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30"/>
  <fileSharing readOnlyRecommended="1"/>
  <workbookPr codeName="ThisWorkbook" defaultThemeVersion="124226"/>
  <mc:AlternateContent xmlns:mc="http://schemas.openxmlformats.org/markup-compatibility/2006">
    <mc:Choice Requires="x15">
      <x15ac:absPath xmlns:x15ac="http://schemas.microsoft.com/office/spreadsheetml/2010/11/ac" url="https://mhclg.sharepoint.com/sites/ALG/Shared Documents/ALG/LG Systems Design/Payments/NNDR3/NNDR3 2425/Final Documents/"/>
    </mc:Choice>
  </mc:AlternateContent>
  <xr:revisionPtr revIDLastSave="0" documentId="8_{00DFB7A5-BB90-4BD8-84A8-B588F227D4B6}" xr6:coauthVersionLast="47" xr6:coauthVersionMax="47" xr10:uidLastSave="{00000000-0000-0000-0000-000000000000}"/>
  <bookViews>
    <workbookView xWindow="33720" yWindow="-120" windowWidth="29040" windowHeight="15720" xr2:uid="{56F86ACB-396E-40E5-A74C-2E93E3B41B76}"/>
  </bookViews>
  <sheets>
    <sheet name="L&amp;SN Calculator" sheetId="167" r:id="rId1"/>
    <sheet name="Pool dropdown" sheetId="222" r:id="rId2"/>
    <sheet name="Calculator 50%" sheetId="14" state="hidden" r:id="rId3"/>
    <sheet name="Pools KI 2024-25" sheetId="225" state="hidden" r:id="rId4"/>
    <sheet name="SBRR" sheetId="118"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s>
  <definedNames>
    <definedName name="__123Graph_A" localSheetId="0" hidden="1">'[1]Model inputs'!#REF!</definedName>
    <definedName name="__123Graph_A" localSheetId="4" hidden="1">'[1]Model inputs'!#REF!</definedName>
    <definedName name="__123Graph_A" hidden="1">'[1]Model inputs'!#REF!</definedName>
    <definedName name="__123Graph_AALLTAX" localSheetId="0" hidden="1">'[2]Forecast data'!#REF!</definedName>
    <definedName name="__123Graph_AALLTAX" localSheetId="4" hidden="1">'[2]Forecast data'!#REF!</definedName>
    <definedName name="__123Graph_AALLTAX" hidden="1">'[1]Forecast data'!#REF!</definedName>
    <definedName name="__123Graph_ACFSINDIV" localSheetId="0" hidden="1">[3]Data!#REF!</definedName>
    <definedName name="__123Graph_ACFSINDIV" hidden="1">[1]Data!#REF!</definedName>
    <definedName name="__123Graph_ACHGSPD1" hidden="1">'[1]CHGSPD19.FIN'!$B$10:$B$20</definedName>
    <definedName name="__123Graph_ACHGSPD2" hidden="1">'[1]CHGSPD19.FIN'!$E$11:$E$20</definedName>
    <definedName name="__123Graph_ADUMMY" localSheetId="0" hidden="1">[4]weekly!#REF!</definedName>
    <definedName name="__123Graph_ADUMMY" localSheetId="4" hidden="1">[4]weekly!#REF!</definedName>
    <definedName name="__123Graph_ADUMMY" hidden="1">[1]weekly!#REF!</definedName>
    <definedName name="__123Graph_AEFF" localSheetId="0" hidden="1">'[5]T3 Page 1'!#REF!</definedName>
    <definedName name="__123Graph_AEFF" localSheetId="4" hidden="1">'[5]T3 Page 1'!#REF!</definedName>
    <definedName name="__123Graph_AEFF" hidden="1">'[1]T3 Page 1'!#REF!</definedName>
    <definedName name="__123Graph_AGR14PBF1" hidden="1">'[1]HIS19FIN(A)'!$AF$70:$AF$81</definedName>
    <definedName name="__123Graph_AHOMEVAT" localSheetId="0" hidden="1">'[2]Forecast data'!#REF!</definedName>
    <definedName name="__123Graph_AHOMEVAT" localSheetId="4" hidden="1">'[2]Forecast data'!#REF!</definedName>
    <definedName name="__123Graph_AHOMEVAT" hidden="1">'[1]Forecast data'!#REF!</definedName>
    <definedName name="__123Graph_AIMPORT" localSheetId="0" hidden="1">'[2]Forecast data'!#REF!</definedName>
    <definedName name="__123Graph_AIMPORT" localSheetId="4" hidden="1">'[2]Forecast data'!#REF!</definedName>
    <definedName name="__123Graph_AIMPORT" hidden="1">'[1]Forecast data'!#REF!</definedName>
    <definedName name="__123Graph_ALBFFIN" localSheetId="0" hidden="1">'[5]FC Page 1'!#REF!</definedName>
    <definedName name="__123Graph_ALBFFIN" localSheetId="4" hidden="1">'[5]FC Page 1'!#REF!</definedName>
    <definedName name="__123Graph_ALBFFIN" hidden="1">'[1]FC Page 1'!#REF!</definedName>
    <definedName name="__123Graph_ALBFFIN2" hidden="1">'[1]HIS19FIN(A)'!$K$59:$Q$59</definedName>
    <definedName name="__123Graph_ALBFHIC2" hidden="1">'[1]HIS19FIN(A)'!$D$59:$J$59</definedName>
    <definedName name="__123Graph_ALCB" hidden="1">'[1]HIS19FIN(A)'!$D$83:$I$83</definedName>
    <definedName name="__123Graph_AMAIN" localSheetId="0" hidden="1">[4]weekly!#REF!</definedName>
    <definedName name="__123Graph_AMAIN" localSheetId="4" hidden="1">[4]weekly!#REF!</definedName>
    <definedName name="__123Graph_AMAIN" hidden="1">[1]weekly!#REF!</definedName>
    <definedName name="__123Graph_AMONTHLY" localSheetId="0" hidden="1">[4]weekly!#REF!</definedName>
    <definedName name="__123Graph_AMONTHLY" localSheetId="4" hidden="1">[4]weekly!#REF!</definedName>
    <definedName name="__123Graph_AMONTHLY" hidden="1">[1]weekly!#REF!</definedName>
    <definedName name="__123Graph_AMONTHLY2" localSheetId="0" hidden="1">[4]weekly!#REF!</definedName>
    <definedName name="__123Graph_AMONTHLY2" localSheetId="4" hidden="1">[4]weekly!#REF!</definedName>
    <definedName name="__123Graph_AMONTHLY2" hidden="1">[1]weekly!#REF!</definedName>
    <definedName name="__123Graph_ANACFIN" hidden="1">'[1]HIS19FIN(A)'!$K$97:$Q$97</definedName>
    <definedName name="__123Graph_ANACHIC" hidden="1">'[1]HIS19FIN(A)'!$D$97:$J$97</definedName>
    <definedName name="__123Graph_APDNUMBERS" hidden="1">'[1]SUMMARY TABLE'!$U$6:$U$49</definedName>
    <definedName name="__123Graph_APDTRENDS" hidden="1">'[1]SUMMARY TABLE'!$S$23:$S$46</definedName>
    <definedName name="__123Graph_APIC" localSheetId="0" hidden="1">'[5]T3 Page 1'!#REF!</definedName>
    <definedName name="__123Graph_APIC" localSheetId="4" hidden="1">'[5]T3 Page 1'!#REF!</definedName>
    <definedName name="__123Graph_APIC" hidden="1">'[1]T3 Page 1'!#REF!</definedName>
    <definedName name="__123Graph_ATOBREV" localSheetId="0" hidden="1">'[2]Forecast data'!#REF!</definedName>
    <definedName name="__123Graph_ATOBREV" hidden="1">'[1]Forecast data'!#REF!</definedName>
    <definedName name="__123Graph_ATOTAL" localSheetId="0" hidden="1">'[2]Forecast data'!#REF!</definedName>
    <definedName name="__123Graph_ATOTAL" hidden="1">'[1]Forecast data'!#REF!</definedName>
    <definedName name="__123Graph_B" localSheetId="0" hidden="1">'[1]Model inputs'!#REF!</definedName>
    <definedName name="__123Graph_B" localSheetId="4" hidden="1">'[1]Model inputs'!#REF!</definedName>
    <definedName name="__123Graph_B" hidden="1">'[1]Model inputs'!#REF!</definedName>
    <definedName name="__123Graph_BCFSINDIV" localSheetId="0" hidden="1">[3]Data!#REF!</definedName>
    <definedName name="__123Graph_BCFSINDIV" hidden="1">[1]Data!#REF!</definedName>
    <definedName name="__123Graph_BCFSUK" localSheetId="0" hidden="1">[3]Data!#REF!</definedName>
    <definedName name="__123Graph_BCFSUK" hidden="1">[1]Data!#REF!</definedName>
    <definedName name="__123Graph_BCHGSPD1" hidden="1">'[1]CHGSPD19.FIN'!$H$10:$H$25</definedName>
    <definedName name="__123Graph_BCHGSPD2" hidden="1">'[1]CHGSPD19.FIN'!$I$11:$I$25</definedName>
    <definedName name="__123Graph_BDUMMY" localSheetId="0" hidden="1">[4]weekly!#REF!</definedName>
    <definedName name="__123Graph_BDUMMY" localSheetId="4" hidden="1">[4]weekly!#REF!</definedName>
    <definedName name="__123Graph_BDUMMY" hidden="1">[1]weekly!#REF!</definedName>
    <definedName name="__123Graph_BEFF" localSheetId="0" hidden="1">'[5]T3 Page 1'!#REF!</definedName>
    <definedName name="__123Graph_BEFF" localSheetId="4" hidden="1">'[5]T3 Page 1'!#REF!</definedName>
    <definedName name="__123Graph_BEFF" hidden="1">'[1]T3 Page 1'!#REF!</definedName>
    <definedName name="__123Graph_BHOMEVAT" hidden="1">'[1]Forecast data'!#REF!</definedName>
    <definedName name="__123Graph_BIMPORT" hidden="1">'[1]Forecast data'!#REF!</definedName>
    <definedName name="__123Graph_BLBF" localSheetId="0" hidden="1">'[5]T3 Page 1'!#REF!</definedName>
    <definedName name="__123Graph_BLBF" localSheetId="4" hidden="1">'[5]T3 Page 1'!#REF!</definedName>
    <definedName name="__123Graph_BLBF" hidden="1">'[1]T3 Page 1'!#REF!</definedName>
    <definedName name="__123Graph_BLBFFIN" localSheetId="0" hidden="1">'[5]FC Page 1'!#REF!</definedName>
    <definedName name="__123Graph_BLBFFIN" localSheetId="4" hidden="1">'[5]FC Page 1'!#REF!</definedName>
    <definedName name="__123Graph_BLBFFIN" hidden="1">'[1]FC Page 1'!#REF!</definedName>
    <definedName name="__123Graph_BLCB" hidden="1">'[1]HIS19FIN(A)'!$D$79:$I$79</definedName>
    <definedName name="__123Graph_BMAIN" localSheetId="0" hidden="1">[4]weekly!#REF!</definedName>
    <definedName name="__123Graph_BMAIN" localSheetId="4" hidden="1">[4]weekly!#REF!</definedName>
    <definedName name="__123Graph_BMAIN" hidden="1">[1]weekly!#REF!</definedName>
    <definedName name="__123Graph_BMONTHLY" localSheetId="0" hidden="1">[4]weekly!#REF!</definedName>
    <definedName name="__123Graph_BMONTHLY" localSheetId="4" hidden="1">[4]weekly!#REF!</definedName>
    <definedName name="__123Graph_BMONTHLY" hidden="1">[1]weekly!#REF!</definedName>
    <definedName name="__123Graph_BMONTHLY2" localSheetId="0" hidden="1">[4]weekly!#REF!</definedName>
    <definedName name="__123Graph_BMONTHLY2" localSheetId="4" hidden="1">[4]weekly!#REF!</definedName>
    <definedName name="__123Graph_BMONTHLY2" hidden="1">[1]weekly!#REF!</definedName>
    <definedName name="__123Graph_BPDTRENDS" hidden="1">'[1]SUMMARY TABLE'!$T$23:$T$46</definedName>
    <definedName name="__123Graph_BPIC" localSheetId="0" hidden="1">'[5]T3 Page 1'!#REF!</definedName>
    <definedName name="__123Graph_BPIC" localSheetId="4" hidden="1">'[5]T3 Page 1'!#REF!</definedName>
    <definedName name="__123Graph_BPIC" hidden="1">'[1]T3 Page 1'!#REF!</definedName>
    <definedName name="__123Graph_BTOTAL" localSheetId="0" hidden="1">'[2]Forecast data'!#REF!</definedName>
    <definedName name="__123Graph_BTOTAL" hidden="1">'[1]Forecast data'!#REF!</definedName>
    <definedName name="__123Graph_CACT13BUD" localSheetId="0" hidden="1">'[5]FC Page 1'!#REF!</definedName>
    <definedName name="__123Graph_CACT13BUD" localSheetId="4" hidden="1">'[5]FC Page 1'!#REF!</definedName>
    <definedName name="__123Graph_CACT13BUD" hidden="1">'[1]FC Page 1'!#REF!</definedName>
    <definedName name="__123Graph_CCFSINDIV" localSheetId="0" hidden="1">[3]Data!#REF!</definedName>
    <definedName name="__123Graph_CCFSINDIV" hidden="1">[1]Data!#REF!</definedName>
    <definedName name="__123Graph_CCFSUK" localSheetId="0" hidden="1">[3]Data!#REF!</definedName>
    <definedName name="__123Graph_CCFSUK" hidden="1">[1]Data!#REF!</definedName>
    <definedName name="__123Graph_CDUMMY" hidden="1">[1]weekly!#REF!</definedName>
    <definedName name="__123Graph_CEFF" localSheetId="0" hidden="1">'[5]T3 Page 1'!#REF!</definedName>
    <definedName name="__123Graph_CEFF" localSheetId="4" hidden="1">'[5]T3 Page 1'!#REF!</definedName>
    <definedName name="__123Graph_CEFF" hidden="1">'[1]T3 Page 1'!#REF!</definedName>
    <definedName name="__123Graph_CGR14PBF1" hidden="1">'[1]HIS19FIN(A)'!$AK$70:$AK$81</definedName>
    <definedName name="__123Graph_CLBF" localSheetId="0" hidden="1">'[5]T3 Page 1'!#REF!</definedName>
    <definedName name="__123Graph_CLBF" localSheetId="4" hidden="1">'[5]T3 Page 1'!#REF!</definedName>
    <definedName name="__123Graph_CLBF" hidden="1">'[1]T3 Page 1'!#REF!</definedName>
    <definedName name="__123Graph_CMONTHLY" localSheetId="0" hidden="1">[4]weekly!#REF!</definedName>
    <definedName name="__123Graph_CMONTHLY" localSheetId="4" hidden="1">[4]weekly!#REF!</definedName>
    <definedName name="__123Graph_CMONTHLY" hidden="1">[1]weekly!#REF!</definedName>
    <definedName name="__123Graph_CMONTHLY2" localSheetId="0" hidden="1">[4]weekly!#REF!</definedName>
    <definedName name="__123Graph_CMONTHLY2" hidden="1">[1]weekly!#REF!</definedName>
    <definedName name="__123Graph_CPIC" localSheetId="0" hidden="1">'[5]T3 Page 1'!#REF!</definedName>
    <definedName name="__123Graph_CPIC" localSheetId="4" hidden="1">'[5]T3 Page 1'!#REF!</definedName>
    <definedName name="__123Graph_CPIC" hidden="1">'[1]T3 Page 1'!#REF!</definedName>
    <definedName name="__123Graph_DACT13BUD" localSheetId="0" hidden="1">'[5]FC Page 1'!#REF!</definedName>
    <definedName name="__123Graph_DACT13BUD" localSheetId="4" hidden="1">'[5]FC Page 1'!#REF!</definedName>
    <definedName name="__123Graph_DACT13BUD" hidden="1">'[1]FC Page 1'!#REF!</definedName>
    <definedName name="__123Graph_DCFSINDIV" localSheetId="0" hidden="1">[3]Data!#REF!</definedName>
    <definedName name="__123Graph_DCFSINDIV" hidden="1">[1]Data!#REF!</definedName>
    <definedName name="__123Graph_DCFSUK" localSheetId="0" hidden="1">[3]Data!#REF!</definedName>
    <definedName name="__123Graph_DCFSUK" hidden="1">[1]Data!#REF!</definedName>
    <definedName name="__123Graph_DEFF" localSheetId="0" hidden="1">'[5]T3 Page 1'!#REF!</definedName>
    <definedName name="__123Graph_DEFF" localSheetId="4" hidden="1">'[5]T3 Page 1'!#REF!</definedName>
    <definedName name="__123Graph_DEFF" hidden="1">'[1]T3 Page 1'!#REF!</definedName>
    <definedName name="__123Graph_DEFF2" hidden="1">'[5]T3 Page 1'!#REF!</definedName>
    <definedName name="__123Graph_DGR14PBF1" hidden="1">'[1]HIS19FIN(A)'!$AH$70:$AH$81</definedName>
    <definedName name="__123Graph_DLBF" localSheetId="0" hidden="1">'[5]T3 Page 1'!#REF!</definedName>
    <definedName name="__123Graph_DLBF" localSheetId="4" hidden="1">'[5]T3 Page 1'!#REF!</definedName>
    <definedName name="__123Graph_DLBF" hidden="1">'[1]T3 Page 1'!#REF!</definedName>
    <definedName name="__123Graph_DMONTHLY2" localSheetId="0" hidden="1">[4]weekly!#REF!</definedName>
    <definedName name="__123Graph_DMONTHLY2" localSheetId="4" hidden="1">[4]weekly!#REF!</definedName>
    <definedName name="__123Graph_DMONTHLY2" hidden="1">[1]weekly!#REF!</definedName>
    <definedName name="__123Graph_DPIC" localSheetId="0" hidden="1">'[5]T3 Page 1'!#REF!</definedName>
    <definedName name="__123Graph_DPIC" localSheetId="4" hidden="1">'[5]T3 Page 1'!#REF!</definedName>
    <definedName name="__123Graph_DPIC" hidden="1">'[1]T3 Page 1'!#REF!</definedName>
    <definedName name="__123Graph_EACT13BUD" localSheetId="0" hidden="1">'[5]FC Page 1'!#REF!</definedName>
    <definedName name="__123Graph_EACT13BUD" localSheetId="4" hidden="1">'[5]FC Page 1'!#REF!</definedName>
    <definedName name="__123Graph_EACT13BUD" hidden="1">'[1]FC Page 1'!#REF!</definedName>
    <definedName name="__123Graph_ECFSINDIV" localSheetId="0" hidden="1">[3]Data!#REF!</definedName>
    <definedName name="__123Graph_ECFSINDIV" hidden="1">[1]Data!#REF!</definedName>
    <definedName name="__123Graph_ECFSUK" localSheetId="0" hidden="1">[3]Data!#REF!</definedName>
    <definedName name="__123Graph_ECFSUK" hidden="1">[1]Data!#REF!</definedName>
    <definedName name="__123Graph_EEFF" localSheetId="0" hidden="1">'[5]T3 Page 1'!#REF!</definedName>
    <definedName name="__123Graph_EEFF" localSheetId="4" hidden="1">'[5]T3 Page 1'!#REF!</definedName>
    <definedName name="__123Graph_EEFF" hidden="1">'[1]T3 Page 1'!#REF!</definedName>
    <definedName name="__123Graph_EEFFHIC" hidden="1">'[1]FC Page 1'!#REF!</definedName>
    <definedName name="__123Graph_EGR14PBF1" hidden="1">'[1]HIS19FIN(A)'!$AG$67:$AG$67</definedName>
    <definedName name="__123Graph_ELBF" localSheetId="0" hidden="1">'[5]T3 Page 1'!#REF!</definedName>
    <definedName name="__123Graph_ELBF" localSheetId="4" hidden="1">'[5]T3 Page 1'!#REF!</definedName>
    <definedName name="__123Graph_ELBF" hidden="1">'[1]T3 Page 1'!#REF!</definedName>
    <definedName name="__123Graph_EMONTHLY2" localSheetId="0" hidden="1">[4]weekly!#REF!</definedName>
    <definedName name="__123Graph_EMONTHLY2" localSheetId="4" hidden="1">[4]weekly!#REF!</definedName>
    <definedName name="__123Graph_EMONTHLY2" hidden="1">[1]weekly!#REF!</definedName>
    <definedName name="__123Graph_EPIC" localSheetId="0" hidden="1">'[5]T3 Page 1'!#REF!</definedName>
    <definedName name="__123Graph_EPIC" localSheetId="4" hidden="1">'[5]T3 Page 1'!#REF!</definedName>
    <definedName name="__123Graph_EPIC" hidden="1">'[1]T3 Page 1'!#REF!</definedName>
    <definedName name="__123Graph_FACT13BUD" localSheetId="0" hidden="1">'[5]FC Page 1'!#REF!</definedName>
    <definedName name="__123Graph_FACT13BUD" localSheetId="4" hidden="1">'[5]FC Page 1'!#REF!</definedName>
    <definedName name="__123Graph_FACT13BUD" hidden="1">'[1]FC Page 1'!#REF!</definedName>
    <definedName name="__123Graph_FCFSUK" localSheetId="0" hidden="1">[3]Data!#REF!</definedName>
    <definedName name="__123Graph_FCFSUK" hidden="1">[1]Data!#REF!</definedName>
    <definedName name="__123Graph_FEFF" localSheetId="0" hidden="1">'[5]T3 Page 1'!#REF!</definedName>
    <definedName name="__123Graph_FEFF" localSheetId="4" hidden="1">'[5]T3 Page 1'!#REF!</definedName>
    <definedName name="__123Graph_FEFF" hidden="1">'[1]T3 Page 1'!#REF!</definedName>
    <definedName name="__123Graph_FEFFHIC" hidden="1">'[1]FC Page 1'!#REF!</definedName>
    <definedName name="__123Graph_FGR14PBF1" hidden="1">'[1]HIS19FIN(A)'!$AH$67:$AH$67</definedName>
    <definedName name="__123Graph_FLBF" localSheetId="0" hidden="1">'[5]T3 Page 1'!#REF!</definedName>
    <definedName name="__123Graph_FLBF" localSheetId="4" hidden="1">'[5]T3 Page 1'!#REF!</definedName>
    <definedName name="__123Graph_FLBF" hidden="1">'[1]T3 Page 1'!#REF!</definedName>
    <definedName name="__123Graph_FMONTHLY2" localSheetId="0" hidden="1">[4]weekly!#REF!</definedName>
    <definedName name="__123Graph_FMONTHLY2" localSheetId="4" hidden="1">[4]weekly!#REF!</definedName>
    <definedName name="__123Graph_FMONTHLY2" hidden="1">[1]weekly!#REF!</definedName>
    <definedName name="__123Graph_FPIC" localSheetId="0" hidden="1">'[5]T3 Page 1'!#REF!</definedName>
    <definedName name="__123Graph_FPIC" localSheetId="4" hidden="1">'[5]T3 Page 1'!#REF!</definedName>
    <definedName name="__123Graph_FPIC" hidden="1">'[1]T3 Page 1'!#REF!</definedName>
    <definedName name="__123Graph_LBL_ARESID" hidden="1">'[1]HIS19FIN(A)'!$R$3:$W$3</definedName>
    <definedName name="__123Graph_LBL_BRESID" hidden="1">'[1]HIS19FIN(A)'!$R$3:$W$3</definedName>
    <definedName name="__123Graph_X" localSheetId="0" hidden="1">'[2]Forecast data'!#REF!</definedName>
    <definedName name="__123Graph_X" localSheetId="4" hidden="1">'[2]Forecast data'!#REF!</definedName>
    <definedName name="__123Graph_X" hidden="1">'[1]Forecast data'!#REF!</definedName>
    <definedName name="__123Graph_XACTHIC" localSheetId="0" hidden="1">'[5]FC Page 1'!#REF!</definedName>
    <definedName name="__123Graph_XACTHIC" localSheetId="4" hidden="1">'[5]FC Page 1'!#REF!</definedName>
    <definedName name="__123Graph_XACTHIC" hidden="1">'[1]FC Page 1'!#REF!</definedName>
    <definedName name="__123Graph_XALLTAX" hidden="1">'[1]Forecast data'!#REF!</definedName>
    <definedName name="__123Graph_XCHGSPD1" hidden="1">'[1]CHGSPD19.FIN'!$A$10:$A$25</definedName>
    <definedName name="__123Graph_XCHGSPD2" hidden="1">'[1]CHGSPD19.FIN'!$A$11:$A$25</definedName>
    <definedName name="__123Graph_XEFF" localSheetId="0" hidden="1">'[5]T3 Page 1'!#REF!</definedName>
    <definedName name="__123Graph_XEFF" localSheetId="4" hidden="1">'[5]T3 Page 1'!#REF!</definedName>
    <definedName name="__123Graph_XEFF" hidden="1">'[1]T3 Page 1'!#REF!</definedName>
    <definedName name="__123Graph_XGR14PBF1" hidden="1">'[1]HIS19FIN(A)'!$AL$70:$AL$81</definedName>
    <definedName name="__123Graph_XHOMEVAT" localSheetId="0" hidden="1">'[2]Forecast data'!#REF!</definedName>
    <definedName name="__123Graph_XHOMEVAT" localSheetId="4" hidden="1">'[2]Forecast data'!#REF!</definedName>
    <definedName name="__123Graph_XHOMEVAT" hidden="1">'[1]Forecast data'!#REF!</definedName>
    <definedName name="__123Graph_XIMPORT" localSheetId="0" hidden="1">'[2]Forecast data'!#REF!</definedName>
    <definedName name="__123Graph_XIMPORT" localSheetId="4" hidden="1">'[2]Forecast data'!#REF!</definedName>
    <definedName name="__123Graph_XIMPORT" hidden="1">'[1]Forecast data'!#REF!</definedName>
    <definedName name="__123Graph_XLBF" localSheetId="0" hidden="1">'[5]T3 Page 1'!#REF!</definedName>
    <definedName name="__123Graph_XLBF" localSheetId="4" hidden="1">'[5]T3 Page 1'!#REF!</definedName>
    <definedName name="__123Graph_XLBF" hidden="1">'[1]T3 Page 1'!#REF!</definedName>
    <definedName name="__123Graph_XLBFFIN2" hidden="1">'[1]HIS19FIN(A)'!$K$61:$Q$61</definedName>
    <definedName name="__123Graph_XLBFHIC" hidden="1">'[1]HIS19FIN(A)'!$D$61:$J$61</definedName>
    <definedName name="__123Graph_XLBFHIC2" hidden="1">'[1]HIS19FIN(A)'!$D$61:$J$61</definedName>
    <definedName name="__123Graph_XLCB" hidden="1">'[1]HIS19FIN(A)'!$D$79:$I$79</definedName>
    <definedName name="__123Graph_XMAIN" localSheetId="0" hidden="1">[4]weekly!#REF!</definedName>
    <definedName name="__123Graph_XMAIN" localSheetId="4" hidden="1">[4]weekly!#REF!</definedName>
    <definedName name="__123Graph_XMAIN" hidden="1">[1]weekly!#REF!</definedName>
    <definedName name="__123Graph_XMONTHLY" localSheetId="0" hidden="1">[4]weekly!#REF!</definedName>
    <definedName name="__123Graph_XMONTHLY" localSheetId="4" hidden="1">[4]weekly!#REF!</definedName>
    <definedName name="__123Graph_XMONTHLY" hidden="1">[1]weekly!#REF!</definedName>
    <definedName name="__123Graph_XMONTHLY2" localSheetId="0" hidden="1">[4]weekly!#REF!</definedName>
    <definedName name="__123Graph_XMONTHLY2" localSheetId="4" hidden="1">[4]weekly!#REF!</definedName>
    <definedName name="__123Graph_XMONTHLY2" hidden="1">[1]weekly!#REF!</definedName>
    <definedName name="__123Graph_XNACFIN" hidden="1">'[1]HIS19FIN(A)'!$K$95:$Q$95</definedName>
    <definedName name="__123Graph_XNACHIC" hidden="1">'[1]HIS19FIN(A)'!$D$95:$J$95</definedName>
    <definedName name="__123Graph_XPDNUMBERS" hidden="1">'[1]SUMMARY TABLE'!$Q$6:$Q$49</definedName>
    <definedName name="__123Graph_XPDTRENDS" hidden="1">'[1]SUMMARY TABLE'!$P$23:$P$46</definedName>
    <definedName name="__123Graph_XPIC" localSheetId="0" hidden="1">'[5]T3 Page 1'!#REF!</definedName>
    <definedName name="__123Graph_XPIC" localSheetId="4" hidden="1">'[5]T3 Page 1'!#REF!</definedName>
    <definedName name="__123Graph_XPIC" hidden="1">'[1]T3 Page 1'!#REF!</definedName>
    <definedName name="__123Graph_XSTAG2ALL" localSheetId="0" hidden="1">'[2]Forecast data'!#REF!</definedName>
    <definedName name="__123Graph_XSTAG2ALL" hidden="1">'[1]Forecast data'!#REF!</definedName>
    <definedName name="__123Graph_XSTAG2EC" localSheetId="0" hidden="1">'[2]Forecast data'!#REF!</definedName>
    <definedName name="__123Graph_XSTAG2EC" hidden="1">'[1]Forecast data'!#REF!</definedName>
    <definedName name="__123Graph_XTOBREV" localSheetId="0" hidden="1">'[2]Forecast data'!#REF!</definedName>
    <definedName name="__123Graph_XTOBREV" hidden="1">'[1]Forecast data'!#REF!</definedName>
    <definedName name="__123Graph_XTOTAL" hidden="1">'[1]Forecast data'!#REF!</definedName>
    <definedName name="_1__123Graph_ACHART_15" hidden="1">[1]USGC!$B$34:$B$53</definedName>
    <definedName name="_10__123Graph_XCHART_15" hidden="1">[1]USGC!$A$34:$A$53</definedName>
    <definedName name="_2__123Graph_BCHART_10" hidden="1">[1]USGC!$L$34:$L$53</definedName>
    <definedName name="_3__123Graph_BCHART_13" hidden="1">[1]USGC!$R$34:$R$53</definedName>
    <definedName name="_4__123Graph_BCHART_15" hidden="1">[1]USGC!$C$34:$C$53</definedName>
    <definedName name="_5__123Graph_CCHART_10" hidden="1">[1]USGC!$F$34:$F$53</definedName>
    <definedName name="_6__123Graph_CCHART_13" hidden="1">[1]USGC!$O$34:$O$53</definedName>
    <definedName name="_7__123Graph_CCHART_15" hidden="1">[1]USGC!$D$34:$D$53</definedName>
    <definedName name="_8__123Graph_XCHART_10" hidden="1">[1]USGC!$A$34:$A$53</definedName>
    <definedName name="_9__123Graph_XCHART_13" hidden="1">[1]USGC!$A$34:$A$53</definedName>
    <definedName name="_AMO_UniqueIdentifier" hidden="1">"'ffa00cf8-6c1d-44ea-bc41-890a9792086d'"</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localSheetId="0" hidden="1">0</definedName>
    <definedName name="_AtRisk_SimSetting_ReportsList" hidden="1">4</definedName>
    <definedName name="_AtRisk_SimSetting_ReportsList_1" hidden="1">4</definedName>
    <definedName name="_AtRisk_SimSetting_SimName001" hidden="1">"Historical"</definedName>
    <definedName name="_AtRisk_SimSetting_SimName002" hidden="1">"Household projections"</definedName>
    <definedName name="_AtRisk_SimSetting_SimName003" hidden="1">"Local plans"</definedName>
    <definedName name="_AtRisk_SimSetting_SimName004" hidden="1">"Adjusted local plans"</definedName>
    <definedName name="_AtRisk_SimSetting_SimName005" hidden="1">"Manual"</definedName>
    <definedName name="_AtRisk_SimSetting_SimName006" hidden="1">"Min Net Additions"</definedName>
    <definedName name="_AtRisk_SimSetting_SimName007" hidden="1">"Central Net Additions"</definedName>
    <definedName name="_AtRisk_SimSetting_SimName008" hidden="1">"Max Net Additions"</definedName>
    <definedName name="_AtRisk_SimSetting_SimNameCount" localSheetId="0" hidden="1">0</definedName>
    <definedName name="_AtRisk_SimSetting_SimNameCount" hidden="1">8</definedName>
    <definedName name="_AtRisk_SimSetting_SimNameCount_1" hidden="1">8</definedName>
    <definedName name="_AtRisk_SimSetting_SmartSensitivityAnalysisEnabled" hidden="1">TRUE</definedName>
    <definedName name="_AtRisk_SimSetting_StatisticFunctionUpdating" hidden="1">1</definedName>
    <definedName name="_AtRisk_SimSetting_StdRecalcBehavior" localSheetId="0" hidden="1">0</definedName>
    <definedName name="_AtRisk_SimSetting_StdRecalcBehavior" hidden="1">1</definedName>
    <definedName name="_AtRisk_SimSetting_StdRecalcBehavior_1" hidden="1">1</definedName>
    <definedName name="_AtRisk_SimSetting_StdRecalcWithoutRiskStatic" hidden="1">0</definedName>
    <definedName name="_AtRisk_SimSetting_StdRecalcWithoutRiskStaticPercentile" hidden="1">0.5</definedName>
    <definedName name="_Fill" localSheetId="0" hidden="1">'[2]Forecast data'!#REF!</definedName>
    <definedName name="_Fill" localSheetId="4" hidden="1">'[2]Forecast data'!#REF!</definedName>
    <definedName name="_Fill" hidden="1">'[1]Forecast data'!#REF!</definedName>
    <definedName name="_xlnm._FilterDatabase" localSheetId="2" hidden="1">'Calculator 50%'!$A$7:$N$303</definedName>
    <definedName name="_xlnm._FilterDatabase" localSheetId="0" hidden="1">#REF!</definedName>
    <definedName name="_xlnm._FilterDatabase" localSheetId="4" hidden="1">SBRR!$A$1:$G$327</definedName>
    <definedName name="_xlnm._FilterDatabase" hidden="1">#REF!</definedName>
    <definedName name="_FilterDatabase1" localSheetId="4" hidden="1">#REF!</definedName>
    <definedName name="_FilterDatabase1" hidden="1">#REF!</definedName>
    <definedName name="_FilterDatabase2" hidden="1">#REF!</definedName>
    <definedName name="_FliterDatabase2" localSheetId="0" hidden="1">#REF!</definedName>
    <definedName name="_FliterDatabase2" localSheetId="4" hidden="1">#REF!</definedName>
    <definedName name="_FliterDatabase2" hidden="1">#REF!</definedName>
    <definedName name="_Key1" localSheetId="0" hidden="1">#REF!</definedName>
    <definedName name="_Key1" localSheetId="4" hidden="1">#REF!</definedName>
    <definedName name="_Key1" hidden="1">#REF!</definedName>
    <definedName name="_Order1" hidden="1">255</definedName>
    <definedName name="_Order2" hidden="1">0</definedName>
    <definedName name="_Regression_Out" localSheetId="0" hidden="1">#REF!</definedName>
    <definedName name="_Regression_Out" localSheetId="4" hidden="1">#REF!</definedName>
    <definedName name="_Regression_Out" hidden="1">#REF!</definedName>
    <definedName name="_Regression_X" localSheetId="0" hidden="1">#REF!</definedName>
    <definedName name="_Regression_X" localSheetId="4" hidden="1">#REF!</definedName>
    <definedName name="_Regression_X" hidden="1">#REF!</definedName>
    <definedName name="_Regression_Y" localSheetId="0" hidden="1">#REF!</definedName>
    <definedName name="_Regression_Y" localSheetId="4" hidden="1">#REF!</definedName>
    <definedName name="_Regression_Y" hidden="1">#REF!</definedName>
    <definedName name="_Sort" hidden="1">#REF!</definedName>
    <definedName name="a" localSheetId="0" hidden="1">{#N/A,#N/A,FALSE,"TMCOMP96";#N/A,#N/A,FALSE,"MAT96";#N/A,#N/A,FALSE,"FANDA96";#N/A,#N/A,FALSE,"INTRAN96";#N/A,#N/A,FALSE,"NAA9697";#N/A,#N/A,FALSE,"ECWEBB";#N/A,#N/A,FALSE,"MFT96";#N/A,#N/A,FALSE,"CTrecon"}</definedName>
    <definedName name="a" localSheetId="3" hidden="1">{#N/A,#N/A,FALSE,"TMCOMP96";#N/A,#N/A,FALSE,"MAT96";#N/A,#N/A,FALSE,"FANDA96";#N/A,#N/A,FALSE,"INTRAN96";#N/A,#N/A,FALSE,"NAA9697";#N/A,#N/A,FALSE,"ECWEBB";#N/A,#N/A,FALSE,"MFT96";#N/A,#N/A,FALSE,"CTrecon"}</definedName>
    <definedName name="a" localSheetId="4" hidden="1">{#N/A,#N/A,FALSE,"TMCOMP96";#N/A,#N/A,FALSE,"MAT96";#N/A,#N/A,FALSE,"FANDA96";#N/A,#N/A,FALSE,"INTRAN96";#N/A,#N/A,FALSE,"NAA9697";#N/A,#N/A,FALSE,"ECWEBB";#N/A,#N/A,FALSE,"MFT96";#N/A,#N/A,FALSE,"CTrecon"}</definedName>
    <definedName name="a" hidden="1">{#N/A,#N/A,FALSE,"TMCOMP96";#N/A,#N/A,FALSE,"MAT96";#N/A,#N/A,FALSE,"FANDA96";#N/A,#N/A,FALSE,"INTRAN96";#N/A,#N/A,FALSE,"NAA9697";#N/A,#N/A,FALSE,"ECWEBB";#N/A,#N/A,FALSE,"MFT96";#N/A,#N/A,FALSE,"CTrecon"}</definedName>
    <definedName name="a_1" localSheetId="0" hidden="1">{#N/A,#N/A,FALSE,"TMCOMP96";#N/A,#N/A,FALSE,"MAT96";#N/A,#N/A,FALSE,"FANDA96";#N/A,#N/A,FALSE,"INTRAN96";#N/A,#N/A,FALSE,"NAA9697";#N/A,#N/A,FALSE,"ECWEBB";#N/A,#N/A,FALSE,"MFT96";#N/A,#N/A,FALSE,"CTrecon"}</definedName>
    <definedName name="a_1" localSheetId="3" hidden="1">{#N/A,#N/A,FALSE,"TMCOMP96";#N/A,#N/A,FALSE,"MAT96";#N/A,#N/A,FALSE,"FANDA96";#N/A,#N/A,FALSE,"INTRAN96";#N/A,#N/A,FALSE,"NAA9697";#N/A,#N/A,FALSE,"ECWEBB";#N/A,#N/A,FALSE,"MFT96";#N/A,#N/A,FALSE,"CTrecon"}</definedName>
    <definedName name="a_1" localSheetId="4" hidden="1">{#N/A,#N/A,FALSE,"TMCOMP96";#N/A,#N/A,FALSE,"MAT96";#N/A,#N/A,FALSE,"FANDA96";#N/A,#N/A,FALSE,"INTRAN96";#N/A,#N/A,FALSE,"NAA9697";#N/A,#N/A,FALSE,"ECWEBB";#N/A,#N/A,FALSE,"MFT96";#N/A,#N/A,FALSE,"CTrecon"}</definedName>
    <definedName name="a_1" hidden="1">{#N/A,#N/A,FALSE,"TMCOMP96";#N/A,#N/A,FALSE,"MAT96";#N/A,#N/A,FALSE,"FANDA96";#N/A,#N/A,FALSE,"INTRAN96";#N/A,#N/A,FALSE,"NAA9697";#N/A,#N/A,FALSE,"ECWEBB";#N/A,#N/A,FALSE,"MFT96";#N/A,#N/A,FALSE,"CTrecon"}</definedName>
    <definedName name="a_1_1" localSheetId="0" hidden="1">{#N/A,#N/A,FALSE,"TMCOMP96";#N/A,#N/A,FALSE,"MAT96";#N/A,#N/A,FALSE,"FANDA96";#N/A,#N/A,FALSE,"INTRAN96";#N/A,#N/A,FALSE,"NAA9697";#N/A,#N/A,FALSE,"ECWEBB";#N/A,#N/A,FALSE,"MFT96";#N/A,#N/A,FALSE,"CTrecon"}</definedName>
    <definedName name="a_1_1" localSheetId="3" hidden="1">{#N/A,#N/A,FALSE,"TMCOMP96";#N/A,#N/A,FALSE,"MAT96";#N/A,#N/A,FALSE,"FANDA96";#N/A,#N/A,FALSE,"INTRAN96";#N/A,#N/A,FALSE,"NAA9697";#N/A,#N/A,FALSE,"ECWEBB";#N/A,#N/A,FALSE,"MFT96";#N/A,#N/A,FALSE,"CTrecon"}</definedName>
    <definedName name="a_1_1" localSheetId="4" hidden="1">{#N/A,#N/A,FALSE,"TMCOMP96";#N/A,#N/A,FALSE,"MAT96";#N/A,#N/A,FALSE,"FANDA96";#N/A,#N/A,FALSE,"INTRAN96";#N/A,#N/A,FALSE,"NAA9697";#N/A,#N/A,FALSE,"ECWEBB";#N/A,#N/A,FALSE,"MFT96";#N/A,#N/A,FALSE,"CTrecon"}</definedName>
    <definedName name="a_1_1" hidden="1">{#N/A,#N/A,FALSE,"TMCOMP96";#N/A,#N/A,FALSE,"MAT96";#N/A,#N/A,FALSE,"FANDA96";#N/A,#N/A,FALSE,"INTRAN96";#N/A,#N/A,FALSE,"NAA9697";#N/A,#N/A,FALSE,"ECWEBB";#N/A,#N/A,FALSE,"MFT96";#N/A,#N/A,FALSE,"CTrecon"}</definedName>
    <definedName name="a_1_1_1" localSheetId="0" hidden="1">{#N/A,#N/A,FALSE,"TMCOMP96";#N/A,#N/A,FALSE,"MAT96";#N/A,#N/A,FALSE,"FANDA96";#N/A,#N/A,FALSE,"INTRAN96";#N/A,#N/A,FALSE,"NAA9697";#N/A,#N/A,FALSE,"ECWEBB";#N/A,#N/A,FALSE,"MFT96";#N/A,#N/A,FALSE,"CTrecon"}</definedName>
    <definedName name="a_1_1_1" hidden="1">{#N/A,#N/A,FALSE,"TMCOMP96";#N/A,#N/A,FALSE,"MAT96";#N/A,#N/A,FALSE,"FANDA96";#N/A,#N/A,FALSE,"INTRAN96";#N/A,#N/A,FALSE,"NAA9697";#N/A,#N/A,FALSE,"ECWEBB";#N/A,#N/A,FALSE,"MFT96";#N/A,#N/A,FALSE,"CTrecon"}</definedName>
    <definedName name="a_1_1_1_1" localSheetId="0" hidden="1">{#N/A,#N/A,FALSE,"TMCOMP96";#N/A,#N/A,FALSE,"MAT96";#N/A,#N/A,FALSE,"FANDA96";#N/A,#N/A,FALSE,"INTRAN96";#N/A,#N/A,FALSE,"NAA9697";#N/A,#N/A,FALSE,"ECWEBB";#N/A,#N/A,FALSE,"MFT96";#N/A,#N/A,FALSE,"CTrecon"}</definedName>
    <definedName name="a_1_1_1_1" hidden="1">{#N/A,#N/A,FALSE,"TMCOMP96";#N/A,#N/A,FALSE,"MAT96";#N/A,#N/A,FALSE,"FANDA96";#N/A,#N/A,FALSE,"INTRAN96";#N/A,#N/A,FALSE,"NAA9697";#N/A,#N/A,FALSE,"ECWEBB";#N/A,#N/A,FALSE,"MFT96";#N/A,#N/A,FALSE,"CTrecon"}</definedName>
    <definedName name="a_1_1_1_1_1" hidden="1">{#N/A,#N/A,FALSE,"TMCOMP96";#N/A,#N/A,FALSE,"MAT96";#N/A,#N/A,FALSE,"FANDA96";#N/A,#N/A,FALSE,"INTRAN96";#N/A,#N/A,FALSE,"NAA9697";#N/A,#N/A,FALSE,"ECWEBB";#N/A,#N/A,FALSE,"MFT96";#N/A,#N/A,FALSE,"CTrecon"}</definedName>
    <definedName name="a_1_1_1_1_2" hidden="1">{#N/A,#N/A,FALSE,"TMCOMP96";#N/A,#N/A,FALSE,"MAT96";#N/A,#N/A,FALSE,"FANDA96";#N/A,#N/A,FALSE,"INTRAN96";#N/A,#N/A,FALSE,"NAA9697";#N/A,#N/A,FALSE,"ECWEBB";#N/A,#N/A,FALSE,"MFT96";#N/A,#N/A,FALSE,"CTrecon"}</definedName>
    <definedName name="a_1_1_1_2" localSheetId="0" hidden="1">{#N/A,#N/A,FALSE,"TMCOMP96";#N/A,#N/A,FALSE,"MAT96";#N/A,#N/A,FALSE,"FANDA96";#N/A,#N/A,FALSE,"INTRAN96";#N/A,#N/A,FALSE,"NAA9697";#N/A,#N/A,FALSE,"ECWEBB";#N/A,#N/A,FALSE,"MFT96";#N/A,#N/A,FALSE,"CTrecon"}</definedName>
    <definedName name="a_1_1_1_2" hidden="1">{#N/A,#N/A,FALSE,"TMCOMP96";#N/A,#N/A,FALSE,"MAT96";#N/A,#N/A,FALSE,"FANDA96";#N/A,#N/A,FALSE,"INTRAN96";#N/A,#N/A,FALSE,"NAA9697";#N/A,#N/A,FALSE,"ECWEBB";#N/A,#N/A,FALSE,"MFT96";#N/A,#N/A,FALSE,"CTrecon"}</definedName>
    <definedName name="a_1_1_1_3" localSheetId="0" hidden="1">{#N/A,#N/A,FALSE,"TMCOMP96";#N/A,#N/A,FALSE,"MAT96";#N/A,#N/A,FALSE,"FANDA96";#N/A,#N/A,FALSE,"INTRAN96";#N/A,#N/A,FALSE,"NAA9697";#N/A,#N/A,FALSE,"ECWEBB";#N/A,#N/A,FALSE,"MFT96";#N/A,#N/A,FALSE,"CTrecon"}</definedName>
    <definedName name="a_1_1_1_3" hidden="1">{#N/A,#N/A,FALSE,"TMCOMP96";#N/A,#N/A,FALSE,"MAT96";#N/A,#N/A,FALSE,"FANDA96";#N/A,#N/A,FALSE,"INTRAN96";#N/A,#N/A,FALSE,"NAA9697";#N/A,#N/A,FALSE,"ECWEBB";#N/A,#N/A,FALSE,"MFT96";#N/A,#N/A,FALSE,"CTrecon"}</definedName>
    <definedName name="a_1_1_1_4" localSheetId="0" hidden="1">{#N/A,#N/A,FALSE,"TMCOMP96";#N/A,#N/A,FALSE,"MAT96";#N/A,#N/A,FALSE,"FANDA96";#N/A,#N/A,FALSE,"INTRAN96";#N/A,#N/A,FALSE,"NAA9697";#N/A,#N/A,FALSE,"ECWEBB";#N/A,#N/A,FALSE,"MFT96";#N/A,#N/A,FALSE,"CTrecon"}</definedName>
    <definedName name="a_1_1_1_4" hidden="1">{#N/A,#N/A,FALSE,"TMCOMP96";#N/A,#N/A,FALSE,"MAT96";#N/A,#N/A,FALSE,"FANDA96";#N/A,#N/A,FALSE,"INTRAN96";#N/A,#N/A,FALSE,"NAA9697";#N/A,#N/A,FALSE,"ECWEBB";#N/A,#N/A,FALSE,"MFT96";#N/A,#N/A,FALSE,"CTrecon"}</definedName>
    <definedName name="a_1_1_1_5" localSheetId="0" hidden="1">{#N/A,#N/A,FALSE,"TMCOMP96";#N/A,#N/A,FALSE,"MAT96";#N/A,#N/A,FALSE,"FANDA96";#N/A,#N/A,FALSE,"INTRAN96";#N/A,#N/A,FALSE,"NAA9697";#N/A,#N/A,FALSE,"ECWEBB";#N/A,#N/A,FALSE,"MFT96";#N/A,#N/A,FALSE,"CTrecon"}</definedName>
    <definedName name="a_1_1_1_5" hidden="1">{#N/A,#N/A,FALSE,"TMCOMP96";#N/A,#N/A,FALSE,"MAT96";#N/A,#N/A,FALSE,"FANDA96";#N/A,#N/A,FALSE,"INTRAN96";#N/A,#N/A,FALSE,"NAA9697";#N/A,#N/A,FALSE,"ECWEBB";#N/A,#N/A,FALSE,"MFT96";#N/A,#N/A,FALSE,"CTrecon"}</definedName>
    <definedName name="a_1_1_2" localSheetId="0" hidden="1">{#N/A,#N/A,FALSE,"TMCOMP96";#N/A,#N/A,FALSE,"MAT96";#N/A,#N/A,FALSE,"FANDA96";#N/A,#N/A,FALSE,"INTRAN96";#N/A,#N/A,FALSE,"NAA9697";#N/A,#N/A,FALSE,"ECWEBB";#N/A,#N/A,FALSE,"MFT96";#N/A,#N/A,FALSE,"CTrecon"}</definedName>
    <definedName name="a_1_1_2" hidden="1">{#N/A,#N/A,FALSE,"TMCOMP96";#N/A,#N/A,FALSE,"MAT96";#N/A,#N/A,FALSE,"FANDA96";#N/A,#N/A,FALSE,"INTRAN96";#N/A,#N/A,FALSE,"NAA9697";#N/A,#N/A,FALSE,"ECWEBB";#N/A,#N/A,FALSE,"MFT96";#N/A,#N/A,FALSE,"CTrecon"}</definedName>
    <definedName name="a_1_1_3" localSheetId="0" hidden="1">{#N/A,#N/A,FALSE,"TMCOMP96";#N/A,#N/A,FALSE,"MAT96";#N/A,#N/A,FALSE,"FANDA96";#N/A,#N/A,FALSE,"INTRAN96";#N/A,#N/A,FALSE,"NAA9697";#N/A,#N/A,FALSE,"ECWEBB";#N/A,#N/A,FALSE,"MFT96";#N/A,#N/A,FALSE,"CTrecon"}</definedName>
    <definedName name="a_1_1_3" hidden="1">{#N/A,#N/A,FALSE,"TMCOMP96";#N/A,#N/A,FALSE,"MAT96";#N/A,#N/A,FALSE,"FANDA96";#N/A,#N/A,FALSE,"INTRAN96";#N/A,#N/A,FALSE,"NAA9697";#N/A,#N/A,FALSE,"ECWEBB";#N/A,#N/A,FALSE,"MFT96";#N/A,#N/A,FALSE,"CTrecon"}</definedName>
    <definedName name="a_1_1_4" localSheetId="0" hidden="1">{#N/A,#N/A,FALSE,"TMCOMP96";#N/A,#N/A,FALSE,"MAT96";#N/A,#N/A,FALSE,"FANDA96";#N/A,#N/A,FALSE,"INTRAN96";#N/A,#N/A,FALSE,"NAA9697";#N/A,#N/A,FALSE,"ECWEBB";#N/A,#N/A,FALSE,"MFT96";#N/A,#N/A,FALSE,"CTrecon"}</definedName>
    <definedName name="a_1_1_4" hidden="1">{#N/A,#N/A,FALSE,"TMCOMP96";#N/A,#N/A,FALSE,"MAT96";#N/A,#N/A,FALSE,"FANDA96";#N/A,#N/A,FALSE,"INTRAN96";#N/A,#N/A,FALSE,"NAA9697";#N/A,#N/A,FALSE,"ECWEBB";#N/A,#N/A,FALSE,"MFT96";#N/A,#N/A,FALSE,"CTrecon"}</definedName>
    <definedName name="a_1_1_5" localSheetId="0" hidden="1">{#N/A,#N/A,FALSE,"TMCOMP96";#N/A,#N/A,FALSE,"MAT96";#N/A,#N/A,FALSE,"FANDA96";#N/A,#N/A,FALSE,"INTRAN96";#N/A,#N/A,FALSE,"NAA9697";#N/A,#N/A,FALSE,"ECWEBB";#N/A,#N/A,FALSE,"MFT96";#N/A,#N/A,FALSE,"CTrecon"}</definedName>
    <definedName name="a_1_1_5" hidden="1">{#N/A,#N/A,FALSE,"TMCOMP96";#N/A,#N/A,FALSE,"MAT96";#N/A,#N/A,FALSE,"FANDA96";#N/A,#N/A,FALSE,"INTRAN96";#N/A,#N/A,FALSE,"NAA9697";#N/A,#N/A,FALSE,"ECWEBB";#N/A,#N/A,FALSE,"MFT96";#N/A,#N/A,FALSE,"CTrecon"}</definedName>
    <definedName name="a_1_2" localSheetId="0" hidden="1">{#N/A,#N/A,FALSE,"TMCOMP96";#N/A,#N/A,FALSE,"MAT96";#N/A,#N/A,FALSE,"FANDA96";#N/A,#N/A,FALSE,"INTRAN96";#N/A,#N/A,FALSE,"NAA9697";#N/A,#N/A,FALSE,"ECWEBB";#N/A,#N/A,FALSE,"MFT96";#N/A,#N/A,FALSE,"CTrecon"}</definedName>
    <definedName name="a_1_2" hidden="1">{#N/A,#N/A,FALSE,"TMCOMP96";#N/A,#N/A,FALSE,"MAT96";#N/A,#N/A,FALSE,"FANDA96";#N/A,#N/A,FALSE,"INTRAN96";#N/A,#N/A,FALSE,"NAA9697";#N/A,#N/A,FALSE,"ECWEBB";#N/A,#N/A,FALSE,"MFT96";#N/A,#N/A,FALSE,"CTrecon"}</definedName>
    <definedName name="a_1_2_1" localSheetId="0" hidden="1">{#N/A,#N/A,FALSE,"TMCOMP96";#N/A,#N/A,FALSE,"MAT96";#N/A,#N/A,FALSE,"FANDA96";#N/A,#N/A,FALSE,"INTRAN96";#N/A,#N/A,FALSE,"NAA9697";#N/A,#N/A,FALSE,"ECWEBB";#N/A,#N/A,FALSE,"MFT96";#N/A,#N/A,FALSE,"CTrecon"}</definedName>
    <definedName name="a_1_2_1" hidden="1">{#N/A,#N/A,FALSE,"TMCOMP96";#N/A,#N/A,FALSE,"MAT96";#N/A,#N/A,FALSE,"FANDA96";#N/A,#N/A,FALSE,"INTRAN96";#N/A,#N/A,FALSE,"NAA9697";#N/A,#N/A,FALSE,"ECWEBB";#N/A,#N/A,FALSE,"MFT96";#N/A,#N/A,FALSE,"CTrecon"}</definedName>
    <definedName name="a_1_2_1_1" localSheetId="0" hidden="1">{#N/A,#N/A,FALSE,"TMCOMP96";#N/A,#N/A,FALSE,"MAT96";#N/A,#N/A,FALSE,"FANDA96";#N/A,#N/A,FALSE,"INTRAN96";#N/A,#N/A,FALSE,"NAA9697";#N/A,#N/A,FALSE,"ECWEBB";#N/A,#N/A,FALSE,"MFT96";#N/A,#N/A,FALSE,"CTrecon"}</definedName>
    <definedName name="a_1_2_1_1" hidden="1">{#N/A,#N/A,FALSE,"TMCOMP96";#N/A,#N/A,FALSE,"MAT96";#N/A,#N/A,FALSE,"FANDA96";#N/A,#N/A,FALSE,"INTRAN96";#N/A,#N/A,FALSE,"NAA9697";#N/A,#N/A,FALSE,"ECWEBB";#N/A,#N/A,FALSE,"MFT96";#N/A,#N/A,FALSE,"CTrecon"}</definedName>
    <definedName name="a_1_2_1_1_1" hidden="1">{#N/A,#N/A,FALSE,"TMCOMP96";#N/A,#N/A,FALSE,"MAT96";#N/A,#N/A,FALSE,"FANDA96";#N/A,#N/A,FALSE,"INTRAN96";#N/A,#N/A,FALSE,"NAA9697";#N/A,#N/A,FALSE,"ECWEBB";#N/A,#N/A,FALSE,"MFT96";#N/A,#N/A,FALSE,"CTrecon"}</definedName>
    <definedName name="a_1_2_1_1_2" hidden="1">{#N/A,#N/A,FALSE,"TMCOMP96";#N/A,#N/A,FALSE,"MAT96";#N/A,#N/A,FALSE,"FANDA96";#N/A,#N/A,FALSE,"INTRAN96";#N/A,#N/A,FALSE,"NAA9697";#N/A,#N/A,FALSE,"ECWEBB";#N/A,#N/A,FALSE,"MFT96";#N/A,#N/A,FALSE,"CTrecon"}</definedName>
    <definedName name="a_1_2_1_2" localSheetId="0" hidden="1">{#N/A,#N/A,FALSE,"TMCOMP96";#N/A,#N/A,FALSE,"MAT96";#N/A,#N/A,FALSE,"FANDA96";#N/A,#N/A,FALSE,"INTRAN96";#N/A,#N/A,FALSE,"NAA9697";#N/A,#N/A,FALSE,"ECWEBB";#N/A,#N/A,FALSE,"MFT96";#N/A,#N/A,FALSE,"CTrecon"}</definedName>
    <definedName name="a_1_2_1_2" hidden="1">{#N/A,#N/A,FALSE,"TMCOMP96";#N/A,#N/A,FALSE,"MAT96";#N/A,#N/A,FALSE,"FANDA96";#N/A,#N/A,FALSE,"INTRAN96";#N/A,#N/A,FALSE,"NAA9697";#N/A,#N/A,FALSE,"ECWEBB";#N/A,#N/A,FALSE,"MFT96";#N/A,#N/A,FALSE,"CTrecon"}</definedName>
    <definedName name="a_1_2_1_3" localSheetId="0" hidden="1">{#N/A,#N/A,FALSE,"TMCOMP96";#N/A,#N/A,FALSE,"MAT96";#N/A,#N/A,FALSE,"FANDA96";#N/A,#N/A,FALSE,"INTRAN96";#N/A,#N/A,FALSE,"NAA9697";#N/A,#N/A,FALSE,"ECWEBB";#N/A,#N/A,FALSE,"MFT96";#N/A,#N/A,FALSE,"CTrecon"}</definedName>
    <definedName name="a_1_2_1_3" hidden="1">{#N/A,#N/A,FALSE,"TMCOMP96";#N/A,#N/A,FALSE,"MAT96";#N/A,#N/A,FALSE,"FANDA96";#N/A,#N/A,FALSE,"INTRAN96";#N/A,#N/A,FALSE,"NAA9697";#N/A,#N/A,FALSE,"ECWEBB";#N/A,#N/A,FALSE,"MFT96";#N/A,#N/A,FALSE,"CTrecon"}</definedName>
    <definedName name="a_1_2_1_4" localSheetId="0" hidden="1">{#N/A,#N/A,FALSE,"TMCOMP96";#N/A,#N/A,FALSE,"MAT96";#N/A,#N/A,FALSE,"FANDA96";#N/A,#N/A,FALSE,"INTRAN96";#N/A,#N/A,FALSE,"NAA9697";#N/A,#N/A,FALSE,"ECWEBB";#N/A,#N/A,FALSE,"MFT96";#N/A,#N/A,FALSE,"CTrecon"}</definedName>
    <definedName name="a_1_2_1_4" hidden="1">{#N/A,#N/A,FALSE,"TMCOMP96";#N/A,#N/A,FALSE,"MAT96";#N/A,#N/A,FALSE,"FANDA96";#N/A,#N/A,FALSE,"INTRAN96";#N/A,#N/A,FALSE,"NAA9697";#N/A,#N/A,FALSE,"ECWEBB";#N/A,#N/A,FALSE,"MFT96";#N/A,#N/A,FALSE,"CTrecon"}</definedName>
    <definedName name="a_1_2_1_5" localSheetId="0" hidden="1">{#N/A,#N/A,FALSE,"TMCOMP96";#N/A,#N/A,FALSE,"MAT96";#N/A,#N/A,FALSE,"FANDA96";#N/A,#N/A,FALSE,"INTRAN96";#N/A,#N/A,FALSE,"NAA9697";#N/A,#N/A,FALSE,"ECWEBB";#N/A,#N/A,FALSE,"MFT96";#N/A,#N/A,FALSE,"CTrecon"}</definedName>
    <definedName name="a_1_2_1_5" hidden="1">{#N/A,#N/A,FALSE,"TMCOMP96";#N/A,#N/A,FALSE,"MAT96";#N/A,#N/A,FALSE,"FANDA96";#N/A,#N/A,FALSE,"INTRAN96";#N/A,#N/A,FALSE,"NAA9697";#N/A,#N/A,FALSE,"ECWEBB";#N/A,#N/A,FALSE,"MFT96";#N/A,#N/A,FALSE,"CTrecon"}</definedName>
    <definedName name="a_1_2_2" localSheetId="0" hidden="1">{#N/A,#N/A,FALSE,"TMCOMP96";#N/A,#N/A,FALSE,"MAT96";#N/A,#N/A,FALSE,"FANDA96";#N/A,#N/A,FALSE,"INTRAN96";#N/A,#N/A,FALSE,"NAA9697";#N/A,#N/A,FALSE,"ECWEBB";#N/A,#N/A,FALSE,"MFT96";#N/A,#N/A,FALSE,"CTrecon"}</definedName>
    <definedName name="a_1_2_2" hidden="1">{#N/A,#N/A,FALSE,"TMCOMP96";#N/A,#N/A,FALSE,"MAT96";#N/A,#N/A,FALSE,"FANDA96";#N/A,#N/A,FALSE,"INTRAN96";#N/A,#N/A,FALSE,"NAA9697";#N/A,#N/A,FALSE,"ECWEBB";#N/A,#N/A,FALSE,"MFT96";#N/A,#N/A,FALSE,"CTrecon"}</definedName>
    <definedName name="a_1_2_3" localSheetId="0" hidden="1">{#N/A,#N/A,FALSE,"TMCOMP96";#N/A,#N/A,FALSE,"MAT96";#N/A,#N/A,FALSE,"FANDA96";#N/A,#N/A,FALSE,"INTRAN96";#N/A,#N/A,FALSE,"NAA9697";#N/A,#N/A,FALSE,"ECWEBB";#N/A,#N/A,FALSE,"MFT96";#N/A,#N/A,FALSE,"CTrecon"}</definedName>
    <definedName name="a_1_2_3" hidden="1">{#N/A,#N/A,FALSE,"TMCOMP96";#N/A,#N/A,FALSE,"MAT96";#N/A,#N/A,FALSE,"FANDA96";#N/A,#N/A,FALSE,"INTRAN96";#N/A,#N/A,FALSE,"NAA9697";#N/A,#N/A,FALSE,"ECWEBB";#N/A,#N/A,FALSE,"MFT96";#N/A,#N/A,FALSE,"CTrecon"}</definedName>
    <definedName name="a_1_2_4" localSheetId="0" hidden="1">{#N/A,#N/A,FALSE,"TMCOMP96";#N/A,#N/A,FALSE,"MAT96";#N/A,#N/A,FALSE,"FANDA96";#N/A,#N/A,FALSE,"INTRAN96";#N/A,#N/A,FALSE,"NAA9697";#N/A,#N/A,FALSE,"ECWEBB";#N/A,#N/A,FALSE,"MFT96";#N/A,#N/A,FALSE,"CTrecon"}</definedName>
    <definedName name="a_1_2_4" hidden="1">{#N/A,#N/A,FALSE,"TMCOMP96";#N/A,#N/A,FALSE,"MAT96";#N/A,#N/A,FALSE,"FANDA96";#N/A,#N/A,FALSE,"INTRAN96";#N/A,#N/A,FALSE,"NAA9697";#N/A,#N/A,FALSE,"ECWEBB";#N/A,#N/A,FALSE,"MFT96";#N/A,#N/A,FALSE,"CTrecon"}</definedName>
    <definedName name="a_1_2_5" localSheetId="0" hidden="1">{#N/A,#N/A,FALSE,"TMCOMP96";#N/A,#N/A,FALSE,"MAT96";#N/A,#N/A,FALSE,"FANDA96";#N/A,#N/A,FALSE,"INTRAN96";#N/A,#N/A,FALSE,"NAA9697";#N/A,#N/A,FALSE,"ECWEBB";#N/A,#N/A,FALSE,"MFT96";#N/A,#N/A,FALSE,"CTrecon"}</definedName>
    <definedName name="a_1_2_5" hidden="1">{#N/A,#N/A,FALSE,"TMCOMP96";#N/A,#N/A,FALSE,"MAT96";#N/A,#N/A,FALSE,"FANDA96";#N/A,#N/A,FALSE,"INTRAN96";#N/A,#N/A,FALSE,"NAA9697";#N/A,#N/A,FALSE,"ECWEBB";#N/A,#N/A,FALSE,"MFT96";#N/A,#N/A,FALSE,"CTrecon"}</definedName>
    <definedName name="a_1_3" localSheetId="0" hidden="1">{#N/A,#N/A,FALSE,"TMCOMP96";#N/A,#N/A,FALSE,"MAT96";#N/A,#N/A,FALSE,"FANDA96";#N/A,#N/A,FALSE,"INTRAN96";#N/A,#N/A,FALSE,"NAA9697";#N/A,#N/A,FALSE,"ECWEBB";#N/A,#N/A,FALSE,"MFT96";#N/A,#N/A,FALSE,"CTrecon"}</definedName>
    <definedName name="a_1_3" hidden="1">{#N/A,#N/A,FALSE,"TMCOMP96";#N/A,#N/A,FALSE,"MAT96";#N/A,#N/A,FALSE,"FANDA96";#N/A,#N/A,FALSE,"INTRAN96";#N/A,#N/A,FALSE,"NAA9697";#N/A,#N/A,FALSE,"ECWEBB";#N/A,#N/A,FALSE,"MFT96";#N/A,#N/A,FALSE,"CTrecon"}</definedName>
    <definedName name="a_1_3_1" localSheetId="0" hidden="1">{#N/A,#N/A,FALSE,"TMCOMP96";#N/A,#N/A,FALSE,"MAT96";#N/A,#N/A,FALSE,"FANDA96";#N/A,#N/A,FALSE,"INTRAN96";#N/A,#N/A,FALSE,"NAA9697";#N/A,#N/A,FALSE,"ECWEBB";#N/A,#N/A,FALSE,"MFT96";#N/A,#N/A,FALSE,"CTrecon"}</definedName>
    <definedName name="a_1_3_1" hidden="1">{#N/A,#N/A,FALSE,"TMCOMP96";#N/A,#N/A,FALSE,"MAT96";#N/A,#N/A,FALSE,"FANDA96";#N/A,#N/A,FALSE,"INTRAN96";#N/A,#N/A,FALSE,"NAA9697";#N/A,#N/A,FALSE,"ECWEBB";#N/A,#N/A,FALSE,"MFT96";#N/A,#N/A,FALSE,"CTrecon"}</definedName>
    <definedName name="a_1_3_1_1" localSheetId="0" hidden="1">{#N/A,#N/A,FALSE,"TMCOMP96";#N/A,#N/A,FALSE,"MAT96";#N/A,#N/A,FALSE,"FANDA96";#N/A,#N/A,FALSE,"INTRAN96";#N/A,#N/A,FALSE,"NAA9697";#N/A,#N/A,FALSE,"ECWEBB";#N/A,#N/A,FALSE,"MFT96";#N/A,#N/A,FALSE,"CTrecon"}</definedName>
    <definedName name="a_1_3_1_1" hidden="1">{#N/A,#N/A,FALSE,"TMCOMP96";#N/A,#N/A,FALSE,"MAT96";#N/A,#N/A,FALSE,"FANDA96";#N/A,#N/A,FALSE,"INTRAN96";#N/A,#N/A,FALSE,"NAA9697";#N/A,#N/A,FALSE,"ECWEBB";#N/A,#N/A,FALSE,"MFT96";#N/A,#N/A,FALSE,"CTrecon"}</definedName>
    <definedName name="a_1_3_1_1_1" hidden="1">{#N/A,#N/A,FALSE,"TMCOMP96";#N/A,#N/A,FALSE,"MAT96";#N/A,#N/A,FALSE,"FANDA96";#N/A,#N/A,FALSE,"INTRAN96";#N/A,#N/A,FALSE,"NAA9697";#N/A,#N/A,FALSE,"ECWEBB";#N/A,#N/A,FALSE,"MFT96";#N/A,#N/A,FALSE,"CTrecon"}</definedName>
    <definedName name="a_1_3_1_1_2" hidden="1">{#N/A,#N/A,FALSE,"TMCOMP96";#N/A,#N/A,FALSE,"MAT96";#N/A,#N/A,FALSE,"FANDA96";#N/A,#N/A,FALSE,"INTRAN96";#N/A,#N/A,FALSE,"NAA9697";#N/A,#N/A,FALSE,"ECWEBB";#N/A,#N/A,FALSE,"MFT96";#N/A,#N/A,FALSE,"CTrecon"}</definedName>
    <definedName name="a_1_3_1_2" localSheetId="0" hidden="1">{#N/A,#N/A,FALSE,"TMCOMP96";#N/A,#N/A,FALSE,"MAT96";#N/A,#N/A,FALSE,"FANDA96";#N/A,#N/A,FALSE,"INTRAN96";#N/A,#N/A,FALSE,"NAA9697";#N/A,#N/A,FALSE,"ECWEBB";#N/A,#N/A,FALSE,"MFT96";#N/A,#N/A,FALSE,"CTrecon"}</definedName>
    <definedName name="a_1_3_1_2" hidden="1">{#N/A,#N/A,FALSE,"TMCOMP96";#N/A,#N/A,FALSE,"MAT96";#N/A,#N/A,FALSE,"FANDA96";#N/A,#N/A,FALSE,"INTRAN96";#N/A,#N/A,FALSE,"NAA9697";#N/A,#N/A,FALSE,"ECWEBB";#N/A,#N/A,FALSE,"MFT96";#N/A,#N/A,FALSE,"CTrecon"}</definedName>
    <definedName name="a_1_3_1_3" localSheetId="0" hidden="1">{#N/A,#N/A,FALSE,"TMCOMP96";#N/A,#N/A,FALSE,"MAT96";#N/A,#N/A,FALSE,"FANDA96";#N/A,#N/A,FALSE,"INTRAN96";#N/A,#N/A,FALSE,"NAA9697";#N/A,#N/A,FALSE,"ECWEBB";#N/A,#N/A,FALSE,"MFT96";#N/A,#N/A,FALSE,"CTrecon"}</definedName>
    <definedName name="a_1_3_1_3" hidden="1">{#N/A,#N/A,FALSE,"TMCOMP96";#N/A,#N/A,FALSE,"MAT96";#N/A,#N/A,FALSE,"FANDA96";#N/A,#N/A,FALSE,"INTRAN96";#N/A,#N/A,FALSE,"NAA9697";#N/A,#N/A,FALSE,"ECWEBB";#N/A,#N/A,FALSE,"MFT96";#N/A,#N/A,FALSE,"CTrecon"}</definedName>
    <definedName name="a_1_3_1_4" localSheetId="0" hidden="1">{#N/A,#N/A,FALSE,"TMCOMP96";#N/A,#N/A,FALSE,"MAT96";#N/A,#N/A,FALSE,"FANDA96";#N/A,#N/A,FALSE,"INTRAN96";#N/A,#N/A,FALSE,"NAA9697";#N/A,#N/A,FALSE,"ECWEBB";#N/A,#N/A,FALSE,"MFT96";#N/A,#N/A,FALSE,"CTrecon"}</definedName>
    <definedName name="a_1_3_1_4" hidden="1">{#N/A,#N/A,FALSE,"TMCOMP96";#N/A,#N/A,FALSE,"MAT96";#N/A,#N/A,FALSE,"FANDA96";#N/A,#N/A,FALSE,"INTRAN96";#N/A,#N/A,FALSE,"NAA9697";#N/A,#N/A,FALSE,"ECWEBB";#N/A,#N/A,FALSE,"MFT96";#N/A,#N/A,FALSE,"CTrecon"}</definedName>
    <definedName name="a_1_3_1_5" localSheetId="0" hidden="1">{#N/A,#N/A,FALSE,"TMCOMP96";#N/A,#N/A,FALSE,"MAT96";#N/A,#N/A,FALSE,"FANDA96";#N/A,#N/A,FALSE,"INTRAN96";#N/A,#N/A,FALSE,"NAA9697";#N/A,#N/A,FALSE,"ECWEBB";#N/A,#N/A,FALSE,"MFT96";#N/A,#N/A,FALSE,"CTrecon"}</definedName>
    <definedName name="a_1_3_1_5" hidden="1">{#N/A,#N/A,FALSE,"TMCOMP96";#N/A,#N/A,FALSE,"MAT96";#N/A,#N/A,FALSE,"FANDA96";#N/A,#N/A,FALSE,"INTRAN96";#N/A,#N/A,FALSE,"NAA9697";#N/A,#N/A,FALSE,"ECWEBB";#N/A,#N/A,FALSE,"MFT96";#N/A,#N/A,FALSE,"CTrecon"}</definedName>
    <definedName name="a_1_3_2" localSheetId="0" hidden="1">{#N/A,#N/A,FALSE,"TMCOMP96";#N/A,#N/A,FALSE,"MAT96";#N/A,#N/A,FALSE,"FANDA96";#N/A,#N/A,FALSE,"INTRAN96";#N/A,#N/A,FALSE,"NAA9697";#N/A,#N/A,FALSE,"ECWEBB";#N/A,#N/A,FALSE,"MFT96";#N/A,#N/A,FALSE,"CTrecon"}</definedName>
    <definedName name="a_1_3_2" hidden="1">{#N/A,#N/A,FALSE,"TMCOMP96";#N/A,#N/A,FALSE,"MAT96";#N/A,#N/A,FALSE,"FANDA96";#N/A,#N/A,FALSE,"INTRAN96";#N/A,#N/A,FALSE,"NAA9697";#N/A,#N/A,FALSE,"ECWEBB";#N/A,#N/A,FALSE,"MFT96";#N/A,#N/A,FALSE,"CTrecon"}</definedName>
    <definedName name="a_1_3_3" localSheetId="0" hidden="1">{#N/A,#N/A,FALSE,"TMCOMP96";#N/A,#N/A,FALSE,"MAT96";#N/A,#N/A,FALSE,"FANDA96";#N/A,#N/A,FALSE,"INTRAN96";#N/A,#N/A,FALSE,"NAA9697";#N/A,#N/A,FALSE,"ECWEBB";#N/A,#N/A,FALSE,"MFT96";#N/A,#N/A,FALSE,"CTrecon"}</definedName>
    <definedName name="a_1_3_3" hidden="1">{#N/A,#N/A,FALSE,"TMCOMP96";#N/A,#N/A,FALSE,"MAT96";#N/A,#N/A,FALSE,"FANDA96";#N/A,#N/A,FALSE,"INTRAN96";#N/A,#N/A,FALSE,"NAA9697";#N/A,#N/A,FALSE,"ECWEBB";#N/A,#N/A,FALSE,"MFT96";#N/A,#N/A,FALSE,"CTrecon"}</definedName>
    <definedName name="a_1_3_4" localSheetId="0" hidden="1">{#N/A,#N/A,FALSE,"TMCOMP96";#N/A,#N/A,FALSE,"MAT96";#N/A,#N/A,FALSE,"FANDA96";#N/A,#N/A,FALSE,"INTRAN96";#N/A,#N/A,FALSE,"NAA9697";#N/A,#N/A,FALSE,"ECWEBB";#N/A,#N/A,FALSE,"MFT96";#N/A,#N/A,FALSE,"CTrecon"}</definedName>
    <definedName name="a_1_3_4" hidden="1">{#N/A,#N/A,FALSE,"TMCOMP96";#N/A,#N/A,FALSE,"MAT96";#N/A,#N/A,FALSE,"FANDA96";#N/A,#N/A,FALSE,"INTRAN96";#N/A,#N/A,FALSE,"NAA9697";#N/A,#N/A,FALSE,"ECWEBB";#N/A,#N/A,FALSE,"MFT96";#N/A,#N/A,FALSE,"CTrecon"}</definedName>
    <definedName name="a_1_3_5" localSheetId="0" hidden="1">{#N/A,#N/A,FALSE,"TMCOMP96";#N/A,#N/A,FALSE,"MAT96";#N/A,#N/A,FALSE,"FANDA96";#N/A,#N/A,FALSE,"INTRAN96";#N/A,#N/A,FALSE,"NAA9697";#N/A,#N/A,FALSE,"ECWEBB";#N/A,#N/A,FALSE,"MFT96";#N/A,#N/A,FALSE,"CTrecon"}</definedName>
    <definedName name="a_1_3_5" hidden="1">{#N/A,#N/A,FALSE,"TMCOMP96";#N/A,#N/A,FALSE,"MAT96";#N/A,#N/A,FALSE,"FANDA96";#N/A,#N/A,FALSE,"INTRAN96";#N/A,#N/A,FALSE,"NAA9697";#N/A,#N/A,FALSE,"ECWEBB";#N/A,#N/A,FALSE,"MFT96";#N/A,#N/A,FALSE,"CTrecon"}</definedName>
    <definedName name="a_1_4" localSheetId="0" hidden="1">{#N/A,#N/A,FALSE,"TMCOMP96";#N/A,#N/A,FALSE,"MAT96";#N/A,#N/A,FALSE,"FANDA96";#N/A,#N/A,FALSE,"INTRAN96";#N/A,#N/A,FALSE,"NAA9697";#N/A,#N/A,FALSE,"ECWEBB";#N/A,#N/A,FALSE,"MFT96";#N/A,#N/A,FALSE,"CTrecon"}</definedName>
    <definedName name="a_1_4" hidden="1">{#N/A,#N/A,FALSE,"TMCOMP96";#N/A,#N/A,FALSE,"MAT96";#N/A,#N/A,FALSE,"FANDA96";#N/A,#N/A,FALSE,"INTRAN96";#N/A,#N/A,FALSE,"NAA9697";#N/A,#N/A,FALSE,"ECWEBB";#N/A,#N/A,FALSE,"MFT96";#N/A,#N/A,FALSE,"CTrecon"}</definedName>
    <definedName name="a_1_4_1" localSheetId="0" hidden="1">{#N/A,#N/A,FALSE,"TMCOMP96";#N/A,#N/A,FALSE,"MAT96";#N/A,#N/A,FALSE,"FANDA96";#N/A,#N/A,FALSE,"INTRAN96";#N/A,#N/A,FALSE,"NAA9697";#N/A,#N/A,FALSE,"ECWEBB";#N/A,#N/A,FALSE,"MFT96";#N/A,#N/A,FALSE,"CTrecon"}</definedName>
    <definedName name="a_1_4_1" hidden="1">{#N/A,#N/A,FALSE,"TMCOMP96";#N/A,#N/A,FALSE,"MAT96";#N/A,#N/A,FALSE,"FANDA96";#N/A,#N/A,FALSE,"INTRAN96";#N/A,#N/A,FALSE,"NAA9697";#N/A,#N/A,FALSE,"ECWEBB";#N/A,#N/A,FALSE,"MFT96";#N/A,#N/A,FALSE,"CTrecon"}</definedName>
    <definedName name="a_1_4_1_1" localSheetId="0" hidden="1">{#N/A,#N/A,FALSE,"TMCOMP96";#N/A,#N/A,FALSE,"MAT96";#N/A,#N/A,FALSE,"FANDA96";#N/A,#N/A,FALSE,"INTRAN96";#N/A,#N/A,FALSE,"NAA9697";#N/A,#N/A,FALSE,"ECWEBB";#N/A,#N/A,FALSE,"MFT96";#N/A,#N/A,FALSE,"CTrecon"}</definedName>
    <definedName name="a_1_4_1_1" hidden="1">{#N/A,#N/A,FALSE,"TMCOMP96";#N/A,#N/A,FALSE,"MAT96";#N/A,#N/A,FALSE,"FANDA96";#N/A,#N/A,FALSE,"INTRAN96";#N/A,#N/A,FALSE,"NAA9697";#N/A,#N/A,FALSE,"ECWEBB";#N/A,#N/A,FALSE,"MFT96";#N/A,#N/A,FALSE,"CTrecon"}</definedName>
    <definedName name="a_1_4_1_2" localSheetId="0" hidden="1">{#N/A,#N/A,FALSE,"TMCOMP96";#N/A,#N/A,FALSE,"MAT96";#N/A,#N/A,FALSE,"FANDA96";#N/A,#N/A,FALSE,"INTRAN96";#N/A,#N/A,FALSE,"NAA9697";#N/A,#N/A,FALSE,"ECWEBB";#N/A,#N/A,FALSE,"MFT96";#N/A,#N/A,FALSE,"CTrecon"}</definedName>
    <definedName name="a_1_4_1_2" hidden="1">{#N/A,#N/A,FALSE,"TMCOMP96";#N/A,#N/A,FALSE,"MAT96";#N/A,#N/A,FALSE,"FANDA96";#N/A,#N/A,FALSE,"INTRAN96";#N/A,#N/A,FALSE,"NAA9697";#N/A,#N/A,FALSE,"ECWEBB";#N/A,#N/A,FALSE,"MFT96";#N/A,#N/A,FALSE,"CTrecon"}</definedName>
    <definedName name="a_1_4_1_3" localSheetId="0" hidden="1">{#N/A,#N/A,FALSE,"TMCOMP96";#N/A,#N/A,FALSE,"MAT96";#N/A,#N/A,FALSE,"FANDA96";#N/A,#N/A,FALSE,"INTRAN96";#N/A,#N/A,FALSE,"NAA9697";#N/A,#N/A,FALSE,"ECWEBB";#N/A,#N/A,FALSE,"MFT96";#N/A,#N/A,FALSE,"CTrecon"}</definedName>
    <definedName name="a_1_4_1_3" hidden="1">{#N/A,#N/A,FALSE,"TMCOMP96";#N/A,#N/A,FALSE,"MAT96";#N/A,#N/A,FALSE,"FANDA96";#N/A,#N/A,FALSE,"INTRAN96";#N/A,#N/A,FALSE,"NAA9697";#N/A,#N/A,FALSE,"ECWEBB";#N/A,#N/A,FALSE,"MFT96";#N/A,#N/A,FALSE,"CTrecon"}</definedName>
    <definedName name="a_1_4_1_4" localSheetId="0" hidden="1">{#N/A,#N/A,FALSE,"TMCOMP96";#N/A,#N/A,FALSE,"MAT96";#N/A,#N/A,FALSE,"FANDA96";#N/A,#N/A,FALSE,"INTRAN96";#N/A,#N/A,FALSE,"NAA9697";#N/A,#N/A,FALSE,"ECWEBB";#N/A,#N/A,FALSE,"MFT96";#N/A,#N/A,FALSE,"CTrecon"}</definedName>
    <definedName name="a_1_4_1_4" hidden="1">{#N/A,#N/A,FALSE,"TMCOMP96";#N/A,#N/A,FALSE,"MAT96";#N/A,#N/A,FALSE,"FANDA96";#N/A,#N/A,FALSE,"INTRAN96";#N/A,#N/A,FALSE,"NAA9697";#N/A,#N/A,FALSE,"ECWEBB";#N/A,#N/A,FALSE,"MFT96";#N/A,#N/A,FALSE,"CTrecon"}</definedName>
    <definedName name="a_1_4_1_5" hidden="1">{#N/A,#N/A,FALSE,"TMCOMP96";#N/A,#N/A,FALSE,"MAT96";#N/A,#N/A,FALSE,"FANDA96";#N/A,#N/A,FALSE,"INTRAN96";#N/A,#N/A,FALSE,"NAA9697";#N/A,#N/A,FALSE,"ECWEBB";#N/A,#N/A,FALSE,"MFT96";#N/A,#N/A,FALSE,"CTrecon"}</definedName>
    <definedName name="a_1_4_2" localSheetId="0" hidden="1">{#N/A,#N/A,FALSE,"TMCOMP96";#N/A,#N/A,FALSE,"MAT96";#N/A,#N/A,FALSE,"FANDA96";#N/A,#N/A,FALSE,"INTRAN96";#N/A,#N/A,FALSE,"NAA9697";#N/A,#N/A,FALSE,"ECWEBB";#N/A,#N/A,FALSE,"MFT96";#N/A,#N/A,FALSE,"CTrecon"}</definedName>
    <definedName name="a_1_4_2" hidden="1">{#N/A,#N/A,FALSE,"TMCOMP96";#N/A,#N/A,FALSE,"MAT96";#N/A,#N/A,FALSE,"FANDA96";#N/A,#N/A,FALSE,"INTRAN96";#N/A,#N/A,FALSE,"NAA9697";#N/A,#N/A,FALSE,"ECWEBB";#N/A,#N/A,FALSE,"MFT96";#N/A,#N/A,FALSE,"CTrecon"}</definedName>
    <definedName name="a_1_4_3" localSheetId="0" hidden="1">{#N/A,#N/A,FALSE,"TMCOMP96";#N/A,#N/A,FALSE,"MAT96";#N/A,#N/A,FALSE,"FANDA96";#N/A,#N/A,FALSE,"INTRAN96";#N/A,#N/A,FALSE,"NAA9697";#N/A,#N/A,FALSE,"ECWEBB";#N/A,#N/A,FALSE,"MFT96";#N/A,#N/A,FALSE,"CTrecon"}</definedName>
    <definedName name="a_1_4_3" hidden="1">{#N/A,#N/A,FALSE,"TMCOMP96";#N/A,#N/A,FALSE,"MAT96";#N/A,#N/A,FALSE,"FANDA96";#N/A,#N/A,FALSE,"INTRAN96";#N/A,#N/A,FALSE,"NAA9697";#N/A,#N/A,FALSE,"ECWEBB";#N/A,#N/A,FALSE,"MFT96";#N/A,#N/A,FALSE,"CTrecon"}</definedName>
    <definedName name="a_1_4_4" localSheetId="0" hidden="1">{#N/A,#N/A,FALSE,"TMCOMP96";#N/A,#N/A,FALSE,"MAT96";#N/A,#N/A,FALSE,"FANDA96";#N/A,#N/A,FALSE,"INTRAN96";#N/A,#N/A,FALSE,"NAA9697";#N/A,#N/A,FALSE,"ECWEBB";#N/A,#N/A,FALSE,"MFT96";#N/A,#N/A,FALSE,"CTrecon"}</definedName>
    <definedName name="a_1_4_4" hidden="1">{#N/A,#N/A,FALSE,"TMCOMP96";#N/A,#N/A,FALSE,"MAT96";#N/A,#N/A,FALSE,"FANDA96";#N/A,#N/A,FALSE,"INTRAN96";#N/A,#N/A,FALSE,"NAA9697";#N/A,#N/A,FALSE,"ECWEBB";#N/A,#N/A,FALSE,"MFT96";#N/A,#N/A,FALSE,"CTrecon"}</definedName>
    <definedName name="a_1_4_5" localSheetId="0" hidden="1">{#N/A,#N/A,FALSE,"TMCOMP96";#N/A,#N/A,FALSE,"MAT96";#N/A,#N/A,FALSE,"FANDA96";#N/A,#N/A,FALSE,"INTRAN96";#N/A,#N/A,FALSE,"NAA9697";#N/A,#N/A,FALSE,"ECWEBB";#N/A,#N/A,FALSE,"MFT96";#N/A,#N/A,FALSE,"CTrecon"}</definedName>
    <definedName name="a_1_4_5" hidden="1">{#N/A,#N/A,FALSE,"TMCOMP96";#N/A,#N/A,FALSE,"MAT96";#N/A,#N/A,FALSE,"FANDA96";#N/A,#N/A,FALSE,"INTRAN96";#N/A,#N/A,FALSE,"NAA9697";#N/A,#N/A,FALSE,"ECWEBB";#N/A,#N/A,FALSE,"MFT96";#N/A,#N/A,FALSE,"CTrecon"}</definedName>
    <definedName name="a_1_5" localSheetId="0" hidden="1">{#N/A,#N/A,FALSE,"TMCOMP96";#N/A,#N/A,FALSE,"MAT96";#N/A,#N/A,FALSE,"FANDA96";#N/A,#N/A,FALSE,"INTRAN96";#N/A,#N/A,FALSE,"NAA9697";#N/A,#N/A,FALSE,"ECWEBB";#N/A,#N/A,FALSE,"MFT96";#N/A,#N/A,FALSE,"CTrecon"}</definedName>
    <definedName name="a_1_5" hidden="1">{#N/A,#N/A,FALSE,"TMCOMP96";#N/A,#N/A,FALSE,"MAT96";#N/A,#N/A,FALSE,"FANDA96";#N/A,#N/A,FALSE,"INTRAN96";#N/A,#N/A,FALSE,"NAA9697";#N/A,#N/A,FALSE,"ECWEBB";#N/A,#N/A,FALSE,"MFT96";#N/A,#N/A,FALSE,"CTrecon"}</definedName>
    <definedName name="a_1_5_1" localSheetId="0" hidden="1">{#N/A,#N/A,FALSE,"TMCOMP96";#N/A,#N/A,FALSE,"MAT96";#N/A,#N/A,FALSE,"FANDA96";#N/A,#N/A,FALSE,"INTRAN96";#N/A,#N/A,FALSE,"NAA9697";#N/A,#N/A,FALSE,"ECWEBB";#N/A,#N/A,FALSE,"MFT96";#N/A,#N/A,FALSE,"CTrecon"}</definedName>
    <definedName name="a_1_5_1" hidden="1">{#N/A,#N/A,FALSE,"TMCOMP96";#N/A,#N/A,FALSE,"MAT96";#N/A,#N/A,FALSE,"FANDA96";#N/A,#N/A,FALSE,"INTRAN96";#N/A,#N/A,FALSE,"NAA9697";#N/A,#N/A,FALSE,"ECWEBB";#N/A,#N/A,FALSE,"MFT96";#N/A,#N/A,FALSE,"CTrecon"}</definedName>
    <definedName name="a_1_5_2" localSheetId="0" hidden="1">{#N/A,#N/A,FALSE,"TMCOMP96";#N/A,#N/A,FALSE,"MAT96";#N/A,#N/A,FALSE,"FANDA96";#N/A,#N/A,FALSE,"INTRAN96";#N/A,#N/A,FALSE,"NAA9697";#N/A,#N/A,FALSE,"ECWEBB";#N/A,#N/A,FALSE,"MFT96";#N/A,#N/A,FALSE,"CTrecon"}</definedName>
    <definedName name="a_1_5_2" hidden="1">{#N/A,#N/A,FALSE,"TMCOMP96";#N/A,#N/A,FALSE,"MAT96";#N/A,#N/A,FALSE,"FANDA96";#N/A,#N/A,FALSE,"INTRAN96";#N/A,#N/A,FALSE,"NAA9697";#N/A,#N/A,FALSE,"ECWEBB";#N/A,#N/A,FALSE,"MFT96";#N/A,#N/A,FALSE,"CTrecon"}</definedName>
    <definedName name="a_1_5_3" localSheetId="0" hidden="1">{#N/A,#N/A,FALSE,"TMCOMP96";#N/A,#N/A,FALSE,"MAT96";#N/A,#N/A,FALSE,"FANDA96";#N/A,#N/A,FALSE,"INTRAN96";#N/A,#N/A,FALSE,"NAA9697";#N/A,#N/A,FALSE,"ECWEBB";#N/A,#N/A,FALSE,"MFT96";#N/A,#N/A,FALSE,"CTrecon"}</definedName>
    <definedName name="a_1_5_3" hidden="1">{#N/A,#N/A,FALSE,"TMCOMP96";#N/A,#N/A,FALSE,"MAT96";#N/A,#N/A,FALSE,"FANDA96";#N/A,#N/A,FALSE,"INTRAN96";#N/A,#N/A,FALSE,"NAA9697";#N/A,#N/A,FALSE,"ECWEBB";#N/A,#N/A,FALSE,"MFT96";#N/A,#N/A,FALSE,"CTrecon"}</definedName>
    <definedName name="a_1_5_4" localSheetId="0" hidden="1">{#N/A,#N/A,FALSE,"TMCOMP96";#N/A,#N/A,FALSE,"MAT96";#N/A,#N/A,FALSE,"FANDA96";#N/A,#N/A,FALSE,"INTRAN96";#N/A,#N/A,FALSE,"NAA9697";#N/A,#N/A,FALSE,"ECWEBB";#N/A,#N/A,FALSE,"MFT96";#N/A,#N/A,FALSE,"CTrecon"}</definedName>
    <definedName name="a_1_5_4" hidden="1">{#N/A,#N/A,FALSE,"TMCOMP96";#N/A,#N/A,FALSE,"MAT96";#N/A,#N/A,FALSE,"FANDA96";#N/A,#N/A,FALSE,"INTRAN96";#N/A,#N/A,FALSE,"NAA9697";#N/A,#N/A,FALSE,"ECWEBB";#N/A,#N/A,FALSE,"MFT96";#N/A,#N/A,FALSE,"CTrecon"}</definedName>
    <definedName name="a_1_5_5" hidden="1">{#N/A,#N/A,FALSE,"TMCOMP96";#N/A,#N/A,FALSE,"MAT96";#N/A,#N/A,FALSE,"FANDA96";#N/A,#N/A,FALSE,"INTRAN96";#N/A,#N/A,FALSE,"NAA9697";#N/A,#N/A,FALSE,"ECWEBB";#N/A,#N/A,FALSE,"MFT96";#N/A,#N/A,FALSE,"CTrecon"}</definedName>
    <definedName name="a_2" localSheetId="0" hidden="1">{#N/A,#N/A,FALSE,"TMCOMP96";#N/A,#N/A,FALSE,"MAT96";#N/A,#N/A,FALSE,"FANDA96";#N/A,#N/A,FALSE,"INTRAN96";#N/A,#N/A,FALSE,"NAA9697";#N/A,#N/A,FALSE,"ECWEBB";#N/A,#N/A,FALSE,"MFT96";#N/A,#N/A,FALSE,"CTrecon"}</definedName>
    <definedName name="a_2" localSheetId="3" hidden="1">{#N/A,#N/A,FALSE,"TMCOMP96";#N/A,#N/A,FALSE,"MAT96";#N/A,#N/A,FALSE,"FANDA96";#N/A,#N/A,FALSE,"INTRAN96";#N/A,#N/A,FALSE,"NAA9697";#N/A,#N/A,FALSE,"ECWEBB";#N/A,#N/A,FALSE,"MFT96";#N/A,#N/A,FALSE,"CTrecon"}</definedName>
    <definedName name="a_2" localSheetId="4" hidden="1">{#N/A,#N/A,FALSE,"TMCOMP96";#N/A,#N/A,FALSE,"MAT96";#N/A,#N/A,FALSE,"FANDA96";#N/A,#N/A,FALSE,"INTRAN96";#N/A,#N/A,FALSE,"NAA9697";#N/A,#N/A,FALSE,"ECWEBB";#N/A,#N/A,FALSE,"MFT96";#N/A,#N/A,FALSE,"CTrecon"}</definedName>
    <definedName name="a_2" hidden="1">{#N/A,#N/A,FALSE,"TMCOMP96";#N/A,#N/A,FALSE,"MAT96";#N/A,#N/A,FALSE,"FANDA96";#N/A,#N/A,FALSE,"INTRAN96";#N/A,#N/A,FALSE,"NAA9697";#N/A,#N/A,FALSE,"ECWEBB";#N/A,#N/A,FALSE,"MFT96";#N/A,#N/A,FALSE,"CTrecon"}</definedName>
    <definedName name="a_2_1" localSheetId="0" hidden="1">{#N/A,#N/A,FALSE,"TMCOMP96";#N/A,#N/A,FALSE,"MAT96";#N/A,#N/A,FALSE,"FANDA96";#N/A,#N/A,FALSE,"INTRAN96";#N/A,#N/A,FALSE,"NAA9697";#N/A,#N/A,FALSE,"ECWEBB";#N/A,#N/A,FALSE,"MFT96";#N/A,#N/A,FALSE,"CTrecon"}</definedName>
    <definedName name="a_2_1" localSheetId="3" hidden="1">{#N/A,#N/A,FALSE,"TMCOMP96";#N/A,#N/A,FALSE,"MAT96";#N/A,#N/A,FALSE,"FANDA96";#N/A,#N/A,FALSE,"INTRAN96";#N/A,#N/A,FALSE,"NAA9697";#N/A,#N/A,FALSE,"ECWEBB";#N/A,#N/A,FALSE,"MFT96";#N/A,#N/A,FALSE,"CTrecon"}</definedName>
    <definedName name="a_2_1" hidden="1">{#N/A,#N/A,FALSE,"TMCOMP96";#N/A,#N/A,FALSE,"MAT96";#N/A,#N/A,FALSE,"FANDA96";#N/A,#N/A,FALSE,"INTRAN96";#N/A,#N/A,FALSE,"NAA9697";#N/A,#N/A,FALSE,"ECWEBB";#N/A,#N/A,FALSE,"MFT96";#N/A,#N/A,FALSE,"CTrecon"}</definedName>
    <definedName name="a_2_1_1" localSheetId="0" hidden="1">{#N/A,#N/A,FALSE,"TMCOMP96";#N/A,#N/A,FALSE,"MAT96";#N/A,#N/A,FALSE,"FANDA96";#N/A,#N/A,FALSE,"INTRAN96";#N/A,#N/A,FALSE,"NAA9697";#N/A,#N/A,FALSE,"ECWEBB";#N/A,#N/A,FALSE,"MFT96";#N/A,#N/A,FALSE,"CTrecon"}</definedName>
    <definedName name="a_2_1_1" hidden="1">{#N/A,#N/A,FALSE,"TMCOMP96";#N/A,#N/A,FALSE,"MAT96";#N/A,#N/A,FALSE,"FANDA96";#N/A,#N/A,FALSE,"INTRAN96";#N/A,#N/A,FALSE,"NAA9697";#N/A,#N/A,FALSE,"ECWEBB";#N/A,#N/A,FALSE,"MFT96";#N/A,#N/A,FALSE,"CTrecon"}</definedName>
    <definedName name="a_2_1_1_1" hidden="1">{#N/A,#N/A,FALSE,"TMCOMP96";#N/A,#N/A,FALSE,"MAT96";#N/A,#N/A,FALSE,"FANDA96";#N/A,#N/A,FALSE,"INTRAN96";#N/A,#N/A,FALSE,"NAA9697";#N/A,#N/A,FALSE,"ECWEBB";#N/A,#N/A,FALSE,"MFT96";#N/A,#N/A,FALSE,"CTrecon"}</definedName>
    <definedName name="a_2_1_1_2" hidden="1">{#N/A,#N/A,FALSE,"TMCOMP96";#N/A,#N/A,FALSE,"MAT96";#N/A,#N/A,FALSE,"FANDA96";#N/A,#N/A,FALSE,"INTRAN96";#N/A,#N/A,FALSE,"NAA9697";#N/A,#N/A,FALSE,"ECWEBB";#N/A,#N/A,FALSE,"MFT96";#N/A,#N/A,FALSE,"CTrecon"}</definedName>
    <definedName name="a_2_1_2" localSheetId="0" hidden="1">{#N/A,#N/A,FALSE,"TMCOMP96";#N/A,#N/A,FALSE,"MAT96";#N/A,#N/A,FALSE,"FANDA96";#N/A,#N/A,FALSE,"INTRAN96";#N/A,#N/A,FALSE,"NAA9697";#N/A,#N/A,FALSE,"ECWEBB";#N/A,#N/A,FALSE,"MFT96";#N/A,#N/A,FALSE,"CTrecon"}</definedName>
    <definedName name="a_2_1_2" hidden="1">{#N/A,#N/A,FALSE,"TMCOMP96";#N/A,#N/A,FALSE,"MAT96";#N/A,#N/A,FALSE,"FANDA96";#N/A,#N/A,FALSE,"INTRAN96";#N/A,#N/A,FALSE,"NAA9697";#N/A,#N/A,FALSE,"ECWEBB";#N/A,#N/A,FALSE,"MFT96";#N/A,#N/A,FALSE,"CTrecon"}</definedName>
    <definedName name="a_2_1_3" localSheetId="0" hidden="1">{#N/A,#N/A,FALSE,"TMCOMP96";#N/A,#N/A,FALSE,"MAT96";#N/A,#N/A,FALSE,"FANDA96";#N/A,#N/A,FALSE,"INTRAN96";#N/A,#N/A,FALSE,"NAA9697";#N/A,#N/A,FALSE,"ECWEBB";#N/A,#N/A,FALSE,"MFT96";#N/A,#N/A,FALSE,"CTrecon"}</definedName>
    <definedName name="a_2_1_3" hidden="1">{#N/A,#N/A,FALSE,"TMCOMP96";#N/A,#N/A,FALSE,"MAT96";#N/A,#N/A,FALSE,"FANDA96";#N/A,#N/A,FALSE,"INTRAN96";#N/A,#N/A,FALSE,"NAA9697";#N/A,#N/A,FALSE,"ECWEBB";#N/A,#N/A,FALSE,"MFT96";#N/A,#N/A,FALSE,"CTrecon"}</definedName>
    <definedName name="a_2_1_4" localSheetId="0" hidden="1">{#N/A,#N/A,FALSE,"TMCOMP96";#N/A,#N/A,FALSE,"MAT96";#N/A,#N/A,FALSE,"FANDA96";#N/A,#N/A,FALSE,"INTRAN96";#N/A,#N/A,FALSE,"NAA9697";#N/A,#N/A,FALSE,"ECWEBB";#N/A,#N/A,FALSE,"MFT96";#N/A,#N/A,FALSE,"CTrecon"}</definedName>
    <definedName name="a_2_1_4" hidden="1">{#N/A,#N/A,FALSE,"TMCOMP96";#N/A,#N/A,FALSE,"MAT96";#N/A,#N/A,FALSE,"FANDA96";#N/A,#N/A,FALSE,"INTRAN96";#N/A,#N/A,FALSE,"NAA9697";#N/A,#N/A,FALSE,"ECWEBB";#N/A,#N/A,FALSE,"MFT96";#N/A,#N/A,FALSE,"CTrecon"}</definedName>
    <definedName name="a_2_1_5" localSheetId="0" hidden="1">{#N/A,#N/A,FALSE,"TMCOMP96";#N/A,#N/A,FALSE,"MAT96";#N/A,#N/A,FALSE,"FANDA96";#N/A,#N/A,FALSE,"INTRAN96";#N/A,#N/A,FALSE,"NAA9697";#N/A,#N/A,FALSE,"ECWEBB";#N/A,#N/A,FALSE,"MFT96";#N/A,#N/A,FALSE,"CTrecon"}</definedName>
    <definedName name="a_2_1_5" hidden="1">{#N/A,#N/A,FALSE,"TMCOMP96";#N/A,#N/A,FALSE,"MAT96";#N/A,#N/A,FALSE,"FANDA96";#N/A,#N/A,FALSE,"INTRAN96";#N/A,#N/A,FALSE,"NAA9697";#N/A,#N/A,FALSE,"ECWEBB";#N/A,#N/A,FALSE,"MFT96";#N/A,#N/A,FALSE,"CTrecon"}</definedName>
    <definedName name="a_2_2" localSheetId="0" hidden="1">{#N/A,#N/A,FALSE,"TMCOMP96";#N/A,#N/A,FALSE,"MAT96";#N/A,#N/A,FALSE,"FANDA96";#N/A,#N/A,FALSE,"INTRAN96";#N/A,#N/A,FALSE,"NAA9697";#N/A,#N/A,FALSE,"ECWEBB";#N/A,#N/A,FALSE,"MFT96";#N/A,#N/A,FALSE,"CTrecon"}</definedName>
    <definedName name="a_2_2" hidden="1">{#N/A,#N/A,FALSE,"TMCOMP96";#N/A,#N/A,FALSE,"MAT96";#N/A,#N/A,FALSE,"FANDA96";#N/A,#N/A,FALSE,"INTRAN96";#N/A,#N/A,FALSE,"NAA9697";#N/A,#N/A,FALSE,"ECWEBB";#N/A,#N/A,FALSE,"MFT96";#N/A,#N/A,FALSE,"CTrecon"}</definedName>
    <definedName name="a_2_3" localSheetId="0" hidden="1">{#N/A,#N/A,FALSE,"TMCOMP96";#N/A,#N/A,FALSE,"MAT96";#N/A,#N/A,FALSE,"FANDA96";#N/A,#N/A,FALSE,"INTRAN96";#N/A,#N/A,FALSE,"NAA9697";#N/A,#N/A,FALSE,"ECWEBB";#N/A,#N/A,FALSE,"MFT96";#N/A,#N/A,FALSE,"CTrecon"}</definedName>
    <definedName name="a_2_3" hidden="1">{#N/A,#N/A,FALSE,"TMCOMP96";#N/A,#N/A,FALSE,"MAT96";#N/A,#N/A,FALSE,"FANDA96";#N/A,#N/A,FALSE,"INTRAN96";#N/A,#N/A,FALSE,"NAA9697";#N/A,#N/A,FALSE,"ECWEBB";#N/A,#N/A,FALSE,"MFT96";#N/A,#N/A,FALSE,"CTrecon"}</definedName>
    <definedName name="a_2_4" localSheetId="0" hidden="1">{#N/A,#N/A,FALSE,"TMCOMP96";#N/A,#N/A,FALSE,"MAT96";#N/A,#N/A,FALSE,"FANDA96";#N/A,#N/A,FALSE,"INTRAN96";#N/A,#N/A,FALSE,"NAA9697";#N/A,#N/A,FALSE,"ECWEBB";#N/A,#N/A,FALSE,"MFT96";#N/A,#N/A,FALSE,"CTrecon"}</definedName>
    <definedName name="a_2_4" hidden="1">{#N/A,#N/A,FALSE,"TMCOMP96";#N/A,#N/A,FALSE,"MAT96";#N/A,#N/A,FALSE,"FANDA96";#N/A,#N/A,FALSE,"INTRAN96";#N/A,#N/A,FALSE,"NAA9697";#N/A,#N/A,FALSE,"ECWEBB";#N/A,#N/A,FALSE,"MFT96";#N/A,#N/A,FALSE,"CTrecon"}</definedName>
    <definedName name="a_2_5" localSheetId="0" hidden="1">{#N/A,#N/A,FALSE,"TMCOMP96";#N/A,#N/A,FALSE,"MAT96";#N/A,#N/A,FALSE,"FANDA96";#N/A,#N/A,FALSE,"INTRAN96";#N/A,#N/A,FALSE,"NAA9697";#N/A,#N/A,FALSE,"ECWEBB";#N/A,#N/A,FALSE,"MFT96";#N/A,#N/A,FALSE,"CTrecon"}</definedName>
    <definedName name="a_2_5" hidden="1">{#N/A,#N/A,FALSE,"TMCOMP96";#N/A,#N/A,FALSE,"MAT96";#N/A,#N/A,FALSE,"FANDA96";#N/A,#N/A,FALSE,"INTRAN96";#N/A,#N/A,FALSE,"NAA9697";#N/A,#N/A,FALSE,"ECWEBB";#N/A,#N/A,FALSE,"MFT96";#N/A,#N/A,FALSE,"CTrecon"}</definedName>
    <definedName name="a_3" localSheetId="0" hidden="1">{#N/A,#N/A,FALSE,"TMCOMP96";#N/A,#N/A,FALSE,"MAT96";#N/A,#N/A,FALSE,"FANDA96";#N/A,#N/A,FALSE,"INTRAN96";#N/A,#N/A,FALSE,"NAA9697";#N/A,#N/A,FALSE,"ECWEBB";#N/A,#N/A,FALSE,"MFT96";#N/A,#N/A,FALSE,"CTrecon"}</definedName>
    <definedName name="a_3" hidden="1">{#N/A,#N/A,FALSE,"TMCOMP96";#N/A,#N/A,FALSE,"MAT96";#N/A,#N/A,FALSE,"FANDA96";#N/A,#N/A,FALSE,"INTRAN96";#N/A,#N/A,FALSE,"NAA9697";#N/A,#N/A,FALSE,"ECWEBB";#N/A,#N/A,FALSE,"MFT96";#N/A,#N/A,FALSE,"CTrecon"}</definedName>
    <definedName name="a_3_1" localSheetId="0" hidden="1">{#N/A,#N/A,FALSE,"TMCOMP96";#N/A,#N/A,FALSE,"MAT96";#N/A,#N/A,FALSE,"FANDA96";#N/A,#N/A,FALSE,"INTRAN96";#N/A,#N/A,FALSE,"NAA9697";#N/A,#N/A,FALSE,"ECWEBB";#N/A,#N/A,FALSE,"MFT96";#N/A,#N/A,FALSE,"CTrecon"}</definedName>
    <definedName name="a_3_1" hidden="1">{#N/A,#N/A,FALSE,"TMCOMP96";#N/A,#N/A,FALSE,"MAT96";#N/A,#N/A,FALSE,"FANDA96";#N/A,#N/A,FALSE,"INTRAN96";#N/A,#N/A,FALSE,"NAA9697";#N/A,#N/A,FALSE,"ECWEBB";#N/A,#N/A,FALSE,"MFT96";#N/A,#N/A,FALSE,"CTrecon"}</definedName>
    <definedName name="a_3_1_1" localSheetId="0" hidden="1">{#N/A,#N/A,FALSE,"TMCOMP96";#N/A,#N/A,FALSE,"MAT96";#N/A,#N/A,FALSE,"FANDA96";#N/A,#N/A,FALSE,"INTRAN96";#N/A,#N/A,FALSE,"NAA9697";#N/A,#N/A,FALSE,"ECWEBB";#N/A,#N/A,FALSE,"MFT96";#N/A,#N/A,FALSE,"CTrecon"}</definedName>
    <definedName name="a_3_1_1" hidden="1">{#N/A,#N/A,FALSE,"TMCOMP96";#N/A,#N/A,FALSE,"MAT96";#N/A,#N/A,FALSE,"FANDA96";#N/A,#N/A,FALSE,"INTRAN96";#N/A,#N/A,FALSE,"NAA9697";#N/A,#N/A,FALSE,"ECWEBB";#N/A,#N/A,FALSE,"MFT96";#N/A,#N/A,FALSE,"CTrecon"}</definedName>
    <definedName name="a_3_1_1_1" hidden="1">{#N/A,#N/A,FALSE,"TMCOMP96";#N/A,#N/A,FALSE,"MAT96";#N/A,#N/A,FALSE,"FANDA96";#N/A,#N/A,FALSE,"INTRAN96";#N/A,#N/A,FALSE,"NAA9697";#N/A,#N/A,FALSE,"ECWEBB";#N/A,#N/A,FALSE,"MFT96";#N/A,#N/A,FALSE,"CTrecon"}</definedName>
    <definedName name="a_3_1_1_2" hidden="1">{#N/A,#N/A,FALSE,"TMCOMP96";#N/A,#N/A,FALSE,"MAT96";#N/A,#N/A,FALSE,"FANDA96";#N/A,#N/A,FALSE,"INTRAN96";#N/A,#N/A,FALSE,"NAA9697";#N/A,#N/A,FALSE,"ECWEBB";#N/A,#N/A,FALSE,"MFT96";#N/A,#N/A,FALSE,"CTrecon"}</definedName>
    <definedName name="a_3_1_2" localSheetId="0" hidden="1">{#N/A,#N/A,FALSE,"TMCOMP96";#N/A,#N/A,FALSE,"MAT96";#N/A,#N/A,FALSE,"FANDA96";#N/A,#N/A,FALSE,"INTRAN96";#N/A,#N/A,FALSE,"NAA9697";#N/A,#N/A,FALSE,"ECWEBB";#N/A,#N/A,FALSE,"MFT96";#N/A,#N/A,FALSE,"CTrecon"}</definedName>
    <definedName name="a_3_1_2" hidden="1">{#N/A,#N/A,FALSE,"TMCOMP96";#N/A,#N/A,FALSE,"MAT96";#N/A,#N/A,FALSE,"FANDA96";#N/A,#N/A,FALSE,"INTRAN96";#N/A,#N/A,FALSE,"NAA9697";#N/A,#N/A,FALSE,"ECWEBB";#N/A,#N/A,FALSE,"MFT96";#N/A,#N/A,FALSE,"CTrecon"}</definedName>
    <definedName name="a_3_1_3" localSheetId="0" hidden="1">{#N/A,#N/A,FALSE,"TMCOMP96";#N/A,#N/A,FALSE,"MAT96";#N/A,#N/A,FALSE,"FANDA96";#N/A,#N/A,FALSE,"INTRAN96";#N/A,#N/A,FALSE,"NAA9697";#N/A,#N/A,FALSE,"ECWEBB";#N/A,#N/A,FALSE,"MFT96";#N/A,#N/A,FALSE,"CTrecon"}</definedName>
    <definedName name="a_3_1_3" hidden="1">{#N/A,#N/A,FALSE,"TMCOMP96";#N/A,#N/A,FALSE,"MAT96";#N/A,#N/A,FALSE,"FANDA96";#N/A,#N/A,FALSE,"INTRAN96";#N/A,#N/A,FALSE,"NAA9697";#N/A,#N/A,FALSE,"ECWEBB";#N/A,#N/A,FALSE,"MFT96";#N/A,#N/A,FALSE,"CTrecon"}</definedName>
    <definedName name="a_3_1_4" localSheetId="0" hidden="1">{#N/A,#N/A,FALSE,"TMCOMP96";#N/A,#N/A,FALSE,"MAT96";#N/A,#N/A,FALSE,"FANDA96";#N/A,#N/A,FALSE,"INTRAN96";#N/A,#N/A,FALSE,"NAA9697";#N/A,#N/A,FALSE,"ECWEBB";#N/A,#N/A,FALSE,"MFT96";#N/A,#N/A,FALSE,"CTrecon"}</definedName>
    <definedName name="a_3_1_4" hidden="1">{#N/A,#N/A,FALSE,"TMCOMP96";#N/A,#N/A,FALSE,"MAT96";#N/A,#N/A,FALSE,"FANDA96";#N/A,#N/A,FALSE,"INTRAN96";#N/A,#N/A,FALSE,"NAA9697";#N/A,#N/A,FALSE,"ECWEBB";#N/A,#N/A,FALSE,"MFT96";#N/A,#N/A,FALSE,"CTrecon"}</definedName>
    <definedName name="a_3_1_5" localSheetId="0" hidden="1">{#N/A,#N/A,FALSE,"TMCOMP96";#N/A,#N/A,FALSE,"MAT96";#N/A,#N/A,FALSE,"FANDA96";#N/A,#N/A,FALSE,"INTRAN96";#N/A,#N/A,FALSE,"NAA9697";#N/A,#N/A,FALSE,"ECWEBB";#N/A,#N/A,FALSE,"MFT96";#N/A,#N/A,FALSE,"CTrecon"}</definedName>
    <definedName name="a_3_1_5" hidden="1">{#N/A,#N/A,FALSE,"TMCOMP96";#N/A,#N/A,FALSE,"MAT96";#N/A,#N/A,FALSE,"FANDA96";#N/A,#N/A,FALSE,"INTRAN96";#N/A,#N/A,FALSE,"NAA9697";#N/A,#N/A,FALSE,"ECWEBB";#N/A,#N/A,FALSE,"MFT96";#N/A,#N/A,FALSE,"CTrecon"}</definedName>
    <definedName name="a_3_2" localSheetId="0" hidden="1">{#N/A,#N/A,FALSE,"TMCOMP96";#N/A,#N/A,FALSE,"MAT96";#N/A,#N/A,FALSE,"FANDA96";#N/A,#N/A,FALSE,"INTRAN96";#N/A,#N/A,FALSE,"NAA9697";#N/A,#N/A,FALSE,"ECWEBB";#N/A,#N/A,FALSE,"MFT96";#N/A,#N/A,FALSE,"CTrecon"}</definedName>
    <definedName name="a_3_2" hidden="1">{#N/A,#N/A,FALSE,"TMCOMP96";#N/A,#N/A,FALSE,"MAT96";#N/A,#N/A,FALSE,"FANDA96";#N/A,#N/A,FALSE,"INTRAN96";#N/A,#N/A,FALSE,"NAA9697";#N/A,#N/A,FALSE,"ECWEBB";#N/A,#N/A,FALSE,"MFT96";#N/A,#N/A,FALSE,"CTrecon"}</definedName>
    <definedName name="a_3_3" localSheetId="0" hidden="1">{#N/A,#N/A,FALSE,"TMCOMP96";#N/A,#N/A,FALSE,"MAT96";#N/A,#N/A,FALSE,"FANDA96";#N/A,#N/A,FALSE,"INTRAN96";#N/A,#N/A,FALSE,"NAA9697";#N/A,#N/A,FALSE,"ECWEBB";#N/A,#N/A,FALSE,"MFT96";#N/A,#N/A,FALSE,"CTrecon"}</definedName>
    <definedName name="a_3_3" hidden="1">{#N/A,#N/A,FALSE,"TMCOMP96";#N/A,#N/A,FALSE,"MAT96";#N/A,#N/A,FALSE,"FANDA96";#N/A,#N/A,FALSE,"INTRAN96";#N/A,#N/A,FALSE,"NAA9697";#N/A,#N/A,FALSE,"ECWEBB";#N/A,#N/A,FALSE,"MFT96";#N/A,#N/A,FALSE,"CTrecon"}</definedName>
    <definedName name="a_3_4" localSheetId="0" hidden="1">{#N/A,#N/A,FALSE,"TMCOMP96";#N/A,#N/A,FALSE,"MAT96";#N/A,#N/A,FALSE,"FANDA96";#N/A,#N/A,FALSE,"INTRAN96";#N/A,#N/A,FALSE,"NAA9697";#N/A,#N/A,FALSE,"ECWEBB";#N/A,#N/A,FALSE,"MFT96";#N/A,#N/A,FALSE,"CTrecon"}</definedName>
    <definedName name="a_3_4" hidden="1">{#N/A,#N/A,FALSE,"TMCOMP96";#N/A,#N/A,FALSE,"MAT96";#N/A,#N/A,FALSE,"FANDA96";#N/A,#N/A,FALSE,"INTRAN96";#N/A,#N/A,FALSE,"NAA9697";#N/A,#N/A,FALSE,"ECWEBB";#N/A,#N/A,FALSE,"MFT96";#N/A,#N/A,FALSE,"CTrecon"}</definedName>
    <definedName name="a_3_5" localSheetId="0" hidden="1">{#N/A,#N/A,FALSE,"TMCOMP96";#N/A,#N/A,FALSE,"MAT96";#N/A,#N/A,FALSE,"FANDA96";#N/A,#N/A,FALSE,"INTRAN96";#N/A,#N/A,FALSE,"NAA9697";#N/A,#N/A,FALSE,"ECWEBB";#N/A,#N/A,FALSE,"MFT96";#N/A,#N/A,FALSE,"CTrecon"}</definedName>
    <definedName name="a_3_5" hidden="1">{#N/A,#N/A,FALSE,"TMCOMP96";#N/A,#N/A,FALSE,"MAT96";#N/A,#N/A,FALSE,"FANDA96";#N/A,#N/A,FALSE,"INTRAN96";#N/A,#N/A,FALSE,"NAA9697";#N/A,#N/A,FALSE,"ECWEBB";#N/A,#N/A,FALSE,"MFT96";#N/A,#N/A,FALSE,"CTrecon"}</definedName>
    <definedName name="a_4" localSheetId="0" hidden="1">{#N/A,#N/A,FALSE,"TMCOMP96";#N/A,#N/A,FALSE,"MAT96";#N/A,#N/A,FALSE,"FANDA96";#N/A,#N/A,FALSE,"INTRAN96";#N/A,#N/A,FALSE,"NAA9697";#N/A,#N/A,FALSE,"ECWEBB";#N/A,#N/A,FALSE,"MFT96";#N/A,#N/A,FALSE,"CTrecon"}</definedName>
    <definedName name="a_4" hidden="1">{#N/A,#N/A,FALSE,"TMCOMP96";#N/A,#N/A,FALSE,"MAT96";#N/A,#N/A,FALSE,"FANDA96";#N/A,#N/A,FALSE,"INTRAN96";#N/A,#N/A,FALSE,"NAA9697";#N/A,#N/A,FALSE,"ECWEBB";#N/A,#N/A,FALSE,"MFT96";#N/A,#N/A,FALSE,"CTrecon"}</definedName>
    <definedName name="a_4_1" localSheetId="0" hidden="1">{#N/A,#N/A,FALSE,"TMCOMP96";#N/A,#N/A,FALSE,"MAT96";#N/A,#N/A,FALSE,"FANDA96";#N/A,#N/A,FALSE,"INTRAN96";#N/A,#N/A,FALSE,"NAA9697";#N/A,#N/A,FALSE,"ECWEBB";#N/A,#N/A,FALSE,"MFT96";#N/A,#N/A,FALSE,"CTrecon"}</definedName>
    <definedName name="a_4_1" hidden="1">{#N/A,#N/A,FALSE,"TMCOMP96";#N/A,#N/A,FALSE,"MAT96";#N/A,#N/A,FALSE,"FANDA96";#N/A,#N/A,FALSE,"INTRAN96";#N/A,#N/A,FALSE,"NAA9697";#N/A,#N/A,FALSE,"ECWEBB";#N/A,#N/A,FALSE,"MFT96";#N/A,#N/A,FALSE,"CTrecon"}</definedName>
    <definedName name="a_4_1_1" localSheetId="0" hidden="1">{#N/A,#N/A,FALSE,"TMCOMP96";#N/A,#N/A,FALSE,"MAT96";#N/A,#N/A,FALSE,"FANDA96";#N/A,#N/A,FALSE,"INTRAN96";#N/A,#N/A,FALSE,"NAA9697";#N/A,#N/A,FALSE,"ECWEBB";#N/A,#N/A,FALSE,"MFT96";#N/A,#N/A,FALSE,"CTrecon"}</definedName>
    <definedName name="a_4_1_1" hidden="1">{#N/A,#N/A,FALSE,"TMCOMP96";#N/A,#N/A,FALSE,"MAT96";#N/A,#N/A,FALSE,"FANDA96";#N/A,#N/A,FALSE,"INTRAN96";#N/A,#N/A,FALSE,"NAA9697";#N/A,#N/A,FALSE,"ECWEBB";#N/A,#N/A,FALSE,"MFT96";#N/A,#N/A,FALSE,"CTrecon"}</definedName>
    <definedName name="a_4_1_1_1" hidden="1">{#N/A,#N/A,FALSE,"TMCOMP96";#N/A,#N/A,FALSE,"MAT96";#N/A,#N/A,FALSE,"FANDA96";#N/A,#N/A,FALSE,"INTRAN96";#N/A,#N/A,FALSE,"NAA9697";#N/A,#N/A,FALSE,"ECWEBB";#N/A,#N/A,FALSE,"MFT96";#N/A,#N/A,FALSE,"CTrecon"}</definedName>
    <definedName name="a_4_1_1_2" hidden="1">{#N/A,#N/A,FALSE,"TMCOMP96";#N/A,#N/A,FALSE,"MAT96";#N/A,#N/A,FALSE,"FANDA96";#N/A,#N/A,FALSE,"INTRAN96";#N/A,#N/A,FALSE,"NAA9697";#N/A,#N/A,FALSE,"ECWEBB";#N/A,#N/A,FALSE,"MFT96";#N/A,#N/A,FALSE,"CTrecon"}</definedName>
    <definedName name="a_4_1_2" localSheetId="0" hidden="1">{#N/A,#N/A,FALSE,"TMCOMP96";#N/A,#N/A,FALSE,"MAT96";#N/A,#N/A,FALSE,"FANDA96";#N/A,#N/A,FALSE,"INTRAN96";#N/A,#N/A,FALSE,"NAA9697";#N/A,#N/A,FALSE,"ECWEBB";#N/A,#N/A,FALSE,"MFT96";#N/A,#N/A,FALSE,"CTrecon"}</definedName>
    <definedName name="a_4_1_2" hidden="1">{#N/A,#N/A,FALSE,"TMCOMP96";#N/A,#N/A,FALSE,"MAT96";#N/A,#N/A,FALSE,"FANDA96";#N/A,#N/A,FALSE,"INTRAN96";#N/A,#N/A,FALSE,"NAA9697";#N/A,#N/A,FALSE,"ECWEBB";#N/A,#N/A,FALSE,"MFT96";#N/A,#N/A,FALSE,"CTrecon"}</definedName>
    <definedName name="a_4_1_3" localSheetId="0" hidden="1">{#N/A,#N/A,FALSE,"TMCOMP96";#N/A,#N/A,FALSE,"MAT96";#N/A,#N/A,FALSE,"FANDA96";#N/A,#N/A,FALSE,"INTRAN96";#N/A,#N/A,FALSE,"NAA9697";#N/A,#N/A,FALSE,"ECWEBB";#N/A,#N/A,FALSE,"MFT96";#N/A,#N/A,FALSE,"CTrecon"}</definedName>
    <definedName name="a_4_1_3" hidden="1">{#N/A,#N/A,FALSE,"TMCOMP96";#N/A,#N/A,FALSE,"MAT96";#N/A,#N/A,FALSE,"FANDA96";#N/A,#N/A,FALSE,"INTRAN96";#N/A,#N/A,FALSE,"NAA9697";#N/A,#N/A,FALSE,"ECWEBB";#N/A,#N/A,FALSE,"MFT96";#N/A,#N/A,FALSE,"CTrecon"}</definedName>
    <definedName name="a_4_1_4" localSheetId="0" hidden="1">{#N/A,#N/A,FALSE,"TMCOMP96";#N/A,#N/A,FALSE,"MAT96";#N/A,#N/A,FALSE,"FANDA96";#N/A,#N/A,FALSE,"INTRAN96";#N/A,#N/A,FALSE,"NAA9697";#N/A,#N/A,FALSE,"ECWEBB";#N/A,#N/A,FALSE,"MFT96";#N/A,#N/A,FALSE,"CTrecon"}</definedName>
    <definedName name="a_4_1_4" hidden="1">{#N/A,#N/A,FALSE,"TMCOMP96";#N/A,#N/A,FALSE,"MAT96";#N/A,#N/A,FALSE,"FANDA96";#N/A,#N/A,FALSE,"INTRAN96";#N/A,#N/A,FALSE,"NAA9697";#N/A,#N/A,FALSE,"ECWEBB";#N/A,#N/A,FALSE,"MFT96";#N/A,#N/A,FALSE,"CTrecon"}</definedName>
    <definedName name="a_4_1_5" localSheetId="0" hidden="1">{#N/A,#N/A,FALSE,"TMCOMP96";#N/A,#N/A,FALSE,"MAT96";#N/A,#N/A,FALSE,"FANDA96";#N/A,#N/A,FALSE,"INTRAN96";#N/A,#N/A,FALSE,"NAA9697";#N/A,#N/A,FALSE,"ECWEBB";#N/A,#N/A,FALSE,"MFT96";#N/A,#N/A,FALSE,"CTrecon"}</definedName>
    <definedName name="a_4_1_5" hidden="1">{#N/A,#N/A,FALSE,"TMCOMP96";#N/A,#N/A,FALSE,"MAT96";#N/A,#N/A,FALSE,"FANDA96";#N/A,#N/A,FALSE,"INTRAN96";#N/A,#N/A,FALSE,"NAA9697";#N/A,#N/A,FALSE,"ECWEBB";#N/A,#N/A,FALSE,"MFT96";#N/A,#N/A,FALSE,"CTrecon"}</definedName>
    <definedName name="a_4_2" localSheetId="0" hidden="1">{#N/A,#N/A,FALSE,"TMCOMP96";#N/A,#N/A,FALSE,"MAT96";#N/A,#N/A,FALSE,"FANDA96";#N/A,#N/A,FALSE,"INTRAN96";#N/A,#N/A,FALSE,"NAA9697";#N/A,#N/A,FALSE,"ECWEBB";#N/A,#N/A,FALSE,"MFT96";#N/A,#N/A,FALSE,"CTrecon"}</definedName>
    <definedName name="a_4_2" hidden="1">{#N/A,#N/A,FALSE,"TMCOMP96";#N/A,#N/A,FALSE,"MAT96";#N/A,#N/A,FALSE,"FANDA96";#N/A,#N/A,FALSE,"INTRAN96";#N/A,#N/A,FALSE,"NAA9697";#N/A,#N/A,FALSE,"ECWEBB";#N/A,#N/A,FALSE,"MFT96";#N/A,#N/A,FALSE,"CTrecon"}</definedName>
    <definedName name="a_4_3" localSheetId="0" hidden="1">{#N/A,#N/A,FALSE,"TMCOMP96";#N/A,#N/A,FALSE,"MAT96";#N/A,#N/A,FALSE,"FANDA96";#N/A,#N/A,FALSE,"INTRAN96";#N/A,#N/A,FALSE,"NAA9697";#N/A,#N/A,FALSE,"ECWEBB";#N/A,#N/A,FALSE,"MFT96";#N/A,#N/A,FALSE,"CTrecon"}</definedName>
    <definedName name="a_4_3" hidden="1">{#N/A,#N/A,FALSE,"TMCOMP96";#N/A,#N/A,FALSE,"MAT96";#N/A,#N/A,FALSE,"FANDA96";#N/A,#N/A,FALSE,"INTRAN96";#N/A,#N/A,FALSE,"NAA9697";#N/A,#N/A,FALSE,"ECWEBB";#N/A,#N/A,FALSE,"MFT96";#N/A,#N/A,FALSE,"CTrecon"}</definedName>
    <definedName name="a_4_4" localSheetId="0" hidden="1">{#N/A,#N/A,FALSE,"TMCOMP96";#N/A,#N/A,FALSE,"MAT96";#N/A,#N/A,FALSE,"FANDA96";#N/A,#N/A,FALSE,"INTRAN96";#N/A,#N/A,FALSE,"NAA9697";#N/A,#N/A,FALSE,"ECWEBB";#N/A,#N/A,FALSE,"MFT96";#N/A,#N/A,FALSE,"CTrecon"}</definedName>
    <definedName name="a_4_4" hidden="1">{#N/A,#N/A,FALSE,"TMCOMP96";#N/A,#N/A,FALSE,"MAT96";#N/A,#N/A,FALSE,"FANDA96";#N/A,#N/A,FALSE,"INTRAN96";#N/A,#N/A,FALSE,"NAA9697";#N/A,#N/A,FALSE,"ECWEBB";#N/A,#N/A,FALSE,"MFT96";#N/A,#N/A,FALSE,"CTrecon"}</definedName>
    <definedName name="a_4_5" localSheetId="0" hidden="1">{#N/A,#N/A,FALSE,"TMCOMP96";#N/A,#N/A,FALSE,"MAT96";#N/A,#N/A,FALSE,"FANDA96";#N/A,#N/A,FALSE,"INTRAN96";#N/A,#N/A,FALSE,"NAA9697";#N/A,#N/A,FALSE,"ECWEBB";#N/A,#N/A,FALSE,"MFT96";#N/A,#N/A,FALSE,"CTrecon"}</definedName>
    <definedName name="a_4_5" hidden="1">{#N/A,#N/A,FALSE,"TMCOMP96";#N/A,#N/A,FALSE,"MAT96";#N/A,#N/A,FALSE,"FANDA96";#N/A,#N/A,FALSE,"INTRAN96";#N/A,#N/A,FALSE,"NAA9697";#N/A,#N/A,FALSE,"ECWEBB";#N/A,#N/A,FALSE,"MFT96";#N/A,#N/A,FALSE,"CTrecon"}</definedName>
    <definedName name="a_5" localSheetId="0" hidden="1">{#N/A,#N/A,FALSE,"TMCOMP96";#N/A,#N/A,FALSE,"MAT96";#N/A,#N/A,FALSE,"FANDA96";#N/A,#N/A,FALSE,"INTRAN96";#N/A,#N/A,FALSE,"NAA9697";#N/A,#N/A,FALSE,"ECWEBB";#N/A,#N/A,FALSE,"MFT96";#N/A,#N/A,FALSE,"CTrecon"}</definedName>
    <definedName name="a_5" hidden="1">{#N/A,#N/A,FALSE,"TMCOMP96";#N/A,#N/A,FALSE,"MAT96";#N/A,#N/A,FALSE,"FANDA96";#N/A,#N/A,FALSE,"INTRAN96";#N/A,#N/A,FALSE,"NAA9697";#N/A,#N/A,FALSE,"ECWEBB";#N/A,#N/A,FALSE,"MFT96";#N/A,#N/A,FALSE,"CTrecon"}</definedName>
    <definedName name="a_5_1" localSheetId="0" hidden="1">{#N/A,#N/A,FALSE,"TMCOMP96";#N/A,#N/A,FALSE,"MAT96";#N/A,#N/A,FALSE,"FANDA96";#N/A,#N/A,FALSE,"INTRAN96";#N/A,#N/A,FALSE,"NAA9697";#N/A,#N/A,FALSE,"ECWEBB";#N/A,#N/A,FALSE,"MFT96";#N/A,#N/A,FALSE,"CTrecon"}</definedName>
    <definedName name="a_5_1" hidden="1">{#N/A,#N/A,FALSE,"TMCOMP96";#N/A,#N/A,FALSE,"MAT96";#N/A,#N/A,FALSE,"FANDA96";#N/A,#N/A,FALSE,"INTRAN96";#N/A,#N/A,FALSE,"NAA9697";#N/A,#N/A,FALSE,"ECWEBB";#N/A,#N/A,FALSE,"MFT96";#N/A,#N/A,FALSE,"CTrecon"}</definedName>
    <definedName name="a_5_1_1" localSheetId="0" hidden="1">{#N/A,#N/A,FALSE,"TMCOMP96";#N/A,#N/A,FALSE,"MAT96";#N/A,#N/A,FALSE,"FANDA96";#N/A,#N/A,FALSE,"INTRAN96";#N/A,#N/A,FALSE,"NAA9697";#N/A,#N/A,FALSE,"ECWEBB";#N/A,#N/A,FALSE,"MFT96";#N/A,#N/A,FALSE,"CTrecon"}</definedName>
    <definedName name="a_5_1_1" hidden="1">{#N/A,#N/A,FALSE,"TMCOMP96";#N/A,#N/A,FALSE,"MAT96";#N/A,#N/A,FALSE,"FANDA96";#N/A,#N/A,FALSE,"INTRAN96";#N/A,#N/A,FALSE,"NAA9697";#N/A,#N/A,FALSE,"ECWEBB";#N/A,#N/A,FALSE,"MFT96";#N/A,#N/A,FALSE,"CTrecon"}</definedName>
    <definedName name="a_5_1_1_1" hidden="1">{#N/A,#N/A,FALSE,"TMCOMP96";#N/A,#N/A,FALSE,"MAT96";#N/A,#N/A,FALSE,"FANDA96";#N/A,#N/A,FALSE,"INTRAN96";#N/A,#N/A,FALSE,"NAA9697";#N/A,#N/A,FALSE,"ECWEBB";#N/A,#N/A,FALSE,"MFT96";#N/A,#N/A,FALSE,"CTrecon"}</definedName>
    <definedName name="a_5_1_1_2" hidden="1">{#N/A,#N/A,FALSE,"TMCOMP96";#N/A,#N/A,FALSE,"MAT96";#N/A,#N/A,FALSE,"FANDA96";#N/A,#N/A,FALSE,"INTRAN96";#N/A,#N/A,FALSE,"NAA9697";#N/A,#N/A,FALSE,"ECWEBB";#N/A,#N/A,FALSE,"MFT96";#N/A,#N/A,FALSE,"CTrecon"}</definedName>
    <definedName name="a_5_1_2" localSheetId="0" hidden="1">{#N/A,#N/A,FALSE,"TMCOMP96";#N/A,#N/A,FALSE,"MAT96";#N/A,#N/A,FALSE,"FANDA96";#N/A,#N/A,FALSE,"INTRAN96";#N/A,#N/A,FALSE,"NAA9697";#N/A,#N/A,FALSE,"ECWEBB";#N/A,#N/A,FALSE,"MFT96";#N/A,#N/A,FALSE,"CTrecon"}</definedName>
    <definedName name="a_5_1_2" hidden="1">{#N/A,#N/A,FALSE,"TMCOMP96";#N/A,#N/A,FALSE,"MAT96";#N/A,#N/A,FALSE,"FANDA96";#N/A,#N/A,FALSE,"INTRAN96";#N/A,#N/A,FALSE,"NAA9697";#N/A,#N/A,FALSE,"ECWEBB";#N/A,#N/A,FALSE,"MFT96";#N/A,#N/A,FALSE,"CTrecon"}</definedName>
    <definedName name="a_5_1_3" localSheetId="0" hidden="1">{#N/A,#N/A,FALSE,"TMCOMP96";#N/A,#N/A,FALSE,"MAT96";#N/A,#N/A,FALSE,"FANDA96";#N/A,#N/A,FALSE,"INTRAN96";#N/A,#N/A,FALSE,"NAA9697";#N/A,#N/A,FALSE,"ECWEBB";#N/A,#N/A,FALSE,"MFT96";#N/A,#N/A,FALSE,"CTrecon"}</definedName>
    <definedName name="a_5_1_3" hidden="1">{#N/A,#N/A,FALSE,"TMCOMP96";#N/A,#N/A,FALSE,"MAT96";#N/A,#N/A,FALSE,"FANDA96";#N/A,#N/A,FALSE,"INTRAN96";#N/A,#N/A,FALSE,"NAA9697";#N/A,#N/A,FALSE,"ECWEBB";#N/A,#N/A,FALSE,"MFT96";#N/A,#N/A,FALSE,"CTrecon"}</definedName>
    <definedName name="a_5_1_4" localSheetId="0" hidden="1">{#N/A,#N/A,FALSE,"TMCOMP96";#N/A,#N/A,FALSE,"MAT96";#N/A,#N/A,FALSE,"FANDA96";#N/A,#N/A,FALSE,"INTRAN96";#N/A,#N/A,FALSE,"NAA9697";#N/A,#N/A,FALSE,"ECWEBB";#N/A,#N/A,FALSE,"MFT96";#N/A,#N/A,FALSE,"CTrecon"}</definedName>
    <definedName name="a_5_1_4" hidden="1">{#N/A,#N/A,FALSE,"TMCOMP96";#N/A,#N/A,FALSE,"MAT96";#N/A,#N/A,FALSE,"FANDA96";#N/A,#N/A,FALSE,"INTRAN96";#N/A,#N/A,FALSE,"NAA9697";#N/A,#N/A,FALSE,"ECWEBB";#N/A,#N/A,FALSE,"MFT96";#N/A,#N/A,FALSE,"CTrecon"}</definedName>
    <definedName name="a_5_1_5" localSheetId="0" hidden="1">{#N/A,#N/A,FALSE,"TMCOMP96";#N/A,#N/A,FALSE,"MAT96";#N/A,#N/A,FALSE,"FANDA96";#N/A,#N/A,FALSE,"INTRAN96";#N/A,#N/A,FALSE,"NAA9697";#N/A,#N/A,FALSE,"ECWEBB";#N/A,#N/A,FALSE,"MFT96";#N/A,#N/A,FALSE,"CTrecon"}</definedName>
    <definedName name="a_5_1_5" hidden="1">{#N/A,#N/A,FALSE,"TMCOMP96";#N/A,#N/A,FALSE,"MAT96";#N/A,#N/A,FALSE,"FANDA96";#N/A,#N/A,FALSE,"INTRAN96";#N/A,#N/A,FALSE,"NAA9697";#N/A,#N/A,FALSE,"ECWEBB";#N/A,#N/A,FALSE,"MFT96";#N/A,#N/A,FALSE,"CTrecon"}</definedName>
    <definedName name="a_5_2" localSheetId="0" hidden="1">{#N/A,#N/A,FALSE,"TMCOMP96";#N/A,#N/A,FALSE,"MAT96";#N/A,#N/A,FALSE,"FANDA96";#N/A,#N/A,FALSE,"INTRAN96";#N/A,#N/A,FALSE,"NAA9697";#N/A,#N/A,FALSE,"ECWEBB";#N/A,#N/A,FALSE,"MFT96";#N/A,#N/A,FALSE,"CTrecon"}</definedName>
    <definedName name="a_5_2" hidden="1">{#N/A,#N/A,FALSE,"TMCOMP96";#N/A,#N/A,FALSE,"MAT96";#N/A,#N/A,FALSE,"FANDA96";#N/A,#N/A,FALSE,"INTRAN96";#N/A,#N/A,FALSE,"NAA9697";#N/A,#N/A,FALSE,"ECWEBB";#N/A,#N/A,FALSE,"MFT96";#N/A,#N/A,FALSE,"CTrecon"}</definedName>
    <definedName name="a_5_3" localSheetId="0" hidden="1">{#N/A,#N/A,FALSE,"TMCOMP96";#N/A,#N/A,FALSE,"MAT96";#N/A,#N/A,FALSE,"FANDA96";#N/A,#N/A,FALSE,"INTRAN96";#N/A,#N/A,FALSE,"NAA9697";#N/A,#N/A,FALSE,"ECWEBB";#N/A,#N/A,FALSE,"MFT96";#N/A,#N/A,FALSE,"CTrecon"}</definedName>
    <definedName name="a_5_3" hidden="1">{#N/A,#N/A,FALSE,"TMCOMP96";#N/A,#N/A,FALSE,"MAT96";#N/A,#N/A,FALSE,"FANDA96";#N/A,#N/A,FALSE,"INTRAN96";#N/A,#N/A,FALSE,"NAA9697";#N/A,#N/A,FALSE,"ECWEBB";#N/A,#N/A,FALSE,"MFT96";#N/A,#N/A,FALSE,"CTrecon"}</definedName>
    <definedName name="a_5_4" localSheetId="0" hidden="1">{#N/A,#N/A,FALSE,"TMCOMP96";#N/A,#N/A,FALSE,"MAT96";#N/A,#N/A,FALSE,"FANDA96";#N/A,#N/A,FALSE,"INTRAN96";#N/A,#N/A,FALSE,"NAA9697";#N/A,#N/A,FALSE,"ECWEBB";#N/A,#N/A,FALSE,"MFT96";#N/A,#N/A,FALSE,"CTrecon"}</definedName>
    <definedName name="a_5_4" hidden="1">{#N/A,#N/A,FALSE,"TMCOMP96";#N/A,#N/A,FALSE,"MAT96";#N/A,#N/A,FALSE,"FANDA96";#N/A,#N/A,FALSE,"INTRAN96";#N/A,#N/A,FALSE,"NAA9697";#N/A,#N/A,FALSE,"ECWEBB";#N/A,#N/A,FALSE,"MFT96";#N/A,#N/A,FALSE,"CTrecon"}</definedName>
    <definedName name="a_5_5" localSheetId="0" hidden="1">{#N/A,#N/A,FALSE,"TMCOMP96";#N/A,#N/A,FALSE,"MAT96";#N/A,#N/A,FALSE,"FANDA96";#N/A,#N/A,FALSE,"INTRAN96";#N/A,#N/A,FALSE,"NAA9697";#N/A,#N/A,FALSE,"ECWEBB";#N/A,#N/A,FALSE,"MFT96";#N/A,#N/A,FALSE,"CTrecon"}</definedName>
    <definedName name="a_5_5" hidden="1">{#N/A,#N/A,FALSE,"TMCOMP96";#N/A,#N/A,FALSE,"MAT96";#N/A,#N/A,FALSE,"FANDA96";#N/A,#N/A,FALSE,"INTRAN96";#N/A,#N/A,FALSE,"NAA9697";#N/A,#N/A,FALSE,"ECWEBB";#N/A,#N/A,FALSE,"MFT96";#N/A,#N/A,FALSE,"CTrecon"}</definedName>
    <definedName name="asdas" localSheetId="0" hidden="1">{#N/A,#N/A,FALSE,"TMCOMP96";#N/A,#N/A,FALSE,"MAT96";#N/A,#N/A,FALSE,"FANDA96";#N/A,#N/A,FALSE,"INTRAN96";#N/A,#N/A,FALSE,"NAA9697";#N/A,#N/A,FALSE,"ECWEBB";#N/A,#N/A,FALSE,"MFT96";#N/A,#N/A,FALSE,"CTrecon"}</definedName>
    <definedName name="asdas" localSheetId="3" hidden="1">{#N/A,#N/A,FALSE,"TMCOMP96";#N/A,#N/A,FALSE,"MAT96";#N/A,#N/A,FALSE,"FANDA96";#N/A,#N/A,FALSE,"INTRAN96";#N/A,#N/A,FALSE,"NAA9697";#N/A,#N/A,FALSE,"ECWEBB";#N/A,#N/A,FALSE,"MFT96";#N/A,#N/A,FALSE,"CTrecon"}</definedName>
    <definedName name="asdas" localSheetId="4"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sdas_1" localSheetId="0" hidden="1">{#N/A,#N/A,FALSE,"TMCOMP96";#N/A,#N/A,FALSE,"MAT96";#N/A,#N/A,FALSE,"FANDA96";#N/A,#N/A,FALSE,"INTRAN96";#N/A,#N/A,FALSE,"NAA9697";#N/A,#N/A,FALSE,"ECWEBB";#N/A,#N/A,FALSE,"MFT96";#N/A,#N/A,FALSE,"CTrecon"}</definedName>
    <definedName name="asdas_1" localSheetId="3" hidden="1">{#N/A,#N/A,FALSE,"TMCOMP96";#N/A,#N/A,FALSE,"MAT96";#N/A,#N/A,FALSE,"FANDA96";#N/A,#N/A,FALSE,"INTRAN96";#N/A,#N/A,FALSE,"NAA9697";#N/A,#N/A,FALSE,"ECWEBB";#N/A,#N/A,FALSE,"MFT96";#N/A,#N/A,FALSE,"CTrecon"}</definedName>
    <definedName name="asdas_1" localSheetId="4" hidden="1">{#N/A,#N/A,FALSE,"TMCOMP96";#N/A,#N/A,FALSE,"MAT96";#N/A,#N/A,FALSE,"FANDA96";#N/A,#N/A,FALSE,"INTRAN96";#N/A,#N/A,FALSE,"NAA9697";#N/A,#N/A,FALSE,"ECWEBB";#N/A,#N/A,FALSE,"MFT96";#N/A,#N/A,FALSE,"CTrecon"}</definedName>
    <definedName name="asdas_1" hidden="1">{#N/A,#N/A,FALSE,"TMCOMP96";#N/A,#N/A,FALSE,"MAT96";#N/A,#N/A,FALSE,"FANDA96";#N/A,#N/A,FALSE,"INTRAN96";#N/A,#N/A,FALSE,"NAA9697";#N/A,#N/A,FALSE,"ECWEBB";#N/A,#N/A,FALSE,"MFT96";#N/A,#N/A,FALSE,"CTrecon"}</definedName>
    <definedName name="asdas_1_1" localSheetId="0" hidden="1">{#N/A,#N/A,FALSE,"TMCOMP96";#N/A,#N/A,FALSE,"MAT96";#N/A,#N/A,FALSE,"FANDA96";#N/A,#N/A,FALSE,"INTRAN96";#N/A,#N/A,FALSE,"NAA9697";#N/A,#N/A,FALSE,"ECWEBB";#N/A,#N/A,FALSE,"MFT96";#N/A,#N/A,FALSE,"CTrecon"}</definedName>
    <definedName name="asdas_1_1" localSheetId="3" hidden="1">{#N/A,#N/A,FALSE,"TMCOMP96";#N/A,#N/A,FALSE,"MAT96";#N/A,#N/A,FALSE,"FANDA96";#N/A,#N/A,FALSE,"INTRAN96";#N/A,#N/A,FALSE,"NAA9697";#N/A,#N/A,FALSE,"ECWEBB";#N/A,#N/A,FALSE,"MFT96";#N/A,#N/A,FALSE,"CTrecon"}</definedName>
    <definedName name="asdas_1_1" localSheetId="4" hidden="1">{#N/A,#N/A,FALSE,"TMCOMP96";#N/A,#N/A,FALSE,"MAT96";#N/A,#N/A,FALSE,"FANDA96";#N/A,#N/A,FALSE,"INTRAN96";#N/A,#N/A,FALSE,"NAA9697";#N/A,#N/A,FALSE,"ECWEBB";#N/A,#N/A,FALSE,"MFT96";#N/A,#N/A,FALSE,"CTrecon"}</definedName>
    <definedName name="asdas_1_1" hidden="1">{#N/A,#N/A,FALSE,"TMCOMP96";#N/A,#N/A,FALSE,"MAT96";#N/A,#N/A,FALSE,"FANDA96";#N/A,#N/A,FALSE,"INTRAN96";#N/A,#N/A,FALSE,"NAA9697";#N/A,#N/A,FALSE,"ECWEBB";#N/A,#N/A,FALSE,"MFT96";#N/A,#N/A,FALSE,"CTrecon"}</definedName>
    <definedName name="asdas_1_1_1" localSheetId="0" hidden="1">{#N/A,#N/A,FALSE,"TMCOMP96";#N/A,#N/A,FALSE,"MAT96";#N/A,#N/A,FALSE,"FANDA96";#N/A,#N/A,FALSE,"INTRAN96";#N/A,#N/A,FALSE,"NAA9697";#N/A,#N/A,FALSE,"ECWEBB";#N/A,#N/A,FALSE,"MFT96";#N/A,#N/A,FALSE,"CTrecon"}</definedName>
    <definedName name="asdas_1_1_1" hidden="1">{#N/A,#N/A,FALSE,"TMCOMP96";#N/A,#N/A,FALSE,"MAT96";#N/A,#N/A,FALSE,"FANDA96";#N/A,#N/A,FALSE,"INTRAN96";#N/A,#N/A,FALSE,"NAA9697";#N/A,#N/A,FALSE,"ECWEBB";#N/A,#N/A,FALSE,"MFT96";#N/A,#N/A,FALSE,"CTrecon"}</definedName>
    <definedName name="asdas_1_1_1_1" localSheetId="0" hidden="1">{#N/A,#N/A,FALSE,"TMCOMP96";#N/A,#N/A,FALSE,"MAT96";#N/A,#N/A,FALSE,"FANDA96";#N/A,#N/A,FALSE,"INTRAN96";#N/A,#N/A,FALSE,"NAA9697";#N/A,#N/A,FALSE,"ECWEBB";#N/A,#N/A,FALSE,"MFT96";#N/A,#N/A,FALSE,"CTrecon"}</definedName>
    <definedName name="asdas_1_1_1_1" hidden="1">{#N/A,#N/A,FALSE,"TMCOMP96";#N/A,#N/A,FALSE,"MAT96";#N/A,#N/A,FALSE,"FANDA96";#N/A,#N/A,FALSE,"INTRAN96";#N/A,#N/A,FALSE,"NAA9697";#N/A,#N/A,FALSE,"ECWEBB";#N/A,#N/A,FALSE,"MFT96";#N/A,#N/A,FALSE,"CTrecon"}</definedName>
    <definedName name="asdas_1_1_1_1_1" hidden="1">{#N/A,#N/A,FALSE,"TMCOMP96";#N/A,#N/A,FALSE,"MAT96";#N/A,#N/A,FALSE,"FANDA96";#N/A,#N/A,FALSE,"INTRAN96";#N/A,#N/A,FALSE,"NAA9697";#N/A,#N/A,FALSE,"ECWEBB";#N/A,#N/A,FALSE,"MFT96";#N/A,#N/A,FALSE,"CTrecon"}</definedName>
    <definedName name="asdas_1_1_1_1_2" hidden="1">{#N/A,#N/A,FALSE,"TMCOMP96";#N/A,#N/A,FALSE,"MAT96";#N/A,#N/A,FALSE,"FANDA96";#N/A,#N/A,FALSE,"INTRAN96";#N/A,#N/A,FALSE,"NAA9697";#N/A,#N/A,FALSE,"ECWEBB";#N/A,#N/A,FALSE,"MFT96";#N/A,#N/A,FALSE,"CTrecon"}</definedName>
    <definedName name="asdas_1_1_1_2" localSheetId="0" hidden="1">{#N/A,#N/A,FALSE,"TMCOMP96";#N/A,#N/A,FALSE,"MAT96";#N/A,#N/A,FALSE,"FANDA96";#N/A,#N/A,FALSE,"INTRAN96";#N/A,#N/A,FALSE,"NAA9697";#N/A,#N/A,FALSE,"ECWEBB";#N/A,#N/A,FALSE,"MFT96";#N/A,#N/A,FALSE,"CTrecon"}</definedName>
    <definedName name="asdas_1_1_1_2" hidden="1">{#N/A,#N/A,FALSE,"TMCOMP96";#N/A,#N/A,FALSE,"MAT96";#N/A,#N/A,FALSE,"FANDA96";#N/A,#N/A,FALSE,"INTRAN96";#N/A,#N/A,FALSE,"NAA9697";#N/A,#N/A,FALSE,"ECWEBB";#N/A,#N/A,FALSE,"MFT96";#N/A,#N/A,FALSE,"CTrecon"}</definedName>
    <definedName name="asdas_1_1_1_3" localSheetId="0" hidden="1">{#N/A,#N/A,FALSE,"TMCOMP96";#N/A,#N/A,FALSE,"MAT96";#N/A,#N/A,FALSE,"FANDA96";#N/A,#N/A,FALSE,"INTRAN96";#N/A,#N/A,FALSE,"NAA9697";#N/A,#N/A,FALSE,"ECWEBB";#N/A,#N/A,FALSE,"MFT96";#N/A,#N/A,FALSE,"CTrecon"}</definedName>
    <definedName name="asdas_1_1_1_3" hidden="1">{#N/A,#N/A,FALSE,"TMCOMP96";#N/A,#N/A,FALSE,"MAT96";#N/A,#N/A,FALSE,"FANDA96";#N/A,#N/A,FALSE,"INTRAN96";#N/A,#N/A,FALSE,"NAA9697";#N/A,#N/A,FALSE,"ECWEBB";#N/A,#N/A,FALSE,"MFT96";#N/A,#N/A,FALSE,"CTrecon"}</definedName>
    <definedName name="asdas_1_1_1_4" localSheetId="0" hidden="1">{#N/A,#N/A,FALSE,"TMCOMP96";#N/A,#N/A,FALSE,"MAT96";#N/A,#N/A,FALSE,"FANDA96";#N/A,#N/A,FALSE,"INTRAN96";#N/A,#N/A,FALSE,"NAA9697";#N/A,#N/A,FALSE,"ECWEBB";#N/A,#N/A,FALSE,"MFT96";#N/A,#N/A,FALSE,"CTrecon"}</definedName>
    <definedName name="asdas_1_1_1_4" hidden="1">{#N/A,#N/A,FALSE,"TMCOMP96";#N/A,#N/A,FALSE,"MAT96";#N/A,#N/A,FALSE,"FANDA96";#N/A,#N/A,FALSE,"INTRAN96";#N/A,#N/A,FALSE,"NAA9697";#N/A,#N/A,FALSE,"ECWEBB";#N/A,#N/A,FALSE,"MFT96";#N/A,#N/A,FALSE,"CTrecon"}</definedName>
    <definedName name="asdas_1_1_1_5" localSheetId="0" hidden="1">{#N/A,#N/A,FALSE,"TMCOMP96";#N/A,#N/A,FALSE,"MAT96";#N/A,#N/A,FALSE,"FANDA96";#N/A,#N/A,FALSE,"INTRAN96";#N/A,#N/A,FALSE,"NAA9697";#N/A,#N/A,FALSE,"ECWEBB";#N/A,#N/A,FALSE,"MFT96";#N/A,#N/A,FALSE,"CTrecon"}</definedName>
    <definedName name="asdas_1_1_1_5" hidden="1">{#N/A,#N/A,FALSE,"TMCOMP96";#N/A,#N/A,FALSE,"MAT96";#N/A,#N/A,FALSE,"FANDA96";#N/A,#N/A,FALSE,"INTRAN96";#N/A,#N/A,FALSE,"NAA9697";#N/A,#N/A,FALSE,"ECWEBB";#N/A,#N/A,FALSE,"MFT96";#N/A,#N/A,FALSE,"CTrecon"}</definedName>
    <definedName name="asdas_1_1_2" localSheetId="0" hidden="1">{#N/A,#N/A,FALSE,"TMCOMP96";#N/A,#N/A,FALSE,"MAT96";#N/A,#N/A,FALSE,"FANDA96";#N/A,#N/A,FALSE,"INTRAN96";#N/A,#N/A,FALSE,"NAA9697";#N/A,#N/A,FALSE,"ECWEBB";#N/A,#N/A,FALSE,"MFT96";#N/A,#N/A,FALSE,"CTrecon"}</definedName>
    <definedName name="asdas_1_1_2" hidden="1">{#N/A,#N/A,FALSE,"TMCOMP96";#N/A,#N/A,FALSE,"MAT96";#N/A,#N/A,FALSE,"FANDA96";#N/A,#N/A,FALSE,"INTRAN96";#N/A,#N/A,FALSE,"NAA9697";#N/A,#N/A,FALSE,"ECWEBB";#N/A,#N/A,FALSE,"MFT96";#N/A,#N/A,FALSE,"CTrecon"}</definedName>
    <definedName name="asdas_1_1_3" localSheetId="0" hidden="1">{#N/A,#N/A,FALSE,"TMCOMP96";#N/A,#N/A,FALSE,"MAT96";#N/A,#N/A,FALSE,"FANDA96";#N/A,#N/A,FALSE,"INTRAN96";#N/A,#N/A,FALSE,"NAA9697";#N/A,#N/A,FALSE,"ECWEBB";#N/A,#N/A,FALSE,"MFT96";#N/A,#N/A,FALSE,"CTrecon"}</definedName>
    <definedName name="asdas_1_1_3" hidden="1">{#N/A,#N/A,FALSE,"TMCOMP96";#N/A,#N/A,FALSE,"MAT96";#N/A,#N/A,FALSE,"FANDA96";#N/A,#N/A,FALSE,"INTRAN96";#N/A,#N/A,FALSE,"NAA9697";#N/A,#N/A,FALSE,"ECWEBB";#N/A,#N/A,FALSE,"MFT96";#N/A,#N/A,FALSE,"CTrecon"}</definedName>
    <definedName name="asdas_1_1_4" localSheetId="0" hidden="1">{#N/A,#N/A,FALSE,"TMCOMP96";#N/A,#N/A,FALSE,"MAT96";#N/A,#N/A,FALSE,"FANDA96";#N/A,#N/A,FALSE,"INTRAN96";#N/A,#N/A,FALSE,"NAA9697";#N/A,#N/A,FALSE,"ECWEBB";#N/A,#N/A,FALSE,"MFT96";#N/A,#N/A,FALSE,"CTrecon"}</definedName>
    <definedName name="asdas_1_1_4" hidden="1">{#N/A,#N/A,FALSE,"TMCOMP96";#N/A,#N/A,FALSE,"MAT96";#N/A,#N/A,FALSE,"FANDA96";#N/A,#N/A,FALSE,"INTRAN96";#N/A,#N/A,FALSE,"NAA9697";#N/A,#N/A,FALSE,"ECWEBB";#N/A,#N/A,FALSE,"MFT96";#N/A,#N/A,FALSE,"CTrecon"}</definedName>
    <definedName name="asdas_1_1_5" localSheetId="0" hidden="1">{#N/A,#N/A,FALSE,"TMCOMP96";#N/A,#N/A,FALSE,"MAT96";#N/A,#N/A,FALSE,"FANDA96";#N/A,#N/A,FALSE,"INTRAN96";#N/A,#N/A,FALSE,"NAA9697";#N/A,#N/A,FALSE,"ECWEBB";#N/A,#N/A,FALSE,"MFT96";#N/A,#N/A,FALSE,"CTrecon"}</definedName>
    <definedName name="asdas_1_1_5" hidden="1">{#N/A,#N/A,FALSE,"TMCOMP96";#N/A,#N/A,FALSE,"MAT96";#N/A,#N/A,FALSE,"FANDA96";#N/A,#N/A,FALSE,"INTRAN96";#N/A,#N/A,FALSE,"NAA9697";#N/A,#N/A,FALSE,"ECWEBB";#N/A,#N/A,FALSE,"MFT96";#N/A,#N/A,FALSE,"CTrecon"}</definedName>
    <definedName name="asdas_1_2" localSheetId="0" hidden="1">{#N/A,#N/A,FALSE,"TMCOMP96";#N/A,#N/A,FALSE,"MAT96";#N/A,#N/A,FALSE,"FANDA96";#N/A,#N/A,FALSE,"INTRAN96";#N/A,#N/A,FALSE,"NAA9697";#N/A,#N/A,FALSE,"ECWEBB";#N/A,#N/A,FALSE,"MFT96";#N/A,#N/A,FALSE,"CTrecon"}</definedName>
    <definedName name="asdas_1_2" hidden="1">{#N/A,#N/A,FALSE,"TMCOMP96";#N/A,#N/A,FALSE,"MAT96";#N/A,#N/A,FALSE,"FANDA96";#N/A,#N/A,FALSE,"INTRAN96";#N/A,#N/A,FALSE,"NAA9697";#N/A,#N/A,FALSE,"ECWEBB";#N/A,#N/A,FALSE,"MFT96";#N/A,#N/A,FALSE,"CTrecon"}</definedName>
    <definedName name="asdas_1_2_1" localSheetId="0" hidden="1">{#N/A,#N/A,FALSE,"TMCOMP96";#N/A,#N/A,FALSE,"MAT96";#N/A,#N/A,FALSE,"FANDA96";#N/A,#N/A,FALSE,"INTRAN96";#N/A,#N/A,FALSE,"NAA9697";#N/A,#N/A,FALSE,"ECWEBB";#N/A,#N/A,FALSE,"MFT96";#N/A,#N/A,FALSE,"CTrecon"}</definedName>
    <definedName name="asdas_1_2_1" hidden="1">{#N/A,#N/A,FALSE,"TMCOMP96";#N/A,#N/A,FALSE,"MAT96";#N/A,#N/A,FALSE,"FANDA96";#N/A,#N/A,FALSE,"INTRAN96";#N/A,#N/A,FALSE,"NAA9697";#N/A,#N/A,FALSE,"ECWEBB";#N/A,#N/A,FALSE,"MFT96";#N/A,#N/A,FALSE,"CTrecon"}</definedName>
    <definedName name="asdas_1_2_1_1" localSheetId="0" hidden="1">{#N/A,#N/A,FALSE,"TMCOMP96";#N/A,#N/A,FALSE,"MAT96";#N/A,#N/A,FALSE,"FANDA96";#N/A,#N/A,FALSE,"INTRAN96";#N/A,#N/A,FALSE,"NAA9697";#N/A,#N/A,FALSE,"ECWEBB";#N/A,#N/A,FALSE,"MFT96";#N/A,#N/A,FALSE,"CTrecon"}</definedName>
    <definedName name="asdas_1_2_1_1" hidden="1">{#N/A,#N/A,FALSE,"TMCOMP96";#N/A,#N/A,FALSE,"MAT96";#N/A,#N/A,FALSE,"FANDA96";#N/A,#N/A,FALSE,"INTRAN96";#N/A,#N/A,FALSE,"NAA9697";#N/A,#N/A,FALSE,"ECWEBB";#N/A,#N/A,FALSE,"MFT96";#N/A,#N/A,FALSE,"CTrecon"}</definedName>
    <definedName name="asdas_1_2_1_1_1" hidden="1">{#N/A,#N/A,FALSE,"TMCOMP96";#N/A,#N/A,FALSE,"MAT96";#N/A,#N/A,FALSE,"FANDA96";#N/A,#N/A,FALSE,"INTRAN96";#N/A,#N/A,FALSE,"NAA9697";#N/A,#N/A,FALSE,"ECWEBB";#N/A,#N/A,FALSE,"MFT96";#N/A,#N/A,FALSE,"CTrecon"}</definedName>
    <definedName name="asdas_1_2_1_1_2" hidden="1">{#N/A,#N/A,FALSE,"TMCOMP96";#N/A,#N/A,FALSE,"MAT96";#N/A,#N/A,FALSE,"FANDA96";#N/A,#N/A,FALSE,"INTRAN96";#N/A,#N/A,FALSE,"NAA9697";#N/A,#N/A,FALSE,"ECWEBB";#N/A,#N/A,FALSE,"MFT96";#N/A,#N/A,FALSE,"CTrecon"}</definedName>
    <definedName name="asdas_1_2_1_2" localSheetId="0" hidden="1">{#N/A,#N/A,FALSE,"TMCOMP96";#N/A,#N/A,FALSE,"MAT96";#N/A,#N/A,FALSE,"FANDA96";#N/A,#N/A,FALSE,"INTRAN96";#N/A,#N/A,FALSE,"NAA9697";#N/A,#N/A,FALSE,"ECWEBB";#N/A,#N/A,FALSE,"MFT96";#N/A,#N/A,FALSE,"CTrecon"}</definedName>
    <definedName name="asdas_1_2_1_2" hidden="1">{#N/A,#N/A,FALSE,"TMCOMP96";#N/A,#N/A,FALSE,"MAT96";#N/A,#N/A,FALSE,"FANDA96";#N/A,#N/A,FALSE,"INTRAN96";#N/A,#N/A,FALSE,"NAA9697";#N/A,#N/A,FALSE,"ECWEBB";#N/A,#N/A,FALSE,"MFT96";#N/A,#N/A,FALSE,"CTrecon"}</definedName>
    <definedName name="asdas_1_2_1_3" localSheetId="0" hidden="1">{#N/A,#N/A,FALSE,"TMCOMP96";#N/A,#N/A,FALSE,"MAT96";#N/A,#N/A,FALSE,"FANDA96";#N/A,#N/A,FALSE,"INTRAN96";#N/A,#N/A,FALSE,"NAA9697";#N/A,#N/A,FALSE,"ECWEBB";#N/A,#N/A,FALSE,"MFT96";#N/A,#N/A,FALSE,"CTrecon"}</definedName>
    <definedName name="asdas_1_2_1_3" hidden="1">{#N/A,#N/A,FALSE,"TMCOMP96";#N/A,#N/A,FALSE,"MAT96";#N/A,#N/A,FALSE,"FANDA96";#N/A,#N/A,FALSE,"INTRAN96";#N/A,#N/A,FALSE,"NAA9697";#N/A,#N/A,FALSE,"ECWEBB";#N/A,#N/A,FALSE,"MFT96";#N/A,#N/A,FALSE,"CTrecon"}</definedName>
    <definedName name="asdas_1_2_1_4" localSheetId="0" hidden="1">{#N/A,#N/A,FALSE,"TMCOMP96";#N/A,#N/A,FALSE,"MAT96";#N/A,#N/A,FALSE,"FANDA96";#N/A,#N/A,FALSE,"INTRAN96";#N/A,#N/A,FALSE,"NAA9697";#N/A,#N/A,FALSE,"ECWEBB";#N/A,#N/A,FALSE,"MFT96";#N/A,#N/A,FALSE,"CTrecon"}</definedName>
    <definedName name="asdas_1_2_1_4" hidden="1">{#N/A,#N/A,FALSE,"TMCOMP96";#N/A,#N/A,FALSE,"MAT96";#N/A,#N/A,FALSE,"FANDA96";#N/A,#N/A,FALSE,"INTRAN96";#N/A,#N/A,FALSE,"NAA9697";#N/A,#N/A,FALSE,"ECWEBB";#N/A,#N/A,FALSE,"MFT96";#N/A,#N/A,FALSE,"CTrecon"}</definedName>
    <definedName name="asdas_1_2_1_5" localSheetId="0" hidden="1">{#N/A,#N/A,FALSE,"TMCOMP96";#N/A,#N/A,FALSE,"MAT96";#N/A,#N/A,FALSE,"FANDA96";#N/A,#N/A,FALSE,"INTRAN96";#N/A,#N/A,FALSE,"NAA9697";#N/A,#N/A,FALSE,"ECWEBB";#N/A,#N/A,FALSE,"MFT96";#N/A,#N/A,FALSE,"CTrecon"}</definedName>
    <definedName name="asdas_1_2_1_5" hidden="1">{#N/A,#N/A,FALSE,"TMCOMP96";#N/A,#N/A,FALSE,"MAT96";#N/A,#N/A,FALSE,"FANDA96";#N/A,#N/A,FALSE,"INTRAN96";#N/A,#N/A,FALSE,"NAA9697";#N/A,#N/A,FALSE,"ECWEBB";#N/A,#N/A,FALSE,"MFT96";#N/A,#N/A,FALSE,"CTrecon"}</definedName>
    <definedName name="asdas_1_2_2" localSheetId="0" hidden="1">{#N/A,#N/A,FALSE,"TMCOMP96";#N/A,#N/A,FALSE,"MAT96";#N/A,#N/A,FALSE,"FANDA96";#N/A,#N/A,FALSE,"INTRAN96";#N/A,#N/A,FALSE,"NAA9697";#N/A,#N/A,FALSE,"ECWEBB";#N/A,#N/A,FALSE,"MFT96";#N/A,#N/A,FALSE,"CTrecon"}</definedName>
    <definedName name="asdas_1_2_2" hidden="1">{#N/A,#N/A,FALSE,"TMCOMP96";#N/A,#N/A,FALSE,"MAT96";#N/A,#N/A,FALSE,"FANDA96";#N/A,#N/A,FALSE,"INTRAN96";#N/A,#N/A,FALSE,"NAA9697";#N/A,#N/A,FALSE,"ECWEBB";#N/A,#N/A,FALSE,"MFT96";#N/A,#N/A,FALSE,"CTrecon"}</definedName>
    <definedName name="asdas_1_2_3" localSheetId="0" hidden="1">{#N/A,#N/A,FALSE,"TMCOMP96";#N/A,#N/A,FALSE,"MAT96";#N/A,#N/A,FALSE,"FANDA96";#N/A,#N/A,FALSE,"INTRAN96";#N/A,#N/A,FALSE,"NAA9697";#N/A,#N/A,FALSE,"ECWEBB";#N/A,#N/A,FALSE,"MFT96";#N/A,#N/A,FALSE,"CTrecon"}</definedName>
    <definedName name="asdas_1_2_3" hidden="1">{#N/A,#N/A,FALSE,"TMCOMP96";#N/A,#N/A,FALSE,"MAT96";#N/A,#N/A,FALSE,"FANDA96";#N/A,#N/A,FALSE,"INTRAN96";#N/A,#N/A,FALSE,"NAA9697";#N/A,#N/A,FALSE,"ECWEBB";#N/A,#N/A,FALSE,"MFT96";#N/A,#N/A,FALSE,"CTrecon"}</definedName>
    <definedName name="asdas_1_2_4" localSheetId="0" hidden="1">{#N/A,#N/A,FALSE,"TMCOMP96";#N/A,#N/A,FALSE,"MAT96";#N/A,#N/A,FALSE,"FANDA96";#N/A,#N/A,FALSE,"INTRAN96";#N/A,#N/A,FALSE,"NAA9697";#N/A,#N/A,FALSE,"ECWEBB";#N/A,#N/A,FALSE,"MFT96";#N/A,#N/A,FALSE,"CTrecon"}</definedName>
    <definedName name="asdas_1_2_4" hidden="1">{#N/A,#N/A,FALSE,"TMCOMP96";#N/A,#N/A,FALSE,"MAT96";#N/A,#N/A,FALSE,"FANDA96";#N/A,#N/A,FALSE,"INTRAN96";#N/A,#N/A,FALSE,"NAA9697";#N/A,#N/A,FALSE,"ECWEBB";#N/A,#N/A,FALSE,"MFT96";#N/A,#N/A,FALSE,"CTrecon"}</definedName>
    <definedName name="asdas_1_2_5" localSheetId="0" hidden="1">{#N/A,#N/A,FALSE,"TMCOMP96";#N/A,#N/A,FALSE,"MAT96";#N/A,#N/A,FALSE,"FANDA96";#N/A,#N/A,FALSE,"INTRAN96";#N/A,#N/A,FALSE,"NAA9697";#N/A,#N/A,FALSE,"ECWEBB";#N/A,#N/A,FALSE,"MFT96";#N/A,#N/A,FALSE,"CTrecon"}</definedName>
    <definedName name="asdas_1_2_5" hidden="1">{#N/A,#N/A,FALSE,"TMCOMP96";#N/A,#N/A,FALSE,"MAT96";#N/A,#N/A,FALSE,"FANDA96";#N/A,#N/A,FALSE,"INTRAN96";#N/A,#N/A,FALSE,"NAA9697";#N/A,#N/A,FALSE,"ECWEBB";#N/A,#N/A,FALSE,"MFT96";#N/A,#N/A,FALSE,"CTrecon"}</definedName>
    <definedName name="asdas_1_3" localSheetId="0" hidden="1">{#N/A,#N/A,FALSE,"TMCOMP96";#N/A,#N/A,FALSE,"MAT96";#N/A,#N/A,FALSE,"FANDA96";#N/A,#N/A,FALSE,"INTRAN96";#N/A,#N/A,FALSE,"NAA9697";#N/A,#N/A,FALSE,"ECWEBB";#N/A,#N/A,FALSE,"MFT96";#N/A,#N/A,FALSE,"CTrecon"}</definedName>
    <definedName name="asdas_1_3" hidden="1">{#N/A,#N/A,FALSE,"TMCOMP96";#N/A,#N/A,FALSE,"MAT96";#N/A,#N/A,FALSE,"FANDA96";#N/A,#N/A,FALSE,"INTRAN96";#N/A,#N/A,FALSE,"NAA9697";#N/A,#N/A,FALSE,"ECWEBB";#N/A,#N/A,FALSE,"MFT96";#N/A,#N/A,FALSE,"CTrecon"}</definedName>
    <definedName name="asdas_1_3_1" localSheetId="0" hidden="1">{#N/A,#N/A,FALSE,"TMCOMP96";#N/A,#N/A,FALSE,"MAT96";#N/A,#N/A,FALSE,"FANDA96";#N/A,#N/A,FALSE,"INTRAN96";#N/A,#N/A,FALSE,"NAA9697";#N/A,#N/A,FALSE,"ECWEBB";#N/A,#N/A,FALSE,"MFT96";#N/A,#N/A,FALSE,"CTrecon"}</definedName>
    <definedName name="asdas_1_3_1" hidden="1">{#N/A,#N/A,FALSE,"TMCOMP96";#N/A,#N/A,FALSE,"MAT96";#N/A,#N/A,FALSE,"FANDA96";#N/A,#N/A,FALSE,"INTRAN96";#N/A,#N/A,FALSE,"NAA9697";#N/A,#N/A,FALSE,"ECWEBB";#N/A,#N/A,FALSE,"MFT96";#N/A,#N/A,FALSE,"CTrecon"}</definedName>
    <definedName name="asdas_1_3_1_1" localSheetId="0" hidden="1">{#N/A,#N/A,FALSE,"TMCOMP96";#N/A,#N/A,FALSE,"MAT96";#N/A,#N/A,FALSE,"FANDA96";#N/A,#N/A,FALSE,"INTRAN96";#N/A,#N/A,FALSE,"NAA9697";#N/A,#N/A,FALSE,"ECWEBB";#N/A,#N/A,FALSE,"MFT96";#N/A,#N/A,FALSE,"CTrecon"}</definedName>
    <definedName name="asdas_1_3_1_1" hidden="1">{#N/A,#N/A,FALSE,"TMCOMP96";#N/A,#N/A,FALSE,"MAT96";#N/A,#N/A,FALSE,"FANDA96";#N/A,#N/A,FALSE,"INTRAN96";#N/A,#N/A,FALSE,"NAA9697";#N/A,#N/A,FALSE,"ECWEBB";#N/A,#N/A,FALSE,"MFT96";#N/A,#N/A,FALSE,"CTrecon"}</definedName>
    <definedName name="asdas_1_3_1_1_1" hidden="1">{#N/A,#N/A,FALSE,"TMCOMP96";#N/A,#N/A,FALSE,"MAT96";#N/A,#N/A,FALSE,"FANDA96";#N/A,#N/A,FALSE,"INTRAN96";#N/A,#N/A,FALSE,"NAA9697";#N/A,#N/A,FALSE,"ECWEBB";#N/A,#N/A,FALSE,"MFT96";#N/A,#N/A,FALSE,"CTrecon"}</definedName>
    <definedName name="asdas_1_3_1_1_2" hidden="1">{#N/A,#N/A,FALSE,"TMCOMP96";#N/A,#N/A,FALSE,"MAT96";#N/A,#N/A,FALSE,"FANDA96";#N/A,#N/A,FALSE,"INTRAN96";#N/A,#N/A,FALSE,"NAA9697";#N/A,#N/A,FALSE,"ECWEBB";#N/A,#N/A,FALSE,"MFT96";#N/A,#N/A,FALSE,"CTrecon"}</definedName>
    <definedName name="asdas_1_3_1_2" localSheetId="0" hidden="1">{#N/A,#N/A,FALSE,"TMCOMP96";#N/A,#N/A,FALSE,"MAT96";#N/A,#N/A,FALSE,"FANDA96";#N/A,#N/A,FALSE,"INTRAN96";#N/A,#N/A,FALSE,"NAA9697";#N/A,#N/A,FALSE,"ECWEBB";#N/A,#N/A,FALSE,"MFT96";#N/A,#N/A,FALSE,"CTrecon"}</definedName>
    <definedName name="asdas_1_3_1_2" hidden="1">{#N/A,#N/A,FALSE,"TMCOMP96";#N/A,#N/A,FALSE,"MAT96";#N/A,#N/A,FALSE,"FANDA96";#N/A,#N/A,FALSE,"INTRAN96";#N/A,#N/A,FALSE,"NAA9697";#N/A,#N/A,FALSE,"ECWEBB";#N/A,#N/A,FALSE,"MFT96";#N/A,#N/A,FALSE,"CTrecon"}</definedName>
    <definedName name="asdas_1_3_1_3" localSheetId="0" hidden="1">{#N/A,#N/A,FALSE,"TMCOMP96";#N/A,#N/A,FALSE,"MAT96";#N/A,#N/A,FALSE,"FANDA96";#N/A,#N/A,FALSE,"INTRAN96";#N/A,#N/A,FALSE,"NAA9697";#N/A,#N/A,FALSE,"ECWEBB";#N/A,#N/A,FALSE,"MFT96";#N/A,#N/A,FALSE,"CTrecon"}</definedName>
    <definedName name="asdas_1_3_1_3" hidden="1">{#N/A,#N/A,FALSE,"TMCOMP96";#N/A,#N/A,FALSE,"MAT96";#N/A,#N/A,FALSE,"FANDA96";#N/A,#N/A,FALSE,"INTRAN96";#N/A,#N/A,FALSE,"NAA9697";#N/A,#N/A,FALSE,"ECWEBB";#N/A,#N/A,FALSE,"MFT96";#N/A,#N/A,FALSE,"CTrecon"}</definedName>
    <definedName name="asdas_1_3_1_4" localSheetId="0" hidden="1">{#N/A,#N/A,FALSE,"TMCOMP96";#N/A,#N/A,FALSE,"MAT96";#N/A,#N/A,FALSE,"FANDA96";#N/A,#N/A,FALSE,"INTRAN96";#N/A,#N/A,FALSE,"NAA9697";#N/A,#N/A,FALSE,"ECWEBB";#N/A,#N/A,FALSE,"MFT96";#N/A,#N/A,FALSE,"CTrecon"}</definedName>
    <definedName name="asdas_1_3_1_4" hidden="1">{#N/A,#N/A,FALSE,"TMCOMP96";#N/A,#N/A,FALSE,"MAT96";#N/A,#N/A,FALSE,"FANDA96";#N/A,#N/A,FALSE,"INTRAN96";#N/A,#N/A,FALSE,"NAA9697";#N/A,#N/A,FALSE,"ECWEBB";#N/A,#N/A,FALSE,"MFT96";#N/A,#N/A,FALSE,"CTrecon"}</definedName>
    <definedName name="asdas_1_3_1_5" localSheetId="0" hidden="1">{#N/A,#N/A,FALSE,"TMCOMP96";#N/A,#N/A,FALSE,"MAT96";#N/A,#N/A,FALSE,"FANDA96";#N/A,#N/A,FALSE,"INTRAN96";#N/A,#N/A,FALSE,"NAA9697";#N/A,#N/A,FALSE,"ECWEBB";#N/A,#N/A,FALSE,"MFT96";#N/A,#N/A,FALSE,"CTrecon"}</definedName>
    <definedName name="asdas_1_3_1_5" hidden="1">{#N/A,#N/A,FALSE,"TMCOMP96";#N/A,#N/A,FALSE,"MAT96";#N/A,#N/A,FALSE,"FANDA96";#N/A,#N/A,FALSE,"INTRAN96";#N/A,#N/A,FALSE,"NAA9697";#N/A,#N/A,FALSE,"ECWEBB";#N/A,#N/A,FALSE,"MFT96";#N/A,#N/A,FALSE,"CTrecon"}</definedName>
    <definedName name="asdas_1_3_2" localSheetId="0" hidden="1">{#N/A,#N/A,FALSE,"TMCOMP96";#N/A,#N/A,FALSE,"MAT96";#N/A,#N/A,FALSE,"FANDA96";#N/A,#N/A,FALSE,"INTRAN96";#N/A,#N/A,FALSE,"NAA9697";#N/A,#N/A,FALSE,"ECWEBB";#N/A,#N/A,FALSE,"MFT96";#N/A,#N/A,FALSE,"CTrecon"}</definedName>
    <definedName name="asdas_1_3_2" hidden="1">{#N/A,#N/A,FALSE,"TMCOMP96";#N/A,#N/A,FALSE,"MAT96";#N/A,#N/A,FALSE,"FANDA96";#N/A,#N/A,FALSE,"INTRAN96";#N/A,#N/A,FALSE,"NAA9697";#N/A,#N/A,FALSE,"ECWEBB";#N/A,#N/A,FALSE,"MFT96";#N/A,#N/A,FALSE,"CTrecon"}</definedName>
    <definedName name="asdas_1_3_3" localSheetId="0" hidden="1">{#N/A,#N/A,FALSE,"TMCOMP96";#N/A,#N/A,FALSE,"MAT96";#N/A,#N/A,FALSE,"FANDA96";#N/A,#N/A,FALSE,"INTRAN96";#N/A,#N/A,FALSE,"NAA9697";#N/A,#N/A,FALSE,"ECWEBB";#N/A,#N/A,FALSE,"MFT96";#N/A,#N/A,FALSE,"CTrecon"}</definedName>
    <definedName name="asdas_1_3_3" hidden="1">{#N/A,#N/A,FALSE,"TMCOMP96";#N/A,#N/A,FALSE,"MAT96";#N/A,#N/A,FALSE,"FANDA96";#N/A,#N/A,FALSE,"INTRAN96";#N/A,#N/A,FALSE,"NAA9697";#N/A,#N/A,FALSE,"ECWEBB";#N/A,#N/A,FALSE,"MFT96";#N/A,#N/A,FALSE,"CTrecon"}</definedName>
    <definedName name="asdas_1_3_4" localSheetId="0" hidden="1">{#N/A,#N/A,FALSE,"TMCOMP96";#N/A,#N/A,FALSE,"MAT96";#N/A,#N/A,FALSE,"FANDA96";#N/A,#N/A,FALSE,"INTRAN96";#N/A,#N/A,FALSE,"NAA9697";#N/A,#N/A,FALSE,"ECWEBB";#N/A,#N/A,FALSE,"MFT96";#N/A,#N/A,FALSE,"CTrecon"}</definedName>
    <definedName name="asdas_1_3_4" hidden="1">{#N/A,#N/A,FALSE,"TMCOMP96";#N/A,#N/A,FALSE,"MAT96";#N/A,#N/A,FALSE,"FANDA96";#N/A,#N/A,FALSE,"INTRAN96";#N/A,#N/A,FALSE,"NAA9697";#N/A,#N/A,FALSE,"ECWEBB";#N/A,#N/A,FALSE,"MFT96";#N/A,#N/A,FALSE,"CTrecon"}</definedName>
    <definedName name="asdas_1_3_5" localSheetId="0" hidden="1">{#N/A,#N/A,FALSE,"TMCOMP96";#N/A,#N/A,FALSE,"MAT96";#N/A,#N/A,FALSE,"FANDA96";#N/A,#N/A,FALSE,"INTRAN96";#N/A,#N/A,FALSE,"NAA9697";#N/A,#N/A,FALSE,"ECWEBB";#N/A,#N/A,FALSE,"MFT96";#N/A,#N/A,FALSE,"CTrecon"}</definedName>
    <definedName name="asdas_1_3_5" hidden="1">{#N/A,#N/A,FALSE,"TMCOMP96";#N/A,#N/A,FALSE,"MAT96";#N/A,#N/A,FALSE,"FANDA96";#N/A,#N/A,FALSE,"INTRAN96";#N/A,#N/A,FALSE,"NAA9697";#N/A,#N/A,FALSE,"ECWEBB";#N/A,#N/A,FALSE,"MFT96";#N/A,#N/A,FALSE,"CTrecon"}</definedName>
    <definedName name="asdas_1_4" localSheetId="0" hidden="1">{#N/A,#N/A,FALSE,"TMCOMP96";#N/A,#N/A,FALSE,"MAT96";#N/A,#N/A,FALSE,"FANDA96";#N/A,#N/A,FALSE,"INTRAN96";#N/A,#N/A,FALSE,"NAA9697";#N/A,#N/A,FALSE,"ECWEBB";#N/A,#N/A,FALSE,"MFT96";#N/A,#N/A,FALSE,"CTrecon"}</definedName>
    <definedName name="asdas_1_4" hidden="1">{#N/A,#N/A,FALSE,"TMCOMP96";#N/A,#N/A,FALSE,"MAT96";#N/A,#N/A,FALSE,"FANDA96";#N/A,#N/A,FALSE,"INTRAN96";#N/A,#N/A,FALSE,"NAA9697";#N/A,#N/A,FALSE,"ECWEBB";#N/A,#N/A,FALSE,"MFT96";#N/A,#N/A,FALSE,"CTrecon"}</definedName>
    <definedName name="asdas_1_4_1" localSheetId="0" hidden="1">{#N/A,#N/A,FALSE,"TMCOMP96";#N/A,#N/A,FALSE,"MAT96";#N/A,#N/A,FALSE,"FANDA96";#N/A,#N/A,FALSE,"INTRAN96";#N/A,#N/A,FALSE,"NAA9697";#N/A,#N/A,FALSE,"ECWEBB";#N/A,#N/A,FALSE,"MFT96";#N/A,#N/A,FALSE,"CTrecon"}</definedName>
    <definedName name="asdas_1_4_1" hidden="1">{#N/A,#N/A,FALSE,"TMCOMP96";#N/A,#N/A,FALSE,"MAT96";#N/A,#N/A,FALSE,"FANDA96";#N/A,#N/A,FALSE,"INTRAN96";#N/A,#N/A,FALSE,"NAA9697";#N/A,#N/A,FALSE,"ECWEBB";#N/A,#N/A,FALSE,"MFT96";#N/A,#N/A,FALSE,"CTrecon"}</definedName>
    <definedName name="asdas_1_4_1_1" localSheetId="0" hidden="1">{#N/A,#N/A,FALSE,"TMCOMP96";#N/A,#N/A,FALSE,"MAT96";#N/A,#N/A,FALSE,"FANDA96";#N/A,#N/A,FALSE,"INTRAN96";#N/A,#N/A,FALSE,"NAA9697";#N/A,#N/A,FALSE,"ECWEBB";#N/A,#N/A,FALSE,"MFT96";#N/A,#N/A,FALSE,"CTrecon"}</definedName>
    <definedName name="asdas_1_4_1_1" hidden="1">{#N/A,#N/A,FALSE,"TMCOMP96";#N/A,#N/A,FALSE,"MAT96";#N/A,#N/A,FALSE,"FANDA96";#N/A,#N/A,FALSE,"INTRAN96";#N/A,#N/A,FALSE,"NAA9697";#N/A,#N/A,FALSE,"ECWEBB";#N/A,#N/A,FALSE,"MFT96";#N/A,#N/A,FALSE,"CTrecon"}</definedName>
    <definedName name="asdas_1_4_1_2" localSheetId="0" hidden="1">{#N/A,#N/A,FALSE,"TMCOMP96";#N/A,#N/A,FALSE,"MAT96";#N/A,#N/A,FALSE,"FANDA96";#N/A,#N/A,FALSE,"INTRAN96";#N/A,#N/A,FALSE,"NAA9697";#N/A,#N/A,FALSE,"ECWEBB";#N/A,#N/A,FALSE,"MFT96";#N/A,#N/A,FALSE,"CTrecon"}</definedName>
    <definedName name="asdas_1_4_1_2" hidden="1">{#N/A,#N/A,FALSE,"TMCOMP96";#N/A,#N/A,FALSE,"MAT96";#N/A,#N/A,FALSE,"FANDA96";#N/A,#N/A,FALSE,"INTRAN96";#N/A,#N/A,FALSE,"NAA9697";#N/A,#N/A,FALSE,"ECWEBB";#N/A,#N/A,FALSE,"MFT96";#N/A,#N/A,FALSE,"CTrecon"}</definedName>
    <definedName name="asdas_1_4_1_3" localSheetId="0" hidden="1">{#N/A,#N/A,FALSE,"TMCOMP96";#N/A,#N/A,FALSE,"MAT96";#N/A,#N/A,FALSE,"FANDA96";#N/A,#N/A,FALSE,"INTRAN96";#N/A,#N/A,FALSE,"NAA9697";#N/A,#N/A,FALSE,"ECWEBB";#N/A,#N/A,FALSE,"MFT96";#N/A,#N/A,FALSE,"CTrecon"}</definedName>
    <definedName name="asdas_1_4_1_3" hidden="1">{#N/A,#N/A,FALSE,"TMCOMP96";#N/A,#N/A,FALSE,"MAT96";#N/A,#N/A,FALSE,"FANDA96";#N/A,#N/A,FALSE,"INTRAN96";#N/A,#N/A,FALSE,"NAA9697";#N/A,#N/A,FALSE,"ECWEBB";#N/A,#N/A,FALSE,"MFT96";#N/A,#N/A,FALSE,"CTrecon"}</definedName>
    <definedName name="asdas_1_4_1_4" localSheetId="0" hidden="1">{#N/A,#N/A,FALSE,"TMCOMP96";#N/A,#N/A,FALSE,"MAT96";#N/A,#N/A,FALSE,"FANDA96";#N/A,#N/A,FALSE,"INTRAN96";#N/A,#N/A,FALSE,"NAA9697";#N/A,#N/A,FALSE,"ECWEBB";#N/A,#N/A,FALSE,"MFT96";#N/A,#N/A,FALSE,"CTrecon"}</definedName>
    <definedName name="asdas_1_4_1_4" hidden="1">{#N/A,#N/A,FALSE,"TMCOMP96";#N/A,#N/A,FALSE,"MAT96";#N/A,#N/A,FALSE,"FANDA96";#N/A,#N/A,FALSE,"INTRAN96";#N/A,#N/A,FALSE,"NAA9697";#N/A,#N/A,FALSE,"ECWEBB";#N/A,#N/A,FALSE,"MFT96";#N/A,#N/A,FALSE,"CTrecon"}</definedName>
    <definedName name="asdas_1_4_1_5" hidden="1">{#N/A,#N/A,FALSE,"TMCOMP96";#N/A,#N/A,FALSE,"MAT96";#N/A,#N/A,FALSE,"FANDA96";#N/A,#N/A,FALSE,"INTRAN96";#N/A,#N/A,FALSE,"NAA9697";#N/A,#N/A,FALSE,"ECWEBB";#N/A,#N/A,FALSE,"MFT96";#N/A,#N/A,FALSE,"CTrecon"}</definedName>
    <definedName name="asdas_1_4_2" localSheetId="0" hidden="1">{#N/A,#N/A,FALSE,"TMCOMP96";#N/A,#N/A,FALSE,"MAT96";#N/A,#N/A,FALSE,"FANDA96";#N/A,#N/A,FALSE,"INTRAN96";#N/A,#N/A,FALSE,"NAA9697";#N/A,#N/A,FALSE,"ECWEBB";#N/A,#N/A,FALSE,"MFT96";#N/A,#N/A,FALSE,"CTrecon"}</definedName>
    <definedName name="asdas_1_4_2" hidden="1">{#N/A,#N/A,FALSE,"TMCOMP96";#N/A,#N/A,FALSE,"MAT96";#N/A,#N/A,FALSE,"FANDA96";#N/A,#N/A,FALSE,"INTRAN96";#N/A,#N/A,FALSE,"NAA9697";#N/A,#N/A,FALSE,"ECWEBB";#N/A,#N/A,FALSE,"MFT96";#N/A,#N/A,FALSE,"CTrecon"}</definedName>
    <definedName name="asdas_1_4_3" localSheetId="0" hidden="1">{#N/A,#N/A,FALSE,"TMCOMP96";#N/A,#N/A,FALSE,"MAT96";#N/A,#N/A,FALSE,"FANDA96";#N/A,#N/A,FALSE,"INTRAN96";#N/A,#N/A,FALSE,"NAA9697";#N/A,#N/A,FALSE,"ECWEBB";#N/A,#N/A,FALSE,"MFT96";#N/A,#N/A,FALSE,"CTrecon"}</definedName>
    <definedName name="asdas_1_4_3" hidden="1">{#N/A,#N/A,FALSE,"TMCOMP96";#N/A,#N/A,FALSE,"MAT96";#N/A,#N/A,FALSE,"FANDA96";#N/A,#N/A,FALSE,"INTRAN96";#N/A,#N/A,FALSE,"NAA9697";#N/A,#N/A,FALSE,"ECWEBB";#N/A,#N/A,FALSE,"MFT96";#N/A,#N/A,FALSE,"CTrecon"}</definedName>
    <definedName name="asdas_1_4_4" localSheetId="0" hidden="1">{#N/A,#N/A,FALSE,"TMCOMP96";#N/A,#N/A,FALSE,"MAT96";#N/A,#N/A,FALSE,"FANDA96";#N/A,#N/A,FALSE,"INTRAN96";#N/A,#N/A,FALSE,"NAA9697";#N/A,#N/A,FALSE,"ECWEBB";#N/A,#N/A,FALSE,"MFT96";#N/A,#N/A,FALSE,"CTrecon"}</definedName>
    <definedName name="asdas_1_4_4" hidden="1">{#N/A,#N/A,FALSE,"TMCOMP96";#N/A,#N/A,FALSE,"MAT96";#N/A,#N/A,FALSE,"FANDA96";#N/A,#N/A,FALSE,"INTRAN96";#N/A,#N/A,FALSE,"NAA9697";#N/A,#N/A,FALSE,"ECWEBB";#N/A,#N/A,FALSE,"MFT96";#N/A,#N/A,FALSE,"CTrecon"}</definedName>
    <definedName name="asdas_1_4_5" localSheetId="0" hidden="1">{#N/A,#N/A,FALSE,"TMCOMP96";#N/A,#N/A,FALSE,"MAT96";#N/A,#N/A,FALSE,"FANDA96";#N/A,#N/A,FALSE,"INTRAN96";#N/A,#N/A,FALSE,"NAA9697";#N/A,#N/A,FALSE,"ECWEBB";#N/A,#N/A,FALSE,"MFT96";#N/A,#N/A,FALSE,"CTrecon"}</definedName>
    <definedName name="asdas_1_4_5" hidden="1">{#N/A,#N/A,FALSE,"TMCOMP96";#N/A,#N/A,FALSE,"MAT96";#N/A,#N/A,FALSE,"FANDA96";#N/A,#N/A,FALSE,"INTRAN96";#N/A,#N/A,FALSE,"NAA9697";#N/A,#N/A,FALSE,"ECWEBB";#N/A,#N/A,FALSE,"MFT96";#N/A,#N/A,FALSE,"CTrecon"}</definedName>
    <definedName name="asdas_1_5" localSheetId="0" hidden="1">{#N/A,#N/A,FALSE,"TMCOMP96";#N/A,#N/A,FALSE,"MAT96";#N/A,#N/A,FALSE,"FANDA96";#N/A,#N/A,FALSE,"INTRAN96";#N/A,#N/A,FALSE,"NAA9697";#N/A,#N/A,FALSE,"ECWEBB";#N/A,#N/A,FALSE,"MFT96";#N/A,#N/A,FALSE,"CTrecon"}</definedName>
    <definedName name="asdas_1_5" hidden="1">{#N/A,#N/A,FALSE,"TMCOMP96";#N/A,#N/A,FALSE,"MAT96";#N/A,#N/A,FALSE,"FANDA96";#N/A,#N/A,FALSE,"INTRAN96";#N/A,#N/A,FALSE,"NAA9697";#N/A,#N/A,FALSE,"ECWEBB";#N/A,#N/A,FALSE,"MFT96";#N/A,#N/A,FALSE,"CTrecon"}</definedName>
    <definedName name="asdas_1_5_1" localSheetId="0" hidden="1">{#N/A,#N/A,FALSE,"TMCOMP96";#N/A,#N/A,FALSE,"MAT96";#N/A,#N/A,FALSE,"FANDA96";#N/A,#N/A,FALSE,"INTRAN96";#N/A,#N/A,FALSE,"NAA9697";#N/A,#N/A,FALSE,"ECWEBB";#N/A,#N/A,FALSE,"MFT96";#N/A,#N/A,FALSE,"CTrecon"}</definedName>
    <definedName name="asdas_1_5_1" hidden="1">{#N/A,#N/A,FALSE,"TMCOMP96";#N/A,#N/A,FALSE,"MAT96";#N/A,#N/A,FALSE,"FANDA96";#N/A,#N/A,FALSE,"INTRAN96";#N/A,#N/A,FALSE,"NAA9697";#N/A,#N/A,FALSE,"ECWEBB";#N/A,#N/A,FALSE,"MFT96";#N/A,#N/A,FALSE,"CTrecon"}</definedName>
    <definedName name="asdas_1_5_2" localSheetId="0" hidden="1">{#N/A,#N/A,FALSE,"TMCOMP96";#N/A,#N/A,FALSE,"MAT96";#N/A,#N/A,FALSE,"FANDA96";#N/A,#N/A,FALSE,"INTRAN96";#N/A,#N/A,FALSE,"NAA9697";#N/A,#N/A,FALSE,"ECWEBB";#N/A,#N/A,FALSE,"MFT96";#N/A,#N/A,FALSE,"CTrecon"}</definedName>
    <definedName name="asdas_1_5_2" hidden="1">{#N/A,#N/A,FALSE,"TMCOMP96";#N/A,#N/A,FALSE,"MAT96";#N/A,#N/A,FALSE,"FANDA96";#N/A,#N/A,FALSE,"INTRAN96";#N/A,#N/A,FALSE,"NAA9697";#N/A,#N/A,FALSE,"ECWEBB";#N/A,#N/A,FALSE,"MFT96";#N/A,#N/A,FALSE,"CTrecon"}</definedName>
    <definedName name="asdas_1_5_3" localSheetId="0" hidden="1">{#N/A,#N/A,FALSE,"TMCOMP96";#N/A,#N/A,FALSE,"MAT96";#N/A,#N/A,FALSE,"FANDA96";#N/A,#N/A,FALSE,"INTRAN96";#N/A,#N/A,FALSE,"NAA9697";#N/A,#N/A,FALSE,"ECWEBB";#N/A,#N/A,FALSE,"MFT96";#N/A,#N/A,FALSE,"CTrecon"}</definedName>
    <definedName name="asdas_1_5_3" hidden="1">{#N/A,#N/A,FALSE,"TMCOMP96";#N/A,#N/A,FALSE,"MAT96";#N/A,#N/A,FALSE,"FANDA96";#N/A,#N/A,FALSE,"INTRAN96";#N/A,#N/A,FALSE,"NAA9697";#N/A,#N/A,FALSE,"ECWEBB";#N/A,#N/A,FALSE,"MFT96";#N/A,#N/A,FALSE,"CTrecon"}</definedName>
    <definedName name="asdas_1_5_4" localSheetId="0" hidden="1">{#N/A,#N/A,FALSE,"TMCOMP96";#N/A,#N/A,FALSE,"MAT96";#N/A,#N/A,FALSE,"FANDA96";#N/A,#N/A,FALSE,"INTRAN96";#N/A,#N/A,FALSE,"NAA9697";#N/A,#N/A,FALSE,"ECWEBB";#N/A,#N/A,FALSE,"MFT96";#N/A,#N/A,FALSE,"CTrecon"}</definedName>
    <definedName name="asdas_1_5_4" hidden="1">{#N/A,#N/A,FALSE,"TMCOMP96";#N/A,#N/A,FALSE,"MAT96";#N/A,#N/A,FALSE,"FANDA96";#N/A,#N/A,FALSE,"INTRAN96";#N/A,#N/A,FALSE,"NAA9697";#N/A,#N/A,FALSE,"ECWEBB";#N/A,#N/A,FALSE,"MFT96";#N/A,#N/A,FALSE,"CTrecon"}</definedName>
    <definedName name="asdas_1_5_5" hidden="1">{#N/A,#N/A,FALSE,"TMCOMP96";#N/A,#N/A,FALSE,"MAT96";#N/A,#N/A,FALSE,"FANDA96";#N/A,#N/A,FALSE,"INTRAN96";#N/A,#N/A,FALSE,"NAA9697";#N/A,#N/A,FALSE,"ECWEBB";#N/A,#N/A,FALSE,"MFT96";#N/A,#N/A,FALSE,"CTrecon"}</definedName>
    <definedName name="asdas_2" localSheetId="0" hidden="1">{#N/A,#N/A,FALSE,"TMCOMP96";#N/A,#N/A,FALSE,"MAT96";#N/A,#N/A,FALSE,"FANDA96";#N/A,#N/A,FALSE,"INTRAN96";#N/A,#N/A,FALSE,"NAA9697";#N/A,#N/A,FALSE,"ECWEBB";#N/A,#N/A,FALSE,"MFT96";#N/A,#N/A,FALSE,"CTrecon"}</definedName>
    <definedName name="asdas_2" localSheetId="3" hidden="1">{#N/A,#N/A,FALSE,"TMCOMP96";#N/A,#N/A,FALSE,"MAT96";#N/A,#N/A,FALSE,"FANDA96";#N/A,#N/A,FALSE,"INTRAN96";#N/A,#N/A,FALSE,"NAA9697";#N/A,#N/A,FALSE,"ECWEBB";#N/A,#N/A,FALSE,"MFT96";#N/A,#N/A,FALSE,"CTrecon"}</definedName>
    <definedName name="asdas_2" localSheetId="4" hidden="1">{#N/A,#N/A,FALSE,"TMCOMP96";#N/A,#N/A,FALSE,"MAT96";#N/A,#N/A,FALSE,"FANDA96";#N/A,#N/A,FALSE,"INTRAN96";#N/A,#N/A,FALSE,"NAA9697";#N/A,#N/A,FALSE,"ECWEBB";#N/A,#N/A,FALSE,"MFT96";#N/A,#N/A,FALSE,"CTrecon"}</definedName>
    <definedName name="asdas_2" hidden="1">{#N/A,#N/A,FALSE,"TMCOMP96";#N/A,#N/A,FALSE,"MAT96";#N/A,#N/A,FALSE,"FANDA96";#N/A,#N/A,FALSE,"INTRAN96";#N/A,#N/A,FALSE,"NAA9697";#N/A,#N/A,FALSE,"ECWEBB";#N/A,#N/A,FALSE,"MFT96";#N/A,#N/A,FALSE,"CTrecon"}</definedName>
    <definedName name="asdas_2_1" localSheetId="0" hidden="1">{#N/A,#N/A,FALSE,"TMCOMP96";#N/A,#N/A,FALSE,"MAT96";#N/A,#N/A,FALSE,"FANDA96";#N/A,#N/A,FALSE,"INTRAN96";#N/A,#N/A,FALSE,"NAA9697";#N/A,#N/A,FALSE,"ECWEBB";#N/A,#N/A,FALSE,"MFT96";#N/A,#N/A,FALSE,"CTrecon"}</definedName>
    <definedName name="asdas_2_1" localSheetId="3" hidden="1">{#N/A,#N/A,FALSE,"TMCOMP96";#N/A,#N/A,FALSE,"MAT96";#N/A,#N/A,FALSE,"FANDA96";#N/A,#N/A,FALSE,"INTRAN96";#N/A,#N/A,FALSE,"NAA9697";#N/A,#N/A,FALSE,"ECWEBB";#N/A,#N/A,FALSE,"MFT96";#N/A,#N/A,FALSE,"CTrecon"}</definedName>
    <definedName name="asdas_2_1" hidden="1">{#N/A,#N/A,FALSE,"TMCOMP96";#N/A,#N/A,FALSE,"MAT96";#N/A,#N/A,FALSE,"FANDA96";#N/A,#N/A,FALSE,"INTRAN96";#N/A,#N/A,FALSE,"NAA9697";#N/A,#N/A,FALSE,"ECWEBB";#N/A,#N/A,FALSE,"MFT96";#N/A,#N/A,FALSE,"CTrecon"}</definedName>
    <definedName name="asdas_2_1_1" localSheetId="0" hidden="1">{#N/A,#N/A,FALSE,"TMCOMP96";#N/A,#N/A,FALSE,"MAT96";#N/A,#N/A,FALSE,"FANDA96";#N/A,#N/A,FALSE,"INTRAN96";#N/A,#N/A,FALSE,"NAA9697";#N/A,#N/A,FALSE,"ECWEBB";#N/A,#N/A,FALSE,"MFT96";#N/A,#N/A,FALSE,"CTrecon"}</definedName>
    <definedName name="asdas_2_1_1" hidden="1">{#N/A,#N/A,FALSE,"TMCOMP96";#N/A,#N/A,FALSE,"MAT96";#N/A,#N/A,FALSE,"FANDA96";#N/A,#N/A,FALSE,"INTRAN96";#N/A,#N/A,FALSE,"NAA9697";#N/A,#N/A,FALSE,"ECWEBB";#N/A,#N/A,FALSE,"MFT96";#N/A,#N/A,FALSE,"CTrecon"}</definedName>
    <definedName name="asdas_2_1_1_1" hidden="1">{#N/A,#N/A,FALSE,"TMCOMP96";#N/A,#N/A,FALSE,"MAT96";#N/A,#N/A,FALSE,"FANDA96";#N/A,#N/A,FALSE,"INTRAN96";#N/A,#N/A,FALSE,"NAA9697";#N/A,#N/A,FALSE,"ECWEBB";#N/A,#N/A,FALSE,"MFT96";#N/A,#N/A,FALSE,"CTrecon"}</definedName>
    <definedName name="asdas_2_1_1_2" hidden="1">{#N/A,#N/A,FALSE,"TMCOMP96";#N/A,#N/A,FALSE,"MAT96";#N/A,#N/A,FALSE,"FANDA96";#N/A,#N/A,FALSE,"INTRAN96";#N/A,#N/A,FALSE,"NAA9697";#N/A,#N/A,FALSE,"ECWEBB";#N/A,#N/A,FALSE,"MFT96";#N/A,#N/A,FALSE,"CTrecon"}</definedName>
    <definedName name="asdas_2_1_2" localSheetId="0" hidden="1">{#N/A,#N/A,FALSE,"TMCOMP96";#N/A,#N/A,FALSE,"MAT96";#N/A,#N/A,FALSE,"FANDA96";#N/A,#N/A,FALSE,"INTRAN96";#N/A,#N/A,FALSE,"NAA9697";#N/A,#N/A,FALSE,"ECWEBB";#N/A,#N/A,FALSE,"MFT96";#N/A,#N/A,FALSE,"CTrecon"}</definedName>
    <definedName name="asdas_2_1_2" hidden="1">{#N/A,#N/A,FALSE,"TMCOMP96";#N/A,#N/A,FALSE,"MAT96";#N/A,#N/A,FALSE,"FANDA96";#N/A,#N/A,FALSE,"INTRAN96";#N/A,#N/A,FALSE,"NAA9697";#N/A,#N/A,FALSE,"ECWEBB";#N/A,#N/A,FALSE,"MFT96";#N/A,#N/A,FALSE,"CTrecon"}</definedName>
    <definedName name="asdas_2_1_3" localSheetId="0" hidden="1">{#N/A,#N/A,FALSE,"TMCOMP96";#N/A,#N/A,FALSE,"MAT96";#N/A,#N/A,FALSE,"FANDA96";#N/A,#N/A,FALSE,"INTRAN96";#N/A,#N/A,FALSE,"NAA9697";#N/A,#N/A,FALSE,"ECWEBB";#N/A,#N/A,FALSE,"MFT96";#N/A,#N/A,FALSE,"CTrecon"}</definedName>
    <definedName name="asdas_2_1_3" hidden="1">{#N/A,#N/A,FALSE,"TMCOMP96";#N/A,#N/A,FALSE,"MAT96";#N/A,#N/A,FALSE,"FANDA96";#N/A,#N/A,FALSE,"INTRAN96";#N/A,#N/A,FALSE,"NAA9697";#N/A,#N/A,FALSE,"ECWEBB";#N/A,#N/A,FALSE,"MFT96";#N/A,#N/A,FALSE,"CTrecon"}</definedName>
    <definedName name="asdas_2_1_4" localSheetId="0" hidden="1">{#N/A,#N/A,FALSE,"TMCOMP96";#N/A,#N/A,FALSE,"MAT96";#N/A,#N/A,FALSE,"FANDA96";#N/A,#N/A,FALSE,"INTRAN96";#N/A,#N/A,FALSE,"NAA9697";#N/A,#N/A,FALSE,"ECWEBB";#N/A,#N/A,FALSE,"MFT96";#N/A,#N/A,FALSE,"CTrecon"}</definedName>
    <definedName name="asdas_2_1_4" hidden="1">{#N/A,#N/A,FALSE,"TMCOMP96";#N/A,#N/A,FALSE,"MAT96";#N/A,#N/A,FALSE,"FANDA96";#N/A,#N/A,FALSE,"INTRAN96";#N/A,#N/A,FALSE,"NAA9697";#N/A,#N/A,FALSE,"ECWEBB";#N/A,#N/A,FALSE,"MFT96";#N/A,#N/A,FALSE,"CTrecon"}</definedName>
    <definedName name="asdas_2_1_5" localSheetId="0" hidden="1">{#N/A,#N/A,FALSE,"TMCOMP96";#N/A,#N/A,FALSE,"MAT96";#N/A,#N/A,FALSE,"FANDA96";#N/A,#N/A,FALSE,"INTRAN96";#N/A,#N/A,FALSE,"NAA9697";#N/A,#N/A,FALSE,"ECWEBB";#N/A,#N/A,FALSE,"MFT96";#N/A,#N/A,FALSE,"CTrecon"}</definedName>
    <definedName name="asdas_2_1_5" hidden="1">{#N/A,#N/A,FALSE,"TMCOMP96";#N/A,#N/A,FALSE,"MAT96";#N/A,#N/A,FALSE,"FANDA96";#N/A,#N/A,FALSE,"INTRAN96";#N/A,#N/A,FALSE,"NAA9697";#N/A,#N/A,FALSE,"ECWEBB";#N/A,#N/A,FALSE,"MFT96";#N/A,#N/A,FALSE,"CTrecon"}</definedName>
    <definedName name="asdas_2_2" localSheetId="0" hidden="1">{#N/A,#N/A,FALSE,"TMCOMP96";#N/A,#N/A,FALSE,"MAT96";#N/A,#N/A,FALSE,"FANDA96";#N/A,#N/A,FALSE,"INTRAN96";#N/A,#N/A,FALSE,"NAA9697";#N/A,#N/A,FALSE,"ECWEBB";#N/A,#N/A,FALSE,"MFT96";#N/A,#N/A,FALSE,"CTrecon"}</definedName>
    <definedName name="asdas_2_2" hidden="1">{#N/A,#N/A,FALSE,"TMCOMP96";#N/A,#N/A,FALSE,"MAT96";#N/A,#N/A,FALSE,"FANDA96";#N/A,#N/A,FALSE,"INTRAN96";#N/A,#N/A,FALSE,"NAA9697";#N/A,#N/A,FALSE,"ECWEBB";#N/A,#N/A,FALSE,"MFT96";#N/A,#N/A,FALSE,"CTrecon"}</definedName>
    <definedName name="asdas_2_3" localSheetId="0" hidden="1">{#N/A,#N/A,FALSE,"TMCOMP96";#N/A,#N/A,FALSE,"MAT96";#N/A,#N/A,FALSE,"FANDA96";#N/A,#N/A,FALSE,"INTRAN96";#N/A,#N/A,FALSE,"NAA9697";#N/A,#N/A,FALSE,"ECWEBB";#N/A,#N/A,FALSE,"MFT96";#N/A,#N/A,FALSE,"CTrecon"}</definedName>
    <definedName name="asdas_2_3" hidden="1">{#N/A,#N/A,FALSE,"TMCOMP96";#N/A,#N/A,FALSE,"MAT96";#N/A,#N/A,FALSE,"FANDA96";#N/A,#N/A,FALSE,"INTRAN96";#N/A,#N/A,FALSE,"NAA9697";#N/A,#N/A,FALSE,"ECWEBB";#N/A,#N/A,FALSE,"MFT96";#N/A,#N/A,FALSE,"CTrecon"}</definedName>
    <definedName name="asdas_2_4" localSheetId="0" hidden="1">{#N/A,#N/A,FALSE,"TMCOMP96";#N/A,#N/A,FALSE,"MAT96";#N/A,#N/A,FALSE,"FANDA96";#N/A,#N/A,FALSE,"INTRAN96";#N/A,#N/A,FALSE,"NAA9697";#N/A,#N/A,FALSE,"ECWEBB";#N/A,#N/A,FALSE,"MFT96";#N/A,#N/A,FALSE,"CTrecon"}</definedName>
    <definedName name="asdas_2_4" hidden="1">{#N/A,#N/A,FALSE,"TMCOMP96";#N/A,#N/A,FALSE,"MAT96";#N/A,#N/A,FALSE,"FANDA96";#N/A,#N/A,FALSE,"INTRAN96";#N/A,#N/A,FALSE,"NAA9697";#N/A,#N/A,FALSE,"ECWEBB";#N/A,#N/A,FALSE,"MFT96";#N/A,#N/A,FALSE,"CTrecon"}</definedName>
    <definedName name="asdas_2_5" localSheetId="0" hidden="1">{#N/A,#N/A,FALSE,"TMCOMP96";#N/A,#N/A,FALSE,"MAT96";#N/A,#N/A,FALSE,"FANDA96";#N/A,#N/A,FALSE,"INTRAN96";#N/A,#N/A,FALSE,"NAA9697";#N/A,#N/A,FALSE,"ECWEBB";#N/A,#N/A,FALSE,"MFT96";#N/A,#N/A,FALSE,"CTrecon"}</definedName>
    <definedName name="asdas_2_5" hidden="1">{#N/A,#N/A,FALSE,"TMCOMP96";#N/A,#N/A,FALSE,"MAT96";#N/A,#N/A,FALSE,"FANDA96";#N/A,#N/A,FALSE,"INTRAN96";#N/A,#N/A,FALSE,"NAA9697";#N/A,#N/A,FALSE,"ECWEBB";#N/A,#N/A,FALSE,"MFT96";#N/A,#N/A,FALSE,"CTrecon"}</definedName>
    <definedName name="asdas_3" localSheetId="0" hidden="1">{#N/A,#N/A,FALSE,"TMCOMP96";#N/A,#N/A,FALSE,"MAT96";#N/A,#N/A,FALSE,"FANDA96";#N/A,#N/A,FALSE,"INTRAN96";#N/A,#N/A,FALSE,"NAA9697";#N/A,#N/A,FALSE,"ECWEBB";#N/A,#N/A,FALSE,"MFT96";#N/A,#N/A,FALSE,"CTrecon"}</definedName>
    <definedName name="asdas_3" hidden="1">{#N/A,#N/A,FALSE,"TMCOMP96";#N/A,#N/A,FALSE,"MAT96";#N/A,#N/A,FALSE,"FANDA96";#N/A,#N/A,FALSE,"INTRAN96";#N/A,#N/A,FALSE,"NAA9697";#N/A,#N/A,FALSE,"ECWEBB";#N/A,#N/A,FALSE,"MFT96";#N/A,#N/A,FALSE,"CTrecon"}</definedName>
    <definedName name="asdas_3_1" localSheetId="0" hidden="1">{#N/A,#N/A,FALSE,"TMCOMP96";#N/A,#N/A,FALSE,"MAT96";#N/A,#N/A,FALSE,"FANDA96";#N/A,#N/A,FALSE,"INTRAN96";#N/A,#N/A,FALSE,"NAA9697";#N/A,#N/A,FALSE,"ECWEBB";#N/A,#N/A,FALSE,"MFT96";#N/A,#N/A,FALSE,"CTrecon"}</definedName>
    <definedName name="asdas_3_1" hidden="1">{#N/A,#N/A,FALSE,"TMCOMP96";#N/A,#N/A,FALSE,"MAT96";#N/A,#N/A,FALSE,"FANDA96";#N/A,#N/A,FALSE,"INTRAN96";#N/A,#N/A,FALSE,"NAA9697";#N/A,#N/A,FALSE,"ECWEBB";#N/A,#N/A,FALSE,"MFT96";#N/A,#N/A,FALSE,"CTrecon"}</definedName>
    <definedName name="asdas_3_1_1" localSheetId="0" hidden="1">{#N/A,#N/A,FALSE,"TMCOMP96";#N/A,#N/A,FALSE,"MAT96";#N/A,#N/A,FALSE,"FANDA96";#N/A,#N/A,FALSE,"INTRAN96";#N/A,#N/A,FALSE,"NAA9697";#N/A,#N/A,FALSE,"ECWEBB";#N/A,#N/A,FALSE,"MFT96";#N/A,#N/A,FALSE,"CTrecon"}</definedName>
    <definedName name="asdas_3_1_1" hidden="1">{#N/A,#N/A,FALSE,"TMCOMP96";#N/A,#N/A,FALSE,"MAT96";#N/A,#N/A,FALSE,"FANDA96";#N/A,#N/A,FALSE,"INTRAN96";#N/A,#N/A,FALSE,"NAA9697";#N/A,#N/A,FALSE,"ECWEBB";#N/A,#N/A,FALSE,"MFT96";#N/A,#N/A,FALSE,"CTrecon"}</definedName>
    <definedName name="asdas_3_1_1_1" hidden="1">{#N/A,#N/A,FALSE,"TMCOMP96";#N/A,#N/A,FALSE,"MAT96";#N/A,#N/A,FALSE,"FANDA96";#N/A,#N/A,FALSE,"INTRAN96";#N/A,#N/A,FALSE,"NAA9697";#N/A,#N/A,FALSE,"ECWEBB";#N/A,#N/A,FALSE,"MFT96";#N/A,#N/A,FALSE,"CTrecon"}</definedName>
    <definedName name="asdas_3_1_1_2" hidden="1">{#N/A,#N/A,FALSE,"TMCOMP96";#N/A,#N/A,FALSE,"MAT96";#N/A,#N/A,FALSE,"FANDA96";#N/A,#N/A,FALSE,"INTRAN96";#N/A,#N/A,FALSE,"NAA9697";#N/A,#N/A,FALSE,"ECWEBB";#N/A,#N/A,FALSE,"MFT96";#N/A,#N/A,FALSE,"CTrecon"}</definedName>
    <definedName name="asdas_3_1_2" localSheetId="0" hidden="1">{#N/A,#N/A,FALSE,"TMCOMP96";#N/A,#N/A,FALSE,"MAT96";#N/A,#N/A,FALSE,"FANDA96";#N/A,#N/A,FALSE,"INTRAN96";#N/A,#N/A,FALSE,"NAA9697";#N/A,#N/A,FALSE,"ECWEBB";#N/A,#N/A,FALSE,"MFT96";#N/A,#N/A,FALSE,"CTrecon"}</definedName>
    <definedName name="asdas_3_1_2" hidden="1">{#N/A,#N/A,FALSE,"TMCOMP96";#N/A,#N/A,FALSE,"MAT96";#N/A,#N/A,FALSE,"FANDA96";#N/A,#N/A,FALSE,"INTRAN96";#N/A,#N/A,FALSE,"NAA9697";#N/A,#N/A,FALSE,"ECWEBB";#N/A,#N/A,FALSE,"MFT96";#N/A,#N/A,FALSE,"CTrecon"}</definedName>
    <definedName name="asdas_3_1_3" localSheetId="0" hidden="1">{#N/A,#N/A,FALSE,"TMCOMP96";#N/A,#N/A,FALSE,"MAT96";#N/A,#N/A,FALSE,"FANDA96";#N/A,#N/A,FALSE,"INTRAN96";#N/A,#N/A,FALSE,"NAA9697";#N/A,#N/A,FALSE,"ECWEBB";#N/A,#N/A,FALSE,"MFT96";#N/A,#N/A,FALSE,"CTrecon"}</definedName>
    <definedName name="asdas_3_1_3" hidden="1">{#N/A,#N/A,FALSE,"TMCOMP96";#N/A,#N/A,FALSE,"MAT96";#N/A,#N/A,FALSE,"FANDA96";#N/A,#N/A,FALSE,"INTRAN96";#N/A,#N/A,FALSE,"NAA9697";#N/A,#N/A,FALSE,"ECWEBB";#N/A,#N/A,FALSE,"MFT96";#N/A,#N/A,FALSE,"CTrecon"}</definedName>
    <definedName name="asdas_3_1_4" localSheetId="0" hidden="1">{#N/A,#N/A,FALSE,"TMCOMP96";#N/A,#N/A,FALSE,"MAT96";#N/A,#N/A,FALSE,"FANDA96";#N/A,#N/A,FALSE,"INTRAN96";#N/A,#N/A,FALSE,"NAA9697";#N/A,#N/A,FALSE,"ECWEBB";#N/A,#N/A,FALSE,"MFT96";#N/A,#N/A,FALSE,"CTrecon"}</definedName>
    <definedName name="asdas_3_1_4" hidden="1">{#N/A,#N/A,FALSE,"TMCOMP96";#N/A,#N/A,FALSE,"MAT96";#N/A,#N/A,FALSE,"FANDA96";#N/A,#N/A,FALSE,"INTRAN96";#N/A,#N/A,FALSE,"NAA9697";#N/A,#N/A,FALSE,"ECWEBB";#N/A,#N/A,FALSE,"MFT96";#N/A,#N/A,FALSE,"CTrecon"}</definedName>
    <definedName name="asdas_3_1_5" localSheetId="0" hidden="1">{#N/A,#N/A,FALSE,"TMCOMP96";#N/A,#N/A,FALSE,"MAT96";#N/A,#N/A,FALSE,"FANDA96";#N/A,#N/A,FALSE,"INTRAN96";#N/A,#N/A,FALSE,"NAA9697";#N/A,#N/A,FALSE,"ECWEBB";#N/A,#N/A,FALSE,"MFT96";#N/A,#N/A,FALSE,"CTrecon"}</definedName>
    <definedName name="asdas_3_1_5" hidden="1">{#N/A,#N/A,FALSE,"TMCOMP96";#N/A,#N/A,FALSE,"MAT96";#N/A,#N/A,FALSE,"FANDA96";#N/A,#N/A,FALSE,"INTRAN96";#N/A,#N/A,FALSE,"NAA9697";#N/A,#N/A,FALSE,"ECWEBB";#N/A,#N/A,FALSE,"MFT96";#N/A,#N/A,FALSE,"CTrecon"}</definedName>
    <definedName name="asdas_3_2" localSheetId="0" hidden="1">{#N/A,#N/A,FALSE,"TMCOMP96";#N/A,#N/A,FALSE,"MAT96";#N/A,#N/A,FALSE,"FANDA96";#N/A,#N/A,FALSE,"INTRAN96";#N/A,#N/A,FALSE,"NAA9697";#N/A,#N/A,FALSE,"ECWEBB";#N/A,#N/A,FALSE,"MFT96";#N/A,#N/A,FALSE,"CTrecon"}</definedName>
    <definedName name="asdas_3_2" hidden="1">{#N/A,#N/A,FALSE,"TMCOMP96";#N/A,#N/A,FALSE,"MAT96";#N/A,#N/A,FALSE,"FANDA96";#N/A,#N/A,FALSE,"INTRAN96";#N/A,#N/A,FALSE,"NAA9697";#N/A,#N/A,FALSE,"ECWEBB";#N/A,#N/A,FALSE,"MFT96";#N/A,#N/A,FALSE,"CTrecon"}</definedName>
    <definedName name="asdas_3_3" localSheetId="0" hidden="1">{#N/A,#N/A,FALSE,"TMCOMP96";#N/A,#N/A,FALSE,"MAT96";#N/A,#N/A,FALSE,"FANDA96";#N/A,#N/A,FALSE,"INTRAN96";#N/A,#N/A,FALSE,"NAA9697";#N/A,#N/A,FALSE,"ECWEBB";#N/A,#N/A,FALSE,"MFT96";#N/A,#N/A,FALSE,"CTrecon"}</definedName>
    <definedName name="asdas_3_3" hidden="1">{#N/A,#N/A,FALSE,"TMCOMP96";#N/A,#N/A,FALSE,"MAT96";#N/A,#N/A,FALSE,"FANDA96";#N/A,#N/A,FALSE,"INTRAN96";#N/A,#N/A,FALSE,"NAA9697";#N/A,#N/A,FALSE,"ECWEBB";#N/A,#N/A,FALSE,"MFT96";#N/A,#N/A,FALSE,"CTrecon"}</definedName>
    <definedName name="asdas_3_4" localSheetId="0" hidden="1">{#N/A,#N/A,FALSE,"TMCOMP96";#N/A,#N/A,FALSE,"MAT96";#N/A,#N/A,FALSE,"FANDA96";#N/A,#N/A,FALSE,"INTRAN96";#N/A,#N/A,FALSE,"NAA9697";#N/A,#N/A,FALSE,"ECWEBB";#N/A,#N/A,FALSE,"MFT96";#N/A,#N/A,FALSE,"CTrecon"}</definedName>
    <definedName name="asdas_3_4" hidden="1">{#N/A,#N/A,FALSE,"TMCOMP96";#N/A,#N/A,FALSE,"MAT96";#N/A,#N/A,FALSE,"FANDA96";#N/A,#N/A,FALSE,"INTRAN96";#N/A,#N/A,FALSE,"NAA9697";#N/A,#N/A,FALSE,"ECWEBB";#N/A,#N/A,FALSE,"MFT96";#N/A,#N/A,FALSE,"CTrecon"}</definedName>
    <definedName name="asdas_3_5" localSheetId="0" hidden="1">{#N/A,#N/A,FALSE,"TMCOMP96";#N/A,#N/A,FALSE,"MAT96";#N/A,#N/A,FALSE,"FANDA96";#N/A,#N/A,FALSE,"INTRAN96";#N/A,#N/A,FALSE,"NAA9697";#N/A,#N/A,FALSE,"ECWEBB";#N/A,#N/A,FALSE,"MFT96";#N/A,#N/A,FALSE,"CTrecon"}</definedName>
    <definedName name="asdas_3_5" hidden="1">{#N/A,#N/A,FALSE,"TMCOMP96";#N/A,#N/A,FALSE,"MAT96";#N/A,#N/A,FALSE,"FANDA96";#N/A,#N/A,FALSE,"INTRAN96";#N/A,#N/A,FALSE,"NAA9697";#N/A,#N/A,FALSE,"ECWEBB";#N/A,#N/A,FALSE,"MFT96";#N/A,#N/A,FALSE,"CTrecon"}</definedName>
    <definedName name="asdas_4" localSheetId="0" hidden="1">{#N/A,#N/A,FALSE,"TMCOMP96";#N/A,#N/A,FALSE,"MAT96";#N/A,#N/A,FALSE,"FANDA96";#N/A,#N/A,FALSE,"INTRAN96";#N/A,#N/A,FALSE,"NAA9697";#N/A,#N/A,FALSE,"ECWEBB";#N/A,#N/A,FALSE,"MFT96";#N/A,#N/A,FALSE,"CTrecon"}</definedName>
    <definedName name="asdas_4" hidden="1">{#N/A,#N/A,FALSE,"TMCOMP96";#N/A,#N/A,FALSE,"MAT96";#N/A,#N/A,FALSE,"FANDA96";#N/A,#N/A,FALSE,"INTRAN96";#N/A,#N/A,FALSE,"NAA9697";#N/A,#N/A,FALSE,"ECWEBB";#N/A,#N/A,FALSE,"MFT96";#N/A,#N/A,FALSE,"CTrecon"}</definedName>
    <definedName name="asdas_4_1" localSheetId="0" hidden="1">{#N/A,#N/A,FALSE,"TMCOMP96";#N/A,#N/A,FALSE,"MAT96";#N/A,#N/A,FALSE,"FANDA96";#N/A,#N/A,FALSE,"INTRAN96";#N/A,#N/A,FALSE,"NAA9697";#N/A,#N/A,FALSE,"ECWEBB";#N/A,#N/A,FALSE,"MFT96";#N/A,#N/A,FALSE,"CTrecon"}</definedName>
    <definedName name="asdas_4_1" hidden="1">{#N/A,#N/A,FALSE,"TMCOMP96";#N/A,#N/A,FALSE,"MAT96";#N/A,#N/A,FALSE,"FANDA96";#N/A,#N/A,FALSE,"INTRAN96";#N/A,#N/A,FALSE,"NAA9697";#N/A,#N/A,FALSE,"ECWEBB";#N/A,#N/A,FALSE,"MFT96";#N/A,#N/A,FALSE,"CTrecon"}</definedName>
    <definedName name="asdas_4_1_1" localSheetId="0" hidden="1">{#N/A,#N/A,FALSE,"TMCOMP96";#N/A,#N/A,FALSE,"MAT96";#N/A,#N/A,FALSE,"FANDA96";#N/A,#N/A,FALSE,"INTRAN96";#N/A,#N/A,FALSE,"NAA9697";#N/A,#N/A,FALSE,"ECWEBB";#N/A,#N/A,FALSE,"MFT96";#N/A,#N/A,FALSE,"CTrecon"}</definedName>
    <definedName name="asdas_4_1_1" hidden="1">{#N/A,#N/A,FALSE,"TMCOMP96";#N/A,#N/A,FALSE,"MAT96";#N/A,#N/A,FALSE,"FANDA96";#N/A,#N/A,FALSE,"INTRAN96";#N/A,#N/A,FALSE,"NAA9697";#N/A,#N/A,FALSE,"ECWEBB";#N/A,#N/A,FALSE,"MFT96";#N/A,#N/A,FALSE,"CTrecon"}</definedName>
    <definedName name="asdas_4_1_1_1" hidden="1">{#N/A,#N/A,FALSE,"TMCOMP96";#N/A,#N/A,FALSE,"MAT96";#N/A,#N/A,FALSE,"FANDA96";#N/A,#N/A,FALSE,"INTRAN96";#N/A,#N/A,FALSE,"NAA9697";#N/A,#N/A,FALSE,"ECWEBB";#N/A,#N/A,FALSE,"MFT96";#N/A,#N/A,FALSE,"CTrecon"}</definedName>
    <definedName name="asdas_4_1_1_2" hidden="1">{#N/A,#N/A,FALSE,"TMCOMP96";#N/A,#N/A,FALSE,"MAT96";#N/A,#N/A,FALSE,"FANDA96";#N/A,#N/A,FALSE,"INTRAN96";#N/A,#N/A,FALSE,"NAA9697";#N/A,#N/A,FALSE,"ECWEBB";#N/A,#N/A,FALSE,"MFT96";#N/A,#N/A,FALSE,"CTrecon"}</definedName>
    <definedName name="asdas_4_1_2" localSheetId="0" hidden="1">{#N/A,#N/A,FALSE,"TMCOMP96";#N/A,#N/A,FALSE,"MAT96";#N/A,#N/A,FALSE,"FANDA96";#N/A,#N/A,FALSE,"INTRAN96";#N/A,#N/A,FALSE,"NAA9697";#N/A,#N/A,FALSE,"ECWEBB";#N/A,#N/A,FALSE,"MFT96";#N/A,#N/A,FALSE,"CTrecon"}</definedName>
    <definedName name="asdas_4_1_2" hidden="1">{#N/A,#N/A,FALSE,"TMCOMP96";#N/A,#N/A,FALSE,"MAT96";#N/A,#N/A,FALSE,"FANDA96";#N/A,#N/A,FALSE,"INTRAN96";#N/A,#N/A,FALSE,"NAA9697";#N/A,#N/A,FALSE,"ECWEBB";#N/A,#N/A,FALSE,"MFT96";#N/A,#N/A,FALSE,"CTrecon"}</definedName>
    <definedName name="asdas_4_1_3" localSheetId="0" hidden="1">{#N/A,#N/A,FALSE,"TMCOMP96";#N/A,#N/A,FALSE,"MAT96";#N/A,#N/A,FALSE,"FANDA96";#N/A,#N/A,FALSE,"INTRAN96";#N/A,#N/A,FALSE,"NAA9697";#N/A,#N/A,FALSE,"ECWEBB";#N/A,#N/A,FALSE,"MFT96";#N/A,#N/A,FALSE,"CTrecon"}</definedName>
    <definedName name="asdas_4_1_3" hidden="1">{#N/A,#N/A,FALSE,"TMCOMP96";#N/A,#N/A,FALSE,"MAT96";#N/A,#N/A,FALSE,"FANDA96";#N/A,#N/A,FALSE,"INTRAN96";#N/A,#N/A,FALSE,"NAA9697";#N/A,#N/A,FALSE,"ECWEBB";#N/A,#N/A,FALSE,"MFT96";#N/A,#N/A,FALSE,"CTrecon"}</definedName>
    <definedName name="asdas_4_1_4" localSheetId="0" hidden="1">{#N/A,#N/A,FALSE,"TMCOMP96";#N/A,#N/A,FALSE,"MAT96";#N/A,#N/A,FALSE,"FANDA96";#N/A,#N/A,FALSE,"INTRAN96";#N/A,#N/A,FALSE,"NAA9697";#N/A,#N/A,FALSE,"ECWEBB";#N/A,#N/A,FALSE,"MFT96";#N/A,#N/A,FALSE,"CTrecon"}</definedName>
    <definedName name="asdas_4_1_4" hidden="1">{#N/A,#N/A,FALSE,"TMCOMP96";#N/A,#N/A,FALSE,"MAT96";#N/A,#N/A,FALSE,"FANDA96";#N/A,#N/A,FALSE,"INTRAN96";#N/A,#N/A,FALSE,"NAA9697";#N/A,#N/A,FALSE,"ECWEBB";#N/A,#N/A,FALSE,"MFT96";#N/A,#N/A,FALSE,"CTrecon"}</definedName>
    <definedName name="asdas_4_1_5" localSheetId="0" hidden="1">{#N/A,#N/A,FALSE,"TMCOMP96";#N/A,#N/A,FALSE,"MAT96";#N/A,#N/A,FALSE,"FANDA96";#N/A,#N/A,FALSE,"INTRAN96";#N/A,#N/A,FALSE,"NAA9697";#N/A,#N/A,FALSE,"ECWEBB";#N/A,#N/A,FALSE,"MFT96";#N/A,#N/A,FALSE,"CTrecon"}</definedName>
    <definedName name="asdas_4_1_5" hidden="1">{#N/A,#N/A,FALSE,"TMCOMP96";#N/A,#N/A,FALSE,"MAT96";#N/A,#N/A,FALSE,"FANDA96";#N/A,#N/A,FALSE,"INTRAN96";#N/A,#N/A,FALSE,"NAA9697";#N/A,#N/A,FALSE,"ECWEBB";#N/A,#N/A,FALSE,"MFT96";#N/A,#N/A,FALSE,"CTrecon"}</definedName>
    <definedName name="asdas_4_2" localSheetId="0" hidden="1">{#N/A,#N/A,FALSE,"TMCOMP96";#N/A,#N/A,FALSE,"MAT96";#N/A,#N/A,FALSE,"FANDA96";#N/A,#N/A,FALSE,"INTRAN96";#N/A,#N/A,FALSE,"NAA9697";#N/A,#N/A,FALSE,"ECWEBB";#N/A,#N/A,FALSE,"MFT96";#N/A,#N/A,FALSE,"CTrecon"}</definedName>
    <definedName name="asdas_4_2" hidden="1">{#N/A,#N/A,FALSE,"TMCOMP96";#N/A,#N/A,FALSE,"MAT96";#N/A,#N/A,FALSE,"FANDA96";#N/A,#N/A,FALSE,"INTRAN96";#N/A,#N/A,FALSE,"NAA9697";#N/A,#N/A,FALSE,"ECWEBB";#N/A,#N/A,FALSE,"MFT96";#N/A,#N/A,FALSE,"CTrecon"}</definedName>
    <definedName name="asdas_4_3" localSheetId="0" hidden="1">{#N/A,#N/A,FALSE,"TMCOMP96";#N/A,#N/A,FALSE,"MAT96";#N/A,#N/A,FALSE,"FANDA96";#N/A,#N/A,FALSE,"INTRAN96";#N/A,#N/A,FALSE,"NAA9697";#N/A,#N/A,FALSE,"ECWEBB";#N/A,#N/A,FALSE,"MFT96";#N/A,#N/A,FALSE,"CTrecon"}</definedName>
    <definedName name="asdas_4_3" hidden="1">{#N/A,#N/A,FALSE,"TMCOMP96";#N/A,#N/A,FALSE,"MAT96";#N/A,#N/A,FALSE,"FANDA96";#N/A,#N/A,FALSE,"INTRAN96";#N/A,#N/A,FALSE,"NAA9697";#N/A,#N/A,FALSE,"ECWEBB";#N/A,#N/A,FALSE,"MFT96";#N/A,#N/A,FALSE,"CTrecon"}</definedName>
    <definedName name="asdas_4_4" localSheetId="0" hidden="1">{#N/A,#N/A,FALSE,"TMCOMP96";#N/A,#N/A,FALSE,"MAT96";#N/A,#N/A,FALSE,"FANDA96";#N/A,#N/A,FALSE,"INTRAN96";#N/A,#N/A,FALSE,"NAA9697";#N/A,#N/A,FALSE,"ECWEBB";#N/A,#N/A,FALSE,"MFT96";#N/A,#N/A,FALSE,"CTrecon"}</definedName>
    <definedName name="asdas_4_4" hidden="1">{#N/A,#N/A,FALSE,"TMCOMP96";#N/A,#N/A,FALSE,"MAT96";#N/A,#N/A,FALSE,"FANDA96";#N/A,#N/A,FALSE,"INTRAN96";#N/A,#N/A,FALSE,"NAA9697";#N/A,#N/A,FALSE,"ECWEBB";#N/A,#N/A,FALSE,"MFT96";#N/A,#N/A,FALSE,"CTrecon"}</definedName>
    <definedName name="asdas_4_5" localSheetId="0" hidden="1">{#N/A,#N/A,FALSE,"TMCOMP96";#N/A,#N/A,FALSE,"MAT96";#N/A,#N/A,FALSE,"FANDA96";#N/A,#N/A,FALSE,"INTRAN96";#N/A,#N/A,FALSE,"NAA9697";#N/A,#N/A,FALSE,"ECWEBB";#N/A,#N/A,FALSE,"MFT96";#N/A,#N/A,FALSE,"CTrecon"}</definedName>
    <definedName name="asdas_4_5" hidden="1">{#N/A,#N/A,FALSE,"TMCOMP96";#N/A,#N/A,FALSE,"MAT96";#N/A,#N/A,FALSE,"FANDA96";#N/A,#N/A,FALSE,"INTRAN96";#N/A,#N/A,FALSE,"NAA9697";#N/A,#N/A,FALSE,"ECWEBB";#N/A,#N/A,FALSE,"MFT96";#N/A,#N/A,FALSE,"CTrecon"}</definedName>
    <definedName name="asdas_5" localSheetId="0" hidden="1">{#N/A,#N/A,FALSE,"TMCOMP96";#N/A,#N/A,FALSE,"MAT96";#N/A,#N/A,FALSE,"FANDA96";#N/A,#N/A,FALSE,"INTRAN96";#N/A,#N/A,FALSE,"NAA9697";#N/A,#N/A,FALSE,"ECWEBB";#N/A,#N/A,FALSE,"MFT96";#N/A,#N/A,FALSE,"CTrecon"}</definedName>
    <definedName name="asdas_5" hidden="1">{#N/A,#N/A,FALSE,"TMCOMP96";#N/A,#N/A,FALSE,"MAT96";#N/A,#N/A,FALSE,"FANDA96";#N/A,#N/A,FALSE,"INTRAN96";#N/A,#N/A,FALSE,"NAA9697";#N/A,#N/A,FALSE,"ECWEBB";#N/A,#N/A,FALSE,"MFT96";#N/A,#N/A,FALSE,"CTrecon"}</definedName>
    <definedName name="asdas_5_1" localSheetId="0" hidden="1">{#N/A,#N/A,FALSE,"TMCOMP96";#N/A,#N/A,FALSE,"MAT96";#N/A,#N/A,FALSE,"FANDA96";#N/A,#N/A,FALSE,"INTRAN96";#N/A,#N/A,FALSE,"NAA9697";#N/A,#N/A,FALSE,"ECWEBB";#N/A,#N/A,FALSE,"MFT96";#N/A,#N/A,FALSE,"CTrecon"}</definedName>
    <definedName name="asdas_5_1" hidden="1">{#N/A,#N/A,FALSE,"TMCOMP96";#N/A,#N/A,FALSE,"MAT96";#N/A,#N/A,FALSE,"FANDA96";#N/A,#N/A,FALSE,"INTRAN96";#N/A,#N/A,FALSE,"NAA9697";#N/A,#N/A,FALSE,"ECWEBB";#N/A,#N/A,FALSE,"MFT96";#N/A,#N/A,FALSE,"CTrecon"}</definedName>
    <definedName name="asdas_5_1_1" localSheetId="0" hidden="1">{#N/A,#N/A,FALSE,"TMCOMP96";#N/A,#N/A,FALSE,"MAT96";#N/A,#N/A,FALSE,"FANDA96";#N/A,#N/A,FALSE,"INTRAN96";#N/A,#N/A,FALSE,"NAA9697";#N/A,#N/A,FALSE,"ECWEBB";#N/A,#N/A,FALSE,"MFT96";#N/A,#N/A,FALSE,"CTrecon"}</definedName>
    <definedName name="asdas_5_1_1" hidden="1">{#N/A,#N/A,FALSE,"TMCOMP96";#N/A,#N/A,FALSE,"MAT96";#N/A,#N/A,FALSE,"FANDA96";#N/A,#N/A,FALSE,"INTRAN96";#N/A,#N/A,FALSE,"NAA9697";#N/A,#N/A,FALSE,"ECWEBB";#N/A,#N/A,FALSE,"MFT96";#N/A,#N/A,FALSE,"CTrecon"}</definedName>
    <definedName name="asdas_5_1_1_1" hidden="1">{#N/A,#N/A,FALSE,"TMCOMP96";#N/A,#N/A,FALSE,"MAT96";#N/A,#N/A,FALSE,"FANDA96";#N/A,#N/A,FALSE,"INTRAN96";#N/A,#N/A,FALSE,"NAA9697";#N/A,#N/A,FALSE,"ECWEBB";#N/A,#N/A,FALSE,"MFT96";#N/A,#N/A,FALSE,"CTrecon"}</definedName>
    <definedName name="asdas_5_1_1_2" hidden="1">{#N/A,#N/A,FALSE,"TMCOMP96";#N/A,#N/A,FALSE,"MAT96";#N/A,#N/A,FALSE,"FANDA96";#N/A,#N/A,FALSE,"INTRAN96";#N/A,#N/A,FALSE,"NAA9697";#N/A,#N/A,FALSE,"ECWEBB";#N/A,#N/A,FALSE,"MFT96";#N/A,#N/A,FALSE,"CTrecon"}</definedName>
    <definedName name="asdas_5_1_2" localSheetId="0" hidden="1">{#N/A,#N/A,FALSE,"TMCOMP96";#N/A,#N/A,FALSE,"MAT96";#N/A,#N/A,FALSE,"FANDA96";#N/A,#N/A,FALSE,"INTRAN96";#N/A,#N/A,FALSE,"NAA9697";#N/A,#N/A,FALSE,"ECWEBB";#N/A,#N/A,FALSE,"MFT96";#N/A,#N/A,FALSE,"CTrecon"}</definedName>
    <definedName name="asdas_5_1_2" hidden="1">{#N/A,#N/A,FALSE,"TMCOMP96";#N/A,#N/A,FALSE,"MAT96";#N/A,#N/A,FALSE,"FANDA96";#N/A,#N/A,FALSE,"INTRAN96";#N/A,#N/A,FALSE,"NAA9697";#N/A,#N/A,FALSE,"ECWEBB";#N/A,#N/A,FALSE,"MFT96";#N/A,#N/A,FALSE,"CTrecon"}</definedName>
    <definedName name="asdas_5_1_3" localSheetId="0" hidden="1">{#N/A,#N/A,FALSE,"TMCOMP96";#N/A,#N/A,FALSE,"MAT96";#N/A,#N/A,FALSE,"FANDA96";#N/A,#N/A,FALSE,"INTRAN96";#N/A,#N/A,FALSE,"NAA9697";#N/A,#N/A,FALSE,"ECWEBB";#N/A,#N/A,FALSE,"MFT96";#N/A,#N/A,FALSE,"CTrecon"}</definedName>
    <definedName name="asdas_5_1_3" hidden="1">{#N/A,#N/A,FALSE,"TMCOMP96";#N/A,#N/A,FALSE,"MAT96";#N/A,#N/A,FALSE,"FANDA96";#N/A,#N/A,FALSE,"INTRAN96";#N/A,#N/A,FALSE,"NAA9697";#N/A,#N/A,FALSE,"ECWEBB";#N/A,#N/A,FALSE,"MFT96";#N/A,#N/A,FALSE,"CTrecon"}</definedName>
    <definedName name="asdas_5_1_4" localSheetId="0" hidden="1">{#N/A,#N/A,FALSE,"TMCOMP96";#N/A,#N/A,FALSE,"MAT96";#N/A,#N/A,FALSE,"FANDA96";#N/A,#N/A,FALSE,"INTRAN96";#N/A,#N/A,FALSE,"NAA9697";#N/A,#N/A,FALSE,"ECWEBB";#N/A,#N/A,FALSE,"MFT96";#N/A,#N/A,FALSE,"CTrecon"}</definedName>
    <definedName name="asdas_5_1_4" hidden="1">{#N/A,#N/A,FALSE,"TMCOMP96";#N/A,#N/A,FALSE,"MAT96";#N/A,#N/A,FALSE,"FANDA96";#N/A,#N/A,FALSE,"INTRAN96";#N/A,#N/A,FALSE,"NAA9697";#N/A,#N/A,FALSE,"ECWEBB";#N/A,#N/A,FALSE,"MFT96";#N/A,#N/A,FALSE,"CTrecon"}</definedName>
    <definedName name="asdas_5_1_5" localSheetId="0" hidden="1">{#N/A,#N/A,FALSE,"TMCOMP96";#N/A,#N/A,FALSE,"MAT96";#N/A,#N/A,FALSE,"FANDA96";#N/A,#N/A,FALSE,"INTRAN96";#N/A,#N/A,FALSE,"NAA9697";#N/A,#N/A,FALSE,"ECWEBB";#N/A,#N/A,FALSE,"MFT96";#N/A,#N/A,FALSE,"CTrecon"}</definedName>
    <definedName name="asdas_5_1_5" hidden="1">{#N/A,#N/A,FALSE,"TMCOMP96";#N/A,#N/A,FALSE,"MAT96";#N/A,#N/A,FALSE,"FANDA96";#N/A,#N/A,FALSE,"INTRAN96";#N/A,#N/A,FALSE,"NAA9697";#N/A,#N/A,FALSE,"ECWEBB";#N/A,#N/A,FALSE,"MFT96";#N/A,#N/A,FALSE,"CTrecon"}</definedName>
    <definedName name="asdas_5_2" localSheetId="0" hidden="1">{#N/A,#N/A,FALSE,"TMCOMP96";#N/A,#N/A,FALSE,"MAT96";#N/A,#N/A,FALSE,"FANDA96";#N/A,#N/A,FALSE,"INTRAN96";#N/A,#N/A,FALSE,"NAA9697";#N/A,#N/A,FALSE,"ECWEBB";#N/A,#N/A,FALSE,"MFT96";#N/A,#N/A,FALSE,"CTrecon"}</definedName>
    <definedName name="asdas_5_2" hidden="1">{#N/A,#N/A,FALSE,"TMCOMP96";#N/A,#N/A,FALSE,"MAT96";#N/A,#N/A,FALSE,"FANDA96";#N/A,#N/A,FALSE,"INTRAN96";#N/A,#N/A,FALSE,"NAA9697";#N/A,#N/A,FALSE,"ECWEBB";#N/A,#N/A,FALSE,"MFT96";#N/A,#N/A,FALSE,"CTrecon"}</definedName>
    <definedName name="asdas_5_3" localSheetId="0" hidden="1">{#N/A,#N/A,FALSE,"TMCOMP96";#N/A,#N/A,FALSE,"MAT96";#N/A,#N/A,FALSE,"FANDA96";#N/A,#N/A,FALSE,"INTRAN96";#N/A,#N/A,FALSE,"NAA9697";#N/A,#N/A,FALSE,"ECWEBB";#N/A,#N/A,FALSE,"MFT96";#N/A,#N/A,FALSE,"CTrecon"}</definedName>
    <definedName name="asdas_5_3" hidden="1">{#N/A,#N/A,FALSE,"TMCOMP96";#N/A,#N/A,FALSE,"MAT96";#N/A,#N/A,FALSE,"FANDA96";#N/A,#N/A,FALSE,"INTRAN96";#N/A,#N/A,FALSE,"NAA9697";#N/A,#N/A,FALSE,"ECWEBB";#N/A,#N/A,FALSE,"MFT96";#N/A,#N/A,FALSE,"CTrecon"}</definedName>
    <definedName name="asdas_5_4" localSheetId="0" hidden="1">{#N/A,#N/A,FALSE,"TMCOMP96";#N/A,#N/A,FALSE,"MAT96";#N/A,#N/A,FALSE,"FANDA96";#N/A,#N/A,FALSE,"INTRAN96";#N/A,#N/A,FALSE,"NAA9697";#N/A,#N/A,FALSE,"ECWEBB";#N/A,#N/A,FALSE,"MFT96";#N/A,#N/A,FALSE,"CTrecon"}</definedName>
    <definedName name="asdas_5_4" hidden="1">{#N/A,#N/A,FALSE,"TMCOMP96";#N/A,#N/A,FALSE,"MAT96";#N/A,#N/A,FALSE,"FANDA96";#N/A,#N/A,FALSE,"INTRAN96";#N/A,#N/A,FALSE,"NAA9697";#N/A,#N/A,FALSE,"ECWEBB";#N/A,#N/A,FALSE,"MFT96";#N/A,#N/A,FALSE,"CTrecon"}</definedName>
    <definedName name="asdas_5_5" localSheetId="0" hidden="1">{#N/A,#N/A,FALSE,"TMCOMP96";#N/A,#N/A,FALSE,"MAT96";#N/A,#N/A,FALSE,"FANDA96";#N/A,#N/A,FALSE,"INTRAN96";#N/A,#N/A,FALSE,"NAA9697";#N/A,#N/A,FALSE,"ECWEBB";#N/A,#N/A,FALSE,"MFT96";#N/A,#N/A,FALSE,"CTrecon"}</definedName>
    <definedName name="asdas_5_5" hidden="1">{#N/A,#N/A,FALSE,"TMCOMP96";#N/A,#N/A,FALSE,"MAT96";#N/A,#N/A,FALSE,"FANDA96";#N/A,#N/A,FALSE,"INTRAN96";#N/A,#N/A,FALSE,"NAA9697";#N/A,#N/A,FALSE,"ECWEBB";#N/A,#N/A,FALSE,"MFT96";#N/A,#N/A,FALSE,"CTrecon"}</definedName>
    <definedName name="asdas17aug" localSheetId="0" hidden="1">{#N/A,#N/A,FALSE,"TMCOMP96";#N/A,#N/A,FALSE,"MAT96";#N/A,#N/A,FALSE,"FANDA96";#N/A,#N/A,FALSE,"INTRAN96";#N/A,#N/A,FALSE,"NAA9697";#N/A,#N/A,FALSE,"ECWEBB";#N/A,#N/A,FALSE,"MFT96";#N/A,#N/A,FALSE,"CTrecon"}</definedName>
    <definedName name="asdas17aug" localSheetId="3" hidden="1">{#N/A,#N/A,FALSE,"TMCOMP96";#N/A,#N/A,FALSE,"MAT96";#N/A,#N/A,FALSE,"FANDA96";#N/A,#N/A,FALSE,"INTRAN96";#N/A,#N/A,FALSE,"NAA9697";#N/A,#N/A,FALSE,"ECWEBB";#N/A,#N/A,FALSE,"MFT96";#N/A,#N/A,FALSE,"CTrecon"}</definedName>
    <definedName name="asdas17aug" localSheetId="4" hidden="1">{#N/A,#N/A,FALSE,"TMCOMP96";#N/A,#N/A,FALSE,"MAT96";#N/A,#N/A,FALSE,"FANDA96";#N/A,#N/A,FALSE,"INTRAN96";#N/A,#N/A,FALSE,"NAA9697";#N/A,#N/A,FALSE,"ECWEBB";#N/A,#N/A,FALSE,"MFT96";#N/A,#N/A,FALSE,"CTrecon"}</definedName>
    <definedName name="asdas17aug" hidden="1">{#N/A,#N/A,FALSE,"TMCOMP96";#N/A,#N/A,FALSE,"MAT96";#N/A,#N/A,FALSE,"FANDA96";#N/A,#N/A,FALSE,"INTRAN96";#N/A,#N/A,FALSE,"NAA9697";#N/A,#N/A,FALSE,"ECWEBB";#N/A,#N/A,FALSE,"MFT96";#N/A,#N/A,FALSE,"CTrecon"}</definedName>
    <definedName name="asdas17aug_1" localSheetId="0" hidden="1">{#N/A,#N/A,FALSE,"TMCOMP96";#N/A,#N/A,FALSE,"MAT96";#N/A,#N/A,FALSE,"FANDA96";#N/A,#N/A,FALSE,"INTRAN96";#N/A,#N/A,FALSE,"NAA9697";#N/A,#N/A,FALSE,"ECWEBB";#N/A,#N/A,FALSE,"MFT96";#N/A,#N/A,FALSE,"CTrecon"}</definedName>
    <definedName name="asdas17aug_1" localSheetId="3" hidden="1">{#N/A,#N/A,FALSE,"TMCOMP96";#N/A,#N/A,FALSE,"MAT96";#N/A,#N/A,FALSE,"FANDA96";#N/A,#N/A,FALSE,"INTRAN96";#N/A,#N/A,FALSE,"NAA9697";#N/A,#N/A,FALSE,"ECWEBB";#N/A,#N/A,FALSE,"MFT96";#N/A,#N/A,FALSE,"CTrecon"}</definedName>
    <definedName name="asdas17aug_1" localSheetId="4" hidden="1">{#N/A,#N/A,FALSE,"TMCOMP96";#N/A,#N/A,FALSE,"MAT96";#N/A,#N/A,FALSE,"FANDA96";#N/A,#N/A,FALSE,"INTRAN96";#N/A,#N/A,FALSE,"NAA9697";#N/A,#N/A,FALSE,"ECWEBB";#N/A,#N/A,FALSE,"MFT96";#N/A,#N/A,FALSE,"CTrecon"}</definedName>
    <definedName name="asdas17aug_1" hidden="1">{#N/A,#N/A,FALSE,"TMCOMP96";#N/A,#N/A,FALSE,"MAT96";#N/A,#N/A,FALSE,"FANDA96";#N/A,#N/A,FALSE,"INTRAN96";#N/A,#N/A,FALSE,"NAA9697";#N/A,#N/A,FALSE,"ECWEBB";#N/A,#N/A,FALSE,"MFT96";#N/A,#N/A,FALSE,"CTrecon"}</definedName>
    <definedName name="asdas17aug_1_1" localSheetId="0" hidden="1">{#N/A,#N/A,FALSE,"TMCOMP96";#N/A,#N/A,FALSE,"MAT96";#N/A,#N/A,FALSE,"FANDA96";#N/A,#N/A,FALSE,"INTRAN96";#N/A,#N/A,FALSE,"NAA9697";#N/A,#N/A,FALSE,"ECWEBB";#N/A,#N/A,FALSE,"MFT96";#N/A,#N/A,FALSE,"CTrecon"}</definedName>
    <definedName name="asdas17aug_1_1" hidden="1">{#N/A,#N/A,FALSE,"TMCOMP96";#N/A,#N/A,FALSE,"MAT96";#N/A,#N/A,FALSE,"FANDA96";#N/A,#N/A,FALSE,"INTRAN96";#N/A,#N/A,FALSE,"NAA9697";#N/A,#N/A,FALSE,"ECWEBB";#N/A,#N/A,FALSE,"MFT96";#N/A,#N/A,FALSE,"CTrecon"}</definedName>
    <definedName name="asdas17aug_1_1_1" localSheetId="0" hidden="1">{#N/A,#N/A,FALSE,"TMCOMP96";#N/A,#N/A,FALSE,"MAT96";#N/A,#N/A,FALSE,"FANDA96";#N/A,#N/A,FALSE,"INTRAN96";#N/A,#N/A,FALSE,"NAA9697";#N/A,#N/A,FALSE,"ECWEBB";#N/A,#N/A,FALSE,"MFT96";#N/A,#N/A,FALSE,"CTrecon"}</definedName>
    <definedName name="asdas17aug_1_1_1" hidden="1">{#N/A,#N/A,FALSE,"TMCOMP96";#N/A,#N/A,FALSE,"MAT96";#N/A,#N/A,FALSE,"FANDA96";#N/A,#N/A,FALSE,"INTRAN96";#N/A,#N/A,FALSE,"NAA9697";#N/A,#N/A,FALSE,"ECWEBB";#N/A,#N/A,FALSE,"MFT96";#N/A,#N/A,FALSE,"CTrecon"}</definedName>
    <definedName name="asdas17aug_1_1_1_1" localSheetId="0" hidden="1">{#N/A,#N/A,FALSE,"TMCOMP96";#N/A,#N/A,FALSE,"MAT96";#N/A,#N/A,FALSE,"FANDA96";#N/A,#N/A,FALSE,"INTRAN96";#N/A,#N/A,FALSE,"NAA9697";#N/A,#N/A,FALSE,"ECWEBB";#N/A,#N/A,FALSE,"MFT96";#N/A,#N/A,FALSE,"CTrecon"}</definedName>
    <definedName name="asdas17aug_1_1_1_1" hidden="1">{#N/A,#N/A,FALSE,"TMCOMP96";#N/A,#N/A,FALSE,"MAT96";#N/A,#N/A,FALSE,"FANDA96";#N/A,#N/A,FALSE,"INTRAN96";#N/A,#N/A,FALSE,"NAA9697";#N/A,#N/A,FALSE,"ECWEBB";#N/A,#N/A,FALSE,"MFT96";#N/A,#N/A,FALSE,"CTrecon"}</definedName>
    <definedName name="asdas17aug_1_1_1_1_1" hidden="1">{#N/A,#N/A,FALSE,"TMCOMP96";#N/A,#N/A,FALSE,"MAT96";#N/A,#N/A,FALSE,"FANDA96";#N/A,#N/A,FALSE,"INTRAN96";#N/A,#N/A,FALSE,"NAA9697";#N/A,#N/A,FALSE,"ECWEBB";#N/A,#N/A,FALSE,"MFT96";#N/A,#N/A,FALSE,"CTrecon"}</definedName>
    <definedName name="asdas17aug_1_1_1_1_2" hidden="1">{#N/A,#N/A,FALSE,"TMCOMP96";#N/A,#N/A,FALSE,"MAT96";#N/A,#N/A,FALSE,"FANDA96";#N/A,#N/A,FALSE,"INTRAN96";#N/A,#N/A,FALSE,"NAA9697";#N/A,#N/A,FALSE,"ECWEBB";#N/A,#N/A,FALSE,"MFT96";#N/A,#N/A,FALSE,"CTrecon"}</definedName>
    <definedName name="asdas17aug_1_1_1_2" localSheetId="0" hidden="1">{#N/A,#N/A,FALSE,"TMCOMP96";#N/A,#N/A,FALSE,"MAT96";#N/A,#N/A,FALSE,"FANDA96";#N/A,#N/A,FALSE,"INTRAN96";#N/A,#N/A,FALSE,"NAA9697";#N/A,#N/A,FALSE,"ECWEBB";#N/A,#N/A,FALSE,"MFT96";#N/A,#N/A,FALSE,"CTrecon"}</definedName>
    <definedName name="asdas17aug_1_1_1_2" hidden="1">{#N/A,#N/A,FALSE,"TMCOMP96";#N/A,#N/A,FALSE,"MAT96";#N/A,#N/A,FALSE,"FANDA96";#N/A,#N/A,FALSE,"INTRAN96";#N/A,#N/A,FALSE,"NAA9697";#N/A,#N/A,FALSE,"ECWEBB";#N/A,#N/A,FALSE,"MFT96";#N/A,#N/A,FALSE,"CTrecon"}</definedName>
    <definedName name="asdas17aug_1_1_1_3" localSheetId="0" hidden="1">{#N/A,#N/A,FALSE,"TMCOMP96";#N/A,#N/A,FALSE,"MAT96";#N/A,#N/A,FALSE,"FANDA96";#N/A,#N/A,FALSE,"INTRAN96";#N/A,#N/A,FALSE,"NAA9697";#N/A,#N/A,FALSE,"ECWEBB";#N/A,#N/A,FALSE,"MFT96";#N/A,#N/A,FALSE,"CTrecon"}</definedName>
    <definedName name="asdas17aug_1_1_1_3" hidden="1">{#N/A,#N/A,FALSE,"TMCOMP96";#N/A,#N/A,FALSE,"MAT96";#N/A,#N/A,FALSE,"FANDA96";#N/A,#N/A,FALSE,"INTRAN96";#N/A,#N/A,FALSE,"NAA9697";#N/A,#N/A,FALSE,"ECWEBB";#N/A,#N/A,FALSE,"MFT96";#N/A,#N/A,FALSE,"CTrecon"}</definedName>
    <definedName name="asdas17aug_1_1_1_4" localSheetId="0" hidden="1">{#N/A,#N/A,FALSE,"TMCOMP96";#N/A,#N/A,FALSE,"MAT96";#N/A,#N/A,FALSE,"FANDA96";#N/A,#N/A,FALSE,"INTRAN96";#N/A,#N/A,FALSE,"NAA9697";#N/A,#N/A,FALSE,"ECWEBB";#N/A,#N/A,FALSE,"MFT96";#N/A,#N/A,FALSE,"CTrecon"}</definedName>
    <definedName name="asdas17aug_1_1_1_4" hidden="1">{#N/A,#N/A,FALSE,"TMCOMP96";#N/A,#N/A,FALSE,"MAT96";#N/A,#N/A,FALSE,"FANDA96";#N/A,#N/A,FALSE,"INTRAN96";#N/A,#N/A,FALSE,"NAA9697";#N/A,#N/A,FALSE,"ECWEBB";#N/A,#N/A,FALSE,"MFT96";#N/A,#N/A,FALSE,"CTrecon"}</definedName>
    <definedName name="asdas17aug_1_1_1_5" localSheetId="0" hidden="1">{#N/A,#N/A,FALSE,"TMCOMP96";#N/A,#N/A,FALSE,"MAT96";#N/A,#N/A,FALSE,"FANDA96";#N/A,#N/A,FALSE,"INTRAN96";#N/A,#N/A,FALSE,"NAA9697";#N/A,#N/A,FALSE,"ECWEBB";#N/A,#N/A,FALSE,"MFT96";#N/A,#N/A,FALSE,"CTrecon"}</definedName>
    <definedName name="asdas17aug_1_1_1_5" hidden="1">{#N/A,#N/A,FALSE,"TMCOMP96";#N/A,#N/A,FALSE,"MAT96";#N/A,#N/A,FALSE,"FANDA96";#N/A,#N/A,FALSE,"INTRAN96";#N/A,#N/A,FALSE,"NAA9697";#N/A,#N/A,FALSE,"ECWEBB";#N/A,#N/A,FALSE,"MFT96";#N/A,#N/A,FALSE,"CTrecon"}</definedName>
    <definedName name="asdas17aug_1_1_2" localSheetId="0" hidden="1">{#N/A,#N/A,FALSE,"TMCOMP96";#N/A,#N/A,FALSE,"MAT96";#N/A,#N/A,FALSE,"FANDA96";#N/A,#N/A,FALSE,"INTRAN96";#N/A,#N/A,FALSE,"NAA9697";#N/A,#N/A,FALSE,"ECWEBB";#N/A,#N/A,FALSE,"MFT96";#N/A,#N/A,FALSE,"CTrecon"}</definedName>
    <definedName name="asdas17aug_1_1_2" hidden="1">{#N/A,#N/A,FALSE,"TMCOMP96";#N/A,#N/A,FALSE,"MAT96";#N/A,#N/A,FALSE,"FANDA96";#N/A,#N/A,FALSE,"INTRAN96";#N/A,#N/A,FALSE,"NAA9697";#N/A,#N/A,FALSE,"ECWEBB";#N/A,#N/A,FALSE,"MFT96";#N/A,#N/A,FALSE,"CTrecon"}</definedName>
    <definedName name="asdas17aug_1_1_3" localSheetId="0" hidden="1">{#N/A,#N/A,FALSE,"TMCOMP96";#N/A,#N/A,FALSE,"MAT96";#N/A,#N/A,FALSE,"FANDA96";#N/A,#N/A,FALSE,"INTRAN96";#N/A,#N/A,FALSE,"NAA9697";#N/A,#N/A,FALSE,"ECWEBB";#N/A,#N/A,FALSE,"MFT96";#N/A,#N/A,FALSE,"CTrecon"}</definedName>
    <definedName name="asdas17aug_1_1_3" hidden="1">{#N/A,#N/A,FALSE,"TMCOMP96";#N/A,#N/A,FALSE,"MAT96";#N/A,#N/A,FALSE,"FANDA96";#N/A,#N/A,FALSE,"INTRAN96";#N/A,#N/A,FALSE,"NAA9697";#N/A,#N/A,FALSE,"ECWEBB";#N/A,#N/A,FALSE,"MFT96";#N/A,#N/A,FALSE,"CTrecon"}</definedName>
    <definedName name="asdas17aug_1_1_4" localSheetId="0" hidden="1">{#N/A,#N/A,FALSE,"TMCOMP96";#N/A,#N/A,FALSE,"MAT96";#N/A,#N/A,FALSE,"FANDA96";#N/A,#N/A,FALSE,"INTRAN96";#N/A,#N/A,FALSE,"NAA9697";#N/A,#N/A,FALSE,"ECWEBB";#N/A,#N/A,FALSE,"MFT96";#N/A,#N/A,FALSE,"CTrecon"}</definedName>
    <definedName name="asdas17aug_1_1_4" hidden="1">{#N/A,#N/A,FALSE,"TMCOMP96";#N/A,#N/A,FALSE,"MAT96";#N/A,#N/A,FALSE,"FANDA96";#N/A,#N/A,FALSE,"INTRAN96";#N/A,#N/A,FALSE,"NAA9697";#N/A,#N/A,FALSE,"ECWEBB";#N/A,#N/A,FALSE,"MFT96";#N/A,#N/A,FALSE,"CTrecon"}</definedName>
    <definedName name="asdas17aug_1_1_5" localSheetId="0" hidden="1">{#N/A,#N/A,FALSE,"TMCOMP96";#N/A,#N/A,FALSE,"MAT96";#N/A,#N/A,FALSE,"FANDA96";#N/A,#N/A,FALSE,"INTRAN96";#N/A,#N/A,FALSE,"NAA9697";#N/A,#N/A,FALSE,"ECWEBB";#N/A,#N/A,FALSE,"MFT96";#N/A,#N/A,FALSE,"CTrecon"}</definedName>
    <definedName name="asdas17aug_1_1_5" hidden="1">{#N/A,#N/A,FALSE,"TMCOMP96";#N/A,#N/A,FALSE,"MAT96";#N/A,#N/A,FALSE,"FANDA96";#N/A,#N/A,FALSE,"INTRAN96";#N/A,#N/A,FALSE,"NAA9697";#N/A,#N/A,FALSE,"ECWEBB";#N/A,#N/A,FALSE,"MFT96";#N/A,#N/A,FALSE,"CTrecon"}</definedName>
    <definedName name="asdas17aug_1_2" localSheetId="0" hidden="1">{#N/A,#N/A,FALSE,"TMCOMP96";#N/A,#N/A,FALSE,"MAT96";#N/A,#N/A,FALSE,"FANDA96";#N/A,#N/A,FALSE,"INTRAN96";#N/A,#N/A,FALSE,"NAA9697";#N/A,#N/A,FALSE,"ECWEBB";#N/A,#N/A,FALSE,"MFT96";#N/A,#N/A,FALSE,"CTrecon"}</definedName>
    <definedName name="asdas17aug_1_2" hidden="1">{#N/A,#N/A,FALSE,"TMCOMP96";#N/A,#N/A,FALSE,"MAT96";#N/A,#N/A,FALSE,"FANDA96";#N/A,#N/A,FALSE,"INTRAN96";#N/A,#N/A,FALSE,"NAA9697";#N/A,#N/A,FALSE,"ECWEBB";#N/A,#N/A,FALSE,"MFT96";#N/A,#N/A,FALSE,"CTrecon"}</definedName>
    <definedName name="asdas17aug_1_2_1" localSheetId="0" hidden="1">{#N/A,#N/A,FALSE,"TMCOMP96";#N/A,#N/A,FALSE,"MAT96";#N/A,#N/A,FALSE,"FANDA96";#N/A,#N/A,FALSE,"INTRAN96";#N/A,#N/A,FALSE,"NAA9697";#N/A,#N/A,FALSE,"ECWEBB";#N/A,#N/A,FALSE,"MFT96";#N/A,#N/A,FALSE,"CTrecon"}</definedName>
    <definedName name="asdas17aug_1_2_1" hidden="1">{#N/A,#N/A,FALSE,"TMCOMP96";#N/A,#N/A,FALSE,"MAT96";#N/A,#N/A,FALSE,"FANDA96";#N/A,#N/A,FALSE,"INTRAN96";#N/A,#N/A,FALSE,"NAA9697";#N/A,#N/A,FALSE,"ECWEBB";#N/A,#N/A,FALSE,"MFT96";#N/A,#N/A,FALSE,"CTrecon"}</definedName>
    <definedName name="asdas17aug_1_2_1_1" localSheetId="0" hidden="1">{#N/A,#N/A,FALSE,"TMCOMP96";#N/A,#N/A,FALSE,"MAT96";#N/A,#N/A,FALSE,"FANDA96";#N/A,#N/A,FALSE,"INTRAN96";#N/A,#N/A,FALSE,"NAA9697";#N/A,#N/A,FALSE,"ECWEBB";#N/A,#N/A,FALSE,"MFT96";#N/A,#N/A,FALSE,"CTrecon"}</definedName>
    <definedName name="asdas17aug_1_2_1_1" hidden="1">{#N/A,#N/A,FALSE,"TMCOMP96";#N/A,#N/A,FALSE,"MAT96";#N/A,#N/A,FALSE,"FANDA96";#N/A,#N/A,FALSE,"INTRAN96";#N/A,#N/A,FALSE,"NAA9697";#N/A,#N/A,FALSE,"ECWEBB";#N/A,#N/A,FALSE,"MFT96";#N/A,#N/A,FALSE,"CTrecon"}</definedName>
    <definedName name="asdas17aug_1_2_1_1_1" hidden="1">{#N/A,#N/A,FALSE,"TMCOMP96";#N/A,#N/A,FALSE,"MAT96";#N/A,#N/A,FALSE,"FANDA96";#N/A,#N/A,FALSE,"INTRAN96";#N/A,#N/A,FALSE,"NAA9697";#N/A,#N/A,FALSE,"ECWEBB";#N/A,#N/A,FALSE,"MFT96";#N/A,#N/A,FALSE,"CTrecon"}</definedName>
    <definedName name="asdas17aug_1_2_1_1_2" hidden="1">{#N/A,#N/A,FALSE,"TMCOMP96";#N/A,#N/A,FALSE,"MAT96";#N/A,#N/A,FALSE,"FANDA96";#N/A,#N/A,FALSE,"INTRAN96";#N/A,#N/A,FALSE,"NAA9697";#N/A,#N/A,FALSE,"ECWEBB";#N/A,#N/A,FALSE,"MFT96";#N/A,#N/A,FALSE,"CTrecon"}</definedName>
    <definedName name="asdas17aug_1_2_1_2" localSheetId="0" hidden="1">{#N/A,#N/A,FALSE,"TMCOMP96";#N/A,#N/A,FALSE,"MAT96";#N/A,#N/A,FALSE,"FANDA96";#N/A,#N/A,FALSE,"INTRAN96";#N/A,#N/A,FALSE,"NAA9697";#N/A,#N/A,FALSE,"ECWEBB";#N/A,#N/A,FALSE,"MFT96";#N/A,#N/A,FALSE,"CTrecon"}</definedName>
    <definedName name="asdas17aug_1_2_1_2" hidden="1">{#N/A,#N/A,FALSE,"TMCOMP96";#N/A,#N/A,FALSE,"MAT96";#N/A,#N/A,FALSE,"FANDA96";#N/A,#N/A,FALSE,"INTRAN96";#N/A,#N/A,FALSE,"NAA9697";#N/A,#N/A,FALSE,"ECWEBB";#N/A,#N/A,FALSE,"MFT96";#N/A,#N/A,FALSE,"CTrecon"}</definedName>
    <definedName name="asdas17aug_1_2_1_3" localSheetId="0" hidden="1">{#N/A,#N/A,FALSE,"TMCOMP96";#N/A,#N/A,FALSE,"MAT96";#N/A,#N/A,FALSE,"FANDA96";#N/A,#N/A,FALSE,"INTRAN96";#N/A,#N/A,FALSE,"NAA9697";#N/A,#N/A,FALSE,"ECWEBB";#N/A,#N/A,FALSE,"MFT96";#N/A,#N/A,FALSE,"CTrecon"}</definedName>
    <definedName name="asdas17aug_1_2_1_3" hidden="1">{#N/A,#N/A,FALSE,"TMCOMP96";#N/A,#N/A,FALSE,"MAT96";#N/A,#N/A,FALSE,"FANDA96";#N/A,#N/A,FALSE,"INTRAN96";#N/A,#N/A,FALSE,"NAA9697";#N/A,#N/A,FALSE,"ECWEBB";#N/A,#N/A,FALSE,"MFT96";#N/A,#N/A,FALSE,"CTrecon"}</definedName>
    <definedName name="asdas17aug_1_2_1_4" localSheetId="0" hidden="1">{#N/A,#N/A,FALSE,"TMCOMP96";#N/A,#N/A,FALSE,"MAT96";#N/A,#N/A,FALSE,"FANDA96";#N/A,#N/A,FALSE,"INTRAN96";#N/A,#N/A,FALSE,"NAA9697";#N/A,#N/A,FALSE,"ECWEBB";#N/A,#N/A,FALSE,"MFT96";#N/A,#N/A,FALSE,"CTrecon"}</definedName>
    <definedName name="asdas17aug_1_2_1_4" hidden="1">{#N/A,#N/A,FALSE,"TMCOMP96";#N/A,#N/A,FALSE,"MAT96";#N/A,#N/A,FALSE,"FANDA96";#N/A,#N/A,FALSE,"INTRAN96";#N/A,#N/A,FALSE,"NAA9697";#N/A,#N/A,FALSE,"ECWEBB";#N/A,#N/A,FALSE,"MFT96";#N/A,#N/A,FALSE,"CTrecon"}</definedName>
    <definedName name="asdas17aug_1_2_1_5" localSheetId="0" hidden="1">{#N/A,#N/A,FALSE,"TMCOMP96";#N/A,#N/A,FALSE,"MAT96";#N/A,#N/A,FALSE,"FANDA96";#N/A,#N/A,FALSE,"INTRAN96";#N/A,#N/A,FALSE,"NAA9697";#N/A,#N/A,FALSE,"ECWEBB";#N/A,#N/A,FALSE,"MFT96";#N/A,#N/A,FALSE,"CTrecon"}</definedName>
    <definedName name="asdas17aug_1_2_1_5" hidden="1">{#N/A,#N/A,FALSE,"TMCOMP96";#N/A,#N/A,FALSE,"MAT96";#N/A,#N/A,FALSE,"FANDA96";#N/A,#N/A,FALSE,"INTRAN96";#N/A,#N/A,FALSE,"NAA9697";#N/A,#N/A,FALSE,"ECWEBB";#N/A,#N/A,FALSE,"MFT96";#N/A,#N/A,FALSE,"CTrecon"}</definedName>
    <definedName name="asdas17aug_1_2_2" localSheetId="0" hidden="1">{#N/A,#N/A,FALSE,"TMCOMP96";#N/A,#N/A,FALSE,"MAT96";#N/A,#N/A,FALSE,"FANDA96";#N/A,#N/A,FALSE,"INTRAN96";#N/A,#N/A,FALSE,"NAA9697";#N/A,#N/A,FALSE,"ECWEBB";#N/A,#N/A,FALSE,"MFT96";#N/A,#N/A,FALSE,"CTrecon"}</definedName>
    <definedName name="asdas17aug_1_2_2" hidden="1">{#N/A,#N/A,FALSE,"TMCOMP96";#N/A,#N/A,FALSE,"MAT96";#N/A,#N/A,FALSE,"FANDA96";#N/A,#N/A,FALSE,"INTRAN96";#N/A,#N/A,FALSE,"NAA9697";#N/A,#N/A,FALSE,"ECWEBB";#N/A,#N/A,FALSE,"MFT96";#N/A,#N/A,FALSE,"CTrecon"}</definedName>
    <definedName name="asdas17aug_1_2_3" localSheetId="0" hidden="1">{#N/A,#N/A,FALSE,"TMCOMP96";#N/A,#N/A,FALSE,"MAT96";#N/A,#N/A,FALSE,"FANDA96";#N/A,#N/A,FALSE,"INTRAN96";#N/A,#N/A,FALSE,"NAA9697";#N/A,#N/A,FALSE,"ECWEBB";#N/A,#N/A,FALSE,"MFT96";#N/A,#N/A,FALSE,"CTrecon"}</definedName>
    <definedName name="asdas17aug_1_2_3" hidden="1">{#N/A,#N/A,FALSE,"TMCOMP96";#N/A,#N/A,FALSE,"MAT96";#N/A,#N/A,FALSE,"FANDA96";#N/A,#N/A,FALSE,"INTRAN96";#N/A,#N/A,FALSE,"NAA9697";#N/A,#N/A,FALSE,"ECWEBB";#N/A,#N/A,FALSE,"MFT96";#N/A,#N/A,FALSE,"CTrecon"}</definedName>
    <definedName name="asdas17aug_1_2_4" localSheetId="0" hidden="1">{#N/A,#N/A,FALSE,"TMCOMP96";#N/A,#N/A,FALSE,"MAT96";#N/A,#N/A,FALSE,"FANDA96";#N/A,#N/A,FALSE,"INTRAN96";#N/A,#N/A,FALSE,"NAA9697";#N/A,#N/A,FALSE,"ECWEBB";#N/A,#N/A,FALSE,"MFT96";#N/A,#N/A,FALSE,"CTrecon"}</definedName>
    <definedName name="asdas17aug_1_2_4" hidden="1">{#N/A,#N/A,FALSE,"TMCOMP96";#N/A,#N/A,FALSE,"MAT96";#N/A,#N/A,FALSE,"FANDA96";#N/A,#N/A,FALSE,"INTRAN96";#N/A,#N/A,FALSE,"NAA9697";#N/A,#N/A,FALSE,"ECWEBB";#N/A,#N/A,FALSE,"MFT96";#N/A,#N/A,FALSE,"CTrecon"}</definedName>
    <definedName name="asdas17aug_1_2_5" localSheetId="0" hidden="1">{#N/A,#N/A,FALSE,"TMCOMP96";#N/A,#N/A,FALSE,"MAT96";#N/A,#N/A,FALSE,"FANDA96";#N/A,#N/A,FALSE,"INTRAN96";#N/A,#N/A,FALSE,"NAA9697";#N/A,#N/A,FALSE,"ECWEBB";#N/A,#N/A,FALSE,"MFT96";#N/A,#N/A,FALSE,"CTrecon"}</definedName>
    <definedName name="asdas17aug_1_2_5" hidden="1">{#N/A,#N/A,FALSE,"TMCOMP96";#N/A,#N/A,FALSE,"MAT96";#N/A,#N/A,FALSE,"FANDA96";#N/A,#N/A,FALSE,"INTRAN96";#N/A,#N/A,FALSE,"NAA9697";#N/A,#N/A,FALSE,"ECWEBB";#N/A,#N/A,FALSE,"MFT96";#N/A,#N/A,FALSE,"CTrecon"}</definedName>
    <definedName name="asdas17aug_1_3" localSheetId="0" hidden="1">{#N/A,#N/A,FALSE,"TMCOMP96";#N/A,#N/A,FALSE,"MAT96";#N/A,#N/A,FALSE,"FANDA96";#N/A,#N/A,FALSE,"INTRAN96";#N/A,#N/A,FALSE,"NAA9697";#N/A,#N/A,FALSE,"ECWEBB";#N/A,#N/A,FALSE,"MFT96";#N/A,#N/A,FALSE,"CTrecon"}</definedName>
    <definedName name="asdas17aug_1_3" hidden="1">{#N/A,#N/A,FALSE,"TMCOMP96";#N/A,#N/A,FALSE,"MAT96";#N/A,#N/A,FALSE,"FANDA96";#N/A,#N/A,FALSE,"INTRAN96";#N/A,#N/A,FALSE,"NAA9697";#N/A,#N/A,FALSE,"ECWEBB";#N/A,#N/A,FALSE,"MFT96";#N/A,#N/A,FALSE,"CTrecon"}</definedName>
    <definedName name="asdas17aug_1_3_1" localSheetId="0" hidden="1">{#N/A,#N/A,FALSE,"TMCOMP96";#N/A,#N/A,FALSE,"MAT96";#N/A,#N/A,FALSE,"FANDA96";#N/A,#N/A,FALSE,"INTRAN96";#N/A,#N/A,FALSE,"NAA9697";#N/A,#N/A,FALSE,"ECWEBB";#N/A,#N/A,FALSE,"MFT96";#N/A,#N/A,FALSE,"CTrecon"}</definedName>
    <definedName name="asdas17aug_1_3_1" hidden="1">{#N/A,#N/A,FALSE,"TMCOMP96";#N/A,#N/A,FALSE,"MAT96";#N/A,#N/A,FALSE,"FANDA96";#N/A,#N/A,FALSE,"INTRAN96";#N/A,#N/A,FALSE,"NAA9697";#N/A,#N/A,FALSE,"ECWEBB";#N/A,#N/A,FALSE,"MFT96";#N/A,#N/A,FALSE,"CTrecon"}</definedName>
    <definedName name="asdas17aug_1_3_1_1" localSheetId="0" hidden="1">{#N/A,#N/A,FALSE,"TMCOMP96";#N/A,#N/A,FALSE,"MAT96";#N/A,#N/A,FALSE,"FANDA96";#N/A,#N/A,FALSE,"INTRAN96";#N/A,#N/A,FALSE,"NAA9697";#N/A,#N/A,FALSE,"ECWEBB";#N/A,#N/A,FALSE,"MFT96";#N/A,#N/A,FALSE,"CTrecon"}</definedName>
    <definedName name="asdas17aug_1_3_1_1" hidden="1">{#N/A,#N/A,FALSE,"TMCOMP96";#N/A,#N/A,FALSE,"MAT96";#N/A,#N/A,FALSE,"FANDA96";#N/A,#N/A,FALSE,"INTRAN96";#N/A,#N/A,FALSE,"NAA9697";#N/A,#N/A,FALSE,"ECWEBB";#N/A,#N/A,FALSE,"MFT96";#N/A,#N/A,FALSE,"CTrecon"}</definedName>
    <definedName name="asdas17aug_1_3_1_1_1" hidden="1">{#N/A,#N/A,FALSE,"TMCOMP96";#N/A,#N/A,FALSE,"MAT96";#N/A,#N/A,FALSE,"FANDA96";#N/A,#N/A,FALSE,"INTRAN96";#N/A,#N/A,FALSE,"NAA9697";#N/A,#N/A,FALSE,"ECWEBB";#N/A,#N/A,FALSE,"MFT96";#N/A,#N/A,FALSE,"CTrecon"}</definedName>
    <definedName name="asdas17aug_1_3_1_1_2" hidden="1">{#N/A,#N/A,FALSE,"TMCOMP96";#N/A,#N/A,FALSE,"MAT96";#N/A,#N/A,FALSE,"FANDA96";#N/A,#N/A,FALSE,"INTRAN96";#N/A,#N/A,FALSE,"NAA9697";#N/A,#N/A,FALSE,"ECWEBB";#N/A,#N/A,FALSE,"MFT96";#N/A,#N/A,FALSE,"CTrecon"}</definedName>
    <definedName name="asdas17aug_1_3_1_2" localSheetId="0" hidden="1">{#N/A,#N/A,FALSE,"TMCOMP96";#N/A,#N/A,FALSE,"MAT96";#N/A,#N/A,FALSE,"FANDA96";#N/A,#N/A,FALSE,"INTRAN96";#N/A,#N/A,FALSE,"NAA9697";#N/A,#N/A,FALSE,"ECWEBB";#N/A,#N/A,FALSE,"MFT96";#N/A,#N/A,FALSE,"CTrecon"}</definedName>
    <definedName name="asdas17aug_1_3_1_2" hidden="1">{#N/A,#N/A,FALSE,"TMCOMP96";#N/A,#N/A,FALSE,"MAT96";#N/A,#N/A,FALSE,"FANDA96";#N/A,#N/A,FALSE,"INTRAN96";#N/A,#N/A,FALSE,"NAA9697";#N/A,#N/A,FALSE,"ECWEBB";#N/A,#N/A,FALSE,"MFT96";#N/A,#N/A,FALSE,"CTrecon"}</definedName>
    <definedName name="asdas17aug_1_3_1_3" localSheetId="0" hidden="1">{#N/A,#N/A,FALSE,"TMCOMP96";#N/A,#N/A,FALSE,"MAT96";#N/A,#N/A,FALSE,"FANDA96";#N/A,#N/A,FALSE,"INTRAN96";#N/A,#N/A,FALSE,"NAA9697";#N/A,#N/A,FALSE,"ECWEBB";#N/A,#N/A,FALSE,"MFT96";#N/A,#N/A,FALSE,"CTrecon"}</definedName>
    <definedName name="asdas17aug_1_3_1_3" hidden="1">{#N/A,#N/A,FALSE,"TMCOMP96";#N/A,#N/A,FALSE,"MAT96";#N/A,#N/A,FALSE,"FANDA96";#N/A,#N/A,FALSE,"INTRAN96";#N/A,#N/A,FALSE,"NAA9697";#N/A,#N/A,FALSE,"ECWEBB";#N/A,#N/A,FALSE,"MFT96";#N/A,#N/A,FALSE,"CTrecon"}</definedName>
    <definedName name="asdas17aug_1_3_1_4" localSheetId="0" hidden="1">{#N/A,#N/A,FALSE,"TMCOMP96";#N/A,#N/A,FALSE,"MAT96";#N/A,#N/A,FALSE,"FANDA96";#N/A,#N/A,FALSE,"INTRAN96";#N/A,#N/A,FALSE,"NAA9697";#N/A,#N/A,FALSE,"ECWEBB";#N/A,#N/A,FALSE,"MFT96";#N/A,#N/A,FALSE,"CTrecon"}</definedName>
    <definedName name="asdas17aug_1_3_1_4" hidden="1">{#N/A,#N/A,FALSE,"TMCOMP96";#N/A,#N/A,FALSE,"MAT96";#N/A,#N/A,FALSE,"FANDA96";#N/A,#N/A,FALSE,"INTRAN96";#N/A,#N/A,FALSE,"NAA9697";#N/A,#N/A,FALSE,"ECWEBB";#N/A,#N/A,FALSE,"MFT96";#N/A,#N/A,FALSE,"CTrecon"}</definedName>
    <definedName name="asdas17aug_1_3_1_5" localSheetId="0" hidden="1">{#N/A,#N/A,FALSE,"TMCOMP96";#N/A,#N/A,FALSE,"MAT96";#N/A,#N/A,FALSE,"FANDA96";#N/A,#N/A,FALSE,"INTRAN96";#N/A,#N/A,FALSE,"NAA9697";#N/A,#N/A,FALSE,"ECWEBB";#N/A,#N/A,FALSE,"MFT96";#N/A,#N/A,FALSE,"CTrecon"}</definedName>
    <definedName name="asdas17aug_1_3_1_5" hidden="1">{#N/A,#N/A,FALSE,"TMCOMP96";#N/A,#N/A,FALSE,"MAT96";#N/A,#N/A,FALSE,"FANDA96";#N/A,#N/A,FALSE,"INTRAN96";#N/A,#N/A,FALSE,"NAA9697";#N/A,#N/A,FALSE,"ECWEBB";#N/A,#N/A,FALSE,"MFT96";#N/A,#N/A,FALSE,"CTrecon"}</definedName>
    <definedName name="asdas17aug_1_3_2" localSheetId="0" hidden="1">{#N/A,#N/A,FALSE,"TMCOMP96";#N/A,#N/A,FALSE,"MAT96";#N/A,#N/A,FALSE,"FANDA96";#N/A,#N/A,FALSE,"INTRAN96";#N/A,#N/A,FALSE,"NAA9697";#N/A,#N/A,FALSE,"ECWEBB";#N/A,#N/A,FALSE,"MFT96";#N/A,#N/A,FALSE,"CTrecon"}</definedName>
    <definedName name="asdas17aug_1_3_2" hidden="1">{#N/A,#N/A,FALSE,"TMCOMP96";#N/A,#N/A,FALSE,"MAT96";#N/A,#N/A,FALSE,"FANDA96";#N/A,#N/A,FALSE,"INTRAN96";#N/A,#N/A,FALSE,"NAA9697";#N/A,#N/A,FALSE,"ECWEBB";#N/A,#N/A,FALSE,"MFT96";#N/A,#N/A,FALSE,"CTrecon"}</definedName>
    <definedName name="asdas17aug_1_3_3" localSheetId="0" hidden="1">{#N/A,#N/A,FALSE,"TMCOMP96";#N/A,#N/A,FALSE,"MAT96";#N/A,#N/A,FALSE,"FANDA96";#N/A,#N/A,FALSE,"INTRAN96";#N/A,#N/A,FALSE,"NAA9697";#N/A,#N/A,FALSE,"ECWEBB";#N/A,#N/A,FALSE,"MFT96";#N/A,#N/A,FALSE,"CTrecon"}</definedName>
    <definedName name="asdas17aug_1_3_3" hidden="1">{#N/A,#N/A,FALSE,"TMCOMP96";#N/A,#N/A,FALSE,"MAT96";#N/A,#N/A,FALSE,"FANDA96";#N/A,#N/A,FALSE,"INTRAN96";#N/A,#N/A,FALSE,"NAA9697";#N/A,#N/A,FALSE,"ECWEBB";#N/A,#N/A,FALSE,"MFT96";#N/A,#N/A,FALSE,"CTrecon"}</definedName>
    <definedName name="asdas17aug_1_3_4" localSheetId="0" hidden="1">{#N/A,#N/A,FALSE,"TMCOMP96";#N/A,#N/A,FALSE,"MAT96";#N/A,#N/A,FALSE,"FANDA96";#N/A,#N/A,FALSE,"INTRAN96";#N/A,#N/A,FALSE,"NAA9697";#N/A,#N/A,FALSE,"ECWEBB";#N/A,#N/A,FALSE,"MFT96";#N/A,#N/A,FALSE,"CTrecon"}</definedName>
    <definedName name="asdas17aug_1_3_4" hidden="1">{#N/A,#N/A,FALSE,"TMCOMP96";#N/A,#N/A,FALSE,"MAT96";#N/A,#N/A,FALSE,"FANDA96";#N/A,#N/A,FALSE,"INTRAN96";#N/A,#N/A,FALSE,"NAA9697";#N/A,#N/A,FALSE,"ECWEBB";#N/A,#N/A,FALSE,"MFT96";#N/A,#N/A,FALSE,"CTrecon"}</definedName>
    <definedName name="asdas17aug_1_3_5" localSheetId="0" hidden="1">{#N/A,#N/A,FALSE,"TMCOMP96";#N/A,#N/A,FALSE,"MAT96";#N/A,#N/A,FALSE,"FANDA96";#N/A,#N/A,FALSE,"INTRAN96";#N/A,#N/A,FALSE,"NAA9697";#N/A,#N/A,FALSE,"ECWEBB";#N/A,#N/A,FALSE,"MFT96";#N/A,#N/A,FALSE,"CTrecon"}</definedName>
    <definedName name="asdas17aug_1_3_5" hidden="1">{#N/A,#N/A,FALSE,"TMCOMP96";#N/A,#N/A,FALSE,"MAT96";#N/A,#N/A,FALSE,"FANDA96";#N/A,#N/A,FALSE,"INTRAN96";#N/A,#N/A,FALSE,"NAA9697";#N/A,#N/A,FALSE,"ECWEBB";#N/A,#N/A,FALSE,"MFT96";#N/A,#N/A,FALSE,"CTrecon"}</definedName>
    <definedName name="asdas17aug_1_4" localSheetId="0" hidden="1">{#N/A,#N/A,FALSE,"TMCOMP96";#N/A,#N/A,FALSE,"MAT96";#N/A,#N/A,FALSE,"FANDA96";#N/A,#N/A,FALSE,"INTRAN96";#N/A,#N/A,FALSE,"NAA9697";#N/A,#N/A,FALSE,"ECWEBB";#N/A,#N/A,FALSE,"MFT96";#N/A,#N/A,FALSE,"CTrecon"}</definedName>
    <definedName name="asdas17aug_1_4" hidden="1">{#N/A,#N/A,FALSE,"TMCOMP96";#N/A,#N/A,FALSE,"MAT96";#N/A,#N/A,FALSE,"FANDA96";#N/A,#N/A,FALSE,"INTRAN96";#N/A,#N/A,FALSE,"NAA9697";#N/A,#N/A,FALSE,"ECWEBB";#N/A,#N/A,FALSE,"MFT96";#N/A,#N/A,FALSE,"CTrecon"}</definedName>
    <definedName name="asdas17aug_1_4_1" localSheetId="0" hidden="1">{#N/A,#N/A,FALSE,"TMCOMP96";#N/A,#N/A,FALSE,"MAT96";#N/A,#N/A,FALSE,"FANDA96";#N/A,#N/A,FALSE,"INTRAN96";#N/A,#N/A,FALSE,"NAA9697";#N/A,#N/A,FALSE,"ECWEBB";#N/A,#N/A,FALSE,"MFT96";#N/A,#N/A,FALSE,"CTrecon"}</definedName>
    <definedName name="asdas17aug_1_4_1" hidden="1">{#N/A,#N/A,FALSE,"TMCOMP96";#N/A,#N/A,FALSE,"MAT96";#N/A,#N/A,FALSE,"FANDA96";#N/A,#N/A,FALSE,"INTRAN96";#N/A,#N/A,FALSE,"NAA9697";#N/A,#N/A,FALSE,"ECWEBB";#N/A,#N/A,FALSE,"MFT96";#N/A,#N/A,FALSE,"CTrecon"}</definedName>
    <definedName name="asdas17aug_1_4_1_1" localSheetId="0" hidden="1">{#N/A,#N/A,FALSE,"TMCOMP96";#N/A,#N/A,FALSE,"MAT96";#N/A,#N/A,FALSE,"FANDA96";#N/A,#N/A,FALSE,"INTRAN96";#N/A,#N/A,FALSE,"NAA9697";#N/A,#N/A,FALSE,"ECWEBB";#N/A,#N/A,FALSE,"MFT96";#N/A,#N/A,FALSE,"CTrecon"}</definedName>
    <definedName name="asdas17aug_1_4_1_1" hidden="1">{#N/A,#N/A,FALSE,"TMCOMP96";#N/A,#N/A,FALSE,"MAT96";#N/A,#N/A,FALSE,"FANDA96";#N/A,#N/A,FALSE,"INTRAN96";#N/A,#N/A,FALSE,"NAA9697";#N/A,#N/A,FALSE,"ECWEBB";#N/A,#N/A,FALSE,"MFT96";#N/A,#N/A,FALSE,"CTrecon"}</definedName>
    <definedName name="asdas17aug_1_4_1_2" localSheetId="0" hidden="1">{#N/A,#N/A,FALSE,"TMCOMP96";#N/A,#N/A,FALSE,"MAT96";#N/A,#N/A,FALSE,"FANDA96";#N/A,#N/A,FALSE,"INTRAN96";#N/A,#N/A,FALSE,"NAA9697";#N/A,#N/A,FALSE,"ECWEBB";#N/A,#N/A,FALSE,"MFT96";#N/A,#N/A,FALSE,"CTrecon"}</definedName>
    <definedName name="asdas17aug_1_4_1_2" hidden="1">{#N/A,#N/A,FALSE,"TMCOMP96";#N/A,#N/A,FALSE,"MAT96";#N/A,#N/A,FALSE,"FANDA96";#N/A,#N/A,FALSE,"INTRAN96";#N/A,#N/A,FALSE,"NAA9697";#N/A,#N/A,FALSE,"ECWEBB";#N/A,#N/A,FALSE,"MFT96";#N/A,#N/A,FALSE,"CTrecon"}</definedName>
    <definedName name="asdas17aug_1_4_1_3" localSheetId="0" hidden="1">{#N/A,#N/A,FALSE,"TMCOMP96";#N/A,#N/A,FALSE,"MAT96";#N/A,#N/A,FALSE,"FANDA96";#N/A,#N/A,FALSE,"INTRAN96";#N/A,#N/A,FALSE,"NAA9697";#N/A,#N/A,FALSE,"ECWEBB";#N/A,#N/A,FALSE,"MFT96";#N/A,#N/A,FALSE,"CTrecon"}</definedName>
    <definedName name="asdas17aug_1_4_1_3" hidden="1">{#N/A,#N/A,FALSE,"TMCOMP96";#N/A,#N/A,FALSE,"MAT96";#N/A,#N/A,FALSE,"FANDA96";#N/A,#N/A,FALSE,"INTRAN96";#N/A,#N/A,FALSE,"NAA9697";#N/A,#N/A,FALSE,"ECWEBB";#N/A,#N/A,FALSE,"MFT96";#N/A,#N/A,FALSE,"CTrecon"}</definedName>
    <definedName name="asdas17aug_1_4_1_4" localSheetId="0" hidden="1">{#N/A,#N/A,FALSE,"TMCOMP96";#N/A,#N/A,FALSE,"MAT96";#N/A,#N/A,FALSE,"FANDA96";#N/A,#N/A,FALSE,"INTRAN96";#N/A,#N/A,FALSE,"NAA9697";#N/A,#N/A,FALSE,"ECWEBB";#N/A,#N/A,FALSE,"MFT96";#N/A,#N/A,FALSE,"CTrecon"}</definedName>
    <definedName name="asdas17aug_1_4_1_4" hidden="1">{#N/A,#N/A,FALSE,"TMCOMP96";#N/A,#N/A,FALSE,"MAT96";#N/A,#N/A,FALSE,"FANDA96";#N/A,#N/A,FALSE,"INTRAN96";#N/A,#N/A,FALSE,"NAA9697";#N/A,#N/A,FALSE,"ECWEBB";#N/A,#N/A,FALSE,"MFT96";#N/A,#N/A,FALSE,"CTrecon"}</definedName>
    <definedName name="asdas17aug_1_4_1_5" hidden="1">{#N/A,#N/A,FALSE,"TMCOMP96";#N/A,#N/A,FALSE,"MAT96";#N/A,#N/A,FALSE,"FANDA96";#N/A,#N/A,FALSE,"INTRAN96";#N/A,#N/A,FALSE,"NAA9697";#N/A,#N/A,FALSE,"ECWEBB";#N/A,#N/A,FALSE,"MFT96";#N/A,#N/A,FALSE,"CTrecon"}</definedName>
    <definedName name="asdas17aug_1_4_2" localSheetId="0" hidden="1">{#N/A,#N/A,FALSE,"TMCOMP96";#N/A,#N/A,FALSE,"MAT96";#N/A,#N/A,FALSE,"FANDA96";#N/A,#N/A,FALSE,"INTRAN96";#N/A,#N/A,FALSE,"NAA9697";#N/A,#N/A,FALSE,"ECWEBB";#N/A,#N/A,FALSE,"MFT96";#N/A,#N/A,FALSE,"CTrecon"}</definedName>
    <definedName name="asdas17aug_1_4_2" hidden="1">{#N/A,#N/A,FALSE,"TMCOMP96";#N/A,#N/A,FALSE,"MAT96";#N/A,#N/A,FALSE,"FANDA96";#N/A,#N/A,FALSE,"INTRAN96";#N/A,#N/A,FALSE,"NAA9697";#N/A,#N/A,FALSE,"ECWEBB";#N/A,#N/A,FALSE,"MFT96";#N/A,#N/A,FALSE,"CTrecon"}</definedName>
    <definedName name="asdas17aug_1_4_3" localSheetId="0" hidden="1">{#N/A,#N/A,FALSE,"TMCOMP96";#N/A,#N/A,FALSE,"MAT96";#N/A,#N/A,FALSE,"FANDA96";#N/A,#N/A,FALSE,"INTRAN96";#N/A,#N/A,FALSE,"NAA9697";#N/A,#N/A,FALSE,"ECWEBB";#N/A,#N/A,FALSE,"MFT96";#N/A,#N/A,FALSE,"CTrecon"}</definedName>
    <definedName name="asdas17aug_1_4_3" hidden="1">{#N/A,#N/A,FALSE,"TMCOMP96";#N/A,#N/A,FALSE,"MAT96";#N/A,#N/A,FALSE,"FANDA96";#N/A,#N/A,FALSE,"INTRAN96";#N/A,#N/A,FALSE,"NAA9697";#N/A,#N/A,FALSE,"ECWEBB";#N/A,#N/A,FALSE,"MFT96";#N/A,#N/A,FALSE,"CTrecon"}</definedName>
    <definedName name="asdas17aug_1_4_4" localSheetId="0" hidden="1">{#N/A,#N/A,FALSE,"TMCOMP96";#N/A,#N/A,FALSE,"MAT96";#N/A,#N/A,FALSE,"FANDA96";#N/A,#N/A,FALSE,"INTRAN96";#N/A,#N/A,FALSE,"NAA9697";#N/A,#N/A,FALSE,"ECWEBB";#N/A,#N/A,FALSE,"MFT96";#N/A,#N/A,FALSE,"CTrecon"}</definedName>
    <definedName name="asdas17aug_1_4_4" hidden="1">{#N/A,#N/A,FALSE,"TMCOMP96";#N/A,#N/A,FALSE,"MAT96";#N/A,#N/A,FALSE,"FANDA96";#N/A,#N/A,FALSE,"INTRAN96";#N/A,#N/A,FALSE,"NAA9697";#N/A,#N/A,FALSE,"ECWEBB";#N/A,#N/A,FALSE,"MFT96";#N/A,#N/A,FALSE,"CTrecon"}</definedName>
    <definedName name="asdas17aug_1_4_5" localSheetId="0" hidden="1">{#N/A,#N/A,FALSE,"TMCOMP96";#N/A,#N/A,FALSE,"MAT96";#N/A,#N/A,FALSE,"FANDA96";#N/A,#N/A,FALSE,"INTRAN96";#N/A,#N/A,FALSE,"NAA9697";#N/A,#N/A,FALSE,"ECWEBB";#N/A,#N/A,FALSE,"MFT96";#N/A,#N/A,FALSE,"CTrecon"}</definedName>
    <definedName name="asdas17aug_1_4_5" hidden="1">{#N/A,#N/A,FALSE,"TMCOMP96";#N/A,#N/A,FALSE,"MAT96";#N/A,#N/A,FALSE,"FANDA96";#N/A,#N/A,FALSE,"INTRAN96";#N/A,#N/A,FALSE,"NAA9697";#N/A,#N/A,FALSE,"ECWEBB";#N/A,#N/A,FALSE,"MFT96";#N/A,#N/A,FALSE,"CTrecon"}</definedName>
    <definedName name="asdas17aug_1_5" localSheetId="0" hidden="1">{#N/A,#N/A,FALSE,"TMCOMP96";#N/A,#N/A,FALSE,"MAT96";#N/A,#N/A,FALSE,"FANDA96";#N/A,#N/A,FALSE,"INTRAN96";#N/A,#N/A,FALSE,"NAA9697";#N/A,#N/A,FALSE,"ECWEBB";#N/A,#N/A,FALSE,"MFT96";#N/A,#N/A,FALSE,"CTrecon"}</definedName>
    <definedName name="asdas17aug_1_5" hidden="1">{#N/A,#N/A,FALSE,"TMCOMP96";#N/A,#N/A,FALSE,"MAT96";#N/A,#N/A,FALSE,"FANDA96";#N/A,#N/A,FALSE,"INTRAN96";#N/A,#N/A,FALSE,"NAA9697";#N/A,#N/A,FALSE,"ECWEBB";#N/A,#N/A,FALSE,"MFT96";#N/A,#N/A,FALSE,"CTrecon"}</definedName>
    <definedName name="asdas17aug_1_5_1" localSheetId="0" hidden="1">{#N/A,#N/A,FALSE,"TMCOMP96";#N/A,#N/A,FALSE,"MAT96";#N/A,#N/A,FALSE,"FANDA96";#N/A,#N/A,FALSE,"INTRAN96";#N/A,#N/A,FALSE,"NAA9697";#N/A,#N/A,FALSE,"ECWEBB";#N/A,#N/A,FALSE,"MFT96";#N/A,#N/A,FALSE,"CTrecon"}</definedName>
    <definedName name="asdas17aug_1_5_1" hidden="1">{#N/A,#N/A,FALSE,"TMCOMP96";#N/A,#N/A,FALSE,"MAT96";#N/A,#N/A,FALSE,"FANDA96";#N/A,#N/A,FALSE,"INTRAN96";#N/A,#N/A,FALSE,"NAA9697";#N/A,#N/A,FALSE,"ECWEBB";#N/A,#N/A,FALSE,"MFT96";#N/A,#N/A,FALSE,"CTrecon"}</definedName>
    <definedName name="asdas17aug_1_5_2" localSheetId="0" hidden="1">{#N/A,#N/A,FALSE,"TMCOMP96";#N/A,#N/A,FALSE,"MAT96";#N/A,#N/A,FALSE,"FANDA96";#N/A,#N/A,FALSE,"INTRAN96";#N/A,#N/A,FALSE,"NAA9697";#N/A,#N/A,FALSE,"ECWEBB";#N/A,#N/A,FALSE,"MFT96";#N/A,#N/A,FALSE,"CTrecon"}</definedName>
    <definedName name="asdas17aug_1_5_2" hidden="1">{#N/A,#N/A,FALSE,"TMCOMP96";#N/A,#N/A,FALSE,"MAT96";#N/A,#N/A,FALSE,"FANDA96";#N/A,#N/A,FALSE,"INTRAN96";#N/A,#N/A,FALSE,"NAA9697";#N/A,#N/A,FALSE,"ECWEBB";#N/A,#N/A,FALSE,"MFT96";#N/A,#N/A,FALSE,"CTrecon"}</definedName>
    <definedName name="asdas17aug_1_5_3" localSheetId="0" hidden="1">{#N/A,#N/A,FALSE,"TMCOMP96";#N/A,#N/A,FALSE,"MAT96";#N/A,#N/A,FALSE,"FANDA96";#N/A,#N/A,FALSE,"INTRAN96";#N/A,#N/A,FALSE,"NAA9697";#N/A,#N/A,FALSE,"ECWEBB";#N/A,#N/A,FALSE,"MFT96";#N/A,#N/A,FALSE,"CTrecon"}</definedName>
    <definedName name="asdas17aug_1_5_3" hidden="1">{#N/A,#N/A,FALSE,"TMCOMP96";#N/A,#N/A,FALSE,"MAT96";#N/A,#N/A,FALSE,"FANDA96";#N/A,#N/A,FALSE,"INTRAN96";#N/A,#N/A,FALSE,"NAA9697";#N/A,#N/A,FALSE,"ECWEBB";#N/A,#N/A,FALSE,"MFT96";#N/A,#N/A,FALSE,"CTrecon"}</definedName>
    <definedName name="asdas17aug_1_5_4" localSheetId="0" hidden="1">{#N/A,#N/A,FALSE,"TMCOMP96";#N/A,#N/A,FALSE,"MAT96";#N/A,#N/A,FALSE,"FANDA96";#N/A,#N/A,FALSE,"INTRAN96";#N/A,#N/A,FALSE,"NAA9697";#N/A,#N/A,FALSE,"ECWEBB";#N/A,#N/A,FALSE,"MFT96";#N/A,#N/A,FALSE,"CTrecon"}</definedName>
    <definedName name="asdas17aug_1_5_4" hidden="1">{#N/A,#N/A,FALSE,"TMCOMP96";#N/A,#N/A,FALSE,"MAT96";#N/A,#N/A,FALSE,"FANDA96";#N/A,#N/A,FALSE,"INTRAN96";#N/A,#N/A,FALSE,"NAA9697";#N/A,#N/A,FALSE,"ECWEBB";#N/A,#N/A,FALSE,"MFT96";#N/A,#N/A,FALSE,"CTrecon"}</definedName>
    <definedName name="asdas17aug_1_5_5" hidden="1">{#N/A,#N/A,FALSE,"TMCOMP96";#N/A,#N/A,FALSE,"MAT96";#N/A,#N/A,FALSE,"FANDA96";#N/A,#N/A,FALSE,"INTRAN96";#N/A,#N/A,FALSE,"NAA9697";#N/A,#N/A,FALSE,"ECWEBB";#N/A,#N/A,FALSE,"MFT96";#N/A,#N/A,FALSE,"CTrecon"}</definedName>
    <definedName name="asdas17aug_2" localSheetId="0" hidden="1">{#N/A,#N/A,FALSE,"TMCOMP96";#N/A,#N/A,FALSE,"MAT96";#N/A,#N/A,FALSE,"FANDA96";#N/A,#N/A,FALSE,"INTRAN96";#N/A,#N/A,FALSE,"NAA9697";#N/A,#N/A,FALSE,"ECWEBB";#N/A,#N/A,FALSE,"MFT96";#N/A,#N/A,FALSE,"CTrecon"}</definedName>
    <definedName name="asdas17aug_2" localSheetId="3" hidden="1">{#N/A,#N/A,FALSE,"TMCOMP96";#N/A,#N/A,FALSE,"MAT96";#N/A,#N/A,FALSE,"FANDA96";#N/A,#N/A,FALSE,"INTRAN96";#N/A,#N/A,FALSE,"NAA9697";#N/A,#N/A,FALSE,"ECWEBB";#N/A,#N/A,FALSE,"MFT96";#N/A,#N/A,FALSE,"CTrecon"}</definedName>
    <definedName name="asdas17aug_2" localSheetId="4" hidden="1">{#N/A,#N/A,FALSE,"TMCOMP96";#N/A,#N/A,FALSE,"MAT96";#N/A,#N/A,FALSE,"FANDA96";#N/A,#N/A,FALSE,"INTRAN96";#N/A,#N/A,FALSE,"NAA9697";#N/A,#N/A,FALSE,"ECWEBB";#N/A,#N/A,FALSE,"MFT96";#N/A,#N/A,FALSE,"CTrecon"}</definedName>
    <definedName name="asdas17aug_2" hidden="1">{#N/A,#N/A,FALSE,"TMCOMP96";#N/A,#N/A,FALSE,"MAT96";#N/A,#N/A,FALSE,"FANDA96";#N/A,#N/A,FALSE,"INTRAN96";#N/A,#N/A,FALSE,"NAA9697";#N/A,#N/A,FALSE,"ECWEBB";#N/A,#N/A,FALSE,"MFT96";#N/A,#N/A,FALSE,"CTrecon"}</definedName>
    <definedName name="asdas17aug_2_1" localSheetId="0" hidden="1">{#N/A,#N/A,FALSE,"TMCOMP96";#N/A,#N/A,FALSE,"MAT96";#N/A,#N/A,FALSE,"FANDA96";#N/A,#N/A,FALSE,"INTRAN96";#N/A,#N/A,FALSE,"NAA9697";#N/A,#N/A,FALSE,"ECWEBB";#N/A,#N/A,FALSE,"MFT96";#N/A,#N/A,FALSE,"CTrecon"}</definedName>
    <definedName name="asdas17aug_2_1" hidden="1">{#N/A,#N/A,FALSE,"TMCOMP96";#N/A,#N/A,FALSE,"MAT96";#N/A,#N/A,FALSE,"FANDA96";#N/A,#N/A,FALSE,"INTRAN96";#N/A,#N/A,FALSE,"NAA9697";#N/A,#N/A,FALSE,"ECWEBB";#N/A,#N/A,FALSE,"MFT96";#N/A,#N/A,FALSE,"CTrecon"}</definedName>
    <definedName name="asdas17aug_2_1_1" localSheetId="0" hidden="1">{#N/A,#N/A,FALSE,"TMCOMP96";#N/A,#N/A,FALSE,"MAT96";#N/A,#N/A,FALSE,"FANDA96";#N/A,#N/A,FALSE,"INTRAN96";#N/A,#N/A,FALSE,"NAA9697";#N/A,#N/A,FALSE,"ECWEBB";#N/A,#N/A,FALSE,"MFT96";#N/A,#N/A,FALSE,"CTrecon"}</definedName>
    <definedName name="asdas17aug_2_1_1" hidden="1">{#N/A,#N/A,FALSE,"TMCOMP96";#N/A,#N/A,FALSE,"MAT96";#N/A,#N/A,FALSE,"FANDA96";#N/A,#N/A,FALSE,"INTRAN96";#N/A,#N/A,FALSE,"NAA9697";#N/A,#N/A,FALSE,"ECWEBB";#N/A,#N/A,FALSE,"MFT96";#N/A,#N/A,FALSE,"CTrecon"}</definedName>
    <definedName name="asdas17aug_2_1_1_1" hidden="1">{#N/A,#N/A,FALSE,"TMCOMP96";#N/A,#N/A,FALSE,"MAT96";#N/A,#N/A,FALSE,"FANDA96";#N/A,#N/A,FALSE,"INTRAN96";#N/A,#N/A,FALSE,"NAA9697";#N/A,#N/A,FALSE,"ECWEBB";#N/A,#N/A,FALSE,"MFT96";#N/A,#N/A,FALSE,"CTrecon"}</definedName>
    <definedName name="asdas17aug_2_1_1_2" hidden="1">{#N/A,#N/A,FALSE,"TMCOMP96";#N/A,#N/A,FALSE,"MAT96";#N/A,#N/A,FALSE,"FANDA96";#N/A,#N/A,FALSE,"INTRAN96";#N/A,#N/A,FALSE,"NAA9697";#N/A,#N/A,FALSE,"ECWEBB";#N/A,#N/A,FALSE,"MFT96";#N/A,#N/A,FALSE,"CTrecon"}</definedName>
    <definedName name="asdas17aug_2_1_2" localSheetId="0" hidden="1">{#N/A,#N/A,FALSE,"TMCOMP96";#N/A,#N/A,FALSE,"MAT96";#N/A,#N/A,FALSE,"FANDA96";#N/A,#N/A,FALSE,"INTRAN96";#N/A,#N/A,FALSE,"NAA9697";#N/A,#N/A,FALSE,"ECWEBB";#N/A,#N/A,FALSE,"MFT96";#N/A,#N/A,FALSE,"CTrecon"}</definedName>
    <definedName name="asdas17aug_2_1_2" hidden="1">{#N/A,#N/A,FALSE,"TMCOMP96";#N/A,#N/A,FALSE,"MAT96";#N/A,#N/A,FALSE,"FANDA96";#N/A,#N/A,FALSE,"INTRAN96";#N/A,#N/A,FALSE,"NAA9697";#N/A,#N/A,FALSE,"ECWEBB";#N/A,#N/A,FALSE,"MFT96";#N/A,#N/A,FALSE,"CTrecon"}</definedName>
    <definedName name="asdas17aug_2_1_3" localSheetId="0" hidden="1">{#N/A,#N/A,FALSE,"TMCOMP96";#N/A,#N/A,FALSE,"MAT96";#N/A,#N/A,FALSE,"FANDA96";#N/A,#N/A,FALSE,"INTRAN96";#N/A,#N/A,FALSE,"NAA9697";#N/A,#N/A,FALSE,"ECWEBB";#N/A,#N/A,FALSE,"MFT96";#N/A,#N/A,FALSE,"CTrecon"}</definedName>
    <definedName name="asdas17aug_2_1_3" hidden="1">{#N/A,#N/A,FALSE,"TMCOMP96";#N/A,#N/A,FALSE,"MAT96";#N/A,#N/A,FALSE,"FANDA96";#N/A,#N/A,FALSE,"INTRAN96";#N/A,#N/A,FALSE,"NAA9697";#N/A,#N/A,FALSE,"ECWEBB";#N/A,#N/A,FALSE,"MFT96";#N/A,#N/A,FALSE,"CTrecon"}</definedName>
    <definedName name="asdas17aug_2_1_4" localSheetId="0" hidden="1">{#N/A,#N/A,FALSE,"TMCOMP96";#N/A,#N/A,FALSE,"MAT96";#N/A,#N/A,FALSE,"FANDA96";#N/A,#N/A,FALSE,"INTRAN96";#N/A,#N/A,FALSE,"NAA9697";#N/A,#N/A,FALSE,"ECWEBB";#N/A,#N/A,FALSE,"MFT96";#N/A,#N/A,FALSE,"CTrecon"}</definedName>
    <definedName name="asdas17aug_2_1_4" hidden="1">{#N/A,#N/A,FALSE,"TMCOMP96";#N/A,#N/A,FALSE,"MAT96";#N/A,#N/A,FALSE,"FANDA96";#N/A,#N/A,FALSE,"INTRAN96";#N/A,#N/A,FALSE,"NAA9697";#N/A,#N/A,FALSE,"ECWEBB";#N/A,#N/A,FALSE,"MFT96";#N/A,#N/A,FALSE,"CTrecon"}</definedName>
    <definedName name="asdas17aug_2_1_5" localSheetId="0" hidden="1">{#N/A,#N/A,FALSE,"TMCOMP96";#N/A,#N/A,FALSE,"MAT96";#N/A,#N/A,FALSE,"FANDA96";#N/A,#N/A,FALSE,"INTRAN96";#N/A,#N/A,FALSE,"NAA9697";#N/A,#N/A,FALSE,"ECWEBB";#N/A,#N/A,FALSE,"MFT96";#N/A,#N/A,FALSE,"CTrecon"}</definedName>
    <definedName name="asdas17aug_2_1_5" hidden="1">{#N/A,#N/A,FALSE,"TMCOMP96";#N/A,#N/A,FALSE,"MAT96";#N/A,#N/A,FALSE,"FANDA96";#N/A,#N/A,FALSE,"INTRAN96";#N/A,#N/A,FALSE,"NAA9697";#N/A,#N/A,FALSE,"ECWEBB";#N/A,#N/A,FALSE,"MFT96";#N/A,#N/A,FALSE,"CTrecon"}</definedName>
    <definedName name="asdas17aug_2_2" localSheetId="0" hidden="1">{#N/A,#N/A,FALSE,"TMCOMP96";#N/A,#N/A,FALSE,"MAT96";#N/A,#N/A,FALSE,"FANDA96";#N/A,#N/A,FALSE,"INTRAN96";#N/A,#N/A,FALSE,"NAA9697";#N/A,#N/A,FALSE,"ECWEBB";#N/A,#N/A,FALSE,"MFT96";#N/A,#N/A,FALSE,"CTrecon"}</definedName>
    <definedName name="asdas17aug_2_2" hidden="1">{#N/A,#N/A,FALSE,"TMCOMP96";#N/A,#N/A,FALSE,"MAT96";#N/A,#N/A,FALSE,"FANDA96";#N/A,#N/A,FALSE,"INTRAN96";#N/A,#N/A,FALSE,"NAA9697";#N/A,#N/A,FALSE,"ECWEBB";#N/A,#N/A,FALSE,"MFT96";#N/A,#N/A,FALSE,"CTrecon"}</definedName>
    <definedName name="asdas17aug_2_3" localSheetId="0" hidden="1">{#N/A,#N/A,FALSE,"TMCOMP96";#N/A,#N/A,FALSE,"MAT96";#N/A,#N/A,FALSE,"FANDA96";#N/A,#N/A,FALSE,"INTRAN96";#N/A,#N/A,FALSE,"NAA9697";#N/A,#N/A,FALSE,"ECWEBB";#N/A,#N/A,FALSE,"MFT96";#N/A,#N/A,FALSE,"CTrecon"}</definedName>
    <definedName name="asdas17aug_2_3" hidden="1">{#N/A,#N/A,FALSE,"TMCOMP96";#N/A,#N/A,FALSE,"MAT96";#N/A,#N/A,FALSE,"FANDA96";#N/A,#N/A,FALSE,"INTRAN96";#N/A,#N/A,FALSE,"NAA9697";#N/A,#N/A,FALSE,"ECWEBB";#N/A,#N/A,FALSE,"MFT96";#N/A,#N/A,FALSE,"CTrecon"}</definedName>
    <definedName name="asdas17aug_2_4" localSheetId="0" hidden="1">{#N/A,#N/A,FALSE,"TMCOMP96";#N/A,#N/A,FALSE,"MAT96";#N/A,#N/A,FALSE,"FANDA96";#N/A,#N/A,FALSE,"INTRAN96";#N/A,#N/A,FALSE,"NAA9697";#N/A,#N/A,FALSE,"ECWEBB";#N/A,#N/A,FALSE,"MFT96";#N/A,#N/A,FALSE,"CTrecon"}</definedName>
    <definedName name="asdas17aug_2_4" hidden="1">{#N/A,#N/A,FALSE,"TMCOMP96";#N/A,#N/A,FALSE,"MAT96";#N/A,#N/A,FALSE,"FANDA96";#N/A,#N/A,FALSE,"INTRAN96";#N/A,#N/A,FALSE,"NAA9697";#N/A,#N/A,FALSE,"ECWEBB";#N/A,#N/A,FALSE,"MFT96";#N/A,#N/A,FALSE,"CTrecon"}</definedName>
    <definedName name="asdas17aug_2_5" localSheetId="0" hidden="1">{#N/A,#N/A,FALSE,"TMCOMP96";#N/A,#N/A,FALSE,"MAT96";#N/A,#N/A,FALSE,"FANDA96";#N/A,#N/A,FALSE,"INTRAN96";#N/A,#N/A,FALSE,"NAA9697";#N/A,#N/A,FALSE,"ECWEBB";#N/A,#N/A,FALSE,"MFT96";#N/A,#N/A,FALSE,"CTrecon"}</definedName>
    <definedName name="asdas17aug_2_5" hidden="1">{#N/A,#N/A,FALSE,"TMCOMP96";#N/A,#N/A,FALSE,"MAT96";#N/A,#N/A,FALSE,"FANDA96";#N/A,#N/A,FALSE,"INTRAN96";#N/A,#N/A,FALSE,"NAA9697";#N/A,#N/A,FALSE,"ECWEBB";#N/A,#N/A,FALSE,"MFT96";#N/A,#N/A,FALSE,"CTrecon"}</definedName>
    <definedName name="asdas17aug_3" localSheetId="0" hidden="1">{#N/A,#N/A,FALSE,"TMCOMP96";#N/A,#N/A,FALSE,"MAT96";#N/A,#N/A,FALSE,"FANDA96";#N/A,#N/A,FALSE,"INTRAN96";#N/A,#N/A,FALSE,"NAA9697";#N/A,#N/A,FALSE,"ECWEBB";#N/A,#N/A,FALSE,"MFT96";#N/A,#N/A,FALSE,"CTrecon"}</definedName>
    <definedName name="asdas17aug_3" hidden="1">{#N/A,#N/A,FALSE,"TMCOMP96";#N/A,#N/A,FALSE,"MAT96";#N/A,#N/A,FALSE,"FANDA96";#N/A,#N/A,FALSE,"INTRAN96";#N/A,#N/A,FALSE,"NAA9697";#N/A,#N/A,FALSE,"ECWEBB";#N/A,#N/A,FALSE,"MFT96";#N/A,#N/A,FALSE,"CTrecon"}</definedName>
    <definedName name="asdas17aug_3_1" localSheetId="0" hidden="1">{#N/A,#N/A,FALSE,"TMCOMP96";#N/A,#N/A,FALSE,"MAT96";#N/A,#N/A,FALSE,"FANDA96";#N/A,#N/A,FALSE,"INTRAN96";#N/A,#N/A,FALSE,"NAA9697";#N/A,#N/A,FALSE,"ECWEBB";#N/A,#N/A,FALSE,"MFT96";#N/A,#N/A,FALSE,"CTrecon"}</definedName>
    <definedName name="asdas17aug_3_1" hidden="1">{#N/A,#N/A,FALSE,"TMCOMP96";#N/A,#N/A,FALSE,"MAT96";#N/A,#N/A,FALSE,"FANDA96";#N/A,#N/A,FALSE,"INTRAN96";#N/A,#N/A,FALSE,"NAA9697";#N/A,#N/A,FALSE,"ECWEBB";#N/A,#N/A,FALSE,"MFT96";#N/A,#N/A,FALSE,"CTrecon"}</definedName>
    <definedName name="asdas17aug_3_1_1" localSheetId="0" hidden="1">{#N/A,#N/A,FALSE,"TMCOMP96";#N/A,#N/A,FALSE,"MAT96";#N/A,#N/A,FALSE,"FANDA96";#N/A,#N/A,FALSE,"INTRAN96";#N/A,#N/A,FALSE,"NAA9697";#N/A,#N/A,FALSE,"ECWEBB";#N/A,#N/A,FALSE,"MFT96";#N/A,#N/A,FALSE,"CTrecon"}</definedName>
    <definedName name="asdas17aug_3_1_1" hidden="1">{#N/A,#N/A,FALSE,"TMCOMP96";#N/A,#N/A,FALSE,"MAT96";#N/A,#N/A,FALSE,"FANDA96";#N/A,#N/A,FALSE,"INTRAN96";#N/A,#N/A,FALSE,"NAA9697";#N/A,#N/A,FALSE,"ECWEBB";#N/A,#N/A,FALSE,"MFT96";#N/A,#N/A,FALSE,"CTrecon"}</definedName>
    <definedName name="asdas17aug_3_1_1_1" hidden="1">{#N/A,#N/A,FALSE,"TMCOMP96";#N/A,#N/A,FALSE,"MAT96";#N/A,#N/A,FALSE,"FANDA96";#N/A,#N/A,FALSE,"INTRAN96";#N/A,#N/A,FALSE,"NAA9697";#N/A,#N/A,FALSE,"ECWEBB";#N/A,#N/A,FALSE,"MFT96";#N/A,#N/A,FALSE,"CTrecon"}</definedName>
    <definedName name="asdas17aug_3_1_1_2" hidden="1">{#N/A,#N/A,FALSE,"TMCOMP96";#N/A,#N/A,FALSE,"MAT96";#N/A,#N/A,FALSE,"FANDA96";#N/A,#N/A,FALSE,"INTRAN96";#N/A,#N/A,FALSE,"NAA9697";#N/A,#N/A,FALSE,"ECWEBB";#N/A,#N/A,FALSE,"MFT96";#N/A,#N/A,FALSE,"CTrecon"}</definedName>
    <definedName name="asdas17aug_3_1_2" localSheetId="0" hidden="1">{#N/A,#N/A,FALSE,"TMCOMP96";#N/A,#N/A,FALSE,"MAT96";#N/A,#N/A,FALSE,"FANDA96";#N/A,#N/A,FALSE,"INTRAN96";#N/A,#N/A,FALSE,"NAA9697";#N/A,#N/A,FALSE,"ECWEBB";#N/A,#N/A,FALSE,"MFT96";#N/A,#N/A,FALSE,"CTrecon"}</definedName>
    <definedName name="asdas17aug_3_1_2" hidden="1">{#N/A,#N/A,FALSE,"TMCOMP96";#N/A,#N/A,FALSE,"MAT96";#N/A,#N/A,FALSE,"FANDA96";#N/A,#N/A,FALSE,"INTRAN96";#N/A,#N/A,FALSE,"NAA9697";#N/A,#N/A,FALSE,"ECWEBB";#N/A,#N/A,FALSE,"MFT96";#N/A,#N/A,FALSE,"CTrecon"}</definedName>
    <definedName name="asdas17aug_3_1_3" localSheetId="0" hidden="1">{#N/A,#N/A,FALSE,"TMCOMP96";#N/A,#N/A,FALSE,"MAT96";#N/A,#N/A,FALSE,"FANDA96";#N/A,#N/A,FALSE,"INTRAN96";#N/A,#N/A,FALSE,"NAA9697";#N/A,#N/A,FALSE,"ECWEBB";#N/A,#N/A,FALSE,"MFT96";#N/A,#N/A,FALSE,"CTrecon"}</definedName>
    <definedName name="asdas17aug_3_1_3" hidden="1">{#N/A,#N/A,FALSE,"TMCOMP96";#N/A,#N/A,FALSE,"MAT96";#N/A,#N/A,FALSE,"FANDA96";#N/A,#N/A,FALSE,"INTRAN96";#N/A,#N/A,FALSE,"NAA9697";#N/A,#N/A,FALSE,"ECWEBB";#N/A,#N/A,FALSE,"MFT96";#N/A,#N/A,FALSE,"CTrecon"}</definedName>
    <definedName name="asdas17aug_3_1_4" localSheetId="0" hidden="1">{#N/A,#N/A,FALSE,"TMCOMP96";#N/A,#N/A,FALSE,"MAT96";#N/A,#N/A,FALSE,"FANDA96";#N/A,#N/A,FALSE,"INTRAN96";#N/A,#N/A,FALSE,"NAA9697";#N/A,#N/A,FALSE,"ECWEBB";#N/A,#N/A,FALSE,"MFT96";#N/A,#N/A,FALSE,"CTrecon"}</definedName>
    <definedName name="asdas17aug_3_1_4" hidden="1">{#N/A,#N/A,FALSE,"TMCOMP96";#N/A,#N/A,FALSE,"MAT96";#N/A,#N/A,FALSE,"FANDA96";#N/A,#N/A,FALSE,"INTRAN96";#N/A,#N/A,FALSE,"NAA9697";#N/A,#N/A,FALSE,"ECWEBB";#N/A,#N/A,FALSE,"MFT96";#N/A,#N/A,FALSE,"CTrecon"}</definedName>
    <definedName name="asdas17aug_3_1_5" localSheetId="0" hidden="1">{#N/A,#N/A,FALSE,"TMCOMP96";#N/A,#N/A,FALSE,"MAT96";#N/A,#N/A,FALSE,"FANDA96";#N/A,#N/A,FALSE,"INTRAN96";#N/A,#N/A,FALSE,"NAA9697";#N/A,#N/A,FALSE,"ECWEBB";#N/A,#N/A,FALSE,"MFT96";#N/A,#N/A,FALSE,"CTrecon"}</definedName>
    <definedName name="asdas17aug_3_1_5" hidden="1">{#N/A,#N/A,FALSE,"TMCOMP96";#N/A,#N/A,FALSE,"MAT96";#N/A,#N/A,FALSE,"FANDA96";#N/A,#N/A,FALSE,"INTRAN96";#N/A,#N/A,FALSE,"NAA9697";#N/A,#N/A,FALSE,"ECWEBB";#N/A,#N/A,FALSE,"MFT96";#N/A,#N/A,FALSE,"CTrecon"}</definedName>
    <definedName name="asdas17aug_3_2" localSheetId="0" hidden="1">{#N/A,#N/A,FALSE,"TMCOMP96";#N/A,#N/A,FALSE,"MAT96";#N/A,#N/A,FALSE,"FANDA96";#N/A,#N/A,FALSE,"INTRAN96";#N/A,#N/A,FALSE,"NAA9697";#N/A,#N/A,FALSE,"ECWEBB";#N/A,#N/A,FALSE,"MFT96";#N/A,#N/A,FALSE,"CTrecon"}</definedName>
    <definedName name="asdas17aug_3_2" hidden="1">{#N/A,#N/A,FALSE,"TMCOMP96";#N/A,#N/A,FALSE,"MAT96";#N/A,#N/A,FALSE,"FANDA96";#N/A,#N/A,FALSE,"INTRAN96";#N/A,#N/A,FALSE,"NAA9697";#N/A,#N/A,FALSE,"ECWEBB";#N/A,#N/A,FALSE,"MFT96";#N/A,#N/A,FALSE,"CTrecon"}</definedName>
    <definedName name="asdas17aug_3_3" localSheetId="0" hidden="1">{#N/A,#N/A,FALSE,"TMCOMP96";#N/A,#N/A,FALSE,"MAT96";#N/A,#N/A,FALSE,"FANDA96";#N/A,#N/A,FALSE,"INTRAN96";#N/A,#N/A,FALSE,"NAA9697";#N/A,#N/A,FALSE,"ECWEBB";#N/A,#N/A,FALSE,"MFT96";#N/A,#N/A,FALSE,"CTrecon"}</definedName>
    <definedName name="asdas17aug_3_3" hidden="1">{#N/A,#N/A,FALSE,"TMCOMP96";#N/A,#N/A,FALSE,"MAT96";#N/A,#N/A,FALSE,"FANDA96";#N/A,#N/A,FALSE,"INTRAN96";#N/A,#N/A,FALSE,"NAA9697";#N/A,#N/A,FALSE,"ECWEBB";#N/A,#N/A,FALSE,"MFT96";#N/A,#N/A,FALSE,"CTrecon"}</definedName>
    <definedName name="asdas17aug_3_4" localSheetId="0" hidden="1">{#N/A,#N/A,FALSE,"TMCOMP96";#N/A,#N/A,FALSE,"MAT96";#N/A,#N/A,FALSE,"FANDA96";#N/A,#N/A,FALSE,"INTRAN96";#N/A,#N/A,FALSE,"NAA9697";#N/A,#N/A,FALSE,"ECWEBB";#N/A,#N/A,FALSE,"MFT96";#N/A,#N/A,FALSE,"CTrecon"}</definedName>
    <definedName name="asdas17aug_3_4" hidden="1">{#N/A,#N/A,FALSE,"TMCOMP96";#N/A,#N/A,FALSE,"MAT96";#N/A,#N/A,FALSE,"FANDA96";#N/A,#N/A,FALSE,"INTRAN96";#N/A,#N/A,FALSE,"NAA9697";#N/A,#N/A,FALSE,"ECWEBB";#N/A,#N/A,FALSE,"MFT96";#N/A,#N/A,FALSE,"CTrecon"}</definedName>
    <definedName name="asdas17aug_3_5" localSheetId="0" hidden="1">{#N/A,#N/A,FALSE,"TMCOMP96";#N/A,#N/A,FALSE,"MAT96";#N/A,#N/A,FALSE,"FANDA96";#N/A,#N/A,FALSE,"INTRAN96";#N/A,#N/A,FALSE,"NAA9697";#N/A,#N/A,FALSE,"ECWEBB";#N/A,#N/A,FALSE,"MFT96";#N/A,#N/A,FALSE,"CTrecon"}</definedName>
    <definedName name="asdas17aug_3_5" hidden="1">{#N/A,#N/A,FALSE,"TMCOMP96";#N/A,#N/A,FALSE,"MAT96";#N/A,#N/A,FALSE,"FANDA96";#N/A,#N/A,FALSE,"INTRAN96";#N/A,#N/A,FALSE,"NAA9697";#N/A,#N/A,FALSE,"ECWEBB";#N/A,#N/A,FALSE,"MFT96";#N/A,#N/A,FALSE,"CTrecon"}</definedName>
    <definedName name="asdas17aug_4" localSheetId="0" hidden="1">{#N/A,#N/A,FALSE,"TMCOMP96";#N/A,#N/A,FALSE,"MAT96";#N/A,#N/A,FALSE,"FANDA96";#N/A,#N/A,FALSE,"INTRAN96";#N/A,#N/A,FALSE,"NAA9697";#N/A,#N/A,FALSE,"ECWEBB";#N/A,#N/A,FALSE,"MFT96";#N/A,#N/A,FALSE,"CTrecon"}</definedName>
    <definedName name="asdas17aug_4" hidden="1">{#N/A,#N/A,FALSE,"TMCOMP96";#N/A,#N/A,FALSE,"MAT96";#N/A,#N/A,FALSE,"FANDA96";#N/A,#N/A,FALSE,"INTRAN96";#N/A,#N/A,FALSE,"NAA9697";#N/A,#N/A,FALSE,"ECWEBB";#N/A,#N/A,FALSE,"MFT96";#N/A,#N/A,FALSE,"CTrecon"}</definedName>
    <definedName name="asdas17aug_4_1" localSheetId="0" hidden="1">{#N/A,#N/A,FALSE,"TMCOMP96";#N/A,#N/A,FALSE,"MAT96";#N/A,#N/A,FALSE,"FANDA96";#N/A,#N/A,FALSE,"INTRAN96";#N/A,#N/A,FALSE,"NAA9697";#N/A,#N/A,FALSE,"ECWEBB";#N/A,#N/A,FALSE,"MFT96";#N/A,#N/A,FALSE,"CTrecon"}</definedName>
    <definedName name="asdas17aug_4_1" hidden="1">{#N/A,#N/A,FALSE,"TMCOMP96";#N/A,#N/A,FALSE,"MAT96";#N/A,#N/A,FALSE,"FANDA96";#N/A,#N/A,FALSE,"INTRAN96";#N/A,#N/A,FALSE,"NAA9697";#N/A,#N/A,FALSE,"ECWEBB";#N/A,#N/A,FALSE,"MFT96";#N/A,#N/A,FALSE,"CTrecon"}</definedName>
    <definedName name="asdas17aug_4_1_1" localSheetId="0" hidden="1">{#N/A,#N/A,FALSE,"TMCOMP96";#N/A,#N/A,FALSE,"MAT96";#N/A,#N/A,FALSE,"FANDA96";#N/A,#N/A,FALSE,"INTRAN96";#N/A,#N/A,FALSE,"NAA9697";#N/A,#N/A,FALSE,"ECWEBB";#N/A,#N/A,FALSE,"MFT96";#N/A,#N/A,FALSE,"CTrecon"}</definedName>
    <definedName name="asdas17aug_4_1_1" hidden="1">{#N/A,#N/A,FALSE,"TMCOMP96";#N/A,#N/A,FALSE,"MAT96";#N/A,#N/A,FALSE,"FANDA96";#N/A,#N/A,FALSE,"INTRAN96";#N/A,#N/A,FALSE,"NAA9697";#N/A,#N/A,FALSE,"ECWEBB";#N/A,#N/A,FALSE,"MFT96";#N/A,#N/A,FALSE,"CTrecon"}</definedName>
    <definedName name="asdas17aug_4_1_1_1" hidden="1">{#N/A,#N/A,FALSE,"TMCOMP96";#N/A,#N/A,FALSE,"MAT96";#N/A,#N/A,FALSE,"FANDA96";#N/A,#N/A,FALSE,"INTRAN96";#N/A,#N/A,FALSE,"NAA9697";#N/A,#N/A,FALSE,"ECWEBB";#N/A,#N/A,FALSE,"MFT96";#N/A,#N/A,FALSE,"CTrecon"}</definedName>
    <definedName name="asdas17aug_4_1_1_2" hidden="1">{#N/A,#N/A,FALSE,"TMCOMP96";#N/A,#N/A,FALSE,"MAT96";#N/A,#N/A,FALSE,"FANDA96";#N/A,#N/A,FALSE,"INTRAN96";#N/A,#N/A,FALSE,"NAA9697";#N/A,#N/A,FALSE,"ECWEBB";#N/A,#N/A,FALSE,"MFT96";#N/A,#N/A,FALSE,"CTrecon"}</definedName>
    <definedName name="asdas17aug_4_1_2" localSheetId="0" hidden="1">{#N/A,#N/A,FALSE,"TMCOMP96";#N/A,#N/A,FALSE,"MAT96";#N/A,#N/A,FALSE,"FANDA96";#N/A,#N/A,FALSE,"INTRAN96";#N/A,#N/A,FALSE,"NAA9697";#N/A,#N/A,FALSE,"ECWEBB";#N/A,#N/A,FALSE,"MFT96";#N/A,#N/A,FALSE,"CTrecon"}</definedName>
    <definedName name="asdas17aug_4_1_2" hidden="1">{#N/A,#N/A,FALSE,"TMCOMP96";#N/A,#N/A,FALSE,"MAT96";#N/A,#N/A,FALSE,"FANDA96";#N/A,#N/A,FALSE,"INTRAN96";#N/A,#N/A,FALSE,"NAA9697";#N/A,#N/A,FALSE,"ECWEBB";#N/A,#N/A,FALSE,"MFT96";#N/A,#N/A,FALSE,"CTrecon"}</definedName>
    <definedName name="asdas17aug_4_1_3" localSheetId="0" hidden="1">{#N/A,#N/A,FALSE,"TMCOMP96";#N/A,#N/A,FALSE,"MAT96";#N/A,#N/A,FALSE,"FANDA96";#N/A,#N/A,FALSE,"INTRAN96";#N/A,#N/A,FALSE,"NAA9697";#N/A,#N/A,FALSE,"ECWEBB";#N/A,#N/A,FALSE,"MFT96";#N/A,#N/A,FALSE,"CTrecon"}</definedName>
    <definedName name="asdas17aug_4_1_3" hidden="1">{#N/A,#N/A,FALSE,"TMCOMP96";#N/A,#N/A,FALSE,"MAT96";#N/A,#N/A,FALSE,"FANDA96";#N/A,#N/A,FALSE,"INTRAN96";#N/A,#N/A,FALSE,"NAA9697";#N/A,#N/A,FALSE,"ECWEBB";#N/A,#N/A,FALSE,"MFT96";#N/A,#N/A,FALSE,"CTrecon"}</definedName>
    <definedName name="asdas17aug_4_1_4" localSheetId="0" hidden="1">{#N/A,#N/A,FALSE,"TMCOMP96";#N/A,#N/A,FALSE,"MAT96";#N/A,#N/A,FALSE,"FANDA96";#N/A,#N/A,FALSE,"INTRAN96";#N/A,#N/A,FALSE,"NAA9697";#N/A,#N/A,FALSE,"ECWEBB";#N/A,#N/A,FALSE,"MFT96";#N/A,#N/A,FALSE,"CTrecon"}</definedName>
    <definedName name="asdas17aug_4_1_4" hidden="1">{#N/A,#N/A,FALSE,"TMCOMP96";#N/A,#N/A,FALSE,"MAT96";#N/A,#N/A,FALSE,"FANDA96";#N/A,#N/A,FALSE,"INTRAN96";#N/A,#N/A,FALSE,"NAA9697";#N/A,#N/A,FALSE,"ECWEBB";#N/A,#N/A,FALSE,"MFT96";#N/A,#N/A,FALSE,"CTrecon"}</definedName>
    <definedName name="asdas17aug_4_1_5" localSheetId="0" hidden="1">{#N/A,#N/A,FALSE,"TMCOMP96";#N/A,#N/A,FALSE,"MAT96";#N/A,#N/A,FALSE,"FANDA96";#N/A,#N/A,FALSE,"INTRAN96";#N/A,#N/A,FALSE,"NAA9697";#N/A,#N/A,FALSE,"ECWEBB";#N/A,#N/A,FALSE,"MFT96";#N/A,#N/A,FALSE,"CTrecon"}</definedName>
    <definedName name="asdas17aug_4_1_5" hidden="1">{#N/A,#N/A,FALSE,"TMCOMP96";#N/A,#N/A,FALSE,"MAT96";#N/A,#N/A,FALSE,"FANDA96";#N/A,#N/A,FALSE,"INTRAN96";#N/A,#N/A,FALSE,"NAA9697";#N/A,#N/A,FALSE,"ECWEBB";#N/A,#N/A,FALSE,"MFT96";#N/A,#N/A,FALSE,"CTrecon"}</definedName>
    <definedName name="asdas17aug_4_2" localSheetId="0" hidden="1">{#N/A,#N/A,FALSE,"TMCOMP96";#N/A,#N/A,FALSE,"MAT96";#N/A,#N/A,FALSE,"FANDA96";#N/A,#N/A,FALSE,"INTRAN96";#N/A,#N/A,FALSE,"NAA9697";#N/A,#N/A,FALSE,"ECWEBB";#N/A,#N/A,FALSE,"MFT96";#N/A,#N/A,FALSE,"CTrecon"}</definedName>
    <definedName name="asdas17aug_4_2" hidden="1">{#N/A,#N/A,FALSE,"TMCOMP96";#N/A,#N/A,FALSE,"MAT96";#N/A,#N/A,FALSE,"FANDA96";#N/A,#N/A,FALSE,"INTRAN96";#N/A,#N/A,FALSE,"NAA9697";#N/A,#N/A,FALSE,"ECWEBB";#N/A,#N/A,FALSE,"MFT96";#N/A,#N/A,FALSE,"CTrecon"}</definedName>
    <definedName name="asdas17aug_4_3" localSheetId="0" hidden="1">{#N/A,#N/A,FALSE,"TMCOMP96";#N/A,#N/A,FALSE,"MAT96";#N/A,#N/A,FALSE,"FANDA96";#N/A,#N/A,FALSE,"INTRAN96";#N/A,#N/A,FALSE,"NAA9697";#N/A,#N/A,FALSE,"ECWEBB";#N/A,#N/A,FALSE,"MFT96";#N/A,#N/A,FALSE,"CTrecon"}</definedName>
    <definedName name="asdas17aug_4_3" hidden="1">{#N/A,#N/A,FALSE,"TMCOMP96";#N/A,#N/A,FALSE,"MAT96";#N/A,#N/A,FALSE,"FANDA96";#N/A,#N/A,FALSE,"INTRAN96";#N/A,#N/A,FALSE,"NAA9697";#N/A,#N/A,FALSE,"ECWEBB";#N/A,#N/A,FALSE,"MFT96";#N/A,#N/A,FALSE,"CTrecon"}</definedName>
    <definedName name="asdas17aug_4_4" localSheetId="0" hidden="1">{#N/A,#N/A,FALSE,"TMCOMP96";#N/A,#N/A,FALSE,"MAT96";#N/A,#N/A,FALSE,"FANDA96";#N/A,#N/A,FALSE,"INTRAN96";#N/A,#N/A,FALSE,"NAA9697";#N/A,#N/A,FALSE,"ECWEBB";#N/A,#N/A,FALSE,"MFT96";#N/A,#N/A,FALSE,"CTrecon"}</definedName>
    <definedName name="asdas17aug_4_4" hidden="1">{#N/A,#N/A,FALSE,"TMCOMP96";#N/A,#N/A,FALSE,"MAT96";#N/A,#N/A,FALSE,"FANDA96";#N/A,#N/A,FALSE,"INTRAN96";#N/A,#N/A,FALSE,"NAA9697";#N/A,#N/A,FALSE,"ECWEBB";#N/A,#N/A,FALSE,"MFT96";#N/A,#N/A,FALSE,"CTrecon"}</definedName>
    <definedName name="asdas17aug_4_5" localSheetId="0" hidden="1">{#N/A,#N/A,FALSE,"TMCOMP96";#N/A,#N/A,FALSE,"MAT96";#N/A,#N/A,FALSE,"FANDA96";#N/A,#N/A,FALSE,"INTRAN96";#N/A,#N/A,FALSE,"NAA9697";#N/A,#N/A,FALSE,"ECWEBB";#N/A,#N/A,FALSE,"MFT96";#N/A,#N/A,FALSE,"CTrecon"}</definedName>
    <definedName name="asdas17aug_4_5" hidden="1">{#N/A,#N/A,FALSE,"TMCOMP96";#N/A,#N/A,FALSE,"MAT96";#N/A,#N/A,FALSE,"FANDA96";#N/A,#N/A,FALSE,"INTRAN96";#N/A,#N/A,FALSE,"NAA9697";#N/A,#N/A,FALSE,"ECWEBB";#N/A,#N/A,FALSE,"MFT96";#N/A,#N/A,FALSE,"CTrecon"}</definedName>
    <definedName name="asdas17aug_5" localSheetId="0" hidden="1">{#N/A,#N/A,FALSE,"TMCOMP96";#N/A,#N/A,FALSE,"MAT96";#N/A,#N/A,FALSE,"FANDA96";#N/A,#N/A,FALSE,"INTRAN96";#N/A,#N/A,FALSE,"NAA9697";#N/A,#N/A,FALSE,"ECWEBB";#N/A,#N/A,FALSE,"MFT96";#N/A,#N/A,FALSE,"CTrecon"}</definedName>
    <definedName name="asdas17aug_5" hidden="1">{#N/A,#N/A,FALSE,"TMCOMP96";#N/A,#N/A,FALSE,"MAT96";#N/A,#N/A,FALSE,"FANDA96";#N/A,#N/A,FALSE,"INTRAN96";#N/A,#N/A,FALSE,"NAA9697";#N/A,#N/A,FALSE,"ECWEBB";#N/A,#N/A,FALSE,"MFT96";#N/A,#N/A,FALSE,"CTrecon"}</definedName>
    <definedName name="asdas17aug_5_1" localSheetId="0" hidden="1">{#N/A,#N/A,FALSE,"TMCOMP96";#N/A,#N/A,FALSE,"MAT96";#N/A,#N/A,FALSE,"FANDA96";#N/A,#N/A,FALSE,"INTRAN96";#N/A,#N/A,FALSE,"NAA9697";#N/A,#N/A,FALSE,"ECWEBB";#N/A,#N/A,FALSE,"MFT96";#N/A,#N/A,FALSE,"CTrecon"}</definedName>
    <definedName name="asdas17aug_5_1" hidden="1">{#N/A,#N/A,FALSE,"TMCOMP96";#N/A,#N/A,FALSE,"MAT96";#N/A,#N/A,FALSE,"FANDA96";#N/A,#N/A,FALSE,"INTRAN96";#N/A,#N/A,FALSE,"NAA9697";#N/A,#N/A,FALSE,"ECWEBB";#N/A,#N/A,FALSE,"MFT96";#N/A,#N/A,FALSE,"CTrecon"}</definedName>
    <definedName name="asdas17aug_5_1_1" localSheetId="0" hidden="1">{#N/A,#N/A,FALSE,"TMCOMP96";#N/A,#N/A,FALSE,"MAT96";#N/A,#N/A,FALSE,"FANDA96";#N/A,#N/A,FALSE,"INTRAN96";#N/A,#N/A,FALSE,"NAA9697";#N/A,#N/A,FALSE,"ECWEBB";#N/A,#N/A,FALSE,"MFT96";#N/A,#N/A,FALSE,"CTrecon"}</definedName>
    <definedName name="asdas17aug_5_1_1" hidden="1">{#N/A,#N/A,FALSE,"TMCOMP96";#N/A,#N/A,FALSE,"MAT96";#N/A,#N/A,FALSE,"FANDA96";#N/A,#N/A,FALSE,"INTRAN96";#N/A,#N/A,FALSE,"NAA9697";#N/A,#N/A,FALSE,"ECWEBB";#N/A,#N/A,FALSE,"MFT96";#N/A,#N/A,FALSE,"CTrecon"}</definedName>
    <definedName name="asdas17aug_5_1_1_1" hidden="1">{#N/A,#N/A,FALSE,"TMCOMP96";#N/A,#N/A,FALSE,"MAT96";#N/A,#N/A,FALSE,"FANDA96";#N/A,#N/A,FALSE,"INTRAN96";#N/A,#N/A,FALSE,"NAA9697";#N/A,#N/A,FALSE,"ECWEBB";#N/A,#N/A,FALSE,"MFT96";#N/A,#N/A,FALSE,"CTrecon"}</definedName>
    <definedName name="asdas17aug_5_1_1_2" hidden="1">{#N/A,#N/A,FALSE,"TMCOMP96";#N/A,#N/A,FALSE,"MAT96";#N/A,#N/A,FALSE,"FANDA96";#N/A,#N/A,FALSE,"INTRAN96";#N/A,#N/A,FALSE,"NAA9697";#N/A,#N/A,FALSE,"ECWEBB";#N/A,#N/A,FALSE,"MFT96";#N/A,#N/A,FALSE,"CTrecon"}</definedName>
    <definedName name="asdas17aug_5_1_2" localSheetId="0" hidden="1">{#N/A,#N/A,FALSE,"TMCOMP96";#N/A,#N/A,FALSE,"MAT96";#N/A,#N/A,FALSE,"FANDA96";#N/A,#N/A,FALSE,"INTRAN96";#N/A,#N/A,FALSE,"NAA9697";#N/A,#N/A,FALSE,"ECWEBB";#N/A,#N/A,FALSE,"MFT96";#N/A,#N/A,FALSE,"CTrecon"}</definedName>
    <definedName name="asdas17aug_5_1_2" hidden="1">{#N/A,#N/A,FALSE,"TMCOMP96";#N/A,#N/A,FALSE,"MAT96";#N/A,#N/A,FALSE,"FANDA96";#N/A,#N/A,FALSE,"INTRAN96";#N/A,#N/A,FALSE,"NAA9697";#N/A,#N/A,FALSE,"ECWEBB";#N/A,#N/A,FALSE,"MFT96";#N/A,#N/A,FALSE,"CTrecon"}</definedName>
    <definedName name="asdas17aug_5_1_3" localSheetId="0" hidden="1">{#N/A,#N/A,FALSE,"TMCOMP96";#N/A,#N/A,FALSE,"MAT96";#N/A,#N/A,FALSE,"FANDA96";#N/A,#N/A,FALSE,"INTRAN96";#N/A,#N/A,FALSE,"NAA9697";#N/A,#N/A,FALSE,"ECWEBB";#N/A,#N/A,FALSE,"MFT96";#N/A,#N/A,FALSE,"CTrecon"}</definedName>
    <definedName name="asdas17aug_5_1_3" hidden="1">{#N/A,#N/A,FALSE,"TMCOMP96";#N/A,#N/A,FALSE,"MAT96";#N/A,#N/A,FALSE,"FANDA96";#N/A,#N/A,FALSE,"INTRAN96";#N/A,#N/A,FALSE,"NAA9697";#N/A,#N/A,FALSE,"ECWEBB";#N/A,#N/A,FALSE,"MFT96";#N/A,#N/A,FALSE,"CTrecon"}</definedName>
    <definedName name="asdas17aug_5_1_4" localSheetId="0" hidden="1">{#N/A,#N/A,FALSE,"TMCOMP96";#N/A,#N/A,FALSE,"MAT96";#N/A,#N/A,FALSE,"FANDA96";#N/A,#N/A,FALSE,"INTRAN96";#N/A,#N/A,FALSE,"NAA9697";#N/A,#N/A,FALSE,"ECWEBB";#N/A,#N/A,FALSE,"MFT96";#N/A,#N/A,FALSE,"CTrecon"}</definedName>
    <definedName name="asdas17aug_5_1_4" hidden="1">{#N/A,#N/A,FALSE,"TMCOMP96";#N/A,#N/A,FALSE,"MAT96";#N/A,#N/A,FALSE,"FANDA96";#N/A,#N/A,FALSE,"INTRAN96";#N/A,#N/A,FALSE,"NAA9697";#N/A,#N/A,FALSE,"ECWEBB";#N/A,#N/A,FALSE,"MFT96";#N/A,#N/A,FALSE,"CTrecon"}</definedName>
    <definedName name="asdas17aug_5_1_5" localSheetId="0" hidden="1">{#N/A,#N/A,FALSE,"TMCOMP96";#N/A,#N/A,FALSE,"MAT96";#N/A,#N/A,FALSE,"FANDA96";#N/A,#N/A,FALSE,"INTRAN96";#N/A,#N/A,FALSE,"NAA9697";#N/A,#N/A,FALSE,"ECWEBB";#N/A,#N/A,FALSE,"MFT96";#N/A,#N/A,FALSE,"CTrecon"}</definedName>
    <definedName name="asdas17aug_5_1_5" hidden="1">{#N/A,#N/A,FALSE,"TMCOMP96";#N/A,#N/A,FALSE,"MAT96";#N/A,#N/A,FALSE,"FANDA96";#N/A,#N/A,FALSE,"INTRAN96";#N/A,#N/A,FALSE,"NAA9697";#N/A,#N/A,FALSE,"ECWEBB";#N/A,#N/A,FALSE,"MFT96";#N/A,#N/A,FALSE,"CTrecon"}</definedName>
    <definedName name="asdas17aug_5_2" localSheetId="0" hidden="1">{#N/A,#N/A,FALSE,"TMCOMP96";#N/A,#N/A,FALSE,"MAT96";#N/A,#N/A,FALSE,"FANDA96";#N/A,#N/A,FALSE,"INTRAN96";#N/A,#N/A,FALSE,"NAA9697";#N/A,#N/A,FALSE,"ECWEBB";#N/A,#N/A,FALSE,"MFT96";#N/A,#N/A,FALSE,"CTrecon"}</definedName>
    <definedName name="asdas17aug_5_2" hidden="1">{#N/A,#N/A,FALSE,"TMCOMP96";#N/A,#N/A,FALSE,"MAT96";#N/A,#N/A,FALSE,"FANDA96";#N/A,#N/A,FALSE,"INTRAN96";#N/A,#N/A,FALSE,"NAA9697";#N/A,#N/A,FALSE,"ECWEBB";#N/A,#N/A,FALSE,"MFT96";#N/A,#N/A,FALSE,"CTrecon"}</definedName>
    <definedName name="asdas17aug_5_3" localSheetId="0" hidden="1">{#N/A,#N/A,FALSE,"TMCOMP96";#N/A,#N/A,FALSE,"MAT96";#N/A,#N/A,FALSE,"FANDA96";#N/A,#N/A,FALSE,"INTRAN96";#N/A,#N/A,FALSE,"NAA9697";#N/A,#N/A,FALSE,"ECWEBB";#N/A,#N/A,FALSE,"MFT96";#N/A,#N/A,FALSE,"CTrecon"}</definedName>
    <definedName name="asdas17aug_5_3" hidden="1">{#N/A,#N/A,FALSE,"TMCOMP96";#N/A,#N/A,FALSE,"MAT96";#N/A,#N/A,FALSE,"FANDA96";#N/A,#N/A,FALSE,"INTRAN96";#N/A,#N/A,FALSE,"NAA9697";#N/A,#N/A,FALSE,"ECWEBB";#N/A,#N/A,FALSE,"MFT96";#N/A,#N/A,FALSE,"CTrecon"}</definedName>
    <definedName name="asdas17aug_5_4" localSheetId="0" hidden="1">{#N/A,#N/A,FALSE,"TMCOMP96";#N/A,#N/A,FALSE,"MAT96";#N/A,#N/A,FALSE,"FANDA96";#N/A,#N/A,FALSE,"INTRAN96";#N/A,#N/A,FALSE,"NAA9697";#N/A,#N/A,FALSE,"ECWEBB";#N/A,#N/A,FALSE,"MFT96";#N/A,#N/A,FALSE,"CTrecon"}</definedName>
    <definedName name="asdas17aug_5_4" hidden="1">{#N/A,#N/A,FALSE,"TMCOMP96";#N/A,#N/A,FALSE,"MAT96";#N/A,#N/A,FALSE,"FANDA96";#N/A,#N/A,FALSE,"INTRAN96";#N/A,#N/A,FALSE,"NAA9697";#N/A,#N/A,FALSE,"ECWEBB";#N/A,#N/A,FALSE,"MFT96";#N/A,#N/A,FALSE,"CTrecon"}</definedName>
    <definedName name="asdas17aug_5_5" localSheetId="0" hidden="1">{#N/A,#N/A,FALSE,"TMCOMP96";#N/A,#N/A,FALSE,"MAT96";#N/A,#N/A,FALSE,"FANDA96";#N/A,#N/A,FALSE,"INTRAN96";#N/A,#N/A,FALSE,"NAA9697";#N/A,#N/A,FALSE,"ECWEBB";#N/A,#N/A,FALSE,"MFT96";#N/A,#N/A,FALSE,"CTrecon"}</definedName>
    <definedName name="asdas17aug_5_5" hidden="1">{#N/A,#N/A,FALSE,"TMCOMP96";#N/A,#N/A,FALSE,"MAT96";#N/A,#N/A,FALSE,"FANDA96";#N/A,#N/A,FALSE,"INTRAN96";#N/A,#N/A,FALSE,"NAA9697";#N/A,#N/A,FALSE,"ECWEBB";#N/A,#N/A,FALSE,"MFT96";#N/A,#N/A,FALSE,"CTrecon"}</definedName>
    <definedName name="ASDASFD" localSheetId="0" hidden="1">{#N/A,#N/A,FALSE,"TMCOMP96";#N/A,#N/A,FALSE,"MAT96";#N/A,#N/A,FALSE,"FANDA96";#N/A,#N/A,FALSE,"INTRAN96";#N/A,#N/A,FALSE,"NAA9697";#N/A,#N/A,FALSE,"ECWEBB";#N/A,#N/A,FALSE,"MFT96";#N/A,#N/A,FALSE,"CTrecon"}</definedName>
    <definedName name="ASDASFD" localSheetId="3" hidden="1">{#N/A,#N/A,FALSE,"TMCOMP96";#N/A,#N/A,FALSE,"MAT96";#N/A,#N/A,FALSE,"FANDA96";#N/A,#N/A,FALSE,"INTRAN96";#N/A,#N/A,FALSE,"NAA9697";#N/A,#N/A,FALSE,"ECWEBB";#N/A,#N/A,FALSE,"MFT96";#N/A,#N/A,FALSE,"CTrecon"}</definedName>
    <definedName name="ASDASFD" localSheetId="4" hidden="1">{#N/A,#N/A,FALSE,"TMCOMP96";#N/A,#N/A,FALSE,"MAT96";#N/A,#N/A,FALSE,"FANDA96";#N/A,#N/A,FALSE,"INTRAN96";#N/A,#N/A,FALSE,"NAA9697";#N/A,#N/A,FALSE,"ECWEBB";#N/A,#N/A,FALSE,"MFT96";#N/A,#N/A,FALSE,"CTrecon"}</definedName>
    <definedName name="ASDASFD" hidden="1">{#N/A,#N/A,FALSE,"TMCOMP96";#N/A,#N/A,FALSE,"MAT96";#N/A,#N/A,FALSE,"FANDA96";#N/A,#N/A,FALSE,"INTRAN96";#N/A,#N/A,FALSE,"NAA9697";#N/A,#N/A,FALSE,"ECWEBB";#N/A,#N/A,FALSE,"MFT96";#N/A,#N/A,FALSE,"CTrecon"}</definedName>
    <definedName name="ASDASFD_1" localSheetId="0" hidden="1">{#N/A,#N/A,FALSE,"TMCOMP96";#N/A,#N/A,FALSE,"MAT96";#N/A,#N/A,FALSE,"FANDA96";#N/A,#N/A,FALSE,"INTRAN96";#N/A,#N/A,FALSE,"NAA9697";#N/A,#N/A,FALSE,"ECWEBB";#N/A,#N/A,FALSE,"MFT96";#N/A,#N/A,FALSE,"CTrecon"}</definedName>
    <definedName name="ASDASFD_1" localSheetId="3" hidden="1">{#N/A,#N/A,FALSE,"TMCOMP96";#N/A,#N/A,FALSE,"MAT96";#N/A,#N/A,FALSE,"FANDA96";#N/A,#N/A,FALSE,"INTRAN96";#N/A,#N/A,FALSE,"NAA9697";#N/A,#N/A,FALSE,"ECWEBB";#N/A,#N/A,FALSE,"MFT96";#N/A,#N/A,FALSE,"CTrecon"}</definedName>
    <definedName name="ASDASFD_1" localSheetId="4" hidden="1">{#N/A,#N/A,FALSE,"TMCOMP96";#N/A,#N/A,FALSE,"MAT96";#N/A,#N/A,FALSE,"FANDA96";#N/A,#N/A,FALSE,"INTRAN96";#N/A,#N/A,FALSE,"NAA9697";#N/A,#N/A,FALSE,"ECWEBB";#N/A,#N/A,FALSE,"MFT96";#N/A,#N/A,FALSE,"CTrecon"}</definedName>
    <definedName name="ASDASFD_1" hidden="1">{#N/A,#N/A,FALSE,"TMCOMP96";#N/A,#N/A,FALSE,"MAT96";#N/A,#N/A,FALSE,"FANDA96";#N/A,#N/A,FALSE,"INTRAN96";#N/A,#N/A,FALSE,"NAA9697";#N/A,#N/A,FALSE,"ECWEBB";#N/A,#N/A,FALSE,"MFT96";#N/A,#N/A,FALSE,"CTrecon"}</definedName>
    <definedName name="ASDASFD_1_1" localSheetId="0" hidden="1">{#N/A,#N/A,FALSE,"TMCOMP96";#N/A,#N/A,FALSE,"MAT96";#N/A,#N/A,FALSE,"FANDA96";#N/A,#N/A,FALSE,"INTRAN96";#N/A,#N/A,FALSE,"NAA9697";#N/A,#N/A,FALSE,"ECWEBB";#N/A,#N/A,FALSE,"MFT96";#N/A,#N/A,FALSE,"CTrecon"}</definedName>
    <definedName name="ASDASFD_1_1" hidden="1">{#N/A,#N/A,FALSE,"TMCOMP96";#N/A,#N/A,FALSE,"MAT96";#N/A,#N/A,FALSE,"FANDA96";#N/A,#N/A,FALSE,"INTRAN96";#N/A,#N/A,FALSE,"NAA9697";#N/A,#N/A,FALSE,"ECWEBB";#N/A,#N/A,FALSE,"MFT96";#N/A,#N/A,FALSE,"CTrecon"}</definedName>
    <definedName name="ASDASFD_1_1_1" localSheetId="0" hidden="1">{#N/A,#N/A,FALSE,"TMCOMP96";#N/A,#N/A,FALSE,"MAT96";#N/A,#N/A,FALSE,"FANDA96";#N/A,#N/A,FALSE,"INTRAN96";#N/A,#N/A,FALSE,"NAA9697";#N/A,#N/A,FALSE,"ECWEBB";#N/A,#N/A,FALSE,"MFT96";#N/A,#N/A,FALSE,"CTrecon"}</definedName>
    <definedName name="ASDASFD_1_1_1" hidden="1">{#N/A,#N/A,FALSE,"TMCOMP96";#N/A,#N/A,FALSE,"MAT96";#N/A,#N/A,FALSE,"FANDA96";#N/A,#N/A,FALSE,"INTRAN96";#N/A,#N/A,FALSE,"NAA9697";#N/A,#N/A,FALSE,"ECWEBB";#N/A,#N/A,FALSE,"MFT96";#N/A,#N/A,FALSE,"CTrecon"}</definedName>
    <definedName name="ASDASFD_1_1_1_1" localSheetId="0" hidden="1">{#N/A,#N/A,FALSE,"TMCOMP96";#N/A,#N/A,FALSE,"MAT96";#N/A,#N/A,FALSE,"FANDA96";#N/A,#N/A,FALSE,"INTRAN96";#N/A,#N/A,FALSE,"NAA9697";#N/A,#N/A,FALSE,"ECWEBB";#N/A,#N/A,FALSE,"MFT96";#N/A,#N/A,FALSE,"CTrecon"}</definedName>
    <definedName name="ASDASFD_1_1_1_1" hidden="1">{#N/A,#N/A,FALSE,"TMCOMP96";#N/A,#N/A,FALSE,"MAT96";#N/A,#N/A,FALSE,"FANDA96";#N/A,#N/A,FALSE,"INTRAN96";#N/A,#N/A,FALSE,"NAA9697";#N/A,#N/A,FALSE,"ECWEBB";#N/A,#N/A,FALSE,"MFT96";#N/A,#N/A,FALSE,"CTrecon"}</definedName>
    <definedName name="ASDASFD_1_1_1_1_1" hidden="1">{#N/A,#N/A,FALSE,"TMCOMP96";#N/A,#N/A,FALSE,"MAT96";#N/A,#N/A,FALSE,"FANDA96";#N/A,#N/A,FALSE,"INTRAN96";#N/A,#N/A,FALSE,"NAA9697";#N/A,#N/A,FALSE,"ECWEBB";#N/A,#N/A,FALSE,"MFT96";#N/A,#N/A,FALSE,"CTrecon"}</definedName>
    <definedName name="ASDASFD_1_1_1_1_2" hidden="1">{#N/A,#N/A,FALSE,"TMCOMP96";#N/A,#N/A,FALSE,"MAT96";#N/A,#N/A,FALSE,"FANDA96";#N/A,#N/A,FALSE,"INTRAN96";#N/A,#N/A,FALSE,"NAA9697";#N/A,#N/A,FALSE,"ECWEBB";#N/A,#N/A,FALSE,"MFT96";#N/A,#N/A,FALSE,"CTrecon"}</definedName>
    <definedName name="ASDASFD_1_1_1_2" localSheetId="0" hidden="1">{#N/A,#N/A,FALSE,"TMCOMP96";#N/A,#N/A,FALSE,"MAT96";#N/A,#N/A,FALSE,"FANDA96";#N/A,#N/A,FALSE,"INTRAN96";#N/A,#N/A,FALSE,"NAA9697";#N/A,#N/A,FALSE,"ECWEBB";#N/A,#N/A,FALSE,"MFT96";#N/A,#N/A,FALSE,"CTrecon"}</definedName>
    <definedName name="ASDASFD_1_1_1_2" hidden="1">{#N/A,#N/A,FALSE,"TMCOMP96";#N/A,#N/A,FALSE,"MAT96";#N/A,#N/A,FALSE,"FANDA96";#N/A,#N/A,FALSE,"INTRAN96";#N/A,#N/A,FALSE,"NAA9697";#N/A,#N/A,FALSE,"ECWEBB";#N/A,#N/A,FALSE,"MFT96";#N/A,#N/A,FALSE,"CTrecon"}</definedName>
    <definedName name="ASDASFD_1_1_1_3" localSheetId="0" hidden="1">{#N/A,#N/A,FALSE,"TMCOMP96";#N/A,#N/A,FALSE,"MAT96";#N/A,#N/A,FALSE,"FANDA96";#N/A,#N/A,FALSE,"INTRAN96";#N/A,#N/A,FALSE,"NAA9697";#N/A,#N/A,FALSE,"ECWEBB";#N/A,#N/A,FALSE,"MFT96";#N/A,#N/A,FALSE,"CTrecon"}</definedName>
    <definedName name="ASDASFD_1_1_1_3" hidden="1">{#N/A,#N/A,FALSE,"TMCOMP96";#N/A,#N/A,FALSE,"MAT96";#N/A,#N/A,FALSE,"FANDA96";#N/A,#N/A,FALSE,"INTRAN96";#N/A,#N/A,FALSE,"NAA9697";#N/A,#N/A,FALSE,"ECWEBB";#N/A,#N/A,FALSE,"MFT96";#N/A,#N/A,FALSE,"CTrecon"}</definedName>
    <definedName name="ASDASFD_1_1_1_4" localSheetId="0" hidden="1">{#N/A,#N/A,FALSE,"TMCOMP96";#N/A,#N/A,FALSE,"MAT96";#N/A,#N/A,FALSE,"FANDA96";#N/A,#N/A,FALSE,"INTRAN96";#N/A,#N/A,FALSE,"NAA9697";#N/A,#N/A,FALSE,"ECWEBB";#N/A,#N/A,FALSE,"MFT96";#N/A,#N/A,FALSE,"CTrecon"}</definedName>
    <definedName name="ASDASFD_1_1_1_4" hidden="1">{#N/A,#N/A,FALSE,"TMCOMP96";#N/A,#N/A,FALSE,"MAT96";#N/A,#N/A,FALSE,"FANDA96";#N/A,#N/A,FALSE,"INTRAN96";#N/A,#N/A,FALSE,"NAA9697";#N/A,#N/A,FALSE,"ECWEBB";#N/A,#N/A,FALSE,"MFT96";#N/A,#N/A,FALSE,"CTrecon"}</definedName>
    <definedName name="ASDASFD_1_1_1_5" localSheetId="0" hidden="1">{#N/A,#N/A,FALSE,"TMCOMP96";#N/A,#N/A,FALSE,"MAT96";#N/A,#N/A,FALSE,"FANDA96";#N/A,#N/A,FALSE,"INTRAN96";#N/A,#N/A,FALSE,"NAA9697";#N/A,#N/A,FALSE,"ECWEBB";#N/A,#N/A,FALSE,"MFT96";#N/A,#N/A,FALSE,"CTrecon"}</definedName>
    <definedName name="ASDASFD_1_1_1_5" hidden="1">{#N/A,#N/A,FALSE,"TMCOMP96";#N/A,#N/A,FALSE,"MAT96";#N/A,#N/A,FALSE,"FANDA96";#N/A,#N/A,FALSE,"INTRAN96";#N/A,#N/A,FALSE,"NAA9697";#N/A,#N/A,FALSE,"ECWEBB";#N/A,#N/A,FALSE,"MFT96";#N/A,#N/A,FALSE,"CTrecon"}</definedName>
    <definedName name="ASDASFD_1_1_2" localSheetId="0" hidden="1">{#N/A,#N/A,FALSE,"TMCOMP96";#N/A,#N/A,FALSE,"MAT96";#N/A,#N/A,FALSE,"FANDA96";#N/A,#N/A,FALSE,"INTRAN96";#N/A,#N/A,FALSE,"NAA9697";#N/A,#N/A,FALSE,"ECWEBB";#N/A,#N/A,FALSE,"MFT96";#N/A,#N/A,FALSE,"CTrecon"}</definedName>
    <definedName name="ASDASFD_1_1_2" hidden="1">{#N/A,#N/A,FALSE,"TMCOMP96";#N/A,#N/A,FALSE,"MAT96";#N/A,#N/A,FALSE,"FANDA96";#N/A,#N/A,FALSE,"INTRAN96";#N/A,#N/A,FALSE,"NAA9697";#N/A,#N/A,FALSE,"ECWEBB";#N/A,#N/A,FALSE,"MFT96";#N/A,#N/A,FALSE,"CTrecon"}</definedName>
    <definedName name="ASDASFD_1_1_3" localSheetId="0" hidden="1">{#N/A,#N/A,FALSE,"TMCOMP96";#N/A,#N/A,FALSE,"MAT96";#N/A,#N/A,FALSE,"FANDA96";#N/A,#N/A,FALSE,"INTRAN96";#N/A,#N/A,FALSE,"NAA9697";#N/A,#N/A,FALSE,"ECWEBB";#N/A,#N/A,FALSE,"MFT96";#N/A,#N/A,FALSE,"CTrecon"}</definedName>
    <definedName name="ASDASFD_1_1_3" hidden="1">{#N/A,#N/A,FALSE,"TMCOMP96";#N/A,#N/A,FALSE,"MAT96";#N/A,#N/A,FALSE,"FANDA96";#N/A,#N/A,FALSE,"INTRAN96";#N/A,#N/A,FALSE,"NAA9697";#N/A,#N/A,FALSE,"ECWEBB";#N/A,#N/A,FALSE,"MFT96";#N/A,#N/A,FALSE,"CTrecon"}</definedName>
    <definedName name="ASDASFD_1_1_4" localSheetId="0" hidden="1">{#N/A,#N/A,FALSE,"TMCOMP96";#N/A,#N/A,FALSE,"MAT96";#N/A,#N/A,FALSE,"FANDA96";#N/A,#N/A,FALSE,"INTRAN96";#N/A,#N/A,FALSE,"NAA9697";#N/A,#N/A,FALSE,"ECWEBB";#N/A,#N/A,FALSE,"MFT96";#N/A,#N/A,FALSE,"CTrecon"}</definedName>
    <definedName name="ASDASFD_1_1_4" hidden="1">{#N/A,#N/A,FALSE,"TMCOMP96";#N/A,#N/A,FALSE,"MAT96";#N/A,#N/A,FALSE,"FANDA96";#N/A,#N/A,FALSE,"INTRAN96";#N/A,#N/A,FALSE,"NAA9697";#N/A,#N/A,FALSE,"ECWEBB";#N/A,#N/A,FALSE,"MFT96";#N/A,#N/A,FALSE,"CTrecon"}</definedName>
    <definedName name="ASDASFD_1_1_5" localSheetId="0" hidden="1">{#N/A,#N/A,FALSE,"TMCOMP96";#N/A,#N/A,FALSE,"MAT96";#N/A,#N/A,FALSE,"FANDA96";#N/A,#N/A,FALSE,"INTRAN96";#N/A,#N/A,FALSE,"NAA9697";#N/A,#N/A,FALSE,"ECWEBB";#N/A,#N/A,FALSE,"MFT96";#N/A,#N/A,FALSE,"CTrecon"}</definedName>
    <definedName name="ASDASFD_1_1_5" hidden="1">{#N/A,#N/A,FALSE,"TMCOMP96";#N/A,#N/A,FALSE,"MAT96";#N/A,#N/A,FALSE,"FANDA96";#N/A,#N/A,FALSE,"INTRAN96";#N/A,#N/A,FALSE,"NAA9697";#N/A,#N/A,FALSE,"ECWEBB";#N/A,#N/A,FALSE,"MFT96";#N/A,#N/A,FALSE,"CTrecon"}</definedName>
    <definedName name="ASDASFD_1_2" localSheetId="0" hidden="1">{#N/A,#N/A,FALSE,"TMCOMP96";#N/A,#N/A,FALSE,"MAT96";#N/A,#N/A,FALSE,"FANDA96";#N/A,#N/A,FALSE,"INTRAN96";#N/A,#N/A,FALSE,"NAA9697";#N/A,#N/A,FALSE,"ECWEBB";#N/A,#N/A,FALSE,"MFT96";#N/A,#N/A,FALSE,"CTrecon"}</definedName>
    <definedName name="ASDASFD_1_2" hidden="1">{#N/A,#N/A,FALSE,"TMCOMP96";#N/A,#N/A,FALSE,"MAT96";#N/A,#N/A,FALSE,"FANDA96";#N/A,#N/A,FALSE,"INTRAN96";#N/A,#N/A,FALSE,"NAA9697";#N/A,#N/A,FALSE,"ECWEBB";#N/A,#N/A,FALSE,"MFT96";#N/A,#N/A,FALSE,"CTrecon"}</definedName>
    <definedName name="ASDASFD_1_2_1" localSheetId="0" hidden="1">{#N/A,#N/A,FALSE,"TMCOMP96";#N/A,#N/A,FALSE,"MAT96";#N/A,#N/A,FALSE,"FANDA96";#N/A,#N/A,FALSE,"INTRAN96";#N/A,#N/A,FALSE,"NAA9697";#N/A,#N/A,FALSE,"ECWEBB";#N/A,#N/A,FALSE,"MFT96";#N/A,#N/A,FALSE,"CTrecon"}</definedName>
    <definedName name="ASDASFD_1_2_1" hidden="1">{#N/A,#N/A,FALSE,"TMCOMP96";#N/A,#N/A,FALSE,"MAT96";#N/A,#N/A,FALSE,"FANDA96";#N/A,#N/A,FALSE,"INTRAN96";#N/A,#N/A,FALSE,"NAA9697";#N/A,#N/A,FALSE,"ECWEBB";#N/A,#N/A,FALSE,"MFT96";#N/A,#N/A,FALSE,"CTrecon"}</definedName>
    <definedName name="ASDASFD_1_2_1_1" localSheetId="0" hidden="1">{#N/A,#N/A,FALSE,"TMCOMP96";#N/A,#N/A,FALSE,"MAT96";#N/A,#N/A,FALSE,"FANDA96";#N/A,#N/A,FALSE,"INTRAN96";#N/A,#N/A,FALSE,"NAA9697";#N/A,#N/A,FALSE,"ECWEBB";#N/A,#N/A,FALSE,"MFT96";#N/A,#N/A,FALSE,"CTrecon"}</definedName>
    <definedName name="ASDASFD_1_2_1_1" hidden="1">{#N/A,#N/A,FALSE,"TMCOMP96";#N/A,#N/A,FALSE,"MAT96";#N/A,#N/A,FALSE,"FANDA96";#N/A,#N/A,FALSE,"INTRAN96";#N/A,#N/A,FALSE,"NAA9697";#N/A,#N/A,FALSE,"ECWEBB";#N/A,#N/A,FALSE,"MFT96";#N/A,#N/A,FALSE,"CTrecon"}</definedName>
    <definedName name="ASDASFD_1_2_1_1_1" hidden="1">{#N/A,#N/A,FALSE,"TMCOMP96";#N/A,#N/A,FALSE,"MAT96";#N/A,#N/A,FALSE,"FANDA96";#N/A,#N/A,FALSE,"INTRAN96";#N/A,#N/A,FALSE,"NAA9697";#N/A,#N/A,FALSE,"ECWEBB";#N/A,#N/A,FALSE,"MFT96";#N/A,#N/A,FALSE,"CTrecon"}</definedName>
    <definedName name="ASDASFD_1_2_1_1_2" hidden="1">{#N/A,#N/A,FALSE,"TMCOMP96";#N/A,#N/A,FALSE,"MAT96";#N/A,#N/A,FALSE,"FANDA96";#N/A,#N/A,FALSE,"INTRAN96";#N/A,#N/A,FALSE,"NAA9697";#N/A,#N/A,FALSE,"ECWEBB";#N/A,#N/A,FALSE,"MFT96";#N/A,#N/A,FALSE,"CTrecon"}</definedName>
    <definedName name="ASDASFD_1_2_1_2" localSheetId="0" hidden="1">{#N/A,#N/A,FALSE,"TMCOMP96";#N/A,#N/A,FALSE,"MAT96";#N/A,#N/A,FALSE,"FANDA96";#N/A,#N/A,FALSE,"INTRAN96";#N/A,#N/A,FALSE,"NAA9697";#N/A,#N/A,FALSE,"ECWEBB";#N/A,#N/A,FALSE,"MFT96";#N/A,#N/A,FALSE,"CTrecon"}</definedName>
    <definedName name="ASDASFD_1_2_1_2" hidden="1">{#N/A,#N/A,FALSE,"TMCOMP96";#N/A,#N/A,FALSE,"MAT96";#N/A,#N/A,FALSE,"FANDA96";#N/A,#N/A,FALSE,"INTRAN96";#N/A,#N/A,FALSE,"NAA9697";#N/A,#N/A,FALSE,"ECWEBB";#N/A,#N/A,FALSE,"MFT96";#N/A,#N/A,FALSE,"CTrecon"}</definedName>
    <definedName name="ASDASFD_1_2_1_3" localSheetId="0" hidden="1">{#N/A,#N/A,FALSE,"TMCOMP96";#N/A,#N/A,FALSE,"MAT96";#N/A,#N/A,FALSE,"FANDA96";#N/A,#N/A,FALSE,"INTRAN96";#N/A,#N/A,FALSE,"NAA9697";#N/A,#N/A,FALSE,"ECWEBB";#N/A,#N/A,FALSE,"MFT96";#N/A,#N/A,FALSE,"CTrecon"}</definedName>
    <definedName name="ASDASFD_1_2_1_3" hidden="1">{#N/A,#N/A,FALSE,"TMCOMP96";#N/A,#N/A,FALSE,"MAT96";#N/A,#N/A,FALSE,"FANDA96";#N/A,#N/A,FALSE,"INTRAN96";#N/A,#N/A,FALSE,"NAA9697";#N/A,#N/A,FALSE,"ECWEBB";#N/A,#N/A,FALSE,"MFT96";#N/A,#N/A,FALSE,"CTrecon"}</definedName>
    <definedName name="ASDASFD_1_2_1_4" localSheetId="0" hidden="1">{#N/A,#N/A,FALSE,"TMCOMP96";#N/A,#N/A,FALSE,"MAT96";#N/A,#N/A,FALSE,"FANDA96";#N/A,#N/A,FALSE,"INTRAN96";#N/A,#N/A,FALSE,"NAA9697";#N/A,#N/A,FALSE,"ECWEBB";#N/A,#N/A,FALSE,"MFT96";#N/A,#N/A,FALSE,"CTrecon"}</definedName>
    <definedName name="ASDASFD_1_2_1_4" hidden="1">{#N/A,#N/A,FALSE,"TMCOMP96";#N/A,#N/A,FALSE,"MAT96";#N/A,#N/A,FALSE,"FANDA96";#N/A,#N/A,FALSE,"INTRAN96";#N/A,#N/A,FALSE,"NAA9697";#N/A,#N/A,FALSE,"ECWEBB";#N/A,#N/A,FALSE,"MFT96";#N/A,#N/A,FALSE,"CTrecon"}</definedName>
    <definedName name="ASDASFD_1_2_1_5" localSheetId="0" hidden="1">{#N/A,#N/A,FALSE,"TMCOMP96";#N/A,#N/A,FALSE,"MAT96";#N/A,#N/A,FALSE,"FANDA96";#N/A,#N/A,FALSE,"INTRAN96";#N/A,#N/A,FALSE,"NAA9697";#N/A,#N/A,FALSE,"ECWEBB";#N/A,#N/A,FALSE,"MFT96";#N/A,#N/A,FALSE,"CTrecon"}</definedName>
    <definedName name="ASDASFD_1_2_1_5" hidden="1">{#N/A,#N/A,FALSE,"TMCOMP96";#N/A,#N/A,FALSE,"MAT96";#N/A,#N/A,FALSE,"FANDA96";#N/A,#N/A,FALSE,"INTRAN96";#N/A,#N/A,FALSE,"NAA9697";#N/A,#N/A,FALSE,"ECWEBB";#N/A,#N/A,FALSE,"MFT96";#N/A,#N/A,FALSE,"CTrecon"}</definedName>
    <definedName name="ASDASFD_1_2_2" localSheetId="0" hidden="1">{#N/A,#N/A,FALSE,"TMCOMP96";#N/A,#N/A,FALSE,"MAT96";#N/A,#N/A,FALSE,"FANDA96";#N/A,#N/A,FALSE,"INTRAN96";#N/A,#N/A,FALSE,"NAA9697";#N/A,#N/A,FALSE,"ECWEBB";#N/A,#N/A,FALSE,"MFT96";#N/A,#N/A,FALSE,"CTrecon"}</definedName>
    <definedName name="ASDASFD_1_2_2" hidden="1">{#N/A,#N/A,FALSE,"TMCOMP96";#N/A,#N/A,FALSE,"MAT96";#N/A,#N/A,FALSE,"FANDA96";#N/A,#N/A,FALSE,"INTRAN96";#N/A,#N/A,FALSE,"NAA9697";#N/A,#N/A,FALSE,"ECWEBB";#N/A,#N/A,FALSE,"MFT96";#N/A,#N/A,FALSE,"CTrecon"}</definedName>
    <definedName name="ASDASFD_1_2_3" localSheetId="0" hidden="1">{#N/A,#N/A,FALSE,"TMCOMP96";#N/A,#N/A,FALSE,"MAT96";#N/A,#N/A,FALSE,"FANDA96";#N/A,#N/A,FALSE,"INTRAN96";#N/A,#N/A,FALSE,"NAA9697";#N/A,#N/A,FALSE,"ECWEBB";#N/A,#N/A,FALSE,"MFT96";#N/A,#N/A,FALSE,"CTrecon"}</definedName>
    <definedName name="ASDASFD_1_2_3" hidden="1">{#N/A,#N/A,FALSE,"TMCOMP96";#N/A,#N/A,FALSE,"MAT96";#N/A,#N/A,FALSE,"FANDA96";#N/A,#N/A,FALSE,"INTRAN96";#N/A,#N/A,FALSE,"NAA9697";#N/A,#N/A,FALSE,"ECWEBB";#N/A,#N/A,FALSE,"MFT96";#N/A,#N/A,FALSE,"CTrecon"}</definedName>
    <definedName name="ASDASFD_1_2_4" localSheetId="0" hidden="1">{#N/A,#N/A,FALSE,"TMCOMP96";#N/A,#N/A,FALSE,"MAT96";#N/A,#N/A,FALSE,"FANDA96";#N/A,#N/A,FALSE,"INTRAN96";#N/A,#N/A,FALSE,"NAA9697";#N/A,#N/A,FALSE,"ECWEBB";#N/A,#N/A,FALSE,"MFT96";#N/A,#N/A,FALSE,"CTrecon"}</definedName>
    <definedName name="ASDASFD_1_2_4" hidden="1">{#N/A,#N/A,FALSE,"TMCOMP96";#N/A,#N/A,FALSE,"MAT96";#N/A,#N/A,FALSE,"FANDA96";#N/A,#N/A,FALSE,"INTRAN96";#N/A,#N/A,FALSE,"NAA9697";#N/A,#N/A,FALSE,"ECWEBB";#N/A,#N/A,FALSE,"MFT96";#N/A,#N/A,FALSE,"CTrecon"}</definedName>
    <definedName name="ASDASFD_1_2_5" localSheetId="0" hidden="1">{#N/A,#N/A,FALSE,"TMCOMP96";#N/A,#N/A,FALSE,"MAT96";#N/A,#N/A,FALSE,"FANDA96";#N/A,#N/A,FALSE,"INTRAN96";#N/A,#N/A,FALSE,"NAA9697";#N/A,#N/A,FALSE,"ECWEBB";#N/A,#N/A,FALSE,"MFT96";#N/A,#N/A,FALSE,"CTrecon"}</definedName>
    <definedName name="ASDASFD_1_2_5" hidden="1">{#N/A,#N/A,FALSE,"TMCOMP96";#N/A,#N/A,FALSE,"MAT96";#N/A,#N/A,FALSE,"FANDA96";#N/A,#N/A,FALSE,"INTRAN96";#N/A,#N/A,FALSE,"NAA9697";#N/A,#N/A,FALSE,"ECWEBB";#N/A,#N/A,FALSE,"MFT96";#N/A,#N/A,FALSE,"CTrecon"}</definedName>
    <definedName name="ASDASFD_1_3" localSheetId="0" hidden="1">{#N/A,#N/A,FALSE,"TMCOMP96";#N/A,#N/A,FALSE,"MAT96";#N/A,#N/A,FALSE,"FANDA96";#N/A,#N/A,FALSE,"INTRAN96";#N/A,#N/A,FALSE,"NAA9697";#N/A,#N/A,FALSE,"ECWEBB";#N/A,#N/A,FALSE,"MFT96";#N/A,#N/A,FALSE,"CTrecon"}</definedName>
    <definedName name="ASDASFD_1_3" hidden="1">{#N/A,#N/A,FALSE,"TMCOMP96";#N/A,#N/A,FALSE,"MAT96";#N/A,#N/A,FALSE,"FANDA96";#N/A,#N/A,FALSE,"INTRAN96";#N/A,#N/A,FALSE,"NAA9697";#N/A,#N/A,FALSE,"ECWEBB";#N/A,#N/A,FALSE,"MFT96";#N/A,#N/A,FALSE,"CTrecon"}</definedName>
    <definedName name="ASDASFD_1_3_1" localSheetId="0" hidden="1">{#N/A,#N/A,FALSE,"TMCOMP96";#N/A,#N/A,FALSE,"MAT96";#N/A,#N/A,FALSE,"FANDA96";#N/A,#N/A,FALSE,"INTRAN96";#N/A,#N/A,FALSE,"NAA9697";#N/A,#N/A,FALSE,"ECWEBB";#N/A,#N/A,FALSE,"MFT96";#N/A,#N/A,FALSE,"CTrecon"}</definedName>
    <definedName name="ASDASFD_1_3_1" hidden="1">{#N/A,#N/A,FALSE,"TMCOMP96";#N/A,#N/A,FALSE,"MAT96";#N/A,#N/A,FALSE,"FANDA96";#N/A,#N/A,FALSE,"INTRAN96";#N/A,#N/A,FALSE,"NAA9697";#N/A,#N/A,FALSE,"ECWEBB";#N/A,#N/A,FALSE,"MFT96";#N/A,#N/A,FALSE,"CTrecon"}</definedName>
    <definedName name="ASDASFD_1_3_1_1" localSheetId="0" hidden="1">{#N/A,#N/A,FALSE,"TMCOMP96";#N/A,#N/A,FALSE,"MAT96";#N/A,#N/A,FALSE,"FANDA96";#N/A,#N/A,FALSE,"INTRAN96";#N/A,#N/A,FALSE,"NAA9697";#N/A,#N/A,FALSE,"ECWEBB";#N/A,#N/A,FALSE,"MFT96";#N/A,#N/A,FALSE,"CTrecon"}</definedName>
    <definedName name="ASDASFD_1_3_1_1" hidden="1">{#N/A,#N/A,FALSE,"TMCOMP96";#N/A,#N/A,FALSE,"MAT96";#N/A,#N/A,FALSE,"FANDA96";#N/A,#N/A,FALSE,"INTRAN96";#N/A,#N/A,FALSE,"NAA9697";#N/A,#N/A,FALSE,"ECWEBB";#N/A,#N/A,FALSE,"MFT96";#N/A,#N/A,FALSE,"CTrecon"}</definedName>
    <definedName name="ASDASFD_1_3_1_1_1" hidden="1">{#N/A,#N/A,FALSE,"TMCOMP96";#N/A,#N/A,FALSE,"MAT96";#N/A,#N/A,FALSE,"FANDA96";#N/A,#N/A,FALSE,"INTRAN96";#N/A,#N/A,FALSE,"NAA9697";#N/A,#N/A,FALSE,"ECWEBB";#N/A,#N/A,FALSE,"MFT96";#N/A,#N/A,FALSE,"CTrecon"}</definedName>
    <definedName name="ASDASFD_1_3_1_1_2" hidden="1">{#N/A,#N/A,FALSE,"TMCOMP96";#N/A,#N/A,FALSE,"MAT96";#N/A,#N/A,FALSE,"FANDA96";#N/A,#N/A,FALSE,"INTRAN96";#N/A,#N/A,FALSE,"NAA9697";#N/A,#N/A,FALSE,"ECWEBB";#N/A,#N/A,FALSE,"MFT96";#N/A,#N/A,FALSE,"CTrecon"}</definedName>
    <definedName name="ASDASFD_1_3_1_2" localSheetId="0" hidden="1">{#N/A,#N/A,FALSE,"TMCOMP96";#N/A,#N/A,FALSE,"MAT96";#N/A,#N/A,FALSE,"FANDA96";#N/A,#N/A,FALSE,"INTRAN96";#N/A,#N/A,FALSE,"NAA9697";#N/A,#N/A,FALSE,"ECWEBB";#N/A,#N/A,FALSE,"MFT96";#N/A,#N/A,FALSE,"CTrecon"}</definedName>
    <definedName name="ASDASFD_1_3_1_2" hidden="1">{#N/A,#N/A,FALSE,"TMCOMP96";#N/A,#N/A,FALSE,"MAT96";#N/A,#N/A,FALSE,"FANDA96";#N/A,#N/A,FALSE,"INTRAN96";#N/A,#N/A,FALSE,"NAA9697";#N/A,#N/A,FALSE,"ECWEBB";#N/A,#N/A,FALSE,"MFT96";#N/A,#N/A,FALSE,"CTrecon"}</definedName>
    <definedName name="ASDASFD_1_3_1_3" localSheetId="0" hidden="1">{#N/A,#N/A,FALSE,"TMCOMP96";#N/A,#N/A,FALSE,"MAT96";#N/A,#N/A,FALSE,"FANDA96";#N/A,#N/A,FALSE,"INTRAN96";#N/A,#N/A,FALSE,"NAA9697";#N/A,#N/A,FALSE,"ECWEBB";#N/A,#N/A,FALSE,"MFT96";#N/A,#N/A,FALSE,"CTrecon"}</definedName>
    <definedName name="ASDASFD_1_3_1_3" hidden="1">{#N/A,#N/A,FALSE,"TMCOMP96";#N/A,#N/A,FALSE,"MAT96";#N/A,#N/A,FALSE,"FANDA96";#N/A,#N/A,FALSE,"INTRAN96";#N/A,#N/A,FALSE,"NAA9697";#N/A,#N/A,FALSE,"ECWEBB";#N/A,#N/A,FALSE,"MFT96";#N/A,#N/A,FALSE,"CTrecon"}</definedName>
    <definedName name="ASDASFD_1_3_1_4" localSheetId="0" hidden="1">{#N/A,#N/A,FALSE,"TMCOMP96";#N/A,#N/A,FALSE,"MAT96";#N/A,#N/A,FALSE,"FANDA96";#N/A,#N/A,FALSE,"INTRAN96";#N/A,#N/A,FALSE,"NAA9697";#N/A,#N/A,FALSE,"ECWEBB";#N/A,#N/A,FALSE,"MFT96";#N/A,#N/A,FALSE,"CTrecon"}</definedName>
    <definedName name="ASDASFD_1_3_1_4" hidden="1">{#N/A,#N/A,FALSE,"TMCOMP96";#N/A,#N/A,FALSE,"MAT96";#N/A,#N/A,FALSE,"FANDA96";#N/A,#N/A,FALSE,"INTRAN96";#N/A,#N/A,FALSE,"NAA9697";#N/A,#N/A,FALSE,"ECWEBB";#N/A,#N/A,FALSE,"MFT96";#N/A,#N/A,FALSE,"CTrecon"}</definedName>
    <definedName name="ASDASFD_1_3_1_5" localSheetId="0" hidden="1">{#N/A,#N/A,FALSE,"TMCOMP96";#N/A,#N/A,FALSE,"MAT96";#N/A,#N/A,FALSE,"FANDA96";#N/A,#N/A,FALSE,"INTRAN96";#N/A,#N/A,FALSE,"NAA9697";#N/A,#N/A,FALSE,"ECWEBB";#N/A,#N/A,FALSE,"MFT96";#N/A,#N/A,FALSE,"CTrecon"}</definedName>
    <definedName name="ASDASFD_1_3_1_5" hidden="1">{#N/A,#N/A,FALSE,"TMCOMP96";#N/A,#N/A,FALSE,"MAT96";#N/A,#N/A,FALSE,"FANDA96";#N/A,#N/A,FALSE,"INTRAN96";#N/A,#N/A,FALSE,"NAA9697";#N/A,#N/A,FALSE,"ECWEBB";#N/A,#N/A,FALSE,"MFT96";#N/A,#N/A,FALSE,"CTrecon"}</definedName>
    <definedName name="ASDASFD_1_3_2" localSheetId="0" hidden="1">{#N/A,#N/A,FALSE,"TMCOMP96";#N/A,#N/A,FALSE,"MAT96";#N/A,#N/A,FALSE,"FANDA96";#N/A,#N/A,FALSE,"INTRAN96";#N/A,#N/A,FALSE,"NAA9697";#N/A,#N/A,FALSE,"ECWEBB";#N/A,#N/A,FALSE,"MFT96";#N/A,#N/A,FALSE,"CTrecon"}</definedName>
    <definedName name="ASDASFD_1_3_2" hidden="1">{#N/A,#N/A,FALSE,"TMCOMP96";#N/A,#N/A,FALSE,"MAT96";#N/A,#N/A,FALSE,"FANDA96";#N/A,#N/A,FALSE,"INTRAN96";#N/A,#N/A,FALSE,"NAA9697";#N/A,#N/A,FALSE,"ECWEBB";#N/A,#N/A,FALSE,"MFT96";#N/A,#N/A,FALSE,"CTrecon"}</definedName>
    <definedName name="ASDASFD_1_3_3" localSheetId="0" hidden="1">{#N/A,#N/A,FALSE,"TMCOMP96";#N/A,#N/A,FALSE,"MAT96";#N/A,#N/A,FALSE,"FANDA96";#N/A,#N/A,FALSE,"INTRAN96";#N/A,#N/A,FALSE,"NAA9697";#N/A,#N/A,FALSE,"ECWEBB";#N/A,#N/A,FALSE,"MFT96";#N/A,#N/A,FALSE,"CTrecon"}</definedName>
    <definedName name="ASDASFD_1_3_3" hidden="1">{#N/A,#N/A,FALSE,"TMCOMP96";#N/A,#N/A,FALSE,"MAT96";#N/A,#N/A,FALSE,"FANDA96";#N/A,#N/A,FALSE,"INTRAN96";#N/A,#N/A,FALSE,"NAA9697";#N/A,#N/A,FALSE,"ECWEBB";#N/A,#N/A,FALSE,"MFT96";#N/A,#N/A,FALSE,"CTrecon"}</definedName>
    <definedName name="ASDASFD_1_3_4" localSheetId="0" hidden="1">{#N/A,#N/A,FALSE,"TMCOMP96";#N/A,#N/A,FALSE,"MAT96";#N/A,#N/A,FALSE,"FANDA96";#N/A,#N/A,FALSE,"INTRAN96";#N/A,#N/A,FALSE,"NAA9697";#N/A,#N/A,FALSE,"ECWEBB";#N/A,#N/A,FALSE,"MFT96";#N/A,#N/A,FALSE,"CTrecon"}</definedName>
    <definedName name="ASDASFD_1_3_4" hidden="1">{#N/A,#N/A,FALSE,"TMCOMP96";#N/A,#N/A,FALSE,"MAT96";#N/A,#N/A,FALSE,"FANDA96";#N/A,#N/A,FALSE,"INTRAN96";#N/A,#N/A,FALSE,"NAA9697";#N/A,#N/A,FALSE,"ECWEBB";#N/A,#N/A,FALSE,"MFT96";#N/A,#N/A,FALSE,"CTrecon"}</definedName>
    <definedName name="ASDASFD_1_3_5" localSheetId="0" hidden="1">{#N/A,#N/A,FALSE,"TMCOMP96";#N/A,#N/A,FALSE,"MAT96";#N/A,#N/A,FALSE,"FANDA96";#N/A,#N/A,FALSE,"INTRAN96";#N/A,#N/A,FALSE,"NAA9697";#N/A,#N/A,FALSE,"ECWEBB";#N/A,#N/A,FALSE,"MFT96";#N/A,#N/A,FALSE,"CTrecon"}</definedName>
    <definedName name="ASDASFD_1_3_5" hidden="1">{#N/A,#N/A,FALSE,"TMCOMP96";#N/A,#N/A,FALSE,"MAT96";#N/A,#N/A,FALSE,"FANDA96";#N/A,#N/A,FALSE,"INTRAN96";#N/A,#N/A,FALSE,"NAA9697";#N/A,#N/A,FALSE,"ECWEBB";#N/A,#N/A,FALSE,"MFT96";#N/A,#N/A,FALSE,"CTrecon"}</definedName>
    <definedName name="ASDASFD_1_4" localSheetId="0" hidden="1">{#N/A,#N/A,FALSE,"TMCOMP96";#N/A,#N/A,FALSE,"MAT96";#N/A,#N/A,FALSE,"FANDA96";#N/A,#N/A,FALSE,"INTRAN96";#N/A,#N/A,FALSE,"NAA9697";#N/A,#N/A,FALSE,"ECWEBB";#N/A,#N/A,FALSE,"MFT96";#N/A,#N/A,FALSE,"CTrecon"}</definedName>
    <definedName name="ASDASFD_1_4" hidden="1">{#N/A,#N/A,FALSE,"TMCOMP96";#N/A,#N/A,FALSE,"MAT96";#N/A,#N/A,FALSE,"FANDA96";#N/A,#N/A,FALSE,"INTRAN96";#N/A,#N/A,FALSE,"NAA9697";#N/A,#N/A,FALSE,"ECWEBB";#N/A,#N/A,FALSE,"MFT96";#N/A,#N/A,FALSE,"CTrecon"}</definedName>
    <definedName name="ASDASFD_1_4_1" localSheetId="0" hidden="1">{#N/A,#N/A,FALSE,"TMCOMP96";#N/A,#N/A,FALSE,"MAT96";#N/A,#N/A,FALSE,"FANDA96";#N/A,#N/A,FALSE,"INTRAN96";#N/A,#N/A,FALSE,"NAA9697";#N/A,#N/A,FALSE,"ECWEBB";#N/A,#N/A,FALSE,"MFT96";#N/A,#N/A,FALSE,"CTrecon"}</definedName>
    <definedName name="ASDASFD_1_4_1" hidden="1">{#N/A,#N/A,FALSE,"TMCOMP96";#N/A,#N/A,FALSE,"MAT96";#N/A,#N/A,FALSE,"FANDA96";#N/A,#N/A,FALSE,"INTRAN96";#N/A,#N/A,FALSE,"NAA9697";#N/A,#N/A,FALSE,"ECWEBB";#N/A,#N/A,FALSE,"MFT96";#N/A,#N/A,FALSE,"CTrecon"}</definedName>
    <definedName name="ASDASFD_1_4_1_1" localSheetId="0" hidden="1">{#N/A,#N/A,FALSE,"TMCOMP96";#N/A,#N/A,FALSE,"MAT96";#N/A,#N/A,FALSE,"FANDA96";#N/A,#N/A,FALSE,"INTRAN96";#N/A,#N/A,FALSE,"NAA9697";#N/A,#N/A,FALSE,"ECWEBB";#N/A,#N/A,FALSE,"MFT96";#N/A,#N/A,FALSE,"CTrecon"}</definedName>
    <definedName name="ASDASFD_1_4_1_1" hidden="1">{#N/A,#N/A,FALSE,"TMCOMP96";#N/A,#N/A,FALSE,"MAT96";#N/A,#N/A,FALSE,"FANDA96";#N/A,#N/A,FALSE,"INTRAN96";#N/A,#N/A,FALSE,"NAA9697";#N/A,#N/A,FALSE,"ECWEBB";#N/A,#N/A,FALSE,"MFT96";#N/A,#N/A,FALSE,"CTrecon"}</definedName>
    <definedName name="ASDASFD_1_4_1_2" localSheetId="0" hidden="1">{#N/A,#N/A,FALSE,"TMCOMP96";#N/A,#N/A,FALSE,"MAT96";#N/A,#N/A,FALSE,"FANDA96";#N/A,#N/A,FALSE,"INTRAN96";#N/A,#N/A,FALSE,"NAA9697";#N/A,#N/A,FALSE,"ECWEBB";#N/A,#N/A,FALSE,"MFT96";#N/A,#N/A,FALSE,"CTrecon"}</definedName>
    <definedName name="ASDASFD_1_4_1_2" hidden="1">{#N/A,#N/A,FALSE,"TMCOMP96";#N/A,#N/A,FALSE,"MAT96";#N/A,#N/A,FALSE,"FANDA96";#N/A,#N/A,FALSE,"INTRAN96";#N/A,#N/A,FALSE,"NAA9697";#N/A,#N/A,FALSE,"ECWEBB";#N/A,#N/A,FALSE,"MFT96";#N/A,#N/A,FALSE,"CTrecon"}</definedName>
    <definedName name="ASDASFD_1_4_1_3" localSheetId="0" hidden="1">{#N/A,#N/A,FALSE,"TMCOMP96";#N/A,#N/A,FALSE,"MAT96";#N/A,#N/A,FALSE,"FANDA96";#N/A,#N/A,FALSE,"INTRAN96";#N/A,#N/A,FALSE,"NAA9697";#N/A,#N/A,FALSE,"ECWEBB";#N/A,#N/A,FALSE,"MFT96";#N/A,#N/A,FALSE,"CTrecon"}</definedName>
    <definedName name="ASDASFD_1_4_1_3" hidden="1">{#N/A,#N/A,FALSE,"TMCOMP96";#N/A,#N/A,FALSE,"MAT96";#N/A,#N/A,FALSE,"FANDA96";#N/A,#N/A,FALSE,"INTRAN96";#N/A,#N/A,FALSE,"NAA9697";#N/A,#N/A,FALSE,"ECWEBB";#N/A,#N/A,FALSE,"MFT96";#N/A,#N/A,FALSE,"CTrecon"}</definedName>
    <definedName name="ASDASFD_1_4_1_4" localSheetId="0" hidden="1">{#N/A,#N/A,FALSE,"TMCOMP96";#N/A,#N/A,FALSE,"MAT96";#N/A,#N/A,FALSE,"FANDA96";#N/A,#N/A,FALSE,"INTRAN96";#N/A,#N/A,FALSE,"NAA9697";#N/A,#N/A,FALSE,"ECWEBB";#N/A,#N/A,FALSE,"MFT96";#N/A,#N/A,FALSE,"CTrecon"}</definedName>
    <definedName name="ASDASFD_1_4_1_4" hidden="1">{#N/A,#N/A,FALSE,"TMCOMP96";#N/A,#N/A,FALSE,"MAT96";#N/A,#N/A,FALSE,"FANDA96";#N/A,#N/A,FALSE,"INTRAN96";#N/A,#N/A,FALSE,"NAA9697";#N/A,#N/A,FALSE,"ECWEBB";#N/A,#N/A,FALSE,"MFT96";#N/A,#N/A,FALSE,"CTrecon"}</definedName>
    <definedName name="ASDASFD_1_4_1_5" hidden="1">{#N/A,#N/A,FALSE,"TMCOMP96";#N/A,#N/A,FALSE,"MAT96";#N/A,#N/A,FALSE,"FANDA96";#N/A,#N/A,FALSE,"INTRAN96";#N/A,#N/A,FALSE,"NAA9697";#N/A,#N/A,FALSE,"ECWEBB";#N/A,#N/A,FALSE,"MFT96";#N/A,#N/A,FALSE,"CTrecon"}</definedName>
    <definedName name="ASDASFD_1_4_2" localSheetId="0" hidden="1">{#N/A,#N/A,FALSE,"TMCOMP96";#N/A,#N/A,FALSE,"MAT96";#N/A,#N/A,FALSE,"FANDA96";#N/A,#N/A,FALSE,"INTRAN96";#N/A,#N/A,FALSE,"NAA9697";#N/A,#N/A,FALSE,"ECWEBB";#N/A,#N/A,FALSE,"MFT96";#N/A,#N/A,FALSE,"CTrecon"}</definedName>
    <definedName name="ASDASFD_1_4_2" hidden="1">{#N/A,#N/A,FALSE,"TMCOMP96";#N/A,#N/A,FALSE,"MAT96";#N/A,#N/A,FALSE,"FANDA96";#N/A,#N/A,FALSE,"INTRAN96";#N/A,#N/A,FALSE,"NAA9697";#N/A,#N/A,FALSE,"ECWEBB";#N/A,#N/A,FALSE,"MFT96";#N/A,#N/A,FALSE,"CTrecon"}</definedName>
    <definedName name="ASDASFD_1_4_3" localSheetId="0" hidden="1">{#N/A,#N/A,FALSE,"TMCOMP96";#N/A,#N/A,FALSE,"MAT96";#N/A,#N/A,FALSE,"FANDA96";#N/A,#N/A,FALSE,"INTRAN96";#N/A,#N/A,FALSE,"NAA9697";#N/A,#N/A,FALSE,"ECWEBB";#N/A,#N/A,FALSE,"MFT96";#N/A,#N/A,FALSE,"CTrecon"}</definedName>
    <definedName name="ASDASFD_1_4_3" hidden="1">{#N/A,#N/A,FALSE,"TMCOMP96";#N/A,#N/A,FALSE,"MAT96";#N/A,#N/A,FALSE,"FANDA96";#N/A,#N/A,FALSE,"INTRAN96";#N/A,#N/A,FALSE,"NAA9697";#N/A,#N/A,FALSE,"ECWEBB";#N/A,#N/A,FALSE,"MFT96";#N/A,#N/A,FALSE,"CTrecon"}</definedName>
    <definedName name="ASDASFD_1_4_4" localSheetId="0" hidden="1">{#N/A,#N/A,FALSE,"TMCOMP96";#N/A,#N/A,FALSE,"MAT96";#N/A,#N/A,FALSE,"FANDA96";#N/A,#N/A,FALSE,"INTRAN96";#N/A,#N/A,FALSE,"NAA9697";#N/A,#N/A,FALSE,"ECWEBB";#N/A,#N/A,FALSE,"MFT96";#N/A,#N/A,FALSE,"CTrecon"}</definedName>
    <definedName name="ASDASFD_1_4_4" hidden="1">{#N/A,#N/A,FALSE,"TMCOMP96";#N/A,#N/A,FALSE,"MAT96";#N/A,#N/A,FALSE,"FANDA96";#N/A,#N/A,FALSE,"INTRAN96";#N/A,#N/A,FALSE,"NAA9697";#N/A,#N/A,FALSE,"ECWEBB";#N/A,#N/A,FALSE,"MFT96";#N/A,#N/A,FALSE,"CTrecon"}</definedName>
    <definedName name="ASDASFD_1_4_5" localSheetId="0" hidden="1">{#N/A,#N/A,FALSE,"TMCOMP96";#N/A,#N/A,FALSE,"MAT96";#N/A,#N/A,FALSE,"FANDA96";#N/A,#N/A,FALSE,"INTRAN96";#N/A,#N/A,FALSE,"NAA9697";#N/A,#N/A,FALSE,"ECWEBB";#N/A,#N/A,FALSE,"MFT96";#N/A,#N/A,FALSE,"CTrecon"}</definedName>
    <definedName name="ASDASFD_1_4_5" hidden="1">{#N/A,#N/A,FALSE,"TMCOMP96";#N/A,#N/A,FALSE,"MAT96";#N/A,#N/A,FALSE,"FANDA96";#N/A,#N/A,FALSE,"INTRAN96";#N/A,#N/A,FALSE,"NAA9697";#N/A,#N/A,FALSE,"ECWEBB";#N/A,#N/A,FALSE,"MFT96";#N/A,#N/A,FALSE,"CTrecon"}</definedName>
    <definedName name="ASDASFD_1_5" localSheetId="0" hidden="1">{#N/A,#N/A,FALSE,"TMCOMP96";#N/A,#N/A,FALSE,"MAT96";#N/A,#N/A,FALSE,"FANDA96";#N/A,#N/A,FALSE,"INTRAN96";#N/A,#N/A,FALSE,"NAA9697";#N/A,#N/A,FALSE,"ECWEBB";#N/A,#N/A,FALSE,"MFT96";#N/A,#N/A,FALSE,"CTrecon"}</definedName>
    <definedName name="ASDASFD_1_5" hidden="1">{#N/A,#N/A,FALSE,"TMCOMP96";#N/A,#N/A,FALSE,"MAT96";#N/A,#N/A,FALSE,"FANDA96";#N/A,#N/A,FALSE,"INTRAN96";#N/A,#N/A,FALSE,"NAA9697";#N/A,#N/A,FALSE,"ECWEBB";#N/A,#N/A,FALSE,"MFT96";#N/A,#N/A,FALSE,"CTrecon"}</definedName>
    <definedName name="ASDASFD_1_5_1" localSheetId="0" hidden="1">{#N/A,#N/A,FALSE,"TMCOMP96";#N/A,#N/A,FALSE,"MAT96";#N/A,#N/A,FALSE,"FANDA96";#N/A,#N/A,FALSE,"INTRAN96";#N/A,#N/A,FALSE,"NAA9697";#N/A,#N/A,FALSE,"ECWEBB";#N/A,#N/A,FALSE,"MFT96";#N/A,#N/A,FALSE,"CTrecon"}</definedName>
    <definedName name="ASDASFD_1_5_1" hidden="1">{#N/A,#N/A,FALSE,"TMCOMP96";#N/A,#N/A,FALSE,"MAT96";#N/A,#N/A,FALSE,"FANDA96";#N/A,#N/A,FALSE,"INTRAN96";#N/A,#N/A,FALSE,"NAA9697";#N/A,#N/A,FALSE,"ECWEBB";#N/A,#N/A,FALSE,"MFT96";#N/A,#N/A,FALSE,"CTrecon"}</definedName>
    <definedName name="ASDASFD_1_5_2" localSheetId="0" hidden="1">{#N/A,#N/A,FALSE,"TMCOMP96";#N/A,#N/A,FALSE,"MAT96";#N/A,#N/A,FALSE,"FANDA96";#N/A,#N/A,FALSE,"INTRAN96";#N/A,#N/A,FALSE,"NAA9697";#N/A,#N/A,FALSE,"ECWEBB";#N/A,#N/A,FALSE,"MFT96";#N/A,#N/A,FALSE,"CTrecon"}</definedName>
    <definedName name="ASDASFD_1_5_2" hidden="1">{#N/A,#N/A,FALSE,"TMCOMP96";#N/A,#N/A,FALSE,"MAT96";#N/A,#N/A,FALSE,"FANDA96";#N/A,#N/A,FALSE,"INTRAN96";#N/A,#N/A,FALSE,"NAA9697";#N/A,#N/A,FALSE,"ECWEBB";#N/A,#N/A,FALSE,"MFT96";#N/A,#N/A,FALSE,"CTrecon"}</definedName>
    <definedName name="ASDASFD_1_5_3" localSheetId="0" hidden="1">{#N/A,#N/A,FALSE,"TMCOMP96";#N/A,#N/A,FALSE,"MAT96";#N/A,#N/A,FALSE,"FANDA96";#N/A,#N/A,FALSE,"INTRAN96";#N/A,#N/A,FALSE,"NAA9697";#N/A,#N/A,FALSE,"ECWEBB";#N/A,#N/A,FALSE,"MFT96";#N/A,#N/A,FALSE,"CTrecon"}</definedName>
    <definedName name="ASDASFD_1_5_3" hidden="1">{#N/A,#N/A,FALSE,"TMCOMP96";#N/A,#N/A,FALSE,"MAT96";#N/A,#N/A,FALSE,"FANDA96";#N/A,#N/A,FALSE,"INTRAN96";#N/A,#N/A,FALSE,"NAA9697";#N/A,#N/A,FALSE,"ECWEBB";#N/A,#N/A,FALSE,"MFT96";#N/A,#N/A,FALSE,"CTrecon"}</definedName>
    <definedName name="ASDASFD_1_5_4" localSheetId="0" hidden="1">{#N/A,#N/A,FALSE,"TMCOMP96";#N/A,#N/A,FALSE,"MAT96";#N/A,#N/A,FALSE,"FANDA96";#N/A,#N/A,FALSE,"INTRAN96";#N/A,#N/A,FALSE,"NAA9697";#N/A,#N/A,FALSE,"ECWEBB";#N/A,#N/A,FALSE,"MFT96";#N/A,#N/A,FALSE,"CTrecon"}</definedName>
    <definedName name="ASDASFD_1_5_4" hidden="1">{#N/A,#N/A,FALSE,"TMCOMP96";#N/A,#N/A,FALSE,"MAT96";#N/A,#N/A,FALSE,"FANDA96";#N/A,#N/A,FALSE,"INTRAN96";#N/A,#N/A,FALSE,"NAA9697";#N/A,#N/A,FALSE,"ECWEBB";#N/A,#N/A,FALSE,"MFT96";#N/A,#N/A,FALSE,"CTrecon"}</definedName>
    <definedName name="ASDASFD_1_5_5" hidden="1">{#N/A,#N/A,FALSE,"TMCOMP96";#N/A,#N/A,FALSE,"MAT96";#N/A,#N/A,FALSE,"FANDA96";#N/A,#N/A,FALSE,"INTRAN96";#N/A,#N/A,FALSE,"NAA9697";#N/A,#N/A,FALSE,"ECWEBB";#N/A,#N/A,FALSE,"MFT96";#N/A,#N/A,FALSE,"CTrecon"}</definedName>
    <definedName name="ASDASFD_2" localSheetId="0" hidden="1">{#N/A,#N/A,FALSE,"TMCOMP96";#N/A,#N/A,FALSE,"MAT96";#N/A,#N/A,FALSE,"FANDA96";#N/A,#N/A,FALSE,"INTRAN96";#N/A,#N/A,FALSE,"NAA9697";#N/A,#N/A,FALSE,"ECWEBB";#N/A,#N/A,FALSE,"MFT96";#N/A,#N/A,FALSE,"CTrecon"}</definedName>
    <definedName name="ASDASFD_2" localSheetId="3" hidden="1">{#N/A,#N/A,FALSE,"TMCOMP96";#N/A,#N/A,FALSE,"MAT96";#N/A,#N/A,FALSE,"FANDA96";#N/A,#N/A,FALSE,"INTRAN96";#N/A,#N/A,FALSE,"NAA9697";#N/A,#N/A,FALSE,"ECWEBB";#N/A,#N/A,FALSE,"MFT96";#N/A,#N/A,FALSE,"CTrecon"}</definedName>
    <definedName name="ASDASFD_2" localSheetId="4" hidden="1">{#N/A,#N/A,FALSE,"TMCOMP96";#N/A,#N/A,FALSE,"MAT96";#N/A,#N/A,FALSE,"FANDA96";#N/A,#N/A,FALSE,"INTRAN96";#N/A,#N/A,FALSE,"NAA9697";#N/A,#N/A,FALSE,"ECWEBB";#N/A,#N/A,FALSE,"MFT96";#N/A,#N/A,FALSE,"CTrecon"}</definedName>
    <definedName name="ASDASFD_2" hidden="1">{#N/A,#N/A,FALSE,"TMCOMP96";#N/A,#N/A,FALSE,"MAT96";#N/A,#N/A,FALSE,"FANDA96";#N/A,#N/A,FALSE,"INTRAN96";#N/A,#N/A,FALSE,"NAA9697";#N/A,#N/A,FALSE,"ECWEBB";#N/A,#N/A,FALSE,"MFT96";#N/A,#N/A,FALSE,"CTrecon"}</definedName>
    <definedName name="ASDASFD_2_1" localSheetId="0" hidden="1">{#N/A,#N/A,FALSE,"TMCOMP96";#N/A,#N/A,FALSE,"MAT96";#N/A,#N/A,FALSE,"FANDA96";#N/A,#N/A,FALSE,"INTRAN96";#N/A,#N/A,FALSE,"NAA9697";#N/A,#N/A,FALSE,"ECWEBB";#N/A,#N/A,FALSE,"MFT96";#N/A,#N/A,FALSE,"CTrecon"}</definedName>
    <definedName name="ASDASFD_2_1" hidden="1">{#N/A,#N/A,FALSE,"TMCOMP96";#N/A,#N/A,FALSE,"MAT96";#N/A,#N/A,FALSE,"FANDA96";#N/A,#N/A,FALSE,"INTRAN96";#N/A,#N/A,FALSE,"NAA9697";#N/A,#N/A,FALSE,"ECWEBB";#N/A,#N/A,FALSE,"MFT96";#N/A,#N/A,FALSE,"CTrecon"}</definedName>
    <definedName name="ASDASFD_2_1_1" localSheetId="0" hidden="1">{#N/A,#N/A,FALSE,"TMCOMP96";#N/A,#N/A,FALSE,"MAT96";#N/A,#N/A,FALSE,"FANDA96";#N/A,#N/A,FALSE,"INTRAN96";#N/A,#N/A,FALSE,"NAA9697";#N/A,#N/A,FALSE,"ECWEBB";#N/A,#N/A,FALSE,"MFT96";#N/A,#N/A,FALSE,"CTrecon"}</definedName>
    <definedName name="ASDASFD_2_1_1" hidden="1">{#N/A,#N/A,FALSE,"TMCOMP96";#N/A,#N/A,FALSE,"MAT96";#N/A,#N/A,FALSE,"FANDA96";#N/A,#N/A,FALSE,"INTRAN96";#N/A,#N/A,FALSE,"NAA9697";#N/A,#N/A,FALSE,"ECWEBB";#N/A,#N/A,FALSE,"MFT96";#N/A,#N/A,FALSE,"CTrecon"}</definedName>
    <definedName name="ASDASFD_2_1_1_1" hidden="1">{#N/A,#N/A,FALSE,"TMCOMP96";#N/A,#N/A,FALSE,"MAT96";#N/A,#N/A,FALSE,"FANDA96";#N/A,#N/A,FALSE,"INTRAN96";#N/A,#N/A,FALSE,"NAA9697";#N/A,#N/A,FALSE,"ECWEBB";#N/A,#N/A,FALSE,"MFT96";#N/A,#N/A,FALSE,"CTrecon"}</definedName>
    <definedName name="ASDASFD_2_1_1_2" hidden="1">{#N/A,#N/A,FALSE,"TMCOMP96";#N/A,#N/A,FALSE,"MAT96";#N/A,#N/A,FALSE,"FANDA96";#N/A,#N/A,FALSE,"INTRAN96";#N/A,#N/A,FALSE,"NAA9697";#N/A,#N/A,FALSE,"ECWEBB";#N/A,#N/A,FALSE,"MFT96";#N/A,#N/A,FALSE,"CTrecon"}</definedName>
    <definedName name="ASDASFD_2_1_2" localSheetId="0" hidden="1">{#N/A,#N/A,FALSE,"TMCOMP96";#N/A,#N/A,FALSE,"MAT96";#N/A,#N/A,FALSE,"FANDA96";#N/A,#N/A,FALSE,"INTRAN96";#N/A,#N/A,FALSE,"NAA9697";#N/A,#N/A,FALSE,"ECWEBB";#N/A,#N/A,FALSE,"MFT96";#N/A,#N/A,FALSE,"CTrecon"}</definedName>
    <definedName name="ASDASFD_2_1_2" hidden="1">{#N/A,#N/A,FALSE,"TMCOMP96";#N/A,#N/A,FALSE,"MAT96";#N/A,#N/A,FALSE,"FANDA96";#N/A,#N/A,FALSE,"INTRAN96";#N/A,#N/A,FALSE,"NAA9697";#N/A,#N/A,FALSE,"ECWEBB";#N/A,#N/A,FALSE,"MFT96";#N/A,#N/A,FALSE,"CTrecon"}</definedName>
    <definedName name="ASDASFD_2_1_3" localSheetId="0" hidden="1">{#N/A,#N/A,FALSE,"TMCOMP96";#N/A,#N/A,FALSE,"MAT96";#N/A,#N/A,FALSE,"FANDA96";#N/A,#N/A,FALSE,"INTRAN96";#N/A,#N/A,FALSE,"NAA9697";#N/A,#N/A,FALSE,"ECWEBB";#N/A,#N/A,FALSE,"MFT96";#N/A,#N/A,FALSE,"CTrecon"}</definedName>
    <definedName name="ASDASFD_2_1_3" hidden="1">{#N/A,#N/A,FALSE,"TMCOMP96";#N/A,#N/A,FALSE,"MAT96";#N/A,#N/A,FALSE,"FANDA96";#N/A,#N/A,FALSE,"INTRAN96";#N/A,#N/A,FALSE,"NAA9697";#N/A,#N/A,FALSE,"ECWEBB";#N/A,#N/A,FALSE,"MFT96";#N/A,#N/A,FALSE,"CTrecon"}</definedName>
    <definedName name="ASDASFD_2_1_4" localSheetId="0" hidden="1">{#N/A,#N/A,FALSE,"TMCOMP96";#N/A,#N/A,FALSE,"MAT96";#N/A,#N/A,FALSE,"FANDA96";#N/A,#N/A,FALSE,"INTRAN96";#N/A,#N/A,FALSE,"NAA9697";#N/A,#N/A,FALSE,"ECWEBB";#N/A,#N/A,FALSE,"MFT96";#N/A,#N/A,FALSE,"CTrecon"}</definedName>
    <definedName name="ASDASFD_2_1_4" hidden="1">{#N/A,#N/A,FALSE,"TMCOMP96";#N/A,#N/A,FALSE,"MAT96";#N/A,#N/A,FALSE,"FANDA96";#N/A,#N/A,FALSE,"INTRAN96";#N/A,#N/A,FALSE,"NAA9697";#N/A,#N/A,FALSE,"ECWEBB";#N/A,#N/A,FALSE,"MFT96";#N/A,#N/A,FALSE,"CTrecon"}</definedName>
    <definedName name="ASDASFD_2_1_5" localSheetId="0" hidden="1">{#N/A,#N/A,FALSE,"TMCOMP96";#N/A,#N/A,FALSE,"MAT96";#N/A,#N/A,FALSE,"FANDA96";#N/A,#N/A,FALSE,"INTRAN96";#N/A,#N/A,FALSE,"NAA9697";#N/A,#N/A,FALSE,"ECWEBB";#N/A,#N/A,FALSE,"MFT96";#N/A,#N/A,FALSE,"CTrecon"}</definedName>
    <definedName name="ASDASFD_2_1_5" hidden="1">{#N/A,#N/A,FALSE,"TMCOMP96";#N/A,#N/A,FALSE,"MAT96";#N/A,#N/A,FALSE,"FANDA96";#N/A,#N/A,FALSE,"INTRAN96";#N/A,#N/A,FALSE,"NAA9697";#N/A,#N/A,FALSE,"ECWEBB";#N/A,#N/A,FALSE,"MFT96";#N/A,#N/A,FALSE,"CTrecon"}</definedName>
    <definedName name="ASDASFD_2_2" localSheetId="0" hidden="1">{#N/A,#N/A,FALSE,"TMCOMP96";#N/A,#N/A,FALSE,"MAT96";#N/A,#N/A,FALSE,"FANDA96";#N/A,#N/A,FALSE,"INTRAN96";#N/A,#N/A,FALSE,"NAA9697";#N/A,#N/A,FALSE,"ECWEBB";#N/A,#N/A,FALSE,"MFT96";#N/A,#N/A,FALSE,"CTrecon"}</definedName>
    <definedName name="ASDASFD_2_2" hidden="1">{#N/A,#N/A,FALSE,"TMCOMP96";#N/A,#N/A,FALSE,"MAT96";#N/A,#N/A,FALSE,"FANDA96";#N/A,#N/A,FALSE,"INTRAN96";#N/A,#N/A,FALSE,"NAA9697";#N/A,#N/A,FALSE,"ECWEBB";#N/A,#N/A,FALSE,"MFT96";#N/A,#N/A,FALSE,"CTrecon"}</definedName>
    <definedName name="ASDASFD_2_3" localSheetId="0" hidden="1">{#N/A,#N/A,FALSE,"TMCOMP96";#N/A,#N/A,FALSE,"MAT96";#N/A,#N/A,FALSE,"FANDA96";#N/A,#N/A,FALSE,"INTRAN96";#N/A,#N/A,FALSE,"NAA9697";#N/A,#N/A,FALSE,"ECWEBB";#N/A,#N/A,FALSE,"MFT96";#N/A,#N/A,FALSE,"CTrecon"}</definedName>
    <definedName name="ASDASFD_2_3" hidden="1">{#N/A,#N/A,FALSE,"TMCOMP96";#N/A,#N/A,FALSE,"MAT96";#N/A,#N/A,FALSE,"FANDA96";#N/A,#N/A,FALSE,"INTRAN96";#N/A,#N/A,FALSE,"NAA9697";#N/A,#N/A,FALSE,"ECWEBB";#N/A,#N/A,FALSE,"MFT96";#N/A,#N/A,FALSE,"CTrecon"}</definedName>
    <definedName name="ASDASFD_2_4" localSheetId="0" hidden="1">{#N/A,#N/A,FALSE,"TMCOMP96";#N/A,#N/A,FALSE,"MAT96";#N/A,#N/A,FALSE,"FANDA96";#N/A,#N/A,FALSE,"INTRAN96";#N/A,#N/A,FALSE,"NAA9697";#N/A,#N/A,FALSE,"ECWEBB";#N/A,#N/A,FALSE,"MFT96";#N/A,#N/A,FALSE,"CTrecon"}</definedName>
    <definedName name="ASDASFD_2_4" hidden="1">{#N/A,#N/A,FALSE,"TMCOMP96";#N/A,#N/A,FALSE,"MAT96";#N/A,#N/A,FALSE,"FANDA96";#N/A,#N/A,FALSE,"INTRAN96";#N/A,#N/A,FALSE,"NAA9697";#N/A,#N/A,FALSE,"ECWEBB";#N/A,#N/A,FALSE,"MFT96";#N/A,#N/A,FALSE,"CTrecon"}</definedName>
    <definedName name="ASDASFD_2_5" localSheetId="0" hidden="1">{#N/A,#N/A,FALSE,"TMCOMP96";#N/A,#N/A,FALSE,"MAT96";#N/A,#N/A,FALSE,"FANDA96";#N/A,#N/A,FALSE,"INTRAN96";#N/A,#N/A,FALSE,"NAA9697";#N/A,#N/A,FALSE,"ECWEBB";#N/A,#N/A,FALSE,"MFT96";#N/A,#N/A,FALSE,"CTrecon"}</definedName>
    <definedName name="ASDASFD_2_5" hidden="1">{#N/A,#N/A,FALSE,"TMCOMP96";#N/A,#N/A,FALSE,"MAT96";#N/A,#N/A,FALSE,"FANDA96";#N/A,#N/A,FALSE,"INTRAN96";#N/A,#N/A,FALSE,"NAA9697";#N/A,#N/A,FALSE,"ECWEBB";#N/A,#N/A,FALSE,"MFT96";#N/A,#N/A,FALSE,"CTrecon"}</definedName>
    <definedName name="ASDASFD_3" localSheetId="0" hidden="1">{#N/A,#N/A,FALSE,"TMCOMP96";#N/A,#N/A,FALSE,"MAT96";#N/A,#N/A,FALSE,"FANDA96";#N/A,#N/A,FALSE,"INTRAN96";#N/A,#N/A,FALSE,"NAA9697";#N/A,#N/A,FALSE,"ECWEBB";#N/A,#N/A,FALSE,"MFT96";#N/A,#N/A,FALSE,"CTrecon"}</definedName>
    <definedName name="ASDASFD_3" hidden="1">{#N/A,#N/A,FALSE,"TMCOMP96";#N/A,#N/A,FALSE,"MAT96";#N/A,#N/A,FALSE,"FANDA96";#N/A,#N/A,FALSE,"INTRAN96";#N/A,#N/A,FALSE,"NAA9697";#N/A,#N/A,FALSE,"ECWEBB";#N/A,#N/A,FALSE,"MFT96";#N/A,#N/A,FALSE,"CTrecon"}</definedName>
    <definedName name="ASDASFD_3_1" localSheetId="0" hidden="1">{#N/A,#N/A,FALSE,"TMCOMP96";#N/A,#N/A,FALSE,"MAT96";#N/A,#N/A,FALSE,"FANDA96";#N/A,#N/A,FALSE,"INTRAN96";#N/A,#N/A,FALSE,"NAA9697";#N/A,#N/A,FALSE,"ECWEBB";#N/A,#N/A,FALSE,"MFT96";#N/A,#N/A,FALSE,"CTrecon"}</definedName>
    <definedName name="ASDASFD_3_1" hidden="1">{#N/A,#N/A,FALSE,"TMCOMP96";#N/A,#N/A,FALSE,"MAT96";#N/A,#N/A,FALSE,"FANDA96";#N/A,#N/A,FALSE,"INTRAN96";#N/A,#N/A,FALSE,"NAA9697";#N/A,#N/A,FALSE,"ECWEBB";#N/A,#N/A,FALSE,"MFT96";#N/A,#N/A,FALSE,"CTrecon"}</definedName>
    <definedName name="ASDASFD_3_1_1" localSheetId="0" hidden="1">{#N/A,#N/A,FALSE,"TMCOMP96";#N/A,#N/A,FALSE,"MAT96";#N/A,#N/A,FALSE,"FANDA96";#N/A,#N/A,FALSE,"INTRAN96";#N/A,#N/A,FALSE,"NAA9697";#N/A,#N/A,FALSE,"ECWEBB";#N/A,#N/A,FALSE,"MFT96";#N/A,#N/A,FALSE,"CTrecon"}</definedName>
    <definedName name="ASDASFD_3_1_1" hidden="1">{#N/A,#N/A,FALSE,"TMCOMP96";#N/A,#N/A,FALSE,"MAT96";#N/A,#N/A,FALSE,"FANDA96";#N/A,#N/A,FALSE,"INTRAN96";#N/A,#N/A,FALSE,"NAA9697";#N/A,#N/A,FALSE,"ECWEBB";#N/A,#N/A,FALSE,"MFT96";#N/A,#N/A,FALSE,"CTrecon"}</definedName>
    <definedName name="ASDASFD_3_1_1_1" hidden="1">{#N/A,#N/A,FALSE,"TMCOMP96";#N/A,#N/A,FALSE,"MAT96";#N/A,#N/A,FALSE,"FANDA96";#N/A,#N/A,FALSE,"INTRAN96";#N/A,#N/A,FALSE,"NAA9697";#N/A,#N/A,FALSE,"ECWEBB";#N/A,#N/A,FALSE,"MFT96";#N/A,#N/A,FALSE,"CTrecon"}</definedName>
    <definedName name="ASDASFD_3_1_1_2" hidden="1">{#N/A,#N/A,FALSE,"TMCOMP96";#N/A,#N/A,FALSE,"MAT96";#N/A,#N/A,FALSE,"FANDA96";#N/A,#N/A,FALSE,"INTRAN96";#N/A,#N/A,FALSE,"NAA9697";#N/A,#N/A,FALSE,"ECWEBB";#N/A,#N/A,FALSE,"MFT96";#N/A,#N/A,FALSE,"CTrecon"}</definedName>
    <definedName name="ASDASFD_3_1_2" localSheetId="0" hidden="1">{#N/A,#N/A,FALSE,"TMCOMP96";#N/A,#N/A,FALSE,"MAT96";#N/A,#N/A,FALSE,"FANDA96";#N/A,#N/A,FALSE,"INTRAN96";#N/A,#N/A,FALSE,"NAA9697";#N/A,#N/A,FALSE,"ECWEBB";#N/A,#N/A,FALSE,"MFT96";#N/A,#N/A,FALSE,"CTrecon"}</definedName>
    <definedName name="ASDASFD_3_1_2" hidden="1">{#N/A,#N/A,FALSE,"TMCOMP96";#N/A,#N/A,FALSE,"MAT96";#N/A,#N/A,FALSE,"FANDA96";#N/A,#N/A,FALSE,"INTRAN96";#N/A,#N/A,FALSE,"NAA9697";#N/A,#N/A,FALSE,"ECWEBB";#N/A,#N/A,FALSE,"MFT96";#N/A,#N/A,FALSE,"CTrecon"}</definedName>
    <definedName name="ASDASFD_3_1_3" localSheetId="0" hidden="1">{#N/A,#N/A,FALSE,"TMCOMP96";#N/A,#N/A,FALSE,"MAT96";#N/A,#N/A,FALSE,"FANDA96";#N/A,#N/A,FALSE,"INTRAN96";#N/A,#N/A,FALSE,"NAA9697";#N/A,#N/A,FALSE,"ECWEBB";#N/A,#N/A,FALSE,"MFT96";#N/A,#N/A,FALSE,"CTrecon"}</definedName>
    <definedName name="ASDASFD_3_1_3" hidden="1">{#N/A,#N/A,FALSE,"TMCOMP96";#N/A,#N/A,FALSE,"MAT96";#N/A,#N/A,FALSE,"FANDA96";#N/A,#N/A,FALSE,"INTRAN96";#N/A,#N/A,FALSE,"NAA9697";#N/A,#N/A,FALSE,"ECWEBB";#N/A,#N/A,FALSE,"MFT96";#N/A,#N/A,FALSE,"CTrecon"}</definedName>
    <definedName name="ASDASFD_3_1_4" localSheetId="0" hidden="1">{#N/A,#N/A,FALSE,"TMCOMP96";#N/A,#N/A,FALSE,"MAT96";#N/A,#N/A,FALSE,"FANDA96";#N/A,#N/A,FALSE,"INTRAN96";#N/A,#N/A,FALSE,"NAA9697";#N/A,#N/A,FALSE,"ECWEBB";#N/A,#N/A,FALSE,"MFT96";#N/A,#N/A,FALSE,"CTrecon"}</definedName>
    <definedName name="ASDASFD_3_1_4" hidden="1">{#N/A,#N/A,FALSE,"TMCOMP96";#N/A,#N/A,FALSE,"MAT96";#N/A,#N/A,FALSE,"FANDA96";#N/A,#N/A,FALSE,"INTRAN96";#N/A,#N/A,FALSE,"NAA9697";#N/A,#N/A,FALSE,"ECWEBB";#N/A,#N/A,FALSE,"MFT96";#N/A,#N/A,FALSE,"CTrecon"}</definedName>
    <definedName name="ASDASFD_3_1_5" localSheetId="0" hidden="1">{#N/A,#N/A,FALSE,"TMCOMP96";#N/A,#N/A,FALSE,"MAT96";#N/A,#N/A,FALSE,"FANDA96";#N/A,#N/A,FALSE,"INTRAN96";#N/A,#N/A,FALSE,"NAA9697";#N/A,#N/A,FALSE,"ECWEBB";#N/A,#N/A,FALSE,"MFT96";#N/A,#N/A,FALSE,"CTrecon"}</definedName>
    <definedName name="ASDASFD_3_1_5" hidden="1">{#N/A,#N/A,FALSE,"TMCOMP96";#N/A,#N/A,FALSE,"MAT96";#N/A,#N/A,FALSE,"FANDA96";#N/A,#N/A,FALSE,"INTRAN96";#N/A,#N/A,FALSE,"NAA9697";#N/A,#N/A,FALSE,"ECWEBB";#N/A,#N/A,FALSE,"MFT96";#N/A,#N/A,FALSE,"CTrecon"}</definedName>
    <definedName name="ASDASFD_3_2" localSheetId="0" hidden="1">{#N/A,#N/A,FALSE,"TMCOMP96";#N/A,#N/A,FALSE,"MAT96";#N/A,#N/A,FALSE,"FANDA96";#N/A,#N/A,FALSE,"INTRAN96";#N/A,#N/A,FALSE,"NAA9697";#N/A,#N/A,FALSE,"ECWEBB";#N/A,#N/A,FALSE,"MFT96";#N/A,#N/A,FALSE,"CTrecon"}</definedName>
    <definedName name="ASDASFD_3_2" hidden="1">{#N/A,#N/A,FALSE,"TMCOMP96";#N/A,#N/A,FALSE,"MAT96";#N/A,#N/A,FALSE,"FANDA96";#N/A,#N/A,FALSE,"INTRAN96";#N/A,#N/A,FALSE,"NAA9697";#N/A,#N/A,FALSE,"ECWEBB";#N/A,#N/A,FALSE,"MFT96";#N/A,#N/A,FALSE,"CTrecon"}</definedName>
    <definedName name="ASDASFD_3_3" localSheetId="0" hidden="1">{#N/A,#N/A,FALSE,"TMCOMP96";#N/A,#N/A,FALSE,"MAT96";#N/A,#N/A,FALSE,"FANDA96";#N/A,#N/A,FALSE,"INTRAN96";#N/A,#N/A,FALSE,"NAA9697";#N/A,#N/A,FALSE,"ECWEBB";#N/A,#N/A,FALSE,"MFT96";#N/A,#N/A,FALSE,"CTrecon"}</definedName>
    <definedName name="ASDASFD_3_3" hidden="1">{#N/A,#N/A,FALSE,"TMCOMP96";#N/A,#N/A,FALSE,"MAT96";#N/A,#N/A,FALSE,"FANDA96";#N/A,#N/A,FALSE,"INTRAN96";#N/A,#N/A,FALSE,"NAA9697";#N/A,#N/A,FALSE,"ECWEBB";#N/A,#N/A,FALSE,"MFT96";#N/A,#N/A,FALSE,"CTrecon"}</definedName>
    <definedName name="ASDASFD_3_4" localSheetId="0" hidden="1">{#N/A,#N/A,FALSE,"TMCOMP96";#N/A,#N/A,FALSE,"MAT96";#N/A,#N/A,FALSE,"FANDA96";#N/A,#N/A,FALSE,"INTRAN96";#N/A,#N/A,FALSE,"NAA9697";#N/A,#N/A,FALSE,"ECWEBB";#N/A,#N/A,FALSE,"MFT96";#N/A,#N/A,FALSE,"CTrecon"}</definedName>
    <definedName name="ASDASFD_3_4" hidden="1">{#N/A,#N/A,FALSE,"TMCOMP96";#N/A,#N/A,FALSE,"MAT96";#N/A,#N/A,FALSE,"FANDA96";#N/A,#N/A,FALSE,"INTRAN96";#N/A,#N/A,FALSE,"NAA9697";#N/A,#N/A,FALSE,"ECWEBB";#N/A,#N/A,FALSE,"MFT96";#N/A,#N/A,FALSE,"CTrecon"}</definedName>
    <definedName name="ASDASFD_3_5" localSheetId="0" hidden="1">{#N/A,#N/A,FALSE,"TMCOMP96";#N/A,#N/A,FALSE,"MAT96";#N/A,#N/A,FALSE,"FANDA96";#N/A,#N/A,FALSE,"INTRAN96";#N/A,#N/A,FALSE,"NAA9697";#N/A,#N/A,FALSE,"ECWEBB";#N/A,#N/A,FALSE,"MFT96";#N/A,#N/A,FALSE,"CTrecon"}</definedName>
    <definedName name="ASDASFD_3_5" hidden="1">{#N/A,#N/A,FALSE,"TMCOMP96";#N/A,#N/A,FALSE,"MAT96";#N/A,#N/A,FALSE,"FANDA96";#N/A,#N/A,FALSE,"INTRAN96";#N/A,#N/A,FALSE,"NAA9697";#N/A,#N/A,FALSE,"ECWEBB";#N/A,#N/A,FALSE,"MFT96";#N/A,#N/A,FALSE,"CTrecon"}</definedName>
    <definedName name="ASDASFD_4" localSheetId="0" hidden="1">{#N/A,#N/A,FALSE,"TMCOMP96";#N/A,#N/A,FALSE,"MAT96";#N/A,#N/A,FALSE,"FANDA96";#N/A,#N/A,FALSE,"INTRAN96";#N/A,#N/A,FALSE,"NAA9697";#N/A,#N/A,FALSE,"ECWEBB";#N/A,#N/A,FALSE,"MFT96";#N/A,#N/A,FALSE,"CTrecon"}</definedName>
    <definedName name="ASDASFD_4" hidden="1">{#N/A,#N/A,FALSE,"TMCOMP96";#N/A,#N/A,FALSE,"MAT96";#N/A,#N/A,FALSE,"FANDA96";#N/A,#N/A,FALSE,"INTRAN96";#N/A,#N/A,FALSE,"NAA9697";#N/A,#N/A,FALSE,"ECWEBB";#N/A,#N/A,FALSE,"MFT96";#N/A,#N/A,FALSE,"CTrecon"}</definedName>
    <definedName name="ASDASFD_4_1" localSheetId="0" hidden="1">{#N/A,#N/A,FALSE,"TMCOMP96";#N/A,#N/A,FALSE,"MAT96";#N/A,#N/A,FALSE,"FANDA96";#N/A,#N/A,FALSE,"INTRAN96";#N/A,#N/A,FALSE,"NAA9697";#N/A,#N/A,FALSE,"ECWEBB";#N/A,#N/A,FALSE,"MFT96";#N/A,#N/A,FALSE,"CTrecon"}</definedName>
    <definedName name="ASDASFD_4_1" hidden="1">{#N/A,#N/A,FALSE,"TMCOMP96";#N/A,#N/A,FALSE,"MAT96";#N/A,#N/A,FALSE,"FANDA96";#N/A,#N/A,FALSE,"INTRAN96";#N/A,#N/A,FALSE,"NAA9697";#N/A,#N/A,FALSE,"ECWEBB";#N/A,#N/A,FALSE,"MFT96";#N/A,#N/A,FALSE,"CTrecon"}</definedName>
    <definedName name="ASDASFD_4_1_1" localSheetId="0" hidden="1">{#N/A,#N/A,FALSE,"TMCOMP96";#N/A,#N/A,FALSE,"MAT96";#N/A,#N/A,FALSE,"FANDA96";#N/A,#N/A,FALSE,"INTRAN96";#N/A,#N/A,FALSE,"NAA9697";#N/A,#N/A,FALSE,"ECWEBB";#N/A,#N/A,FALSE,"MFT96";#N/A,#N/A,FALSE,"CTrecon"}</definedName>
    <definedName name="ASDASFD_4_1_1" hidden="1">{#N/A,#N/A,FALSE,"TMCOMP96";#N/A,#N/A,FALSE,"MAT96";#N/A,#N/A,FALSE,"FANDA96";#N/A,#N/A,FALSE,"INTRAN96";#N/A,#N/A,FALSE,"NAA9697";#N/A,#N/A,FALSE,"ECWEBB";#N/A,#N/A,FALSE,"MFT96";#N/A,#N/A,FALSE,"CTrecon"}</definedName>
    <definedName name="ASDASFD_4_1_1_1" hidden="1">{#N/A,#N/A,FALSE,"TMCOMP96";#N/A,#N/A,FALSE,"MAT96";#N/A,#N/A,FALSE,"FANDA96";#N/A,#N/A,FALSE,"INTRAN96";#N/A,#N/A,FALSE,"NAA9697";#N/A,#N/A,FALSE,"ECWEBB";#N/A,#N/A,FALSE,"MFT96";#N/A,#N/A,FALSE,"CTrecon"}</definedName>
    <definedName name="ASDASFD_4_1_1_2" hidden="1">{#N/A,#N/A,FALSE,"TMCOMP96";#N/A,#N/A,FALSE,"MAT96";#N/A,#N/A,FALSE,"FANDA96";#N/A,#N/A,FALSE,"INTRAN96";#N/A,#N/A,FALSE,"NAA9697";#N/A,#N/A,FALSE,"ECWEBB";#N/A,#N/A,FALSE,"MFT96";#N/A,#N/A,FALSE,"CTrecon"}</definedName>
    <definedName name="ASDASFD_4_1_2" localSheetId="0" hidden="1">{#N/A,#N/A,FALSE,"TMCOMP96";#N/A,#N/A,FALSE,"MAT96";#N/A,#N/A,FALSE,"FANDA96";#N/A,#N/A,FALSE,"INTRAN96";#N/A,#N/A,FALSE,"NAA9697";#N/A,#N/A,FALSE,"ECWEBB";#N/A,#N/A,FALSE,"MFT96";#N/A,#N/A,FALSE,"CTrecon"}</definedName>
    <definedName name="ASDASFD_4_1_2" hidden="1">{#N/A,#N/A,FALSE,"TMCOMP96";#N/A,#N/A,FALSE,"MAT96";#N/A,#N/A,FALSE,"FANDA96";#N/A,#N/A,FALSE,"INTRAN96";#N/A,#N/A,FALSE,"NAA9697";#N/A,#N/A,FALSE,"ECWEBB";#N/A,#N/A,FALSE,"MFT96";#N/A,#N/A,FALSE,"CTrecon"}</definedName>
    <definedName name="ASDASFD_4_1_3" localSheetId="0" hidden="1">{#N/A,#N/A,FALSE,"TMCOMP96";#N/A,#N/A,FALSE,"MAT96";#N/A,#N/A,FALSE,"FANDA96";#N/A,#N/A,FALSE,"INTRAN96";#N/A,#N/A,FALSE,"NAA9697";#N/A,#N/A,FALSE,"ECWEBB";#N/A,#N/A,FALSE,"MFT96";#N/A,#N/A,FALSE,"CTrecon"}</definedName>
    <definedName name="ASDASFD_4_1_3" hidden="1">{#N/A,#N/A,FALSE,"TMCOMP96";#N/A,#N/A,FALSE,"MAT96";#N/A,#N/A,FALSE,"FANDA96";#N/A,#N/A,FALSE,"INTRAN96";#N/A,#N/A,FALSE,"NAA9697";#N/A,#N/A,FALSE,"ECWEBB";#N/A,#N/A,FALSE,"MFT96";#N/A,#N/A,FALSE,"CTrecon"}</definedName>
    <definedName name="ASDASFD_4_1_4" localSheetId="0" hidden="1">{#N/A,#N/A,FALSE,"TMCOMP96";#N/A,#N/A,FALSE,"MAT96";#N/A,#N/A,FALSE,"FANDA96";#N/A,#N/A,FALSE,"INTRAN96";#N/A,#N/A,FALSE,"NAA9697";#N/A,#N/A,FALSE,"ECWEBB";#N/A,#N/A,FALSE,"MFT96";#N/A,#N/A,FALSE,"CTrecon"}</definedName>
    <definedName name="ASDASFD_4_1_4" hidden="1">{#N/A,#N/A,FALSE,"TMCOMP96";#N/A,#N/A,FALSE,"MAT96";#N/A,#N/A,FALSE,"FANDA96";#N/A,#N/A,FALSE,"INTRAN96";#N/A,#N/A,FALSE,"NAA9697";#N/A,#N/A,FALSE,"ECWEBB";#N/A,#N/A,FALSE,"MFT96";#N/A,#N/A,FALSE,"CTrecon"}</definedName>
    <definedName name="ASDASFD_4_1_5" localSheetId="0" hidden="1">{#N/A,#N/A,FALSE,"TMCOMP96";#N/A,#N/A,FALSE,"MAT96";#N/A,#N/A,FALSE,"FANDA96";#N/A,#N/A,FALSE,"INTRAN96";#N/A,#N/A,FALSE,"NAA9697";#N/A,#N/A,FALSE,"ECWEBB";#N/A,#N/A,FALSE,"MFT96";#N/A,#N/A,FALSE,"CTrecon"}</definedName>
    <definedName name="ASDASFD_4_1_5" hidden="1">{#N/A,#N/A,FALSE,"TMCOMP96";#N/A,#N/A,FALSE,"MAT96";#N/A,#N/A,FALSE,"FANDA96";#N/A,#N/A,FALSE,"INTRAN96";#N/A,#N/A,FALSE,"NAA9697";#N/A,#N/A,FALSE,"ECWEBB";#N/A,#N/A,FALSE,"MFT96";#N/A,#N/A,FALSE,"CTrecon"}</definedName>
    <definedName name="ASDASFD_4_2" localSheetId="0" hidden="1">{#N/A,#N/A,FALSE,"TMCOMP96";#N/A,#N/A,FALSE,"MAT96";#N/A,#N/A,FALSE,"FANDA96";#N/A,#N/A,FALSE,"INTRAN96";#N/A,#N/A,FALSE,"NAA9697";#N/A,#N/A,FALSE,"ECWEBB";#N/A,#N/A,FALSE,"MFT96";#N/A,#N/A,FALSE,"CTrecon"}</definedName>
    <definedName name="ASDASFD_4_2" hidden="1">{#N/A,#N/A,FALSE,"TMCOMP96";#N/A,#N/A,FALSE,"MAT96";#N/A,#N/A,FALSE,"FANDA96";#N/A,#N/A,FALSE,"INTRAN96";#N/A,#N/A,FALSE,"NAA9697";#N/A,#N/A,FALSE,"ECWEBB";#N/A,#N/A,FALSE,"MFT96";#N/A,#N/A,FALSE,"CTrecon"}</definedName>
    <definedName name="ASDASFD_4_3" localSheetId="0" hidden="1">{#N/A,#N/A,FALSE,"TMCOMP96";#N/A,#N/A,FALSE,"MAT96";#N/A,#N/A,FALSE,"FANDA96";#N/A,#N/A,FALSE,"INTRAN96";#N/A,#N/A,FALSE,"NAA9697";#N/A,#N/A,FALSE,"ECWEBB";#N/A,#N/A,FALSE,"MFT96";#N/A,#N/A,FALSE,"CTrecon"}</definedName>
    <definedName name="ASDASFD_4_3" hidden="1">{#N/A,#N/A,FALSE,"TMCOMP96";#N/A,#N/A,FALSE,"MAT96";#N/A,#N/A,FALSE,"FANDA96";#N/A,#N/A,FALSE,"INTRAN96";#N/A,#N/A,FALSE,"NAA9697";#N/A,#N/A,FALSE,"ECWEBB";#N/A,#N/A,FALSE,"MFT96";#N/A,#N/A,FALSE,"CTrecon"}</definedName>
    <definedName name="ASDASFD_4_4" localSheetId="0" hidden="1">{#N/A,#N/A,FALSE,"TMCOMP96";#N/A,#N/A,FALSE,"MAT96";#N/A,#N/A,FALSE,"FANDA96";#N/A,#N/A,FALSE,"INTRAN96";#N/A,#N/A,FALSE,"NAA9697";#N/A,#N/A,FALSE,"ECWEBB";#N/A,#N/A,FALSE,"MFT96";#N/A,#N/A,FALSE,"CTrecon"}</definedName>
    <definedName name="ASDASFD_4_4" hidden="1">{#N/A,#N/A,FALSE,"TMCOMP96";#N/A,#N/A,FALSE,"MAT96";#N/A,#N/A,FALSE,"FANDA96";#N/A,#N/A,FALSE,"INTRAN96";#N/A,#N/A,FALSE,"NAA9697";#N/A,#N/A,FALSE,"ECWEBB";#N/A,#N/A,FALSE,"MFT96";#N/A,#N/A,FALSE,"CTrecon"}</definedName>
    <definedName name="ASDASFD_4_5" localSheetId="0" hidden="1">{#N/A,#N/A,FALSE,"TMCOMP96";#N/A,#N/A,FALSE,"MAT96";#N/A,#N/A,FALSE,"FANDA96";#N/A,#N/A,FALSE,"INTRAN96";#N/A,#N/A,FALSE,"NAA9697";#N/A,#N/A,FALSE,"ECWEBB";#N/A,#N/A,FALSE,"MFT96";#N/A,#N/A,FALSE,"CTrecon"}</definedName>
    <definedName name="ASDASFD_4_5" hidden="1">{#N/A,#N/A,FALSE,"TMCOMP96";#N/A,#N/A,FALSE,"MAT96";#N/A,#N/A,FALSE,"FANDA96";#N/A,#N/A,FALSE,"INTRAN96";#N/A,#N/A,FALSE,"NAA9697";#N/A,#N/A,FALSE,"ECWEBB";#N/A,#N/A,FALSE,"MFT96";#N/A,#N/A,FALSE,"CTrecon"}</definedName>
    <definedName name="ASDASFD_5" localSheetId="0" hidden="1">{#N/A,#N/A,FALSE,"TMCOMP96";#N/A,#N/A,FALSE,"MAT96";#N/A,#N/A,FALSE,"FANDA96";#N/A,#N/A,FALSE,"INTRAN96";#N/A,#N/A,FALSE,"NAA9697";#N/A,#N/A,FALSE,"ECWEBB";#N/A,#N/A,FALSE,"MFT96";#N/A,#N/A,FALSE,"CTrecon"}</definedName>
    <definedName name="ASDASFD_5" hidden="1">{#N/A,#N/A,FALSE,"TMCOMP96";#N/A,#N/A,FALSE,"MAT96";#N/A,#N/A,FALSE,"FANDA96";#N/A,#N/A,FALSE,"INTRAN96";#N/A,#N/A,FALSE,"NAA9697";#N/A,#N/A,FALSE,"ECWEBB";#N/A,#N/A,FALSE,"MFT96";#N/A,#N/A,FALSE,"CTrecon"}</definedName>
    <definedName name="ASDASFD_5_1" localSheetId="0" hidden="1">{#N/A,#N/A,FALSE,"TMCOMP96";#N/A,#N/A,FALSE,"MAT96";#N/A,#N/A,FALSE,"FANDA96";#N/A,#N/A,FALSE,"INTRAN96";#N/A,#N/A,FALSE,"NAA9697";#N/A,#N/A,FALSE,"ECWEBB";#N/A,#N/A,FALSE,"MFT96";#N/A,#N/A,FALSE,"CTrecon"}</definedName>
    <definedName name="ASDASFD_5_1" hidden="1">{#N/A,#N/A,FALSE,"TMCOMP96";#N/A,#N/A,FALSE,"MAT96";#N/A,#N/A,FALSE,"FANDA96";#N/A,#N/A,FALSE,"INTRAN96";#N/A,#N/A,FALSE,"NAA9697";#N/A,#N/A,FALSE,"ECWEBB";#N/A,#N/A,FALSE,"MFT96";#N/A,#N/A,FALSE,"CTrecon"}</definedName>
    <definedName name="ASDASFD_5_1_1" localSheetId="0" hidden="1">{#N/A,#N/A,FALSE,"TMCOMP96";#N/A,#N/A,FALSE,"MAT96";#N/A,#N/A,FALSE,"FANDA96";#N/A,#N/A,FALSE,"INTRAN96";#N/A,#N/A,FALSE,"NAA9697";#N/A,#N/A,FALSE,"ECWEBB";#N/A,#N/A,FALSE,"MFT96";#N/A,#N/A,FALSE,"CTrecon"}</definedName>
    <definedName name="ASDASFD_5_1_1" hidden="1">{#N/A,#N/A,FALSE,"TMCOMP96";#N/A,#N/A,FALSE,"MAT96";#N/A,#N/A,FALSE,"FANDA96";#N/A,#N/A,FALSE,"INTRAN96";#N/A,#N/A,FALSE,"NAA9697";#N/A,#N/A,FALSE,"ECWEBB";#N/A,#N/A,FALSE,"MFT96";#N/A,#N/A,FALSE,"CTrecon"}</definedName>
    <definedName name="ASDASFD_5_1_1_1" hidden="1">{#N/A,#N/A,FALSE,"TMCOMP96";#N/A,#N/A,FALSE,"MAT96";#N/A,#N/A,FALSE,"FANDA96";#N/A,#N/A,FALSE,"INTRAN96";#N/A,#N/A,FALSE,"NAA9697";#N/A,#N/A,FALSE,"ECWEBB";#N/A,#N/A,FALSE,"MFT96";#N/A,#N/A,FALSE,"CTrecon"}</definedName>
    <definedName name="ASDASFD_5_1_1_2" hidden="1">{#N/A,#N/A,FALSE,"TMCOMP96";#N/A,#N/A,FALSE,"MAT96";#N/A,#N/A,FALSE,"FANDA96";#N/A,#N/A,FALSE,"INTRAN96";#N/A,#N/A,FALSE,"NAA9697";#N/A,#N/A,FALSE,"ECWEBB";#N/A,#N/A,FALSE,"MFT96";#N/A,#N/A,FALSE,"CTrecon"}</definedName>
    <definedName name="ASDASFD_5_1_2" localSheetId="0" hidden="1">{#N/A,#N/A,FALSE,"TMCOMP96";#N/A,#N/A,FALSE,"MAT96";#N/A,#N/A,FALSE,"FANDA96";#N/A,#N/A,FALSE,"INTRAN96";#N/A,#N/A,FALSE,"NAA9697";#N/A,#N/A,FALSE,"ECWEBB";#N/A,#N/A,FALSE,"MFT96";#N/A,#N/A,FALSE,"CTrecon"}</definedName>
    <definedName name="ASDASFD_5_1_2" hidden="1">{#N/A,#N/A,FALSE,"TMCOMP96";#N/A,#N/A,FALSE,"MAT96";#N/A,#N/A,FALSE,"FANDA96";#N/A,#N/A,FALSE,"INTRAN96";#N/A,#N/A,FALSE,"NAA9697";#N/A,#N/A,FALSE,"ECWEBB";#N/A,#N/A,FALSE,"MFT96";#N/A,#N/A,FALSE,"CTrecon"}</definedName>
    <definedName name="ASDASFD_5_1_3" localSheetId="0" hidden="1">{#N/A,#N/A,FALSE,"TMCOMP96";#N/A,#N/A,FALSE,"MAT96";#N/A,#N/A,FALSE,"FANDA96";#N/A,#N/A,FALSE,"INTRAN96";#N/A,#N/A,FALSE,"NAA9697";#N/A,#N/A,FALSE,"ECWEBB";#N/A,#N/A,FALSE,"MFT96";#N/A,#N/A,FALSE,"CTrecon"}</definedName>
    <definedName name="ASDASFD_5_1_3" hidden="1">{#N/A,#N/A,FALSE,"TMCOMP96";#N/A,#N/A,FALSE,"MAT96";#N/A,#N/A,FALSE,"FANDA96";#N/A,#N/A,FALSE,"INTRAN96";#N/A,#N/A,FALSE,"NAA9697";#N/A,#N/A,FALSE,"ECWEBB";#N/A,#N/A,FALSE,"MFT96";#N/A,#N/A,FALSE,"CTrecon"}</definedName>
    <definedName name="ASDASFD_5_1_4" localSheetId="0" hidden="1">{#N/A,#N/A,FALSE,"TMCOMP96";#N/A,#N/A,FALSE,"MAT96";#N/A,#N/A,FALSE,"FANDA96";#N/A,#N/A,FALSE,"INTRAN96";#N/A,#N/A,FALSE,"NAA9697";#N/A,#N/A,FALSE,"ECWEBB";#N/A,#N/A,FALSE,"MFT96";#N/A,#N/A,FALSE,"CTrecon"}</definedName>
    <definedName name="ASDASFD_5_1_4" hidden="1">{#N/A,#N/A,FALSE,"TMCOMP96";#N/A,#N/A,FALSE,"MAT96";#N/A,#N/A,FALSE,"FANDA96";#N/A,#N/A,FALSE,"INTRAN96";#N/A,#N/A,FALSE,"NAA9697";#N/A,#N/A,FALSE,"ECWEBB";#N/A,#N/A,FALSE,"MFT96";#N/A,#N/A,FALSE,"CTrecon"}</definedName>
    <definedName name="ASDASFD_5_1_5" localSheetId="0" hidden="1">{#N/A,#N/A,FALSE,"TMCOMP96";#N/A,#N/A,FALSE,"MAT96";#N/A,#N/A,FALSE,"FANDA96";#N/A,#N/A,FALSE,"INTRAN96";#N/A,#N/A,FALSE,"NAA9697";#N/A,#N/A,FALSE,"ECWEBB";#N/A,#N/A,FALSE,"MFT96";#N/A,#N/A,FALSE,"CTrecon"}</definedName>
    <definedName name="ASDASFD_5_1_5" hidden="1">{#N/A,#N/A,FALSE,"TMCOMP96";#N/A,#N/A,FALSE,"MAT96";#N/A,#N/A,FALSE,"FANDA96";#N/A,#N/A,FALSE,"INTRAN96";#N/A,#N/A,FALSE,"NAA9697";#N/A,#N/A,FALSE,"ECWEBB";#N/A,#N/A,FALSE,"MFT96";#N/A,#N/A,FALSE,"CTrecon"}</definedName>
    <definedName name="ASDASFD_5_2" localSheetId="0" hidden="1">{#N/A,#N/A,FALSE,"TMCOMP96";#N/A,#N/A,FALSE,"MAT96";#N/A,#N/A,FALSE,"FANDA96";#N/A,#N/A,FALSE,"INTRAN96";#N/A,#N/A,FALSE,"NAA9697";#N/A,#N/A,FALSE,"ECWEBB";#N/A,#N/A,FALSE,"MFT96";#N/A,#N/A,FALSE,"CTrecon"}</definedName>
    <definedName name="ASDASFD_5_2" hidden="1">{#N/A,#N/A,FALSE,"TMCOMP96";#N/A,#N/A,FALSE,"MAT96";#N/A,#N/A,FALSE,"FANDA96";#N/A,#N/A,FALSE,"INTRAN96";#N/A,#N/A,FALSE,"NAA9697";#N/A,#N/A,FALSE,"ECWEBB";#N/A,#N/A,FALSE,"MFT96";#N/A,#N/A,FALSE,"CTrecon"}</definedName>
    <definedName name="ASDASFD_5_3" localSheetId="0" hidden="1">{#N/A,#N/A,FALSE,"TMCOMP96";#N/A,#N/A,FALSE,"MAT96";#N/A,#N/A,FALSE,"FANDA96";#N/A,#N/A,FALSE,"INTRAN96";#N/A,#N/A,FALSE,"NAA9697";#N/A,#N/A,FALSE,"ECWEBB";#N/A,#N/A,FALSE,"MFT96";#N/A,#N/A,FALSE,"CTrecon"}</definedName>
    <definedName name="ASDASFD_5_3" hidden="1">{#N/A,#N/A,FALSE,"TMCOMP96";#N/A,#N/A,FALSE,"MAT96";#N/A,#N/A,FALSE,"FANDA96";#N/A,#N/A,FALSE,"INTRAN96";#N/A,#N/A,FALSE,"NAA9697";#N/A,#N/A,FALSE,"ECWEBB";#N/A,#N/A,FALSE,"MFT96";#N/A,#N/A,FALSE,"CTrecon"}</definedName>
    <definedName name="ASDASFD_5_4" localSheetId="0" hidden="1">{#N/A,#N/A,FALSE,"TMCOMP96";#N/A,#N/A,FALSE,"MAT96";#N/A,#N/A,FALSE,"FANDA96";#N/A,#N/A,FALSE,"INTRAN96";#N/A,#N/A,FALSE,"NAA9697";#N/A,#N/A,FALSE,"ECWEBB";#N/A,#N/A,FALSE,"MFT96";#N/A,#N/A,FALSE,"CTrecon"}</definedName>
    <definedName name="ASDASFD_5_4" hidden="1">{#N/A,#N/A,FALSE,"TMCOMP96";#N/A,#N/A,FALSE,"MAT96";#N/A,#N/A,FALSE,"FANDA96";#N/A,#N/A,FALSE,"INTRAN96";#N/A,#N/A,FALSE,"NAA9697";#N/A,#N/A,FALSE,"ECWEBB";#N/A,#N/A,FALSE,"MFT96";#N/A,#N/A,FALSE,"CTrecon"}</definedName>
    <definedName name="ASDASFD_5_5" localSheetId="0" hidden="1">{#N/A,#N/A,FALSE,"TMCOMP96";#N/A,#N/A,FALSE,"MAT96";#N/A,#N/A,FALSE,"FANDA96";#N/A,#N/A,FALSE,"INTRAN96";#N/A,#N/A,FALSE,"NAA9697";#N/A,#N/A,FALSE,"ECWEBB";#N/A,#N/A,FALSE,"MFT96";#N/A,#N/A,FALSE,"CTrecon"}</definedName>
    <definedName name="ASDASFD_5_5" hidden="1">{#N/A,#N/A,FALSE,"TMCOMP96";#N/A,#N/A,FALSE,"MAT96";#N/A,#N/A,FALSE,"FANDA96";#N/A,#N/A,FALSE,"INTRAN96";#N/A,#N/A,FALSE,"NAA9697";#N/A,#N/A,FALSE,"ECWEBB";#N/A,#N/A,FALSE,"MFT96";#N/A,#N/A,FALSE,"CTrecon"}</definedName>
    <definedName name="asdasx" hidden="1">{#N/A,#N/A,FALSE,"TMCOMP96";#N/A,#N/A,FALSE,"MAT96";#N/A,#N/A,FALSE,"FANDA96";#N/A,#N/A,FALSE,"INTRAN96";#N/A,#N/A,FALSE,"NAA9697";#N/A,#N/A,FALSE,"ECWEBB";#N/A,#N/A,FALSE,"MFT96";#N/A,#N/A,FALSE,"CTrecon"}</definedName>
    <definedName name="ASDF" localSheetId="0" hidden="1">{#N/A,#N/A,FALSE,"TMCOMP96";#N/A,#N/A,FALSE,"MAT96";#N/A,#N/A,FALSE,"FANDA96";#N/A,#N/A,FALSE,"INTRAN96";#N/A,#N/A,FALSE,"NAA9697";#N/A,#N/A,FALSE,"ECWEBB";#N/A,#N/A,FALSE,"MFT96";#N/A,#N/A,FALSE,"CTrecon"}</definedName>
    <definedName name="ASDF" localSheetId="3" hidden="1">{#N/A,#N/A,FALSE,"TMCOMP96";#N/A,#N/A,FALSE,"MAT96";#N/A,#N/A,FALSE,"FANDA96";#N/A,#N/A,FALSE,"INTRAN96";#N/A,#N/A,FALSE,"NAA9697";#N/A,#N/A,FALSE,"ECWEBB";#N/A,#N/A,FALSE,"MFT96";#N/A,#N/A,FALSE,"CTrecon"}</definedName>
    <definedName name="ASDF" localSheetId="4" hidden="1">{#N/A,#N/A,FALSE,"TMCOMP96";#N/A,#N/A,FALSE,"MAT96";#N/A,#N/A,FALSE,"FANDA96";#N/A,#N/A,FALSE,"INTRAN96";#N/A,#N/A,FALSE,"NAA9697";#N/A,#N/A,FALSE,"ECWEBB";#N/A,#N/A,FALSE,"MFT96";#N/A,#N/A,FALSE,"CTrecon"}</definedName>
    <definedName name="ASDF" hidden="1">{#N/A,#N/A,FALSE,"TMCOMP96";#N/A,#N/A,FALSE,"MAT96";#N/A,#N/A,FALSE,"FANDA96";#N/A,#N/A,FALSE,"INTRAN96";#N/A,#N/A,FALSE,"NAA9697";#N/A,#N/A,FALSE,"ECWEBB";#N/A,#N/A,FALSE,"MFT96";#N/A,#N/A,FALSE,"CTrecon"}</definedName>
    <definedName name="ASDF_1" localSheetId="0" hidden="1">{#N/A,#N/A,FALSE,"TMCOMP96";#N/A,#N/A,FALSE,"MAT96";#N/A,#N/A,FALSE,"FANDA96";#N/A,#N/A,FALSE,"INTRAN96";#N/A,#N/A,FALSE,"NAA9697";#N/A,#N/A,FALSE,"ECWEBB";#N/A,#N/A,FALSE,"MFT96";#N/A,#N/A,FALSE,"CTrecon"}</definedName>
    <definedName name="ASDF_1" localSheetId="3" hidden="1">{#N/A,#N/A,FALSE,"TMCOMP96";#N/A,#N/A,FALSE,"MAT96";#N/A,#N/A,FALSE,"FANDA96";#N/A,#N/A,FALSE,"INTRAN96";#N/A,#N/A,FALSE,"NAA9697";#N/A,#N/A,FALSE,"ECWEBB";#N/A,#N/A,FALSE,"MFT96";#N/A,#N/A,FALSE,"CTrecon"}</definedName>
    <definedName name="ASDF_1" localSheetId="4" hidden="1">{#N/A,#N/A,FALSE,"TMCOMP96";#N/A,#N/A,FALSE,"MAT96";#N/A,#N/A,FALSE,"FANDA96";#N/A,#N/A,FALSE,"INTRAN96";#N/A,#N/A,FALSE,"NAA9697";#N/A,#N/A,FALSE,"ECWEBB";#N/A,#N/A,FALSE,"MFT96";#N/A,#N/A,FALSE,"CTrecon"}</definedName>
    <definedName name="ASDF_1" hidden="1">{#N/A,#N/A,FALSE,"TMCOMP96";#N/A,#N/A,FALSE,"MAT96";#N/A,#N/A,FALSE,"FANDA96";#N/A,#N/A,FALSE,"INTRAN96";#N/A,#N/A,FALSE,"NAA9697";#N/A,#N/A,FALSE,"ECWEBB";#N/A,#N/A,FALSE,"MFT96";#N/A,#N/A,FALSE,"CTrecon"}</definedName>
    <definedName name="ASDF_1_1" localSheetId="0" hidden="1">{#N/A,#N/A,FALSE,"TMCOMP96";#N/A,#N/A,FALSE,"MAT96";#N/A,#N/A,FALSE,"FANDA96";#N/A,#N/A,FALSE,"INTRAN96";#N/A,#N/A,FALSE,"NAA9697";#N/A,#N/A,FALSE,"ECWEBB";#N/A,#N/A,FALSE,"MFT96";#N/A,#N/A,FALSE,"CTrecon"}</definedName>
    <definedName name="ASDF_1_1" hidden="1">{#N/A,#N/A,FALSE,"TMCOMP96";#N/A,#N/A,FALSE,"MAT96";#N/A,#N/A,FALSE,"FANDA96";#N/A,#N/A,FALSE,"INTRAN96";#N/A,#N/A,FALSE,"NAA9697";#N/A,#N/A,FALSE,"ECWEBB";#N/A,#N/A,FALSE,"MFT96";#N/A,#N/A,FALSE,"CTrecon"}</definedName>
    <definedName name="ASDF_1_1_1" localSheetId="0" hidden="1">{#N/A,#N/A,FALSE,"TMCOMP96";#N/A,#N/A,FALSE,"MAT96";#N/A,#N/A,FALSE,"FANDA96";#N/A,#N/A,FALSE,"INTRAN96";#N/A,#N/A,FALSE,"NAA9697";#N/A,#N/A,FALSE,"ECWEBB";#N/A,#N/A,FALSE,"MFT96";#N/A,#N/A,FALSE,"CTrecon"}</definedName>
    <definedName name="ASDF_1_1_1" hidden="1">{#N/A,#N/A,FALSE,"TMCOMP96";#N/A,#N/A,FALSE,"MAT96";#N/A,#N/A,FALSE,"FANDA96";#N/A,#N/A,FALSE,"INTRAN96";#N/A,#N/A,FALSE,"NAA9697";#N/A,#N/A,FALSE,"ECWEBB";#N/A,#N/A,FALSE,"MFT96";#N/A,#N/A,FALSE,"CTrecon"}</definedName>
    <definedName name="ASDF_1_1_1_1" localSheetId="0" hidden="1">{#N/A,#N/A,FALSE,"TMCOMP96";#N/A,#N/A,FALSE,"MAT96";#N/A,#N/A,FALSE,"FANDA96";#N/A,#N/A,FALSE,"INTRAN96";#N/A,#N/A,FALSE,"NAA9697";#N/A,#N/A,FALSE,"ECWEBB";#N/A,#N/A,FALSE,"MFT96";#N/A,#N/A,FALSE,"CTrecon"}</definedName>
    <definedName name="ASDF_1_1_1_1" hidden="1">{#N/A,#N/A,FALSE,"TMCOMP96";#N/A,#N/A,FALSE,"MAT96";#N/A,#N/A,FALSE,"FANDA96";#N/A,#N/A,FALSE,"INTRAN96";#N/A,#N/A,FALSE,"NAA9697";#N/A,#N/A,FALSE,"ECWEBB";#N/A,#N/A,FALSE,"MFT96";#N/A,#N/A,FALSE,"CTrecon"}</definedName>
    <definedName name="ASDF_1_1_1_1_1" hidden="1">{#N/A,#N/A,FALSE,"TMCOMP96";#N/A,#N/A,FALSE,"MAT96";#N/A,#N/A,FALSE,"FANDA96";#N/A,#N/A,FALSE,"INTRAN96";#N/A,#N/A,FALSE,"NAA9697";#N/A,#N/A,FALSE,"ECWEBB";#N/A,#N/A,FALSE,"MFT96";#N/A,#N/A,FALSE,"CTrecon"}</definedName>
    <definedName name="ASDF_1_1_1_1_2" hidden="1">{#N/A,#N/A,FALSE,"TMCOMP96";#N/A,#N/A,FALSE,"MAT96";#N/A,#N/A,FALSE,"FANDA96";#N/A,#N/A,FALSE,"INTRAN96";#N/A,#N/A,FALSE,"NAA9697";#N/A,#N/A,FALSE,"ECWEBB";#N/A,#N/A,FALSE,"MFT96";#N/A,#N/A,FALSE,"CTrecon"}</definedName>
    <definedName name="ASDF_1_1_1_2" localSheetId="0" hidden="1">{#N/A,#N/A,FALSE,"TMCOMP96";#N/A,#N/A,FALSE,"MAT96";#N/A,#N/A,FALSE,"FANDA96";#N/A,#N/A,FALSE,"INTRAN96";#N/A,#N/A,FALSE,"NAA9697";#N/A,#N/A,FALSE,"ECWEBB";#N/A,#N/A,FALSE,"MFT96";#N/A,#N/A,FALSE,"CTrecon"}</definedName>
    <definedName name="ASDF_1_1_1_2" hidden="1">{#N/A,#N/A,FALSE,"TMCOMP96";#N/A,#N/A,FALSE,"MAT96";#N/A,#N/A,FALSE,"FANDA96";#N/A,#N/A,FALSE,"INTRAN96";#N/A,#N/A,FALSE,"NAA9697";#N/A,#N/A,FALSE,"ECWEBB";#N/A,#N/A,FALSE,"MFT96";#N/A,#N/A,FALSE,"CTrecon"}</definedName>
    <definedName name="ASDF_1_1_1_3" localSheetId="0" hidden="1">{#N/A,#N/A,FALSE,"TMCOMP96";#N/A,#N/A,FALSE,"MAT96";#N/A,#N/A,FALSE,"FANDA96";#N/A,#N/A,FALSE,"INTRAN96";#N/A,#N/A,FALSE,"NAA9697";#N/A,#N/A,FALSE,"ECWEBB";#N/A,#N/A,FALSE,"MFT96";#N/A,#N/A,FALSE,"CTrecon"}</definedName>
    <definedName name="ASDF_1_1_1_3" hidden="1">{#N/A,#N/A,FALSE,"TMCOMP96";#N/A,#N/A,FALSE,"MAT96";#N/A,#N/A,FALSE,"FANDA96";#N/A,#N/A,FALSE,"INTRAN96";#N/A,#N/A,FALSE,"NAA9697";#N/A,#N/A,FALSE,"ECWEBB";#N/A,#N/A,FALSE,"MFT96";#N/A,#N/A,FALSE,"CTrecon"}</definedName>
    <definedName name="ASDF_1_1_1_4" localSheetId="0" hidden="1">{#N/A,#N/A,FALSE,"TMCOMP96";#N/A,#N/A,FALSE,"MAT96";#N/A,#N/A,FALSE,"FANDA96";#N/A,#N/A,FALSE,"INTRAN96";#N/A,#N/A,FALSE,"NAA9697";#N/A,#N/A,FALSE,"ECWEBB";#N/A,#N/A,FALSE,"MFT96";#N/A,#N/A,FALSE,"CTrecon"}</definedName>
    <definedName name="ASDF_1_1_1_4" hidden="1">{#N/A,#N/A,FALSE,"TMCOMP96";#N/A,#N/A,FALSE,"MAT96";#N/A,#N/A,FALSE,"FANDA96";#N/A,#N/A,FALSE,"INTRAN96";#N/A,#N/A,FALSE,"NAA9697";#N/A,#N/A,FALSE,"ECWEBB";#N/A,#N/A,FALSE,"MFT96";#N/A,#N/A,FALSE,"CTrecon"}</definedName>
    <definedName name="ASDF_1_1_1_5" localSheetId="0" hidden="1">{#N/A,#N/A,FALSE,"TMCOMP96";#N/A,#N/A,FALSE,"MAT96";#N/A,#N/A,FALSE,"FANDA96";#N/A,#N/A,FALSE,"INTRAN96";#N/A,#N/A,FALSE,"NAA9697";#N/A,#N/A,FALSE,"ECWEBB";#N/A,#N/A,FALSE,"MFT96";#N/A,#N/A,FALSE,"CTrecon"}</definedName>
    <definedName name="ASDF_1_1_1_5" hidden="1">{#N/A,#N/A,FALSE,"TMCOMP96";#N/A,#N/A,FALSE,"MAT96";#N/A,#N/A,FALSE,"FANDA96";#N/A,#N/A,FALSE,"INTRAN96";#N/A,#N/A,FALSE,"NAA9697";#N/A,#N/A,FALSE,"ECWEBB";#N/A,#N/A,FALSE,"MFT96";#N/A,#N/A,FALSE,"CTrecon"}</definedName>
    <definedName name="ASDF_1_1_2" localSheetId="0" hidden="1">{#N/A,#N/A,FALSE,"TMCOMP96";#N/A,#N/A,FALSE,"MAT96";#N/A,#N/A,FALSE,"FANDA96";#N/A,#N/A,FALSE,"INTRAN96";#N/A,#N/A,FALSE,"NAA9697";#N/A,#N/A,FALSE,"ECWEBB";#N/A,#N/A,FALSE,"MFT96";#N/A,#N/A,FALSE,"CTrecon"}</definedName>
    <definedName name="ASDF_1_1_2" hidden="1">{#N/A,#N/A,FALSE,"TMCOMP96";#N/A,#N/A,FALSE,"MAT96";#N/A,#N/A,FALSE,"FANDA96";#N/A,#N/A,FALSE,"INTRAN96";#N/A,#N/A,FALSE,"NAA9697";#N/A,#N/A,FALSE,"ECWEBB";#N/A,#N/A,FALSE,"MFT96";#N/A,#N/A,FALSE,"CTrecon"}</definedName>
    <definedName name="ASDF_1_1_3" localSheetId="0" hidden="1">{#N/A,#N/A,FALSE,"TMCOMP96";#N/A,#N/A,FALSE,"MAT96";#N/A,#N/A,FALSE,"FANDA96";#N/A,#N/A,FALSE,"INTRAN96";#N/A,#N/A,FALSE,"NAA9697";#N/A,#N/A,FALSE,"ECWEBB";#N/A,#N/A,FALSE,"MFT96";#N/A,#N/A,FALSE,"CTrecon"}</definedName>
    <definedName name="ASDF_1_1_3" hidden="1">{#N/A,#N/A,FALSE,"TMCOMP96";#N/A,#N/A,FALSE,"MAT96";#N/A,#N/A,FALSE,"FANDA96";#N/A,#N/A,FALSE,"INTRAN96";#N/A,#N/A,FALSE,"NAA9697";#N/A,#N/A,FALSE,"ECWEBB";#N/A,#N/A,FALSE,"MFT96";#N/A,#N/A,FALSE,"CTrecon"}</definedName>
    <definedName name="ASDF_1_1_4" localSheetId="0" hidden="1">{#N/A,#N/A,FALSE,"TMCOMP96";#N/A,#N/A,FALSE,"MAT96";#N/A,#N/A,FALSE,"FANDA96";#N/A,#N/A,FALSE,"INTRAN96";#N/A,#N/A,FALSE,"NAA9697";#N/A,#N/A,FALSE,"ECWEBB";#N/A,#N/A,FALSE,"MFT96";#N/A,#N/A,FALSE,"CTrecon"}</definedName>
    <definedName name="ASDF_1_1_4" hidden="1">{#N/A,#N/A,FALSE,"TMCOMP96";#N/A,#N/A,FALSE,"MAT96";#N/A,#N/A,FALSE,"FANDA96";#N/A,#N/A,FALSE,"INTRAN96";#N/A,#N/A,FALSE,"NAA9697";#N/A,#N/A,FALSE,"ECWEBB";#N/A,#N/A,FALSE,"MFT96";#N/A,#N/A,FALSE,"CTrecon"}</definedName>
    <definedName name="ASDF_1_1_5" localSheetId="0" hidden="1">{#N/A,#N/A,FALSE,"TMCOMP96";#N/A,#N/A,FALSE,"MAT96";#N/A,#N/A,FALSE,"FANDA96";#N/A,#N/A,FALSE,"INTRAN96";#N/A,#N/A,FALSE,"NAA9697";#N/A,#N/A,FALSE,"ECWEBB";#N/A,#N/A,FALSE,"MFT96";#N/A,#N/A,FALSE,"CTrecon"}</definedName>
    <definedName name="ASDF_1_1_5" hidden="1">{#N/A,#N/A,FALSE,"TMCOMP96";#N/A,#N/A,FALSE,"MAT96";#N/A,#N/A,FALSE,"FANDA96";#N/A,#N/A,FALSE,"INTRAN96";#N/A,#N/A,FALSE,"NAA9697";#N/A,#N/A,FALSE,"ECWEBB";#N/A,#N/A,FALSE,"MFT96";#N/A,#N/A,FALSE,"CTrecon"}</definedName>
    <definedName name="ASDF_1_2" localSheetId="0" hidden="1">{#N/A,#N/A,FALSE,"TMCOMP96";#N/A,#N/A,FALSE,"MAT96";#N/A,#N/A,FALSE,"FANDA96";#N/A,#N/A,FALSE,"INTRAN96";#N/A,#N/A,FALSE,"NAA9697";#N/A,#N/A,FALSE,"ECWEBB";#N/A,#N/A,FALSE,"MFT96";#N/A,#N/A,FALSE,"CTrecon"}</definedName>
    <definedName name="ASDF_1_2" hidden="1">{#N/A,#N/A,FALSE,"TMCOMP96";#N/A,#N/A,FALSE,"MAT96";#N/A,#N/A,FALSE,"FANDA96";#N/A,#N/A,FALSE,"INTRAN96";#N/A,#N/A,FALSE,"NAA9697";#N/A,#N/A,FALSE,"ECWEBB";#N/A,#N/A,FALSE,"MFT96";#N/A,#N/A,FALSE,"CTrecon"}</definedName>
    <definedName name="ASDF_1_2_1" localSheetId="0" hidden="1">{#N/A,#N/A,FALSE,"TMCOMP96";#N/A,#N/A,FALSE,"MAT96";#N/A,#N/A,FALSE,"FANDA96";#N/A,#N/A,FALSE,"INTRAN96";#N/A,#N/A,FALSE,"NAA9697";#N/A,#N/A,FALSE,"ECWEBB";#N/A,#N/A,FALSE,"MFT96";#N/A,#N/A,FALSE,"CTrecon"}</definedName>
    <definedName name="ASDF_1_2_1" hidden="1">{#N/A,#N/A,FALSE,"TMCOMP96";#N/A,#N/A,FALSE,"MAT96";#N/A,#N/A,FALSE,"FANDA96";#N/A,#N/A,FALSE,"INTRAN96";#N/A,#N/A,FALSE,"NAA9697";#N/A,#N/A,FALSE,"ECWEBB";#N/A,#N/A,FALSE,"MFT96";#N/A,#N/A,FALSE,"CTrecon"}</definedName>
    <definedName name="ASDF_1_2_1_1" localSheetId="0" hidden="1">{#N/A,#N/A,FALSE,"TMCOMP96";#N/A,#N/A,FALSE,"MAT96";#N/A,#N/A,FALSE,"FANDA96";#N/A,#N/A,FALSE,"INTRAN96";#N/A,#N/A,FALSE,"NAA9697";#N/A,#N/A,FALSE,"ECWEBB";#N/A,#N/A,FALSE,"MFT96";#N/A,#N/A,FALSE,"CTrecon"}</definedName>
    <definedName name="ASDF_1_2_1_1" hidden="1">{#N/A,#N/A,FALSE,"TMCOMP96";#N/A,#N/A,FALSE,"MAT96";#N/A,#N/A,FALSE,"FANDA96";#N/A,#N/A,FALSE,"INTRAN96";#N/A,#N/A,FALSE,"NAA9697";#N/A,#N/A,FALSE,"ECWEBB";#N/A,#N/A,FALSE,"MFT96";#N/A,#N/A,FALSE,"CTrecon"}</definedName>
    <definedName name="ASDF_1_2_1_1_1" hidden="1">{#N/A,#N/A,FALSE,"TMCOMP96";#N/A,#N/A,FALSE,"MAT96";#N/A,#N/A,FALSE,"FANDA96";#N/A,#N/A,FALSE,"INTRAN96";#N/A,#N/A,FALSE,"NAA9697";#N/A,#N/A,FALSE,"ECWEBB";#N/A,#N/A,FALSE,"MFT96";#N/A,#N/A,FALSE,"CTrecon"}</definedName>
    <definedName name="ASDF_1_2_1_1_2" hidden="1">{#N/A,#N/A,FALSE,"TMCOMP96";#N/A,#N/A,FALSE,"MAT96";#N/A,#N/A,FALSE,"FANDA96";#N/A,#N/A,FALSE,"INTRAN96";#N/A,#N/A,FALSE,"NAA9697";#N/A,#N/A,FALSE,"ECWEBB";#N/A,#N/A,FALSE,"MFT96";#N/A,#N/A,FALSE,"CTrecon"}</definedName>
    <definedName name="ASDF_1_2_1_2" localSheetId="0" hidden="1">{#N/A,#N/A,FALSE,"TMCOMP96";#N/A,#N/A,FALSE,"MAT96";#N/A,#N/A,FALSE,"FANDA96";#N/A,#N/A,FALSE,"INTRAN96";#N/A,#N/A,FALSE,"NAA9697";#N/A,#N/A,FALSE,"ECWEBB";#N/A,#N/A,FALSE,"MFT96";#N/A,#N/A,FALSE,"CTrecon"}</definedName>
    <definedName name="ASDF_1_2_1_2" hidden="1">{#N/A,#N/A,FALSE,"TMCOMP96";#N/A,#N/A,FALSE,"MAT96";#N/A,#N/A,FALSE,"FANDA96";#N/A,#N/A,FALSE,"INTRAN96";#N/A,#N/A,FALSE,"NAA9697";#N/A,#N/A,FALSE,"ECWEBB";#N/A,#N/A,FALSE,"MFT96";#N/A,#N/A,FALSE,"CTrecon"}</definedName>
    <definedName name="ASDF_1_2_1_3" localSheetId="0" hidden="1">{#N/A,#N/A,FALSE,"TMCOMP96";#N/A,#N/A,FALSE,"MAT96";#N/A,#N/A,FALSE,"FANDA96";#N/A,#N/A,FALSE,"INTRAN96";#N/A,#N/A,FALSE,"NAA9697";#N/A,#N/A,FALSE,"ECWEBB";#N/A,#N/A,FALSE,"MFT96";#N/A,#N/A,FALSE,"CTrecon"}</definedName>
    <definedName name="ASDF_1_2_1_3" hidden="1">{#N/A,#N/A,FALSE,"TMCOMP96";#N/A,#N/A,FALSE,"MAT96";#N/A,#N/A,FALSE,"FANDA96";#N/A,#N/A,FALSE,"INTRAN96";#N/A,#N/A,FALSE,"NAA9697";#N/A,#N/A,FALSE,"ECWEBB";#N/A,#N/A,FALSE,"MFT96";#N/A,#N/A,FALSE,"CTrecon"}</definedName>
    <definedName name="ASDF_1_2_1_4" localSheetId="0" hidden="1">{#N/A,#N/A,FALSE,"TMCOMP96";#N/A,#N/A,FALSE,"MAT96";#N/A,#N/A,FALSE,"FANDA96";#N/A,#N/A,FALSE,"INTRAN96";#N/A,#N/A,FALSE,"NAA9697";#N/A,#N/A,FALSE,"ECWEBB";#N/A,#N/A,FALSE,"MFT96";#N/A,#N/A,FALSE,"CTrecon"}</definedName>
    <definedName name="ASDF_1_2_1_4" hidden="1">{#N/A,#N/A,FALSE,"TMCOMP96";#N/A,#N/A,FALSE,"MAT96";#N/A,#N/A,FALSE,"FANDA96";#N/A,#N/A,FALSE,"INTRAN96";#N/A,#N/A,FALSE,"NAA9697";#N/A,#N/A,FALSE,"ECWEBB";#N/A,#N/A,FALSE,"MFT96";#N/A,#N/A,FALSE,"CTrecon"}</definedName>
    <definedName name="ASDF_1_2_1_5" localSheetId="0" hidden="1">{#N/A,#N/A,FALSE,"TMCOMP96";#N/A,#N/A,FALSE,"MAT96";#N/A,#N/A,FALSE,"FANDA96";#N/A,#N/A,FALSE,"INTRAN96";#N/A,#N/A,FALSE,"NAA9697";#N/A,#N/A,FALSE,"ECWEBB";#N/A,#N/A,FALSE,"MFT96";#N/A,#N/A,FALSE,"CTrecon"}</definedName>
    <definedName name="ASDF_1_2_1_5" hidden="1">{#N/A,#N/A,FALSE,"TMCOMP96";#N/A,#N/A,FALSE,"MAT96";#N/A,#N/A,FALSE,"FANDA96";#N/A,#N/A,FALSE,"INTRAN96";#N/A,#N/A,FALSE,"NAA9697";#N/A,#N/A,FALSE,"ECWEBB";#N/A,#N/A,FALSE,"MFT96";#N/A,#N/A,FALSE,"CTrecon"}</definedName>
    <definedName name="ASDF_1_2_2" localSheetId="0" hidden="1">{#N/A,#N/A,FALSE,"TMCOMP96";#N/A,#N/A,FALSE,"MAT96";#N/A,#N/A,FALSE,"FANDA96";#N/A,#N/A,FALSE,"INTRAN96";#N/A,#N/A,FALSE,"NAA9697";#N/A,#N/A,FALSE,"ECWEBB";#N/A,#N/A,FALSE,"MFT96";#N/A,#N/A,FALSE,"CTrecon"}</definedName>
    <definedName name="ASDF_1_2_2" hidden="1">{#N/A,#N/A,FALSE,"TMCOMP96";#N/A,#N/A,FALSE,"MAT96";#N/A,#N/A,FALSE,"FANDA96";#N/A,#N/A,FALSE,"INTRAN96";#N/A,#N/A,FALSE,"NAA9697";#N/A,#N/A,FALSE,"ECWEBB";#N/A,#N/A,FALSE,"MFT96";#N/A,#N/A,FALSE,"CTrecon"}</definedName>
    <definedName name="ASDF_1_2_3" localSheetId="0" hidden="1">{#N/A,#N/A,FALSE,"TMCOMP96";#N/A,#N/A,FALSE,"MAT96";#N/A,#N/A,FALSE,"FANDA96";#N/A,#N/A,FALSE,"INTRAN96";#N/A,#N/A,FALSE,"NAA9697";#N/A,#N/A,FALSE,"ECWEBB";#N/A,#N/A,FALSE,"MFT96";#N/A,#N/A,FALSE,"CTrecon"}</definedName>
    <definedName name="ASDF_1_2_3" hidden="1">{#N/A,#N/A,FALSE,"TMCOMP96";#N/A,#N/A,FALSE,"MAT96";#N/A,#N/A,FALSE,"FANDA96";#N/A,#N/A,FALSE,"INTRAN96";#N/A,#N/A,FALSE,"NAA9697";#N/A,#N/A,FALSE,"ECWEBB";#N/A,#N/A,FALSE,"MFT96";#N/A,#N/A,FALSE,"CTrecon"}</definedName>
    <definedName name="ASDF_1_2_4" localSheetId="0" hidden="1">{#N/A,#N/A,FALSE,"TMCOMP96";#N/A,#N/A,FALSE,"MAT96";#N/A,#N/A,FALSE,"FANDA96";#N/A,#N/A,FALSE,"INTRAN96";#N/A,#N/A,FALSE,"NAA9697";#N/A,#N/A,FALSE,"ECWEBB";#N/A,#N/A,FALSE,"MFT96";#N/A,#N/A,FALSE,"CTrecon"}</definedName>
    <definedName name="ASDF_1_2_4" hidden="1">{#N/A,#N/A,FALSE,"TMCOMP96";#N/A,#N/A,FALSE,"MAT96";#N/A,#N/A,FALSE,"FANDA96";#N/A,#N/A,FALSE,"INTRAN96";#N/A,#N/A,FALSE,"NAA9697";#N/A,#N/A,FALSE,"ECWEBB";#N/A,#N/A,FALSE,"MFT96";#N/A,#N/A,FALSE,"CTrecon"}</definedName>
    <definedName name="ASDF_1_2_5" localSheetId="0" hidden="1">{#N/A,#N/A,FALSE,"TMCOMP96";#N/A,#N/A,FALSE,"MAT96";#N/A,#N/A,FALSE,"FANDA96";#N/A,#N/A,FALSE,"INTRAN96";#N/A,#N/A,FALSE,"NAA9697";#N/A,#N/A,FALSE,"ECWEBB";#N/A,#N/A,FALSE,"MFT96";#N/A,#N/A,FALSE,"CTrecon"}</definedName>
    <definedName name="ASDF_1_2_5" hidden="1">{#N/A,#N/A,FALSE,"TMCOMP96";#N/A,#N/A,FALSE,"MAT96";#N/A,#N/A,FALSE,"FANDA96";#N/A,#N/A,FALSE,"INTRAN96";#N/A,#N/A,FALSE,"NAA9697";#N/A,#N/A,FALSE,"ECWEBB";#N/A,#N/A,FALSE,"MFT96";#N/A,#N/A,FALSE,"CTrecon"}</definedName>
    <definedName name="ASDF_1_3" localSheetId="0" hidden="1">{#N/A,#N/A,FALSE,"TMCOMP96";#N/A,#N/A,FALSE,"MAT96";#N/A,#N/A,FALSE,"FANDA96";#N/A,#N/A,FALSE,"INTRAN96";#N/A,#N/A,FALSE,"NAA9697";#N/A,#N/A,FALSE,"ECWEBB";#N/A,#N/A,FALSE,"MFT96";#N/A,#N/A,FALSE,"CTrecon"}</definedName>
    <definedName name="ASDF_1_3" hidden="1">{#N/A,#N/A,FALSE,"TMCOMP96";#N/A,#N/A,FALSE,"MAT96";#N/A,#N/A,FALSE,"FANDA96";#N/A,#N/A,FALSE,"INTRAN96";#N/A,#N/A,FALSE,"NAA9697";#N/A,#N/A,FALSE,"ECWEBB";#N/A,#N/A,FALSE,"MFT96";#N/A,#N/A,FALSE,"CTrecon"}</definedName>
    <definedName name="ASDF_1_3_1" localSheetId="0" hidden="1">{#N/A,#N/A,FALSE,"TMCOMP96";#N/A,#N/A,FALSE,"MAT96";#N/A,#N/A,FALSE,"FANDA96";#N/A,#N/A,FALSE,"INTRAN96";#N/A,#N/A,FALSE,"NAA9697";#N/A,#N/A,FALSE,"ECWEBB";#N/A,#N/A,FALSE,"MFT96";#N/A,#N/A,FALSE,"CTrecon"}</definedName>
    <definedName name="ASDF_1_3_1" hidden="1">{#N/A,#N/A,FALSE,"TMCOMP96";#N/A,#N/A,FALSE,"MAT96";#N/A,#N/A,FALSE,"FANDA96";#N/A,#N/A,FALSE,"INTRAN96";#N/A,#N/A,FALSE,"NAA9697";#N/A,#N/A,FALSE,"ECWEBB";#N/A,#N/A,FALSE,"MFT96";#N/A,#N/A,FALSE,"CTrecon"}</definedName>
    <definedName name="ASDF_1_3_1_1" localSheetId="0" hidden="1">{#N/A,#N/A,FALSE,"TMCOMP96";#N/A,#N/A,FALSE,"MAT96";#N/A,#N/A,FALSE,"FANDA96";#N/A,#N/A,FALSE,"INTRAN96";#N/A,#N/A,FALSE,"NAA9697";#N/A,#N/A,FALSE,"ECWEBB";#N/A,#N/A,FALSE,"MFT96";#N/A,#N/A,FALSE,"CTrecon"}</definedName>
    <definedName name="ASDF_1_3_1_1" hidden="1">{#N/A,#N/A,FALSE,"TMCOMP96";#N/A,#N/A,FALSE,"MAT96";#N/A,#N/A,FALSE,"FANDA96";#N/A,#N/A,FALSE,"INTRAN96";#N/A,#N/A,FALSE,"NAA9697";#N/A,#N/A,FALSE,"ECWEBB";#N/A,#N/A,FALSE,"MFT96";#N/A,#N/A,FALSE,"CTrecon"}</definedName>
    <definedName name="ASDF_1_3_1_1_1" hidden="1">{#N/A,#N/A,FALSE,"TMCOMP96";#N/A,#N/A,FALSE,"MAT96";#N/A,#N/A,FALSE,"FANDA96";#N/A,#N/A,FALSE,"INTRAN96";#N/A,#N/A,FALSE,"NAA9697";#N/A,#N/A,FALSE,"ECWEBB";#N/A,#N/A,FALSE,"MFT96";#N/A,#N/A,FALSE,"CTrecon"}</definedName>
    <definedName name="ASDF_1_3_1_1_2" hidden="1">{#N/A,#N/A,FALSE,"TMCOMP96";#N/A,#N/A,FALSE,"MAT96";#N/A,#N/A,FALSE,"FANDA96";#N/A,#N/A,FALSE,"INTRAN96";#N/A,#N/A,FALSE,"NAA9697";#N/A,#N/A,FALSE,"ECWEBB";#N/A,#N/A,FALSE,"MFT96";#N/A,#N/A,FALSE,"CTrecon"}</definedName>
    <definedName name="ASDF_1_3_1_2" localSheetId="0" hidden="1">{#N/A,#N/A,FALSE,"TMCOMP96";#N/A,#N/A,FALSE,"MAT96";#N/A,#N/A,FALSE,"FANDA96";#N/A,#N/A,FALSE,"INTRAN96";#N/A,#N/A,FALSE,"NAA9697";#N/A,#N/A,FALSE,"ECWEBB";#N/A,#N/A,FALSE,"MFT96";#N/A,#N/A,FALSE,"CTrecon"}</definedName>
    <definedName name="ASDF_1_3_1_2" hidden="1">{#N/A,#N/A,FALSE,"TMCOMP96";#N/A,#N/A,FALSE,"MAT96";#N/A,#N/A,FALSE,"FANDA96";#N/A,#N/A,FALSE,"INTRAN96";#N/A,#N/A,FALSE,"NAA9697";#N/A,#N/A,FALSE,"ECWEBB";#N/A,#N/A,FALSE,"MFT96";#N/A,#N/A,FALSE,"CTrecon"}</definedName>
    <definedName name="ASDF_1_3_1_3" localSheetId="0" hidden="1">{#N/A,#N/A,FALSE,"TMCOMP96";#N/A,#N/A,FALSE,"MAT96";#N/A,#N/A,FALSE,"FANDA96";#N/A,#N/A,FALSE,"INTRAN96";#N/A,#N/A,FALSE,"NAA9697";#N/A,#N/A,FALSE,"ECWEBB";#N/A,#N/A,FALSE,"MFT96";#N/A,#N/A,FALSE,"CTrecon"}</definedName>
    <definedName name="ASDF_1_3_1_3" hidden="1">{#N/A,#N/A,FALSE,"TMCOMP96";#N/A,#N/A,FALSE,"MAT96";#N/A,#N/A,FALSE,"FANDA96";#N/A,#N/A,FALSE,"INTRAN96";#N/A,#N/A,FALSE,"NAA9697";#N/A,#N/A,FALSE,"ECWEBB";#N/A,#N/A,FALSE,"MFT96";#N/A,#N/A,FALSE,"CTrecon"}</definedName>
    <definedName name="ASDF_1_3_1_4" localSheetId="0" hidden="1">{#N/A,#N/A,FALSE,"TMCOMP96";#N/A,#N/A,FALSE,"MAT96";#N/A,#N/A,FALSE,"FANDA96";#N/A,#N/A,FALSE,"INTRAN96";#N/A,#N/A,FALSE,"NAA9697";#N/A,#N/A,FALSE,"ECWEBB";#N/A,#N/A,FALSE,"MFT96";#N/A,#N/A,FALSE,"CTrecon"}</definedName>
    <definedName name="ASDF_1_3_1_4" hidden="1">{#N/A,#N/A,FALSE,"TMCOMP96";#N/A,#N/A,FALSE,"MAT96";#N/A,#N/A,FALSE,"FANDA96";#N/A,#N/A,FALSE,"INTRAN96";#N/A,#N/A,FALSE,"NAA9697";#N/A,#N/A,FALSE,"ECWEBB";#N/A,#N/A,FALSE,"MFT96";#N/A,#N/A,FALSE,"CTrecon"}</definedName>
    <definedName name="ASDF_1_3_1_5" localSheetId="0" hidden="1">{#N/A,#N/A,FALSE,"TMCOMP96";#N/A,#N/A,FALSE,"MAT96";#N/A,#N/A,FALSE,"FANDA96";#N/A,#N/A,FALSE,"INTRAN96";#N/A,#N/A,FALSE,"NAA9697";#N/A,#N/A,FALSE,"ECWEBB";#N/A,#N/A,FALSE,"MFT96";#N/A,#N/A,FALSE,"CTrecon"}</definedName>
    <definedName name="ASDF_1_3_1_5" hidden="1">{#N/A,#N/A,FALSE,"TMCOMP96";#N/A,#N/A,FALSE,"MAT96";#N/A,#N/A,FALSE,"FANDA96";#N/A,#N/A,FALSE,"INTRAN96";#N/A,#N/A,FALSE,"NAA9697";#N/A,#N/A,FALSE,"ECWEBB";#N/A,#N/A,FALSE,"MFT96";#N/A,#N/A,FALSE,"CTrecon"}</definedName>
    <definedName name="ASDF_1_3_2" localSheetId="0" hidden="1">{#N/A,#N/A,FALSE,"TMCOMP96";#N/A,#N/A,FALSE,"MAT96";#N/A,#N/A,FALSE,"FANDA96";#N/A,#N/A,FALSE,"INTRAN96";#N/A,#N/A,FALSE,"NAA9697";#N/A,#N/A,FALSE,"ECWEBB";#N/A,#N/A,FALSE,"MFT96";#N/A,#N/A,FALSE,"CTrecon"}</definedName>
    <definedName name="ASDF_1_3_2" hidden="1">{#N/A,#N/A,FALSE,"TMCOMP96";#N/A,#N/A,FALSE,"MAT96";#N/A,#N/A,FALSE,"FANDA96";#N/A,#N/A,FALSE,"INTRAN96";#N/A,#N/A,FALSE,"NAA9697";#N/A,#N/A,FALSE,"ECWEBB";#N/A,#N/A,FALSE,"MFT96";#N/A,#N/A,FALSE,"CTrecon"}</definedName>
    <definedName name="ASDF_1_3_3" localSheetId="0" hidden="1">{#N/A,#N/A,FALSE,"TMCOMP96";#N/A,#N/A,FALSE,"MAT96";#N/A,#N/A,FALSE,"FANDA96";#N/A,#N/A,FALSE,"INTRAN96";#N/A,#N/A,FALSE,"NAA9697";#N/A,#N/A,FALSE,"ECWEBB";#N/A,#N/A,FALSE,"MFT96";#N/A,#N/A,FALSE,"CTrecon"}</definedName>
    <definedName name="ASDF_1_3_3" hidden="1">{#N/A,#N/A,FALSE,"TMCOMP96";#N/A,#N/A,FALSE,"MAT96";#N/A,#N/A,FALSE,"FANDA96";#N/A,#N/A,FALSE,"INTRAN96";#N/A,#N/A,FALSE,"NAA9697";#N/A,#N/A,FALSE,"ECWEBB";#N/A,#N/A,FALSE,"MFT96";#N/A,#N/A,FALSE,"CTrecon"}</definedName>
    <definedName name="ASDF_1_3_4" localSheetId="0" hidden="1">{#N/A,#N/A,FALSE,"TMCOMP96";#N/A,#N/A,FALSE,"MAT96";#N/A,#N/A,FALSE,"FANDA96";#N/A,#N/A,FALSE,"INTRAN96";#N/A,#N/A,FALSE,"NAA9697";#N/A,#N/A,FALSE,"ECWEBB";#N/A,#N/A,FALSE,"MFT96";#N/A,#N/A,FALSE,"CTrecon"}</definedName>
    <definedName name="ASDF_1_3_4" hidden="1">{#N/A,#N/A,FALSE,"TMCOMP96";#N/A,#N/A,FALSE,"MAT96";#N/A,#N/A,FALSE,"FANDA96";#N/A,#N/A,FALSE,"INTRAN96";#N/A,#N/A,FALSE,"NAA9697";#N/A,#N/A,FALSE,"ECWEBB";#N/A,#N/A,FALSE,"MFT96";#N/A,#N/A,FALSE,"CTrecon"}</definedName>
    <definedName name="ASDF_1_3_5" localSheetId="0" hidden="1">{#N/A,#N/A,FALSE,"TMCOMP96";#N/A,#N/A,FALSE,"MAT96";#N/A,#N/A,FALSE,"FANDA96";#N/A,#N/A,FALSE,"INTRAN96";#N/A,#N/A,FALSE,"NAA9697";#N/A,#N/A,FALSE,"ECWEBB";#N/A,#N/A,FALSE,"MFT96";#N/A,#N/A,FALSE,"CTrecon"}</definedName>
    <definedName name="ASDF_1_3_5" hidden="1">{#N/A,#N/A,FALSE,"TMCOMP96";#N/A,#N/A,FALSE,"MAT96";#N/A,#N/A,FALSE,"FANDA96";#N/A,#N/A,FALSE,"INTRAN96";#N/A,#N/A,FALSE,"NAA9697";#N/A,#N/A,FALSE,"ECWEBB";#N/A,#N/A,FALSE,"MFT96";#N/A,#N/A,FALSE,"CTrecon"}</definedName>
    <definedName name="ASDF_1_4" localSheetId="0" hidden="1">{#N/A,#N/A,FALSE,"TMCOMP96";#N/A,#N/A,FALSE,"MAT96";#N/A,#N/A,FALSE,"FANDA96";#N/A,#N/A,FALSE,"INTRAN96";#N/A,#N/A,FALSE,"NAA9697";#N/A,#N/A,FALSE,"ECWEBB";#N/A,#N/A,FALSE,"MFT96";#N/A,#N/A,FALSE,"CTrecon"}</definedName>
    <definedName name="ASDF_1_4" hidden="1">{#N/A,#N/A,FALSE,"TMCOMP96";#N/A,#N/A,FALSE,"MAT96";#N/A,#N/A,FALSE,"FANDA96";#N/A,#N/A,FALSE,"INTRAN96";#N/A,#N/A,FALSE,"NAA9697";#N/A,#N/A,FALSE,"ECWEBB";#N/A,#N/A,FALSE,"MFT96";#N/A,#N/A,FALSE,"CTrecon"}</definedName>
    <definedName name="ASDF_1_4_1" localSheetId="0" hidden="1">{#N/A,#N/A,FALSE,"TMCOMP96";#N/A,#N/A,FALSE,"MAT96";#N/A,#N/A,FALSE,"FANDA96";#N/A,#N/A,FALSE,"INTRAN96";#N/A,#N/A,FALSE,"NAA9697";#N/A,#N/A,FALSE,"ECWEBB";#N/A,#N/A,FALSE,"MFT96";#N/A,#N/A,FALSE,"CTrecon"}</definedName>
    <definedName name="ASDF_1_4_1" hidden="1">{#N/A,#N/A,FALSE,"TMCOMP96";#N/A,#N/A,FALSE,"MAT96";#N/A,#N/A,FALSE,"FANDA96";#N/A,#N/A,FALSE,"INTRAN96";#N/A,#N/A,FALSE,"NAA9697";#N/A,#N/A,FALSE,"ECWEBB";#N/A,#N/A,FALSE,"MFT96";#N/A,#N/A,FALSE,"CTrecon"}</definedName>
    <definedName name="ASDF_1_4_1_1" localSheetId="0" hidden="1">{#N/A,#N/A,FALSE,"TMCOMP96";#N/A,#N/A,FALSE,"MAT96";#N/A,#N/A,FALSE,"FANDA96";#N/A,#N/A,FALSE,"INTRAN96";#N/A,#N/A,FALSE,"NAA9697";#N/A,#N/A,FALSE,"ECWEBB";#N/A,#N/A,FALSE,"MFT96";#N/A,#N/A,FALSE,"CTrecon"}</definedName>
    <definedName name="ASDF_1_4_1_1" hidden="1">{#N/A,#N/A,FALSE,"TMCOMP96";#N/A,#N/A,FALSE,"MAT96";#N/A,#N/A,FALSE,"FANDA96";#N/A,#N/A,FALSE,"INTRAN96";#N/A,#N/A,FALSE,"NAA9697";#N/A,#N/A,FALSE,"ECWEBB";#N/A,#N/A,FALSE,"MFT96";#N/A,#N/A,FALSE,"CTrecon"}</definedName>
    <definedName name="ASDF_1_4_1_2" localSheetId="0" hidden="1">{#N/A,#N/A,FALSE,"TMCOMP96";#N/A,#N/A,FALSE,"MAT96";#N/A,#N/A,FALSE,"FANDA96";#N/A,#N/A,FALSE,"INTRAN96";#N/A,#N/A,FALSE,"NAA9697";#N/A,#N/A,FALSE,"ECWEBB";#N/A,#N/A,FALSE,"MFT96";#N/A,#N/A,FALSE,"CTrecon"}</definedName>
    <definedName name="ASDF_1_4_1_2" hidden="1">{#N/A,#N/A,FALSE,"TMCOMP96";#N/A,#N/A,FALSE,"MAT96";#N/A,#N/A,FALSE,"FANDA96";#N/A,#N/A,FALSE,"INTRAN96";#N/A,#N/A,FALSE,"NAA9697";#N/A,#N/A,FALSE,"ECWEBB";#N/A,#N/A,FALSE,"MFT96";#N/A,#N/A,FALSE,"CTrecon"}</definedName>
    <definedName name="ASDF_1_4_1_3" localSheetId="0" hidden="1">{#N/A,#N/A,FALSE,"TMCOMP96";#N/A,#N/A,FALSE,"MAT96";#N/A,#N/A,FALSE,"FANDA96";#N/A,#N/A,FALSE,"INTRAN96";#N/A,#N/A,FALSE,"NAA9697";#N/A,#N/A,FALSE,"ECWEBB";#N/A,#N/A,FALSE,"MFT96";#N/A,#N/A,FALSE,"CTrecon"}</definedName>
    <definedName name="ASDF_1_4_1_3" hidden="1">{#N/A,#N/A,FALSE,"TMCOMP96";#N/A,#N/A,FALSE,"MAT96";#N/A,#N/A,FALSE,"FANDA96";#N/A,#N/A,FALSE,"INTRAN96";#N/A,#N/A,FALSE,"NAA9697";#N/A,#N/A,FALSE,"ECWEBB";#N/A,#N/A,FALSE,"MFT96";#N/A,#N/A,FALSE,"CTrecon"}</definedName>
    <definedName name="ASDF_1_4_1_4" localSheetId="0" hidden="1">{#N/A,#N/A,FALSE,"TMCOMP96";#N/A,#N/A,FALSE,"MAT96";#N/A,#N/A,FALSE,"FANDA96";#N/A,#N/A,FALSE,"INTRAN96";#N/A,#N/A,FALSE,"NAA9697";#N/A,#N/A,FALSE,"ECWEBB";#N/A,#N/A,FALSE,"MFT96";#N/A,#N/A,FALSE,"CTrecon"}</definedName>
    <definedName name="ASDF_1_4_1_4" hidden="1">{#N/A,#N/A,FALSE,"TMCOMP96";#N/A,#N/A,FALSE,"MAT96";#N/A,#N/A,FALSE,"FANDA96";#N/A,#N/A,FALSE,"INTRAN96";#N/A,#N/A,FALSE,"NAA9697";#N/A,#N/A,FALSE,"ECWEBB";#N/A,#N/A,FALSE,"MFT96";#N/A,#N/A,FALSE,"CTrecon"}</definedName>
    <definedName name="ASDF_1_4_1_5" hidden="1">{#N/A,#N/A,FALSE,"TMCOMP96";#N/A,#N/A,FALSE,"MAT96";#N/A,#N/A,FALSE,"FANDA96";#N/A,#N/A,FALSE,"INTRAN96";#N/A,#N/A,FALSE,"NAA9697";#N/A,#N/A,FALSE,"ECWEBB";#N/A,#N/A,FALSE,"MFT96";#N/A,#N/A,FALSE,"CTrecon"}</definedName>
    <definedName name="ASDF_1_4_2" localSheetId="0" hidden="1">{#N/A,#N/A,FALSE,"TMCOMP96";#N/A,#N/A,FALSE,"MAT96";#N/A,#N/A,FALSE,"FANDA96";#N/A,#N/A,FALSE,"INTRAN96";#N/A,#N/A,FALSE,"NAA9697";#N/A,#N/A,FALSE,"ECWEBB";#N/A,#N/A,FALSE,"MFT96";#N/A,#N/A,FALSE,"CTrecon"}</definedName>
    <definedName name="ASDF_1_4_2" hidden="1">{#N/A,#N/A,FALSE,"TMCOMP96";#N/A,#N/A,FALSE,"MAT96";#N/A,#N/A,FALSE,"FANDA96";#N/A,#N/A,FALSE,"INTRAN96";#N/A,#N/A,FALSE,"NAA9697";#N/A,#N/A,FALSE,"ECWEBB";#N/A,#N/A,FALSE,"MFT96";#N/A,#N/A,FALSE,"CTrecon"}</definedName>
    <definedName name="ASDF_1_4_3" localSheetId="0" hidden="1">{#N/A,#N/A,FALSE,"TMCOMP96";#N/A,#N/A,FALSE,"MAT96";#N/A,#N/A,FALSE,"FANDA96";#N/A,#N/A,FALSE,"INTRAN96";#N/A,#N/A,FALSE,"NAA9697";#N/A,#N/A,FALSE,"ECWEBB";#N/A,#N/A,FALSE,"MFT96";#N/A,#N/A,FALSE,"CTrecon"}</definedName>
    <definedName name="ASDF_1_4_3" hidden="1">{#N/A,#N/A,FALSE,"TMCOMP96";#N/A,#N/A,FALSE,"MAT96";#N/A,#N/A,FALSE,"FANDA96";#N/A,#N/A,FALSE,"INTRAN96";#N/A,#N/A,FALSE,"NAA9697";#N/A,#N/A,FALSE,"ECWEBB";#N/A,#N/A,FALSE,"MFT96";#N/A,#N/A,FALSE,"CTrecon"}</definedName>
    <definedName name="ASDF_1_4_4" localSheetId="0" hidden="1">{#N/A,#N/A,FALSE,"TMCOMP96";#N/A,#N/A,FALSE,"MAT96";#N/A,#N/A,FALSE,"FANDA96";#N/A,#N/A,FALSE,"INTRAN96";#N/A,#N/A,FALSE,"NAA9697";#N/A,#N/A,FALSE,"ECWEBB";#N/A,#N/A,FALSE,"MFT96";#N/A,#N/A,FALSE,"CTrecon"}</definedName>
    <definedName name="ASDF_1_4_4" hidden="1">{#N/A,#N/A,FALSE,"TMCOMP96";#N/A,#N/A,FALSE,"MAT96";#N/A,#N/A,FALSE,"FANDA96";#N/A,#N/A,FALSE,"INTRAN96";#N/A,#N/A,FALSE,"NAA9697";#N/A,#N/A,FALSE,"ECWEBB";#N/A,#N/A,FALSE,"MFT96";#N/A,#N/A,FALSE,"CTrecon"}</definedName>
    <definedName name="ASDF_1_4_5" localSheetId="0" hidden="1">{#N/A,#N/A,FALSE,"TMCOMP96";#N/A,#N/A,FALSE,"MAT96";#N/A,#N/A,FALSE,"FANDA96";#N/A,#N/A,FALSE,"INTRAN96";#N/A,#N/A,FALSE,"NAA9697";#N/A,#N/A,FALSE,"ECWEBB";#N/A,#N/A,FALSE,"MFT96";#N/A,#N/A,FALSE,"CTrecon"}</definedName>
    <definedName name="ASDF_1_4_5" hidden="1">{#N/A,#N/A,FALSE,"TMCOMP96";#N/A,#N/A,FALSE,"MAT96";#N/A,#N/A,FALSE,"FANDA96";#N/A,#N/A,FALSE,"INTRAN96";#N/A,#N/A,FALSE,"NAA9697";#N/A,#N/A,FALSE,"ECWEBB";#N/A,#N/A,FALSE,"MFT96";#N/A,#N/A,FALSE,"CTrecon"}</definedName>
    <definedName name="ASDF_1_5" localSheetId="0" hidden="1">{#N/A,#N/A,FALSE,"TMCOMP96";#N/A,#N/A,FALSE,"MAT96";#N/A,#N/A,FALSE,"FANDA96";#N/A,#N/A,FALSE,"INTRAN96";#N/A,#N/A,FALSE,"NAA9697";#N/A,#N/A,FALSE,"ECWEBB";#N/A,#N/A,FALSE,"MFT96";#N/A,#N/A,FALSE,"CTrecon"}</definedName>
    <definedName name="ASDF_1_5" hidden="1">{#N/A,#N/A,FALSE,"TMCOMP96";#N/A,#N/A,FALSE,"MAT96";#N/A,#N/A,FALSE,"FANDA96";#N/A,#N/A,FALSE,"INTRAN96";#N/A,#N/A,FALSE,"NAA9697";#N/A,#N/A,FALSE,"ECWEBB";#N/A,#N/A,FALSE,"MFT96";#N/A,#N/A,FALSE,"CTrecon"}</definedName>
    <definedName name="ASDF_1_5_1" localSheetId="0" hidden="1">{#N/A,#N/A,FALSE,"TMCOMP96";#N/A,#N/A,FALSE,"MAT96";#N/A,#N/A,FALSE,"FANDA96";#N/A,#N/A,FALSE,"INTRAN96";#N/A,#N/A,FALSE,"NAA9697";#N/A,#N/A,FALSE,"ECWEBB";#N/A,#N/A,FALSE,"MFT96";#N/A,#N/A,FALSE,"CTrecon"}</definedName>
    <definedName name="ASDF_1_5_1" hidden="1">{#N/A,#N/A,FALSE,"TMCOMP96";#N/A,#N/A,FALSE,"MAT96";#N/A,#N/A,FALSE,"FANDA96";#N/A,#N/A,FALSE,"INTRAN96";#N/A,#N/A,FALSE,"NAA9697";#N/A,#N/A,FALSE,"ECWEBB";#N/A,#N/A,FALSE,"MFT96";#N/A,#N/A,FALSE,"CTrecon"}</definedName>
    <definedName name="ASDF_1_5_2" localSheetId="0" hidden="1">{#N/A,#N/A,FALSE,"TMCOMP96";#N/A,#N/A,FALSE,"MAT96";#N/A,#N/A,FALSE,"FANDA96";#N/A,#N/A,FALSE,"INTRAN96";#N/A,#N/A,FALSE,"NAA9697";#N/A,#N/A,FALSE,"ECWEBB";#N/A,#N/A,FALSE,"MFT96";#N/A,#N/A,FALSE,"CTrecon"}</definedName>
    <definedName name="ASDF_1_5_2" hidden="1">{#N/A,#N/A,FALSE,"TMCOMP96";#N/A,#N/A,FALSE,"MAT96";#N/A,#N/A,FALSE,"FANDA96";#N/A,#N/A,FALSE,"INTRAN96";#N/A,#N/A,FALSE,"NAA9697";#N/A,#N/A,FALSE,"ECWEBB";#N/A,#N/A,FALSE,"MFT96";#N/A,#N/A,FALSE,"CTrecon"}</definedName>
    <definedName name="ASDF_1_5_3" localSheetId="0" hidden="1">{#N/A,#N/A,FALSE,"TMCOMP96";#N/A,#N/A,FALSE,"MAT96";#N/A,#N/A,FALSE,"FANDA96";#N/A,#N/A,FALSE,"INTRAN96";#N/A,#N/A,FALSE,"NAA9697";#N/A,#N/A,FALSE,"ECWEBB";#N/A,#N/A,FALSE,"MFT96";#N/A,#N/A,FALSE,"CTrecon"}</definedName>
    <definedName name="ASDF_1_5_3" hidden="1">{#N/A,#N/A,FALSE,"TMCOMP96";#N/A,#N/A,FALSE,"MAT96";#N/A,#N/A,FALSE,"FANDA96";#N/A,#N/A,FALSE,"INTRAN96";#N/A,#N/A,FALSE,"NAA9697";#N/A,#N/A,FALSE,"ECWEBB";#N/A,#N/A,FALSE,"MFT96";#N/A,#N/A,FALSE,"CTrecon"}</definedName>
    <definedName name="ASDF_1_5_4" localSheetId="0" hidden="1">{#N/A,#N/A,FALSE,"TMCOMP96";#N/A,#N/A,FALSE,"MAT96";#N/A,#N/A,FALSE,"FANDA96";#N/A,#N/A,FALSE,"INTRAN96";#N/A,#N/A,FALSE,"NAA9697";#N/A,#N/A,FALSE,"ECWEBB";#N/A,#N/A,FALSE,"MFT96";#N/A,#N/A,FALSE,"CTrecon"}</definedName>
    <definedName name="ASDF_1_5_4" hidden="1">{#N/A,#N/A,FALSE,"TMCOMP96";#N/A,#N/A,FALSE,"MAT96";#N/A,#N/A,FALSE,"FANDA96";#N/A,#N/A,FALSE,"INTRAN96";#N/A,#N/A,FALSE,"NAA9697";#N/A,#N/A,FALSE,"ECWEBB";#N/A,#N/A,FALSE,"MFT96";#N/A,#N/A,FALSE,"CTrecon"}</definedName>
    <definedName name="ASDF_1_5_5" hidden="1">{#N/A,#N/A,FALSE,"TMCOMP96";#N/A,#N/A,FALSE,"MAT96";#N/A,#N/A,FALSE,"FANDA96";#N/A,#N/A,FALSE,"INTRAN96";#N/A,#N/A,FALSE,"NAA9697";#N/A,#N/A,FALSE,"ECWEBB";#N/A,#N/A,FALSE,"MFT96";#N/A,#N/A,FALSE,"CTrecon"}</definedName>
    <definedName name="ASDF_2" localSheetId="0" hidden="1">{#N/A,#N/A,FALSE,"TMCOMP96";#N/A,#N/A,FALSE,"MAT96";#N/A,#N/A,FALSE,"FANDA96";#N/A,#N/A,FALSE,"INTRAN96";#N/A,#N/A,FALSE,"NAA9697";#N/A,#N/A,FALSE,"ECWEBB";#N/A,#N/A,FALSE,"MFT96";#N/A,#N/A,FALSE,"CTrecon"}</definedName>
    <definedName name="ASDF_2" localSheetId="3" hidden="1">{#N/A,#N/A,FALSE,"TMCOMP96";#N/A,#N/A,FALSE,"MAT96";#N/A,#N/A,FALSE,"FANDA96";#N/A,#N/A,FALSE,"INTRAN96";#N/A,#N/A,FALSE,"NAA9697";#N/A,#N/A,FALSE,"ECWEBB";#N/A,#N/A,FALSE,"MFT96";#N/A,#N/A,FALSE,"CTrecon"}</definedName>
    <definedName name="ASDF_2" localSheetId="4" hidden="1">{#N/A,#N/A,FALSE,"TMCOMP96";#N/A,#N/A,FALSE,"MAT96";#N/A,#N/A,FALSE,"FANDA96";#N/A,#N/A,FALSE,"INTRAN96";#N/A,#N/A,FALSE,"NAA9697";#N/A,#N/A,FALSE,"ECWEBB";#N/A,#N/A,FALSE,"MFT96";#N/A,#N/A,FALSE,"CTrecon"}</definedName>
    <definedName name="ASDF_2" hidden="1">{#N/A,#N/A,FALSE,"TMCOMP96";#N/A,#N/A,FALSE,"MAT96";#N/A,#N/A,FALSE,"FANDA96";#N/A,#N/A,FALSE,"INTRAN96";#N/A,#N/A,FALSE,"NAA9697";#N/A,#N/A,FALSE,"ECWEBB";#N/A,#N/A,FALSE,"MFT96";#N/A,#N/A,FALSE,"CTrecon"}</definedName>
    <definedName name="ASDF_2_1" localSheetId="0" hidden="1">{#N/A,#N/A,FALSE,"TMCOMP96";#N/A,#N/A,FALSE,"MAT96";#N/A,#N/A,FALSE,"FANDA96";#N/A,#N/A,FALSE,"INTRAN96";#N/A,#N/A,FALSE,"NAA9697";#N/A,#N/A,FALSE,"ECWEBB";#N/A,#N/A,FALSE,"MFT96";#N/A,#N/A,FALSE,"CTrecon"}</definedName>
    <definedName name="ASDF_2_1" hidden="1">{#N/A,#N/A,FALSE,"TMCOMP96";#N/A,#N/A,FALSE,"MAT96";#N/A,#N/A,FALSE,"FANDA96";#N/A,#N/A,FALSE,"INTRAN96";#N/A,#N/A,FALSE,"NAA9697";#N/A,#N/A,FALSE,"ECWEBB";#N/A,#N/A,FALSE,"MFT96";#N/A,#N/A,FALSE,"CTrecon"}</definedName>
    <definedName name="ASDF_2_1_1" localSheetId="0" hidden="1">{#N/A,#N/A,FALSE,"TMCOMP96";#N/A,#N/A,FALSE,"MAT96";#N/A,#N/A,FALSE,"FANDA96";#N/A,#N/A,FALSE,"INTRAN96";#N/A,#N/A,FALSE,"NAA9697";#N/A,#N/A,FALSE,"ECWEBB";#N/A,#N/A,FALSE,"MFT96";#N/A,#N/A,FALSE,"CTrecon"}</definedName>
    <definedName name="ASDF_2_1_1" hidden="1">{#N/A,#N/A,FALSE,"TMCOMP96";#N/A,#N/A,FALSE,"MAT96";#N/A,#N/A,FALSE,"FANDA96";#N/A,#N/A,FALSE,"INTRAN96";#N/A,#N/A,FALSE,"NAA9697";#N/A,#N/A,FALSE,"ECWEBB";#N/A,#N/A,FALSE,"MFT96";#N/A,#N/A,FALSE,"CTrecon"}</definedName>
    <definedName name="ASDF_2_1_1_1" hidden="1">{#N/A,#N/A,FALSE,"TMCOMP96";#N/A,#N/A,FALSE,"MAT96";#N/A,#N/A,FALSE,"FANDA96";#N/A,#N/A,FALSE,"INTRAN96";#N/A,#N/A,FALSE,"NAA9697";#N/A,#N/A,FALSE,"ECWEBB";#N/A,#N/A,FALSE,"MFT96";#N/A,#N/A,FALSE,"CTrecon"}</definedName>
    <definedName name="ASDF_2_1_1_2" hidden="1">{#N/A,#N/A,FALSE,"TMCOMP96";#N/A,#N/A,FALSE,"MAT96";#N/A,#N/A,FALSE,"FANDA96";#N/A,#N/A,FALSE,"INTRAN96";#N/A,#N/A,FALSE,"NAA9697";#N/A,#N/A,FALSE,"ECWEBB";#N/A,#N/A,FALSE,"MFT96";#N/A,#N/A,FALSE,"CTrecon"}</definedName>
    <definedName name="ASDF_2_1_2" localSheetId="0" hidden="1">{#N/A,#N/A,FALSE,"TMCOMP96";#N/A,#N/A,FALSE,"MAT96";#N/A,#N/A,FALSE,"FANDA96";#N/A,#N/A,FALSE,"INTRAN96";#N/A,#N/A,FALSE,"NAA9697";#N/A,#N/A,FALSE,"ECWEBB";#N/A,#N/A,FALSE,"MFT96";#N/A,#N/A,FALSE,"CTrecon"}</definedName>
    <definedName name="ASDF_2_1_2" hidden="1">{#N/A,#N/A,FALSE,"TMCOMP96";#N/A,#N/A,FALSE,"MAT96";#N/A,#N/A,FALSE,"FANDA96";#N/A,#N/A,FALSE,"INTRAN96";#N/A,#N/A,FALSE,"NAA9697";#N/A,#N/A,FALSE,"ECWEBB";#N/A,#N/A,FALSE,"MFT96";#N/A,#N/A,FALSE,"CTrecon"}</definedName>
    <definedName name="ASDF_2_1_3" localSheetId="0" hidden="1">{#N/A,#N/A,FALSE,"TMCOMP96";#N/A,#N/A,FALSE,"MAT96";#N/A,#N/A,FALSE,"FANDA96";#N/A,#N/A,FALSE,"INTRAN96";#N/A,#N/A,FALSE,"NAA9697";#N/A,#N/A,FALSE,"ECWEBB";#N/A,#N/A,FALSE,"MFT96";#N/A,#N/A,FALSE,"CTrecon"}</definedName>
    <definedName name="ASDF_2_1_3" hidden="1">{#N/A,#N/A,FALSE,"TMCOMP96";#N/A,#N/A,FALSE,"MAT96";#N/A,#N/A,FALSE,"FANDA96";#N/A,#N/A,FALSE,"INTRAN96";#N/A,#N/A,FALSE,"NAA9697";#N/A,#N/A,FALSE,"ECWEBB";#N/A,#N/A,FALSE,"MFT96";#N/A,#N/A,FALSE,"CTrecon"}</definedName>
    <definedName name="ASDF_2_1_4" localSheetId="0" hidden="1">{#N/A,#N/A,FALSE,"TMCOMP96";#N/A,#N/A,FALSE,"MAT96";#N/A,#N/A,FALSE,"FANDA96";#N/A,#N/A,FALSE,"INTRAN96";#N/A,#N/A,FALSE,"NAA9697";#N/A,#N/A,FALSE,"ECWEBB";#N/A,#N/A,FALSE,"MFT96";#N/A,#N/A,FALSE,"CTrecon"}</definedName>
    <definedName name="ASDF_2_1_4" hidden="1">{#N/A,#N/A,FALSE,"TMCOMP96";#N/A,#N/A,FALSE,"MAT96";#N/A,#N/A,FALSE,"FANDA96";#N/A,#N/A,FALSE,"INTRAN96";#N/A,#N/A,FALSE,"NAA9697";#N/A,#N/A,FALSE,"ECWEBB";#N/A,#N/A,FALSE,"MFT96";#N/A,#N/A,FALSE,"CTrecon"}</definedName>
    <definedName name="ASDF_2_1_5" localSheetId="0" hidden="1">{#N/A,#N/A,FALSE,"TMCOMP96";#N/A,#N/A,FALSE,"MAT96";#N/A,#N/A,FALSE,"FANDA96";#N/A,#N/A,FALSE,"INTRAN96";#N/A,#N/A,FALSE,"NAA9697";#N/A,#N/A,FALSE,"ECWEBB";#N/A,#N/A,FALSE,"MFT96";#N/A,#N/A,FALSE,"CTrecon"}</definedName>
    <definedName name="ASDF_2_1_5" hidden="1">{#N/A,#N/A,FALSE,"TMCOMP96";#N/A,#N/A,FALSE,"MAT96";#N/A,#N/A,FALSE,"FANDA96";#N/A,#N/A,FALSE,"INTRAN96";#N/A,#N/A,FALSE,"NAA9697";#N/A,#N/A,FALSE,"ECWEBB";#N/A,#N/A,FALSE,"MFT96";#N/A,#N/A,FALSE,"CTrecon"}</definedName>
    <definedName name="ASDF_2_2" localSheetId="0" hidden="1">{#N/A,#N/A,FALSE,"TMCOMP96";#N/A,#N/A,FALSE,"MAT96";#N/A,#N/A,FALSE,"FANDA96";#N/A,#N/A,FALSE,"INTRAN96";#N/A,#N/A,FALSE,"NAA9697";#N/A,#N/A,FALSE,"ECWEBB";#N/A,#N/A,FALSE,"MFT96";#N/A,#N/A,FALSE,"CTrecon"}</definedName>
    <definedName name="ASDF_2_2" hidden="1">{#N/A,#N/A,FALSE,"TMCOMP96";#N/A,#N/A,FALSE,"MAT96";#N/A,#N/A,FALSE,"FANDA96";#N/A,#N/A,FALSE,"INTRAN96";#N/A,#N/A,FALSE,"NAA9697";#N/A,#N/A,FALSE,"ECWEBB";#N/A,#N/A,FALSE,"MFT96";#N/A,#N/A,FALSE,"CTrecon"}</definedName>
    <definedName name="ASDF_2_3" localSheetId="0" hidden="1">{#N/A,#N/A,FALSE,"TMCOMP96";#N/A,#N/A,FALSE,"MAT96";#N/A,#N/A,FALSE,"FANDA96";#N/A,#N/A,FALSE,"INTRAN96";#N/A,#N/A,FALSE,"NAA9697";#N/A,#N/A,FALSE,"ECWEBB";#N/A,#N/A,FALSE,"MFT96";#N/A,#N/A,FALSE,"CTrecon"}</definedName>
    <definedName name="ASDF_2_3" hidden="1">{#N/A,#N/A,FALSE,"TMCOMP96";#N/A,#N/A,FALSE,"MAT96";#N/A,#N/A,FALSE,"FANDA96";#N/A,#N/A,FALSE,"INTRAN96";#N/A,#N/A,FALSE,"NAA9697";#N/A,#N/A,FALSE,"ECWEBB";#N/A,#N/A,FALSE,"MFT96";#N/A,#N/A,FALSE,"CTrecon"}</definedName>
    <definedName name="ASDF_2_4" localSheetId="0" hidden="1">{#N/A,#N/A,FALSE,"TMCOMP96";#N/A,#N/A,FALSE,"MAT96";#N/A,#N/A,FALSE,"FANDA96";#N/A,#N/A,FALSE,"INTRAN96";#N/A,#N/A,FALSE,"NAA9697";#N/A,#N/A,FALSE,"ECWEBB";#N/A,#N/A,FALSE,"MFT96";#N/A,#N/A,FALSE,"CTrecon"}</definedName>
    <definedName name="ASDF_2_4" hidden="1">{#N/A,#N/A,FALSE,"TMCOMP96";#N/A,#N/A,FALSE,"MAT96";#N/A,#N/A,FALSE,"FANDA96";#N/A,#N/A,FALSE,"INTRAN96";#N/A,#N/A,FALSE,"NAA9697";#N/A,#N/A,FALSE,"ECWEBB";#N/A,#N/A,FALSE,"MFT96";#N/A,#N/A,FALSE,"CTrecon"}</definedName>
    <definedName name="ASDF_2_5" localSheetId="0" hidden="1">{#N/A,#N/A,FALSE,"TMCOMP96";#N/A,#N/A,FALSE,"MAT96";#N/A,#N/A,FALSE,"FANDA96";#N/A,#N/A,FALSE,"INTRAN96";#N/A,#N/A,FALSE,"NAA9697";#N/A,#N/A,FALSE,"ECWEBB";#N/A,#N/A,FALSE,"MFT96";#N/A,#N/A,FALSE,"CTrecon"}</definedName>
    <definedName name="ASDF_2_5" hidden="1">{#N/A,#N/A,FALSE,"TMCOMP96";#N/A,#N/A,FALSE,"MAT96";#N/A,#N/A,FALSE,"FANDA96";#N/A,#N/A,FALSE,"INTRAN96";#N/A,#N/A,FALSE,"NAA9697";#N/A,#N/A,FALSE,"ECWEBB";#N/A,#N/A,FALSE,"MFT96";#N/A,#N/A,FALSE,"CTrecon"}</definedName>
    <definedName name="ASDF_3" localSheetId="0" hidden="1">{#N/A,#N/A,FALSE,"TMCOMP96";#N/A,#N/A,FALSE,"MAT96";#N/A,#N/A,FALSE,"FANDA96";#N/A,#N/A,FALSE,"INTRAN96";#N/A,#N/A,FALSE,"NAA9697";#N/A,#N/A,FALSE,"ECWEBB";#N/A,#N/A,FALSE,"MFT96";#N/A,#N/A,FALSE,"CTrecon"}</definedName>
    <definedName name="ASDF_3" hidden="1">{#N/A,#N/A,FALSE,"TMCOMP96";#N/A,#N/A,FALSE,"MAT96";#N/A,#N/A,FALSE,"FANDA96";#N/A,#N/A,FALSE,"INTRAN96";#N/A,#N/A,FALSE,"NAA9697";#N/A,#N/A,FALSE,"ECWEBB";#N/A,#N/A,FALSE,"MFT96";#N/A,#N/A,FALSE,"CTrecon"}</definedName>
    <definedName name="ASDF_3_1" localSheetId="0" hidden="1">{#N/A,#N/A,FALSE,"TMCOMP96";#N/A,#N/A,FALSE,"MAT96";#N/A,#N/A,FALSE,"FANDA96";#N/A,#N/A,FALSE,"INTRAN96";#N/A,#N/A,FALSE,"NAA9697";#N/A,#N/A,FALSE,"ECWEBB";#N/A,#N/A,FALSE,"MFT96";#N/A,#N/A,FALSE,"CTrecon"}</definedName>
    <definedName name="ASDF_3_1" hidden="1">{#N/A,#N/A,FALSE,"TMCOMP96";#N/A,#N/A,FALSE,"MAT96";#N/A,#N/A,FALSE,"FANDA96";#N/A,#N/A,FALSE,"INTRAN96";#N/A,#N/A,FALSE,"NAA9697";#N/A,#N/A,FALSE,"ECWEBB";#N/A,#N/A,FALSE,"MFT96";#N/A,#N/A,FALSE,"CTrecon"}</definedName>
    <definedName name="ASDF_3_1_1" localSheetId="0" hidden="1">{#N/A,#N/A,FALSE,"TMCOMP96";#N/A,#N/A,FALSE,"MAT96";#N/A,#N/A,FALSE,"FANDA96";#N/A,#N/A,FALSE,"INTRAN96";#N/A,#N/A,FALSE,"NAA9697";#N/A,#N/A,FALSE,"ECWEBB";#N/A,#N/A,FALSE,"MFT96";#N/A,#N/A,FALSE,"CTrecon"}</definedName>
    <definedName name="ASDF_3_1_1" hidden="1">{#N/A,#N/A,FALSE,"TMCOMP96";#N/A,#N/A,FALSE,"MAT96";#N/A,#N/A,FALSE,"FANDA96";#N/A,#N/A,FALSE,"INTRAN96";#N/A,#N/A,FALSE,"NAA9697";#N/A,#N/A,FALSE,"ECWEBB";#N/A,#N/A,FALSE,"MFT96";#N/A,#N/A,FALSE,"CTrecon"}</definedName>
    <definedName name="ASDF_3_1_1_1" hidden="1">{#N/A,#N/A,FALSE,"TMCOMP96";#N/A,#N/A,FALSE,"MAT96";#N/A,#N/A,FALSE,"FANDA96";#N/A,#N/A,FALSE,"INTRAN96";#N/A,#N/A,FALSE,"NAA9697";#N/A,#N/A,FALSE,"ECWEBB";#N/A,#N/A,FALSE,"MFT96";#N/A,#N/A,FALSE,"CTrecon"}</definedName>
    <definedName name="ASDF_3_1_1_2" hidden="1">{#N/A,#N/A,FALSE,"TMCOMP96";#N/A,#N/A,FALSE,"MAT96";#N/A,#N/A,FALSE,"FANDA96";#N/A,#N/A,FALSE,"INTRAN96";#N/A,#N/A,FALSE,"NAA9697";#N/A,#N/A,FALSE,"ECWEBB";#N/A,#N/A,FALSE,"MFT96";#N/A,#N/A,FALSE,"CTrecon"}</definedName>
    <definedName name="ASDF_3_1_2" localSheetId="0" hidden="1">{#N/A,#N/A,FALSE,"TMCOMP96";#N/A,#N/A,FALSE,"MAT96";#N/A,#N/A,FALSE,"FANDA96";#N/A,#N/A,FALSE,"INTRAN96";#N/A,#N/A,FALSE,"NAA9697";#N/A,#N/A,FALSE,"ECWEBB";#N/A,#N/A,FALSE,"MFT96";#N/A,#N/A,FALSE,"CTrecon"}</definedName>
    <definedName name="ASDF_3_1_2" hidden="1">{#N/A,#N/A,FALSE,"TMCOMP96";#N/A,#N/A,FALSE,"MAT96";#N/A,#N/A,FALSE,"FANDA96";#N/A,#N/A,FALSE,"INTRAN96";#N/A,#N/A,FALSE,"NAA9697";#N/A,#N/A,FALSE,"ECWEBB";#N/A,#N/A,FALSE,"MFT96";#N/A,#N/A,FALSE,"CTrecon"}</definedName>
    <definedName name="ASDF_3_1_3" localSheetId="0" hidden="1">{#N/A,#N/A,FALSE,"TMCOMP96";#N/A,#N/A,FALSE,"MAT96";#N/A,#N/A,FALSE,"FANDA96";#N/A,#N/A,FALSE,"INTRAN96";#N/A,#N/A,FALSE,"NAA9697";#N/A,#N/A,FALSE,"ECWEBB";#N/A,#N/A,FALSE,"MFT96";#N/A,#N/A,FALSE,"CTrecon"}</definedName>
    <definedName name="ASDF_3_1_3" hidden="1">{#N/A,#N/A,FALSE,"TMCOMP96";#N/A,#N/A,FALSE,"MAT96";#N/A,#N/A,FALSE,"FANDA96";#N/A,#N/A,FALSE,"INTRAN96";#N/A,#N/A,FALSE,"NAA9697";#N/A,#N/A,FALSE,"ECWEBB";#N/A,#N/A,FALSE,"MFT96";#N/A,#N/A,FALSE,"CTrecon"}</definedName>
    <definedName name="ASDF_3_1_4" localSheetId="0" hidden="1">{#N/A,#N/A,FALSE,"TMCOMP96";#N/A,#N/A,FALSE,"MAT96";#N/A,#N/A,FALSE,"FANDA96";#N/A,#N/A,FALSE,"INTRAN96";#N/A,#N/A,FALSE,"NAA9697";#N/A,#N/A,FALSE,"ECWEBB";#N/A,#N/A,FALSE,"MFT96";#N/A,#N/A,FALSE,"CTrecon"}</definedName>
    <definedName name="ASDF_3_1_4" hidden="1">{#N/A,#N/A,FALSE,"TMCOMP96";#N/A,#N/A,FALSE,"MAT96";#N/A,#N/A,FALSE,"FANDA96";#N/A,#N/A,FALSE,"INTRAN96";#N/A,#N/A,FALSE,"NAA9697";#N/A,#N/A,FALSE,"ECWEBB";#N/A,#N/A,FALSE,"MFT96";#N/A,#N/A,FALSE,"CTrecon"}</definedName>
    <definedName name="ASDF_3_1_5" localSheetId="0" hidden="1">{#N/A,#N/A,FALSE,"TMCOMP96";#N/A,#N/A,FALSE,"MAT96";#N/A,#N/A,FALSE,"FANDA96";#N/A,#N/A,FALSE,"INTRAN96";#N/A,#N/A,FALSE,"NAA9697";#N/A,#N/A,FALSE,"ECWEBB";#N/A,#N/A,FALSE,"MFT96";#N/A,#N/A,FALSE,"CTrecon"}</definedName>
    <definedName name="ASDF_3_1_5" hidden="1">{#N/A,#N/A,FALSE,"TMCOMP96";#N/A,#N/A,FALSE,"MAT96";#N/A,#N/A,FALSE,"FANDA96";#N/A,#N/A,FALSE,"INTRAN96";#N/A,#N/A,FALSE,"NAA9697";#N/A,#N/A,FALSE,"ECWEBB";#N/A,#N/A,FALSE,"MFT96";#N/A,#N/A,FALSE,"CTrecon"}</definedName>
    <definedName name="ASDF_3_2" localSheetId="0" hidden="1">{#N/A,#N/A,FALSE,"TMCOMP96";#N/A,#N/A,FALSE,"MAT96";#N/A,#N/A,FALSE,"FANDA96";#N/A,#N/A,FALSE,"INTRAN96";#N/A,#N/A,FALSE,"NAA9697";#N/A,#N/A,FALSE,"ECWEBB";#N/A,#N/A,FALSE,"MFT96";#N/A,#N/A,FALSE,"CTrecon"}</definedName>
    <definedName name="ASDF_3_2" hidden="1">{#N/A,#N/A,FALSE,"TMCOMP96";#N/A,#N/A,FALSE,"MAT96";#N/A,#N/A,FALSE,"FANDA96";#N/A,#N/A,FALSE,"INTRAN96";#N/A,#N/A,FALSE,"NAA9697";#N/A,#N/A,FALSE,"ECWEBB";#N/A,#N/A,FALSE,"MFT96";#N/A,#N/A,FALSE,"CTrecon"}</definedName>
    <definedName name="ASDF_3_3" localSheetId="0" hidden="1">{#N/A,#N/A,FALSE,"TMCOMP96";#N/A,#N/A,FALSE,"MAT96";#N/A,#N/A,FALSE,"FANDA96";#N/A,#N/A,FALSE,"INTRAN96";#N/A,#N/A,FALSE,"NAA9697";#N/A,#N/A,FALSE,"ECWEBB";#N/A,#N/A,FALSE,"MFT96";#N/A,#N/A,FALSE,"CTrecon"}</definedName>
    <definedName name="ASDF_3_3" hidden="1">{#N/A,#N/A,FALSE,"TMCOMP96";#N/A,#N/A,FALSE,"MAT96";#N/A,#N/A,FALSE,"FANDA96";#N/A,#N/A,FALSE,"INTRAN96";#N/A,#N/A,FALSE,"NAA9697";#N/A,#N/A,FALSE,"ECWEBB";#N/A,#N/A,FALSE,"MFT96";#N/A,#N/A,FALSE,"CTrecon"}</definedName>
    <definedName name="ASDF_3_4" localSheetId="0" hidden="1">{#N/A,#N/A,FALSE,"TMCOMP96";#N/A,#N/A,FALSE,"MAT96";#N/A,#N/A,FALSE,"FANDA96";#N/A,#N/A,FALSE,"INTRAN96";#N/A,#N/A,FALSE,"NAA9697";#N/A,#N/A,FALSE,"ECWEBB";#N/A,#N/A,FALSE,"MFT96";#N/A,#N/A,FALSE,"CTrecon"}</definedName>
    <definedName name="ASDF_3_4" hidden="1">{#N/A,#N/A,FALSE,"TMCOMP96";#N/A,#N/A,FALSE,"MAT96";#N/A,#N/A,FALSE,"FANDA96";#N/A,#N/A,FALSE,"INTRAN96";#N/A,#N/A,FALSE,"NAA9697";#N/A,#N/A,FALSE,"ECWEBB";#N/A,#N/A,FALSE,"MFT96";#N/A,#N/A,FALSE,"CTrecon"}</definedName>
    <definedName name="ASDF_3_5" localSheetId="0" hidden="1">{#N/A,#N/A,FALSE,"TMCOMP96";#N/A,#N/A,FALSE,"MAT96";#N/A,#N/A,FALSE,"FANDA96";#N/A,#N/A,FALSE,"INTRAN96";#N/A,#N/A,FALSE,"NAA9697";#N/A,#N/A,FALSE,"ECWEBB";#N/A,#N/A,FALSE,"MFT96";#N/A,#N/A,FALSE,"CTrecon"}</definedName>
    <definedName name="ASDF_3_5" hidden="1">{#N/A,#N/A,FALSE,"TMCOMP96";#N/A,#N/A,FALSE,"MAT96";#N/A,#N/A,FALSE,"FANDA96";#N/A,#N/A,FALSE,"INTRAN96";#N/A,#N/A,FALSE,"NAA9697";#N/A,#N/A,FALSE,"ECWEBB";#N/A,#N/A,FALSE,"MFT96";#N/A,#N/A,FALSE,"CTrecon"}</definedName>
    <definedName name="ASDF_4" localSheetId="0" hidden="1">{#N/A,#N/A,FALSE,"TMCOMP96";#N/A,#N/A,FALSE,"MAT96";#N/A,#N/A,FALSE,"FANDA96";#N/A,#N/A,FALSE,"INTRAN96";#N/A,#N/A,FALSE,"NAA9697";#N/A,#N/A,FALSE,"ECWEBB";#N/A,#N/A,FALSE,"MFT96";#N/A,#N/A,FALSE,"CTrecon"}</definedName>
    <definedName name="ASDF_4" hidden="1">{#N/A,#N/A,FALSE,"TMCOMP96";#N/A,#N/A,FALSE,"MAT96";#N/A,#N/A,FALSE,"FANDA96";#N/A,#N/A,FALSE,"INTRAN96";#N/A,#N/A,FALSE,"NAA9697";#N/A,#N/A,FALSE,"ECWEBB";#N/A,#N/A,FALSE,"MFT96";#N/A,#N/A,FALSE,"CTrecon"}</definedName>
    <definedName name="ASDF_4_1" localSheetId="0" hidden="1">{#N/A,#N/A,FALSE,"TMCOMP96";#N/A,#N/A,FALSE,"MAT96";#N/A,#N/A,FALSE,"FANDA96";#N/A,#N/A,FALSE,"INTRAN96";#N/A,#N/A,FALSE,"NAA9697";#N/A,#N/A,FALSE,"ECWEBB";#N/A,#N/A,FALSE,"MFT96";#N/A,#N/A,FALSE,"CTrecon"}</definedName>
    <definedName name="ASDF_4_1" hidden="1">{#N/A,#N/A,FALSE,"TMCOMP96";#N/A,#N/A,FALSE,"MAT96";#N/A,#N/A,FALSE,"FANDA96";#N/A,#N/A,FALSE,"INTRAN96";#N/A,#N/A,FALSE,"NAA9697";#N/A,#N/A,FALSE,"ECWEBB";#N/A,#N/A,FALSE,"MFT96";#N/A,#N/A,FALSE,"CTrecon"}</definedName>
    <definedName name="ASDF_4_1_1" localSheetId="0" hidden="1">{#N/A,#N/A,FALSE,"TMCOMP96";#N/A,#N/A,FALSE,"MAT96";#N/A,#N/A,FALSE,"FANDA96";#N/A,#N/A,FALSE,"INTRAN96";#N/A,#N/A,FALSE,"NAA9697";#N/A,#N/A,FALSE,"ECWEBB";#N/A,#N/A,FALSE,"MFT96";#N/A,#N/A,FALSE,"CTrecon"}</definedName>
    <definedName name="ASDF_4_1_1" hidden="1">{#N/A,#N/A,FALSE,"TMCOMP96";#N/A,#N/A,FALSE,"MAT96";#N/A,#N/A,FALSE,"FANDA96";#N/A,#N/A,FALSE,"INTRAN96";#N/A,#N/A,FALSE,"NAA9697";#N/A,#N/A,FALSE,"ECWEBB";#N/A,#N/A,FALSE,"MFT96";#N/A,#N/A,FALSE,"CTrecon"}</definedName>
    <definedName name="ASDF_4_1_1_1" hidden="1">{#N/A,#N/A,FALSE,"TMCOMP96";#N/A,#N/A,FALSE,"MAT96";#N/A,#N/A,FALSE,"FANDA96";#N/A,#N/A,FALSE,"INTRAN96";#N/A,#N/A,FALSE,"NAA9697";#N/A,#N/A,FALSE,"ECWEBB";#N/A,#N/A,FALSE,"MFT96";#N/A,#N/A,FALSE,"CTrecon"}</definedName>
    <definedName name="ASDF_4_1_1_2" hidden="1">{#N/A,#N/A,FALSE,"TMCOMP96";#N/A,#N/A,FALSE,"MAT96";#N/A,#N/A,FALSE,"FANDA96";#N/A,#N/A,FALSE,"INTRAN96";#N/A,#N/A,FALSE,"NAA9697";#N/A,#N/A,FALSE,"ECWEBB";#N/A,#N/A,FALSE,"MFT96";#N/A,#N/A,FALSE,"CTrecon"}</definedName>
    <definedName name="ASDF_4_1_2" localSheetId="0" hidden="1">{#N/A,#N/A,FALSE,"TMCOMP96";#N/A,#N/A,FALSE,"MAT96";#N/A,#N/A,FALSE,"FANDA96";#N/A,#N/A,FALSE,"INTRAN96";#N/A,#N/A,FALSE,"NAA9697";#N/A,#N/A,FALSE,"ECWEBB";#N/A,#N/A,FALSE,"MFT96";#N/A,#N/A,FALSE,"CTrecon"}</definedName>
    <definedName name="ASDF_4_1_2" hidden="1">{#N/A,#N/A,FALSE,"TMCOMP96";#N/A,#N/A,FALSE,"MAT96";#N/A,#N/A,FALSE,"FANDA96";#N/A,#N/A,FALSE,"INTRAN96";#N/A,#N/A,FALSE,"NAA9697";#N/A,#N/A,FALSE,"ECWEBB";#N/A,#N/A,FALSE,"MFT96";#N/A,#N/A,FALSE,"CTrecon"}</definedName>
    <definedName name="ASDF_4_1_3" localSheetId="0" hidden="1">{#N/A,#N/A,FALSE,"TMCOMP96";#N/A,#N/A,FALSE,"MAT96";#N/A,#N/A,FALSE,"FANDA96";#N/A,#N/A,FALSE,"INTRAN96";#N/A,#N/A,FALSE,"NAA9697";#N/A,#N/A,FALSE,"ECWEBB";#N/A,#N/A,FALSE,"MFT96";#N/A,#N/A,FALSE,"CTrecon"}</definedName>
    <definedName name="ASDF_4_1_3" hidden="1">{#N/A,#N/A,FALSE,"TMCOMP96";#N/A,#N/A,FALSE,"MAT96";#N/A,#N/A,FALSE,"FANDA96";#N/A,#N/A,FALSE,"INTRAN96";#N/A,#N/A,FALSE,"NAA9697";#N/A,#N/A,FALSE,"ECWEBB";#N/A,#N/A,FALSE,"MFT96";#N/A,#N/A,FALSE,"CTrecon"}</definedName>
    <definedName name="ASDF_4_1_4" localSheetId="0" hidden="1">{#N/A,#N/A,FALSE,"TMCOMP96";#N/A,#N/A,FALSE,"MAT96";#N/A,#N/A,FALSE,"FANDA96";#N/A,#N/A,FALSE,"INTRAN96";#N/A,#N/A,FALSE,"NAA9697";#N/A,#N/A,FALSE,"ECWEBB";#N/A,#N/A,FALSE,"MFT96";#N/A,#N/A,FALSE,"CTrecon"}</definedName>
    <definedName name="ASDF_4_1_4" hidden="1">{#N/A,#N/A,FALSE,"TMCOMP96";#N/A,#N/A,FALSE,"MAT96";#N/A,#N/A,FALSE,"FANDA96";#N/A,#N/A,FALSE,"INTRAN96";#N/A,#N/A,FALSE,"NAA9697";#N/A,#N/A,FALSE,"ECWEBB";#N/A,#N/A,FALSE,"MFT96";#N/A,#N/A,FALSE,"CTrecon"}</definedName>
    <definedName name="ASDF_4_1_5" localSheetId="0" hidden="1">{#N/A,#N/A,FALSE,"TMCOMP96";#N/A,#N/A,FALSE,"MAT96";#N/A,#N/A,FALSE,"FANDA96";#N/A,#N/A,FALSE,"INTRAN96";#N/A,#N/A,FALSE,"NAA9697";#N/A,#N/A,FALSE,"ECWEBB";#N/A,#N/A,FALSE,"MFT96";#N/A,#N/A,FALSE,"CTrecon"}</definedName>
    <definedName name="ASDF_4_1_5" hidden="1">{#N/A,#N/A,FALSE,"TMCOMP96";#N/A,#N/A,FALSE,"MAT96";#N/A,#N/A,FALSE,"FANDA96";#N/A,#N/A,FALSE,"INTRAN96";#N/A,#N/A,FALSE,"NAA9697";#N/A,#N/A,FALSE,"ECWEBB";#N/A,#N/A,FALSE,"MFT96";#N/A,#N/A,FALSE,"CTrecon"}</definedName>
    <definedName name="ASDF_4_2" localSheetId="0" hidden="1">{#N/A,#N/A,FALSE,"TMCOMP96";#N/A,#N/A,FALSE,"MAT96";#N/A,#N/A,FALSE,"FANDA96";#N/A,#N/A,FALSE,"INTRAN96";#N/A,#N/A,FALSE,"NAA9697";#N/A,#N/A,FALSE,"ECWEBB";#N/A,#N/A,FALSE,"MFT96";#N/A,#N/A,FALSE,"CTrecon"}</definedName>
    <definedName name="ASDF_4_2" hidden="1">{#N/A,#N/A,FALSE,"TMCOMP96";#N/A,#N/A,FALSE,"MAT96";#N/A,#N/A,FALSE,"FANDA96";#N/A,#N/A,FALSE,"INTRAN96";#N/A,#N/A,FALSE,"NAA9697";#N/A,#N/A,FALSE,"ECWEBB";#N/A,#N/A,FALSE,"MFT96";#N/A,#N/A,FALSE,"CTrecon"}</definedName>
    <definedName name="ASDF_4_3" localSheetId="0" hidden="1">{#N/A,#N/A,FALSE,"TMCOMP96";#N/A,#N/A,FALSE,"MAT96";#N/A,#N/A,FALSE,"FANDA96";#N/A,#N/A,FALSE,"INTRAN96";#N/A,#N/A,FALSE,"NAA9697";#N/A,#N/A,FALSE,"ECWEBB";#N/A,#N/A,FALSE,"MFT96";#N/A,#N/A,FALSE,"CTrecon"}</definedName>
    <definedName name="ASDF_4_3" hidden="1">{#N/A,#N/A,FALSE,"TMCOMP96";#N/A,#N/A,FALSE,"MAT96";#N/A,#N/A,FALSE,"FANDA96";#N/A,#N/A,FALSE,"INTRAN96";#N/A,#N/A,FALSE,"NAA9697";#N/A,#N/A,FALSE,"ECWEBB";#N/A,#N/A,FALSE,"MFT96";#N/A,#N/A,FALSE,"CTrecon"}</definedName>
    <definedName name="ASDF_4_4" localSheetId="0" hidden="1">{#N/A,#N/A,FALSE,"TMCOMP96";#N/A,#N/A,FALSE,"MAT96";#N/A,#N/A,FALSE,"FANDA96";#N/A,#N/A,FALSE,"INTRAN96";#N/A,#N/A,FALSE,"NAA9697";#N/A,#N/A,FALSE,"ECWEBB";#N/A,#N/A,FALSE,"MFT96";#N/A,#N/A,FALSE,"CTrecon"}</definedName>
    <definedName name="ASDF_4_4" hidden="1">{#N/A,#N/A,FALSE,"TMCOMP96";#N/A,#N/A,FALSE,"MAT96";#N/A,#N/A,FALSE,"FANDA96";#N/A,#N/A,FALSE,"INTRAN96";#N/A,#N/A,FALSE,"NAA9697";#N/A,#N/A,FALSE,"ECWEBB";#N/A,#N/A,FALSE,"MFT96";#N/A,#N/A,FALSE,"CTrecon"}</definedName>
    <definedName name="ASDF_4_5" localSheetId="0" hidden="1">{#N/A,#N/A,FALSE,"TMCOMP96";#N/A,#N/A,FALSE,"MAT96";#N/A,#N/A,FALSE,"FANDA96";#N/A,#N/A,FALSE,"INTRAN96";#N/A,#N/A,FALSE,"NAA9697";#N/A,#N/A,FALSE,"ECWEBB";#N/A,#N/A,FALSE,"MFT96";#N/A,#N/A,FALSE,"CTrecon"}</definedName>
    <definedName name="ASDF_4_5" hidden="1">{#N/A,#N/A,FALSE,"TMCOMP96";#N/A,#N/A,FALSE,"MAT96";#N/A,#N/A,FALSE,"FANDA96";#N/A,#N/A,FALSE,"INTRAN96";#N/A,#N/A,FALSE,"NAA9697";#N/A,#N/A,FALSE,"ECWEBB";#N/A,#N/A,FALSE,"MFT96";#N/A,#N/A,FALSE,"CTrecon"}</definedName>
    <definedName name="ASDF_5" localSheetId="0" hidden="1">{#N/A,#N/A,FALSE,"TMCOMP96";#N/A,#N/A,FALSE,"MAT96";#N/A,#N/A,FALSE,"FANDA96";#N/A,#N/A,FALSE,"INTRAN96";#N/A,#N/A,FALSE,"NAA9697";#N/A,#N/A,FALSE,"ECWEBB";#N/A,#N/A,FALSE,"MFT96";#N/A,#N/A,FALSE,"CTrecon"}</definedName>
    <definedName name="ASDF_5" hidden="1">{#N/A,#N/A,FALSE,"TMCOMP96";#N/A,#N/A,FALSE,"MAT96";#N/A,#N/A,FALSE,"FANDA96";#N/A,#N/A,FALSE,"INTRAN96";#N/A,#N/A,FALSE,"NAA9697";#N/A,#N/A,FALSE,"ECWEBB";#N/A,#N/A,FALSE,"MFT96";#N/A,#N/A,FALSE,"CTrecon"}</definedName>
    <definedName name="ASDF_5_1" localSheetId="0" hidden="1">{#N/A,#N/A,FALSE,"TMCOMP96";#N/A,#N/A,FALSE,"MAT96";#N/A,#N/A,FALSE,"FANDA96";#N/A,#N/A,FALSE,"INTRAN96";#N/A,#N/A,FALSE,"NAA9697";#N/A,#N/A,FALSE,"ECWEBB";#N/A,#N/A,FALSE,"MFT96";#N/A,#N/A,FALSE,"CTrecon"}</definedName>
    <definedName name="ASDF_5_1" hidden="1">{#N/A,#N/A,FALSE,"TMCOMP96";#N/A,#N/A,FALSE,"MAT96";#N/A,#N/A,FALSE,"FANDA96";#N/A,#N/A,FALSE,"INTRAN96";#N/A,#N/A,FALSE,"NAA9697";#N/A,#N/A,FALSE,"ECWEBB";#N/A,#N/A,FALSE,"MFT96";#N/A,#N/A,FALSE,"CTrecon"}</definedName>
    <definedName name="ASDF_5_1_1" localSheetId="0" hidden="1">{#N/A,#N/A,FALSE,"TMCOMP96";#N/A,#N/A,FALSE,"MAT96";#N/A,#N/A,FALSE,"FANDA96";#N/A,#N/A,FALSE,"INTRAN96";#N/A,#N/A,FALSE,"NAA9697";#N/A,#N/A,FALSE,"ECWEBB";#N/A,#N/A,FALSE,"MFT96";#N/A,#N/A,FALSE,"CTrecon"}</definedName>
    <definedName name="ASDF_5_1_1" hidden="1">{#N/A,#N/A,FALSE,"TMCOMP96";#N/A,#N/A,FALSE,"MAT96";#N/A,#N/A,FALSE,"FANDA96";#N/A,#N/A,FALSE,"INTRAN96";#N/A,#N/A,FALSE,"NAA9697";#N/A,#N/A,FALSE,"ECWEBB";#N/A,#N/A,FALSE,"MFT96";#N/A,#N/A,FALSE,"CTrecon"}</definedName>
    <definedName name="ASDF_5_1_1_1" hidden="1">{#N/A,#N/A,FALSE,"TMCOMP96";#N/A,#N/A,FALSE,"MAT96";#N/A,#N/A,FALSE,"FANDA96";#N/A,#N/A,FALSE,"INTRAN96";#N/A,#N/A,FALSE,"NAA9697";#N/A,#N/A,FALSE,"ECWEBB";#N/A,#N/A,FALSE,"MFT96";#N/A,#N/A,FALSE,"CTrecon"}</definedName>
    <definedName name="ASDF_5_1_1_2" hidden="1">{#N/A,#N/A,FALSE,"TMCOMP96";#N/A,#N/A,FALSE,"MAT96";#N/A,#N/A,FALSE,"FANDA96";#N/A,#N/A,FALSE,"INTRAN96";#N/A,#N/A,FALSE,"NAA9697";#N/A,#N/A,FALSE,"ECWEBB";#N/A,#N/A,FALSE,"MFT96";#N/A,#N/A,FALSE,"CTrecon"}</definedName>
    <definedName name="ASDF_5_1_2" localSheetId="0" hidden="1">{#N/A,#N/A,FALSE,"TMCOMP96";#N/A,#N/A,FALSE,"MAT96";#N/A,#N/A,FALSE,"FANDA96";#N/A,#N/A,FALSE,"INTRAN96";#N/A,#N/A,FALSE,"NAA9697";#N/A,#N/A,FALSE,"ECWEBB";#N/A,#N/A,FALSE,"MFT96";#N/A,#N/A,FALSE,"CTrecon"}</definedName>
    <definedName name="ASDF_5_1_2" hidden="1">{#N/A,#N/A,FALSE,"TMCOMP96";#N/A,#N/A,FALSE,"MAT96";#N/A,#N/A,FALSE,"FANDA96";#N/A,#N/A,FALSE,"INTRAN96";#N/A,#N/A,FALSE,"NAA9697";#N/A,#N/A,FALSE,"ECWEBB";#N/A,#N/A,FALSE,"MFT96";#N/A,#N/A,FALSE,"CTrecon"}</definedName>
    <definedName name="ASDF_5_1_3" localSheetId="0" hidden="1">{#N/A,#N/A,FALSE,"TMCOMP96";#N/A,#N/A,FALSE,"MAT96";#N/A,#N/A,FALSE,"FANDA96";#N/A,#N/A,FALSE,"INTRAN96";#N/A,#N/A,FALSE,"NAA9697";#N/A,#N/A,FALSE,"ECWEBB";#N/A,#N/A,FALSE,"MFT96";#N/A,#N/A,FALSE,"CTrecon"}</definedName>
    <definedName name="ASDF_5_1_3" hidden="1">{#N/A,#N/A,FALSE,"TMCOMP96";#N/A,#N/A,FALSE,"MAT96";#N/A,#N/A,FALSE,"FANDA96";#N/A,#N/A,FALSE,"INTRAN96";#N/A,#N/A,FALSE,"NAA9697";#N/A,#N/A,FALSE,"ECWEBB";#N/A,#N/A,FALSE,"MFT96";#N/A,#N/A,FALSE,"CTrecon"}</definedName>
    <definedName name="ASDF_5_1_4" localSheetId="0" hidden="1">{#N/A,#N/A,FALSE,"TMCOMP96";#N/A,#N/A,FALSE,"MAT96";#N/A,#N/A,FALSE,"FANDA96";#N/A,#N/A,FALSE,"INTRAN96";#N/A,#N/A,FALSE,"NAA9697";#N/A,#N/A,FALSE,"ECWEBB";#N/A,#N/A,FALSE,"MFT96";#N/A,#N/A,FALSE,"CTrecon"}</definedName>
    <definedName name="ASDF_5_1_4" hidden="1">{#N/A,#N/A,FALSE,"TMCOMP96";#N/A,#N/A,FALSE,"MAT96";#N/A,#N/A,FALSE,"FANDA96";#N/A,#N/A,FALSE,"INTRAN96";#N/A,#N/A,FALSE,"NAA9697";#N/A,#N/A,FALSE,"ECWEBB";#N/A,#N/A,FALSE,"MFT96";#N/A,#N/A,FALSE,"CTrecon"}</definedName>
    <definedName name="ASDF_5_1_5" localSheetId="0" hidden="1">{#N/A,#N/A,FALSE,"TMCOMP96";#N/A,#N/A,FALSE,"MAT96";#N/A,#N/A,FALSE,"FANDA96";#N/A,#N/A,FALSE,"INTRAN96";#N/A,#N/A,FALSE,"NAA9697";#N/A,#N/A,FALSE,"ECWEBB";#N/A,#N/A,FALSE,"MFT96";#N/A,#N/A,FALSE,"CTrecon"}</definedName>
    <definedName name="ASDF_5_1_5" hidden="1">{#N/A,#N/A,FALSE,"TMCOMP96";#N/A,#N/A,FALSE,"MAT96";#N/A,#N/A,FALSE,"FANDA96";#N/A,#N/A,FALSE,"INTRAN96";#N/A,#N/A,FALSE,"NAA9697";#N/A,#N/A,FALSE,"ECWEBB";#N/A,#N/A,FALSE,"MFT96";#N/A,#N/A,FALSE,"CTrecon"}</definedName>
    <definedName name="ASDF_5_2" localSheetId="0" hidden="1">{#N/A,#N/A,FALSE,"TMCOMP96";#N/A,#N/A,FALSE,"MAT96";#N/A,#N/A,FALSE,"FANDA96";#N/A,#N/A,FALSE,"INTRAN96";#N/A,#N/A,FALSE,"NAA9697";#N/A,#N/A,FALSE,"ECWEBB";#N/A,#N/A,FALSE,"MFT96";#N/A,#N/A,FALSE,"CTrecon"}</definedName>
    <definedName name="ASDF_5_2" hidden="1">{#N/A,#N/A,FALSE,"TMCOMP96";#N/A,#N/A,FALSE,"MAT96";#N/A,#N/A,FALSE,"FANDA96";#N/A,#N/A,FALSE,"INTRAN96";#N/A,#N/A,FALSE,"NAA9697";#N/A,#N/A,FALSE,"ECWEBB";#N/A,#N/A,FALSE,"MFT96";#N/A,#N/A,FALSE,"CTrecon"}</definedName>
    <definedName name="ASDF_5_3" localSheetId="0" hidden="1">{#N/A,#N/A,FALSE,"TMCOMP96";#N/A,#N/A,FALSE,"MAT96";#N/A,#N/A,FALSE,"FANDA96";#N/A,#N/A,FALSE,"INTRAN96";#N/A,#N/A,FALSE,"NAA9697";#N/A,#N/A,FALSE,"ECWEBB";#N/A,#N/A,FALSE,"MFT96";#N/A,#N/A,FALSE,"CTrecon"}</definedName>
    <definedName name="ASDF_5_3" hidden="1">{#N/A,#N/A,FALSE,"TMCOMP96";#N/A,#N/A,FALSE,"MAT96";#N/A,#N/A,FALSE,"FANDA96";#N/A,#N/A,FALSE,"INTRAN96";#N/A,#N/A,FALSE,"NAA9697";#N/A,#N/A,FALSE,"ECWEBB";#N/A,#N/A,FALSE,"MFT96";#N/A,#N/A,FALSE,"CTrecon"}</definedName>
    <definedName name="ASDF_5_4" localSheetId="0" hidden="1">{#N/A,#N/A,FALSE,"TMCOMP96";#N/A,#N/A,FALSE,"MAT96";#N/A,#N/A,FALSE,"FANDA96";#N/A,#N/A,FALSE,"INTRAN96";#N/A,#N/A,FALSE,"NAA9697";#N/A,#N/A,FALSE,"ECWEBB";#N/A,#N/A,FALSE,"MFT96";#N/A,#N/A,FALSE,"CTrecon"}</definedName>
    <definedName name="ASDF_5_4" hidden="1">{#N/A,#N/A,FALSE,"TMCOMP96";#N/A,#N/A,FALSE,"MAT96";#N/A,#N/A,FALSE,"FANDA96";#N/A,#N/A,FALSE,"INTRAN96";#N/A,#N/A,FALSE,"NAA9697";#N/A,#N/A,FALSE,"ECWEBB";#N/A,#N/A,FALSE,"MFT96";#N/A,#N/A,FALSE,"CTrecon"}</definedName>
    <definedName name="ASDF_5_5" localSheetId="0" hidden="1">{#N/A,#N/A,FALSE,"TMCOMP96";#N/A,#N/A,FALSE,"MAT96";#N/A,#N/A,FALSE,"FANDA96";#N/A,#N/A,FALSE,"INTRAN96";#N/A,#N/A,FALSE,"NAA9697";#N/A,#N/A,FALSE,"ECWEBB";#N/A,#N/A,FALSE,"MFT96";#N/A,#N/A,FALSE,"CTrecon"}</definedName>
    <definedName name="ASDF_5_5" hidden="1">{#N/A,#N/A,FALSE,"TMCOMP96";#N/A,#N/A,FALSE,"MAT96";#N/A,#N/A,FALSE,"FANDA96";#N/A,#N/A,FALSE,"INTRAN96";#N/A,#N/A,FALSE,"NAA9697";#N/A,#N/A,FALSE,"ECWEBB";#N/A,#N/A,FALSE,"MFT96";#N/A,#N/A,FALSE,"CTrecon"}</definedName>
    <definedName name="ASDFA" localSheetId="0" hidden="1">{#N/A,#N/A,FALSE,"TMCOMP96";#N/A,#N/A,FALSE,"MAT96";#N/A,#N/A,FALSE,"FANDA96";#N/A,#N/A,FALSE,"INTRAN96";#N/A,#N/A,FALSE,"NAA9697";#N/A,#N/A,FALSE,"ECWEBB";#N/A,#N/A,FALSE,"MFT96";#N/A,#N/A,FALSE,"CTrecon"}</definedName>
    <definedName name="ASDFA" localSheetId="3" hidden="1">{#N/A,#N/A,FALSE,"TMCOMP96";#N/A,#N/A,FALSE,"MAT96";#N/A,#N/A,FALSE,"FANDA96";#N/A,#N/A,FALSE,"INTRAN96";#N/A,#N/A,FALSE,"NAA9697";#N/A,#N/A,FALSE,"ECWEBB";#N/A,#N/A,FALSE,"MFT96";#N/A,#N/A,FALSE,"CTrecon"}</definedName>
    <definedName name="ASDFA" localSheetId="4" hidden="1">{#N/A,#N/A,FALSE,"TMCOMP96";#N/A,#N/A,FALSE,"MAT96";#N/A,#N/A,FALSE,"FANDA96";#N/A,#N/A,FALSE,"INTRAN96";#N/A,#N/A,FALSE,"NAA9697";#N/A,#N/A,FALSE,"ECWEBB";#N/A,#N/A,FALSE,"MFT96";#N/A,#N/A,FALSE,"CTrecon"}</definedName>
    <definedName name="ASDFA" hidden="1">{#N/A,#N/A,FALSE,"TMCOMP96";#N/A,#N/A,FALSE,"MAT96";#N/A,#N/A,FALSE,"FANDA96";#N/A,#N/A,FALSE,"INTRAN96";#N/A,#N/A,FALSE,"NAA9697";#N/A,#N/A,FALSE,"ECWEBB";#N/A,#N/A,FALSE,"MFT96";#N/A,#N/A,FALSE,"CTrecon"}</definedName>
    <definedName name="ASDFA_1" localSheetId="0" hidden="1">{#N/A,#N/A,FALSE,"TMCOMP96";#N/A,#N/A,FALSE,"MAT96";#N/A,#N/A,FALSE,"FANDA96";#N/A,#N/A,FALSE,"INTRAN96";#N/A,#N/A,FALSE,"NAA9697";#N/A,#N/A,FALSE,"ECWEBB";#N/A,#N/A,FALSE,"MFT96";#N/A,#N/A,FALSE,"CTrecon"}</definedName>
    <definedName name="ASDFA_1" localSheetId="3" hidden="1">{#N/A,#N/A,FALSE,"TMCOMP96";#N/A,#N/A,FALSE,"MAT96";#N/A,#N/A,FALSE,"FANDA96";#N/A,#N/A,FALSE,"INTRAN96";#N/A,#N/A,FALSE,"NAA9697";#N/A,#N/A,FALSE,"ECWEBB";#N/A,#N/A,FALSE,"MFT96";#N/A,#N/A,FALSE,"CTrecon"}</definedName>
    <definedName name="ASDFA_1" localSheetId="4" hidden="1">{#N/A,#N/A,FALSE,"TMCOMP96";#N/A,#N/A,FALSE,"MAT96";#N/A,#N/A,FALSE,"FANDA96";#N/A,#N/A,FALSE,"INTRAN96";#N/A,#N/A,FALSE,"NAA9697";#N/A,#N/A,FALSE,"ECWEBB";#N/A,#N/A,FALSE,"MFT96";#N/A,#N/A,FALSE,"CTrecon"}</definedName>
    <definedName name="ASDFA_1" hidden="1">{#N/A,#N/A,FALSE,"TMCOMP96";#N/A,#N/A,FALSE,"MAT96";#N/A,#N/A,FALSE,"FANDA96";#N/A,#N/A,FALSE,"INTRAN96";#N/A,#N/A,FALSE,"NAA9697";#N/A,#N/A,FALSE,"ECWEBB";#N/A,#N/A,FALSE,"MFT96";#N/A,#N/A,FALSE,"CTrecon"}</definedName>
    <definedName name="ASDFA_1_1" localSheetId="0" hidden="1">{#N/A,#N/A,FALSE,"TMCOMP96";#N/A,#N/A,FALSE,"MAT96";#N/A,#N/A,FALSE,"FANDA96";#N/A,#N/A,FALSE,"INTRAN96";#N/A,#N/A,FALSE,"NAA9697";#N/A,#N/A,FALSE,"ECWEBB";#N/A,#N/A,FALSE,"MFT96";#N/A,#N/A,FALSE,"CTrecon"}</definedName>
    <definedName name="ASDFA_1_1" hidden="1">{#N/A,#N/A,FALSE,"TMCOMP96";#N/A,#N/A,FALSE,"MAT96";#N/A,#N/A,FALSE,"FANDA96";#N/A,#N/A,FALSE,"INTRAN96";#N/A,#N/A,FALSE,"NAA9697";#N/A,#N/A,FALSE,"ECWEBB";#N/A,#N/A,FALSE,"MFT96";#N/A,#N/A,FALSE,"CTrecon"}</definedName>
    <definedName name="ASDFA_1_1_1" localSheetId="0" hidden="1">{#N/A,#N/A,FALSE,"TMCOMP96";#N/A,#N/A,FALSE,"MAT96";#N/A,#N/A,FALSE,"FANDA96";#N/A,#N/A,FALSE,"INTRAN96";#N/A,#N/A,FALSE,"NAA9697";#N/A,#N/A,FALSE,"ECWEBB";#N/A,#N/A,FALSE,"MFT96";#N/A,#N/A,FALSE,"CTrecon"}</definedName>
    <definedName name="ASDFA_1_1_1" hidden="1">{#N/A,#N/A,FALSE,"TMCOMP96";#N/A,#N/A,FALSE,"MAT96";#N/A,#N/A,FALSE,"FANDA96";#N/A,#N/A,FALSE,"INTRAN96";#N/A,#N/A,FALSE,"NAA9697";#N/A,#N/A,FALSE,"ECWEBB";#N/A,#N/A,FALSE,"MFT96";#N/A,#N/A,FALSE,"CTrecon"}</definedName>
    <definedName name="ASDFA_1_1_1_1" localSheetId="0" hidden="1">{#N/A,#N/A,FALSE,"TMCOMP96";#N/A,#N/A,FALSE,"MAT96";#N/A,#N/A,FALSE,"FANDA96";#N/A,#N/A,FALSE,"INTRAN96";#N/A,#N/A,FALSE,"NAA9697";#N/A,#N/A,FALSE,"ECWEBB";#N/A,#N/A,FALSE,"MFT96";#N/A,#N/A,FALSE,"CTrecon"}</definedName>
    <definedName name="ASDFA_1_1_1_1" hidden="1">{#N/A,#N/A,FALSE,"TMCOMP96";#N/A,#N/A,FALSE,"MAT96";#N/A,#N/A,FALSE,"FANDA96";#N/A,#N/A,FALSE,"INTRAN96";#N/A,#N/A,FALSE,"NAA9697";#N/A,#N/A,FALSE,"ECWEBB";#N/A,#N/A,FALSE,"MFT96";#N/A,#N/A,FALSE,"CTrecon"}</definedName>
    <definedName name="ASDFA_1_1_1_1_1" hidden="1">{#N/A,#N/A,FALSE,"TMCOMP96";#N/A,#N/A,FALSE,"MAT96";#N/A,#N/A,FALSE,"FANDA96";#N/A,#N/A,FALSE,"INTRAN96";#N/A,#N/A,FALSE,"NAA9697";#N/A,#N/A,FALSE,"ECWEBB";#N/A,#N/A,FALSE,"MFT96";#N/A,#N/A,FALSE,"CTrecon"}</definedName>
    <definedName name="ASDFA_1_1_1_1_2" hidden="1">{#N/A,#N/A,FALSE,"TMCOMP96";#N/A,#N/A,FALSE,"MAT96";#N/A,#N/A,FALSE,"FANDA96";#N/A,#N/A,FALSE,"INTRAN96";#N/A,#N/A,FALSE,"NAA9697";#N/A,#N/A,FALSE,"ECWEBB";#N/A,#N/A,FALSE,"MFT96";#N/A,#N/A,FALSE,"CTrecon"}</definedName>
    <definedName name="ASDFA_1_1_1_2" localSheetId="0" hidden="1">{#N/A,#N/A,FALSE,"TMCOMP96";#N/A,#N/A,FALSE,"MAT96";#N/A,#N/A,FALSE,"FANDA96";#N/A,#N/A,FALSE,"INTRAN96";#N/A,#N/A,FALSE,"NAA9697";#N/A,#N/A,FALSE,"ECWEBB";#N/A,#N/A,FALSE,"MFT96";#N/A,#N/A,FALSE,"CTrecon"}</definedName>
    <definedName name="ASDFA_1_1_1_2" hidden="1">{#N/A,#N/A,FALSE,"TMCOMP96";#N/A,#N/A,FALSE,"MAT96";#N/A,#N/A,FALSE,"FANDA96";#N/A,#N/A,FALSE,"INTRAN96";#N/A,#N/A,FALSE,"NAA9697";#N/A,#N/A,FALSE,"ECWEBB";#N/A,#N/A,FALSE,"MFT96";#N/A,#N/A,FALSE,"CTrecon"}</definedName>
    <definedName name="ASDFA_1_1_1_3" localSheetId="0" hidden="1">{#N/A,#N/A,FALSE,"TMCOMP96";#N/A,#N/A,FALSE,"MAT96";#N/A,#N/A,FALSE,"FANDA96";#N/A,#N/A,FALSE,"INTRAN96";#N/A,#N/A,FALSE,"NAA9697";#N/A,#N/A,FALSE,"ECWEBB";#N/A,#N/A,FALSE,"MFT96";#N/A,#N/A,FALSE,"CTrecon"}</definedName>
    <definedName name="ASDFA_1_1_1_3" hidden="1">{#N/A,#N/A,FALSE,"TMCOMP96";#N/A,#N/A,FALSE,"MAT96";#N/A,#N/A,FALSE,"FANDA96";#N/A,#N/A,FALSE,"INTRAN96";#N/A,#N/A,FALSE,"NAA9697";#N/A,#N/A,FALSE,"ECWEBB";#N/A,#N/A,FALSE,"MFT96";#N/A,#N/A,FALSE,"CTrecon"}</definedName>
    <definedName name="ASDFA_1_1_1_4" localSheetId="0" hidden="1">{#N/A,#N/A,FALSE,"TMCOMP96";#N/A,#N/A,FALSE,"MAT96";#N/A,#N/A,FALSE,"FANDA96";#N/A,#N/A,FALSE,"INTRAN96";#N/A,#N/A,FALSE,"NAA9697";#N/A,#N/A,FALSE,"ECWEBB";#N/A,#N/A,FALSE,"MFT96";#N/A,#N/A,FALSE,"CTrecon"}</definedName>
    <definedName name="ASDFA_1_1_1_4" hidden="1">{#N/A,#N/A,FALSE,"TMCOMP96";#N/A,#N/A,FALSE,"MAT96";#N/A,#N/A,FALSE,"FANDA96";#N/A,#N/A,FALSE,"INTRAN96";#N/A,#N/A,FALSE,"NAA9697";#N/A,#N/A,FALSE,"ECWEBB";#N/A,#N/A,FALSE,"MFT96";#N/A,#N/A,FALSE,"CTrecon"}</definedName>
    <definedName name="ASDFA_1_1_1_5" localSheetId="0" hidden="1">{#N/A,#N/A,FALSE,"TMCOMP96";#N/A,#N/A,FALSE,"MAT96";#N/A,#N/A,FALSE,"FANDA96";#N/A,#N/A,FALSE,"INTRAN96";#N/A,#N/A,FALSE,"NAA9697";#N/A,#N/A,FALSE,"ECWEBB";#N/A,#N/A,FALSE,"MFT96";#N/A,#N/A,FALSE,"CTrecon"}</definedName>
    <definedName name="ASDFA_1_1_1_5" hidden="1">{#N/A,#N/A,FALSE,"TMCOMP96";#N/A,#N/A,FALSE,"MAT96";#N/A,#N/A,FALSE,"FANDA96";#N/A,#N/A,FALSE,"INTRAN96";#N/A,#N/A,FALSE,"NAA9697";#N/A,#N/A,FALSE,"ECWEBB";#N/A,#N/A,FALSE,"MFT96";#N/A,#N/A,FALSE,"CTrecon"}</definedName>
    <definedName name="ASDFA_1_1_2" localSheetId="0" hidden="1">{#N/A,#N/A,FALSE,"TMCOMP96";#N/A,#N/A,FALSE,"MAT96";#N/A,#N/A,FALSE,"FANDA96";#N/A,#N/A,FALSE,"INTRAN96";#N/A,#N/A,FALSE,"NAA9697";#N/A,#N/A,FALSE,"ECWEBB";#N/A,#N/A,FALSE,"MFT96";#N/A,#N/A,FALSE,"CTrecon"}</definedName>
    <definedName name="ASDFA_1_1_2" hidden="1">{#N/A,#N/A,FALSE,"TMCOMP96";#N/A,#N/A,FALSE,"MAT96";#N/A,#N/A,FALSE,"FANDA96";#N/A,#N/A,FALSE,"INTRAN96";#N/A,#N/A,FALSE,"NAA9697";#N/A,#N/A,FALSE,"ECWEBB";#N/A,#N/A,FALSE,"MFT96";#N/A,#N/A,FALSE,"CTrecon"}</definedName>
    <definedName name="ASDFA_1_1_3" localSheetId="0" hidden="1">{#N/A,#N/A,FALSE,"TMCOMP96";#N/A,#N/A,FALSE,"MAT96";#N/A,#N/A,FALSE,"FANDA96";#N/A,#N/A,FALSE,"INTRAN96";#N/A,#N/A,FALSE,"NAA9697";#N/A,#N/A,FALSE,"ECWEBB";#N/A,#N/A,FALSE,"MFT96";#N/A,#N/A,FALSE,"CTrecon"}</definedName>
    <definedName name="ASDFA_1_1_3" hidden="1">{#N/A,#N/A,FALSE,"TMCOMP96";#N/A,#N/A,FALSE,"MAT96";#N/A,#N/A,FALSE,"FANDA96";#N/A,#N/A,FALSE,"INTRAN96";#N/A,#N/A,FALSE,"NAA9697";#N/A,#N/A,FALSE,"ECWEBB";#N/A,#N/A,FALSE,"MFT96";#N/A,#N/A,FALSE,"CTrecon"}</definedName>
    <definedName name="ASDFA_1_1_4" localSheetId="0" hidden="1">{#N/A,#N/A,FALSE,"TMCOMP96";#N/A,#N/A,FALSE,"MAT96";#N/A,#N/A,FALSE,"FANDA96";#N/A,#N/A,FALSE,"INTRAN96";#N/A,#N/A,FALSE,"NAA9697";#N/A,#N/A,FALSE,"ECWEBB";#N/A,#N/A,FALSE,"MFT96";#N/A,#N/A,FALSE,"CTrecon"}</definedName>
    <definedName name="ASDFA_1_1_4" hidden="1">{#N/A,#N/A,FALSE,"TMCOMP96";#N/A,#N/A,FALSE,"MAT96";#N/A,#N/A,FALSE,"FANDA96";#N/A,#N/A,FALSE,"INTRAN96";#N/A,#N/A,FALSE,"NAA9697";#N/A,#N/A,FALSE,"ECWEBB";#N/A,#N/A,FALSE,"MFT96";#N/A,#N/A,FALSE,"CTrecon"}</definedName>
    <definedName name="ASDFA_1_1_5" localSheetId="0" hidden="1">{#N/A,#N/A,FALSE,"TMCOMP96";#N/A,#N/A,FALSE,"MAT96";#N/A,#N/A,FALSE,"FANDA96";#N/A,#N/A,FALSE,"INTRAN96";#N/A,#N/A,FALSE,"NAA9697";#N/A,#N/A,FALSE,"ECWEBB";#N/A,#N/A,FALSE,"MFT96";#N/A,#N/A,FALSE,"CTrecon"}</definedName>
    <definedName name="ASDFA_1_1_5" hidden="1">{#N/A,#N/A,FALSE,"TMCOMP96";#N/A,#N/A,FALSE,"MAT96";#N/A,#N/A,FALSE,"FANDA96";#N/A,#N/A,FALSE,"INTRAN96";#N/A,#N/A,FALSE,"NAA9697";#N/A,#N/A,FALSE,"ECWEBB";#N/A,#N/A,FALSE,"MFT96";#N/A,#N/A,FALSE,"CTrecon"}</definedName>
    <definedName name="ASDFA_1_2" localSheetId="0" hidden="1">{#N/A,#N/A,FALSE,"TMCOMP96";#N/A,#N/A,FALSE,"MAT96";#N/A,#N/A,FALSE,"FANDA96";#N/A,#N/A,FALSE,"INTRAN96";#N/A,#N/A,FALSE,"NAA9697";#N/A,#N/A,FALSE,"ECWEBB";#N/A,#N/A,FALSE,"MFT96";#N/A,#N/A,FALSE,"CTrecon"}</definedName>
    <definedName name="ASDFA_1_2" hidden="1">{#N/A,#N/A,FALSE,"TMCOMP96";#N/A,#N/A,FALSE,"MAT96";#N/A,#N/A,FALSE,"FANDA96";#N/A,#N/A,FALSE,"INTRAN96";#N/A,#N/A,FALSE,"NAA9697";#N/A,#N/A,FALSE,"ECWEBB";#N/A,#N/A,FALSE,"MFT96";#N/A,#N/A,FALSE,"CTrecon"}</definedName>
    <definedName name="ASDFA_1_2_1" localSheetId="0" hidden="1">{#N/A,#N/A,FALSE,"TMCOMP96";#N/A,#N/A,FALSE,"MAT96";#N/A,#N/A,FALSE,"FANDA96";#N/A,#N/A,FALSE,"INTRAN96";#N/A,#N/A,FALSE,"NAA9697";#N/A,#N/A,FALSE,"ECWEBB";#N/A,#N/A,FALSE,"MFT96";#N/A,#N/A,FALSE,"CTrecon"}</definedName>
    <definedName name="ASDFA_1_2_1" hidden="1">{#N/A,#N/A,FALSE,"TMCOMP96";#N/A,#N/A,FALSE,"MAT96";#N/A,#N/A,FALSE,"FANDA96";#N/A,#N/A,FALSE,"INTRAN96";#N/A,#N/A,FALSE,"NAA9697";#N/A,#N/A,FALSE,"ECWEBB";#N/A,#N/A,FALSE,"MFT96";#N/A,#N/A,FALSE,"CTrecon"}</definedName>
    <definedName name="ASDFA_1_2_1_1" localSheetId="0" hidden="1">{#N/A,#N/A,FALSE,"TMCOMP96";#N/A,#N/A,FALSE,"MAT96";#N/A,#N/A,FALSE,"FANDA96";#N/A,#N/A,FALSE,"INTRAN96";#N/A,#N/A,FALSE,"NAA9697";#N/A,#N/A,FALSE,"ECWEBB";#N/A,#N/A,FALSE,"MFT96";#N/A,#N/A,FALSE,"CTrecon"}</definedName>
    <definedName name="ASDFA_1_2_1_1" hidden="1">{#N/A,#N/A,FALSE,"TMCOMP96";#N/A,#N/A,FALSE,"MAT96";#N/A,#N/A,FALSE,"FANDA96";#N/A,#N/A,FALSE,"INTRAN96";#N/A,#N/A,FALSE,"NAA9697";#N/A,#N/A,FALSE,"ECWEBB";#N/A,#N/A,FALSE,"MFT96";#N/A,#N/A,FALSE,"CTrecon"}</definedName>
    <definedName name="ASDFA_1_2_1_1_1" hidden="1">{#N/A,#N/A,FALSE,"TMCOMP96";#N/A,#N/A,FALSE,"MAT96";#N/A,#N/A,FALSE,"FANDA96";#N/A,#N/A,FALSE,"INTRAN96";#N/A,#N/A,FALSE,"NAA9697";#N/A,#N/A,FALSE,"ECWEBB";#N/A,#N/A,FALSE,"MFT96";#N/A,#N/A,FALSE,"CTrecon"}</definedName>
    <definedName name="ASDFA_1_2_1_1_2" hidden="1">{#N/A,#N/A,FALSE,"TMCOMP96";#N/A,#N/A,FALSE,"MAT96";#N/A,#N/A,FALSE,"FANDA96";#N/A,#N/A,FALSE,"INTRAN96";#N/A,#N/A,FALSE,"NAA9697";#N/A,#N/A,FALSE,"ECWEBB";#N/A,#N/A,FALSE,"MFT96";#N/A,#N/A,FALSE,"CTrecon"}</definedName>
    <definedName name="ASDFA_1_2_1_2" localSheetId="0" hidden="1">{#N/A,#N/A,FALSE,"TMCOMP96";#N/A,#N/A,FALSE,"MAT96";#N/A,#N/A,FALSE,"FANDA96";#N/A,#N/A,FALSE,"INTRAN96";#N/A,#N/A,FALSE,"NAA9697";#N/A,#N/A,FALSE,"ECWEBB";#N/A,#N/A,FALSE,"MFT96";#N/A,#N/A,FALSE,"CTrecon"}</definedName>
    <definedName name="ASDFA_1_2_1_2" hidden="1">{#N/A,#N/A,FALSE,"TMCOMP96";#N/A,#N/A,FALSE,"MAT96";#N/A,#N/A,FALSE,"FANDA96";#N/A,#N/A,FALSE,"INTRAN96";#N/A,#N/A,FALSE,"NAA9697";#N/A,#N/A,FALSE,"ECWEBB";#N/A,#N/A,FALSE,"MFT96";#N/A,#N/A,FALSE,"CTrecon"}</definedName>
    <definedName name="ASDFA_1_2_1_3" localSheetId="0" hidden="1">{#N/A,#N/A,FALSE,"TMCOMP96";#N/A,#N/A,FALSE,"MAT96";#N/A,#N/A,FALSE,"FANDA96";#N/A,#N/A,FALSE,"INTRAN96";#N/A,#N/A,FALSE,"NAA9697";#N/A,#N/A,FALSE,"ECWEBB";#N/A,#N/A,FALSE,"MFT96";#N/A,#N/A,FALSE,"CTrecon"}</definedName>
    <definedName name="ASDFA_1_2_1_3" hidden="1">{#N/A,#N/A,FALSE,"TMCOMP96";#N/A,#N/A,FALSE,"MAT96";#N/A,#N/A,FALSE,"FANDA96";#N/A,#N/A,FALSE,"INTRAN96";#N/A,#N/A,FALSE,"NAA9697";#N/A,#N/A,FALSE,"ECWEBB";#N/A,#N/A,FALSE,"MFT96";#N/A,#N/A,FALSE,"CTrecon"}</definedName>
    <definedName name="ASDFA_1_2_1_4" localSheetId="0" hidden="1">{#N/A,#N/A,FALSE,"TMCOMP96";#N/A,#N/A,FALSE,"MAT96";#N/A,#N/A,FALSE,"FANDA96";#N/A,#N/A,FALSE,"INTRAN96";#N/A,#N/A,FALSE,"NAA9697";#N/A,#N/A,FALSE,"ECWEBB";#N/A,#N/A,FALSE,"MFT96";#N/A,#N/A,FALSE,"CTrecon"}</definedName>
    <definedName name="ASDFA_1_2_1_4" hidden="1">{#N/A,#N/A,FALSE,"TMCOMP96";#N/A,#N/A,FALSE,"MAT96";#N/A,#N/A,FALSE,"FANDA96";#N/A,#N/A,FALSE,"INTRAN96";#N/A,#N/A,FALSE,"NAA9697";#N/A,#N/A,FALSE,"ECWEBB";#N/A,#N/A,FALSE,"MFT96";#N/A,#N/A,FALSE,"CTrecon"}</definedName>
    <definedName name="ASDFA_1_2_1_5" localSheetId="0" hidden="1">{#N/A,#N/A,FALSE,"TMCOMP96";#N/A,#N/A,FALSE,"MAT96";#N/A,#N/A,FALSE,"FANDA96";#N/A,#N/A,FALSE,"INTRAN96";#N/A,#N/A,FALSE,"NAA9697";#N/A,#N/A,FALSE,"ECWEBB";#N/A,#N/A,FALSE,"MFT96";#N/A,#N/A,FALSE,"CTrecon"}</definedName>
    <definedName name="ASDFA_1_2_1_5" hidden="1">{#N/A,#N/A,FALSE,"TMCOMP96";#N/A,#N/A,FALSE,"MAT96";#N/A,#N/A,FALSE,"FANDA96";#N/A,#N/A,FALSE,"INTRAN96";#N/A,#N/A,FALSE,"NAA9697";#N/A,#N/A,FALSE,"ECWEBB";#N/A,#N/A,FALSE,"MFT96";#N/A,#N/A,FALSE,"CTrecon"}</definedName>
    <definedName name="ASDFA_1_2_2" localSheetId="0" hidden="1">{#N/A,#N/A,FALSE,"TMCOMP96";#N/A,#N/A,FALSE,"MAT96";#N/A,#N/A,FALSE,"FANDA96";#N/A,#N/A,FALSE,"INTRAN96";#N/A,#N/A,FALSE,"NAA9697";#N/A,#N/A,FALSE,"ECWEBB";#N/A,#N/A,FALSE,"MFT96";#N/A,#N/A,FALSE,"CTrecon"}</definedName>
    <definedName name="ASDFA_1_2_2" hidden="1">{#N/A,#N/A,FALSE,"TMCOMP96";#N/A,#N/A,FALSE,"MAT96";#N/A,#N/A,FALSE,"FANDA96";#N/A,#N/A,FALSE,"INTRAN96";#N/A,#N/A,FALSE,"NAA9697";#N/A,#N/A,FALSE,"ECWEBB";#N/A,#N/A,FALSE,"MFT96";#N/A,#N/A,FALSE,"CTrecon"}</definedName>
    <definedName name="ASDFA_1_2_3" localSheetId="0" hidden="1">{#N/A,#N/A,FALSE,"TMCOMP96";#N/A,#N/A,FALSE,"MAT96";#N/A,#N/A,FALSE,"FANDA96";#N/A,#N/A,FALSE,"INTRAN96";#N/A,#N/A,FALSE,"NAA9697";#N/A,#N/A,FALSE,"ECWEBB";#N/A,#N/A,FALSE,"MFT96";#N/A,#N/A,FALSE,"CTrecon"}</definedName>
    <definedName name="ASDFA_1_2_3" hidden="1">{#N/A,#N/A,FALSE,"TMCOMP96";#N/A,#N/A,FALSE,"MAT96";#N/A,#N/A,FALSE,"FANDA96";#N/A,#N/A,FALSE,"INTRAN96";#N/A,#N/A,FALSE,"NAA9697";#N/A,#N/A,FALSE,"ECWEBB";#N/A,#N/A,FALSE,"MFT96";#N/A,#N/A,FALSE,"CTrecon"}</definedName>
    <definedName name="ASDFA_1_2_4" localSheetId="0" hidden="1">{#N/A,#N/A,FALSE,"TMCOMP96";#N/A,#N/A,FALSE,"MAT96";#N/A,#N/A,FALSE,"FANDA96";#N/A,#N/A,FALSE,"INTRAN96";#N/A,#N/A,FALSE,"NAA9697";#N/A,#N/A,FALSE,"ECWEBB";#N/A,#N/A,FALSE,"MFT96";#N/A,#N/A,FALSE,"CTrecon"}</definedName>
    <definedName name="ASDFA_1_2_4" hidden="1">{#N/A,#N/A,FALSE,"TMCOMP96";#N/A,#N/A,FALSE,"MAT96";#N/A,#N/A,FALSE,"FANDA96";#N/A,#N/A,FALSE,"INTRAN96";#N/A,#N/A,FALSE,"NAA9697";#N/A,#N/A,FALSE,"ECWEBB";#N/A,#N/A,FALSE,"MFT96";#N/A,#N/A,FALSE,"CTrecon"}</definedName>
    <definedName name="ASDFA_1_2_5" localSheetId="0" hidden="1">{#N/A,#N/A,FALSE,"TMCOMP96";#N/A,#N/A,FALSE,"MAT96";#N/A,#N/A,FALSE,"FANDA96";#N/A,#N/A,FALSE,"INTRAN96";#N/A,#N/A,FALSE,"NAA9697";#N/A,#N/A,FALSE,"ECWEBB";#N/A,#N/A,FALSE,"MFT96";#N/A,#N/A,FALSE,"CTrecon"}</definedName>
    <definedName name="ASDFA_1_2_5" hidden="1">{#N/A,#N/A,FALSE,"TMCOMP96";#N/A,#N/A,FALSE,"MAT96";#N/A,#N/A,FALSE,"FANDA96";#N/A,#N/A,FALSE,"INTRAN96";#N/A,#N/A,FALSE,"NAA9697";#N/A,#N/A,FALSE,"ECWEBB";#N/A,#N/A,FALSE,"MFT96";#N/A,#N/A,FALSE,"CTrecon"}</definedName>
    <definedName name="ASDFA_1_3" localSheetId="0" hidden="1">{#N/A,#N/A,FALSE,"TMCOMP96";#N/A,#N/A,FALSE,"MAT96";#N/A,#N/A,FALSE,"FANDA96";#N/A,#N/A,FALSE,"INTRAN96";#N/A,#N/A,FALSE,"NAA9697";#N/A,#N/A,FALSE,"ECWEBB";#N/A,#N/A,FALSE,"MFT96";#N/A,#N/A,FALSE,"CTrecon"}</definedName>
    <definedName name="ASDFA_1_3" hidden="1">{#N/A,#N/A,FALSE,"TMCOMP96";#N/A,#N/A,FALSE,"MAT96";#N/A,#N/A,FALSE,"FANDA96";#N/A,#N/A,FALSE,"INTRAN96";#N/A,#N/A,FALSE,"NAA9697";#N/A,#N/A,FALSE,"ECWEBB";#N/A,#N/A,FALSE,"MFT96";#N/A,#N/A,FALSE,"CTrecon"}</definedName>
    <definedName name="ASDFA_1_3_1" localSheetId="0" hidden="1">{#N/A,#N/A,FALSE,"TMCOMP96";#N/A,#N/A,FALSE,"MAT96";#N/A,#N/A,FALSE,"FANDA96";#N/A,#N/A,FALSE,"INTRAN96";#N/A,#N/A,FALSE,"NAA9697";#N/A,#N/A,FALSE,"ECWEBB";#N/A,#N/A,FALSE,"MFT96";#N/A,#N/A,FALSE,"CTrecon"}</definedName>
    <definedName name="ASDFA_1_3_1" hidden="1">{#N/A,#N/A,FALSE,"TMCOMP96";#N/A,#N/A,FALSE,"MAT96";#N/A,#N/A,FALSE,"FANDA96";#N/A,#N/A,FALSE,"INTRAN96";#N/A,#N/A,FALSE,"NAA9697";#N/A,#N/A,FALSE,"ECWEBB";#N/A,#N/A,FALSE,"MFT96";#N/A,#N/A,FALSE,"CTrecon"}</definedName>
    <definedName name="ASDFA_1_3_1_1" localSheetId="0" hidden="1">{#N/A,#N/A,FALSE,"TMCOMP96";#N/A,#N/A,FALSE,"MAT96";#N/A,#N/A,FALSE,"FANDA96";#N/A,#N/A,FALSE,"INTRAN96";#N/A,#N/A,FALSE,"NAA9697";#N/A,#N/A,FALSE,"ECWEBB";#N/A,#N/A,FALSE,"MFT96";#N/A,#N/A,FALSE,"CTrecon"}</definedName>
    <definedName name="ASDFA_1_3_1_1" hidden="1">{#N/A,#N/A,FALSE,"TMCOMP96";#N/A,#N/A,FALSE,"MAT96";#N/A,#N/A,FALSE,"FANDA96";#N/A,#N/A,FALSE,"INTRAN96";#N/A,#N/A,FALSE,"NAA9697";#N/A,#N/A,FALSE,"ECWEBB";#N/A,#N/A,FALSE,"MFT96";#N/A,#N/A,FALSE,"CTrecon"}</definedName>
    <definedName name="ASDFA_1_3_1_1_1" hidden="1">{#N/A,#N/A,FALSE,"TMCOMP96";#N/A,#N/A,FALSE,"MAT96";#N/A,#N/A,FALSE,"FANDA96";#N/A,#N/A,FALSE,"INTRAN96";#N/A,#N/A,FALSE,"NAA9697";#N/A,#N/A,FALSE,"ECWEBB";#N/A,#N/A,FALSE,"MFT96";#N/A,#N/A,FALSE,"CTrecon"}</definedName>
    <definedName name="ASDFA_1_3_1_1_2" hidden="1">{#N/A,#N/A,FALSE,"TMCOMP96";#N/A,#N/A,FALSE,"MAT96";#N/A,#N/A,FALSE,"FANDA96";#N/A,#N/A,FALSE,"INTRAN96";#N/A,#N/A,FALSE,"NAA9697";#N/A,#N/A,FALSE,"ECWEBB";#N/A,#N/A,FALSE,"MFT96";#N/A,#N/A,FALSE,"CTrecon"}</definedName>
    <definedName name="ASDFA_1_3_1_2" localSheetId="0" hidden="1">{#N/A,#N/A,FALSE,"TMCOMP96";#N/A,#N/A,FALSE,"MAT96";#N/A,#N/A,FALSE,"FANDA96";#N/A,#N/A,FALSE,"INTRAN96";#N/A,#N/A,FALSE,"NAA9697";#N/A,#N/A,FALSE,"ECWEBB";#N/A,#N/A,FALSE,"MFT96";#N/A,#N/A,FALSE,"CTrecon"}</definedName>
    <definedName name="ASDFA_1_3_1_2" hidden="1">{#N/A,#N/A,FALSE,"TMCOMP96";#N/A,#N/A,FALSE,"MAT96";#N/A,#N/A,FALSE,"FANDA96";#N/A,#N/A,FALSE,"INTRAN96";#N/A,#N/A,FALSE,"NAA9697";#N/A,#N/A,FALSE,"ECWEBB";#N/A,#N/A,FALSE,"MFT96";#N/A,#N/A,FALSE,"CTrecon"}</definedName>
    <definedName name="ASDFA_1_3_1_3" localSheetId="0" hidden="1">{#N/A,#N/A,FALSE,"TMCOMP96";#N/A,#N/A,FALSE,"MAT96";#N/A,#N/A,FALSE,"FANDA96";#N/A,#N/A,FALSE,"INTRAN96";#N/A,#N/A,FALSE,"NAA9697";#N/A,#N/A,FALSE,"ECWEBB";#N/A,#N/A,FALSE,"MFT96";#N/A,#N/A,FALSE,"CTrecon"}</definedName>
    <definedName name="ASDFA_1_3_1_3" hidden="1">{#N/A,#N/A,FALSE,"TMCOMP96";#N/A,#N/A,FALSE,"MAT96";#N/A,#N/A,FALSE,"FANDA96";#N/A,#N/A,FALSE,"INTRAN96";#N/A,#N/A,FALSE,"NAA9697";#N/A,#N/A,FALSE,"ECWEBB";#N/A,#N/A,FALSE,"MFT96";#N/A,#N/A,FALSE,"CTrecon"}</definedName>
    <definedName name="ASDFA_1_3_1_4" localSheetId="0" hidden="1">{#N/A,#N/A,FALSE,"TMCOMP96";#N/A,#N/A,FALSE,"MAT96";#N/A,#N/A,FALSE,"FANDA96";#N/A,#N/A,FALSE,"INTRAN96";#N/A,#N/A,FALSE,"NAA9697";#N/A,#N/A,FALSE,"ECWEBB";#N/A,#N/A,FALSE,"MFT96";#N/A,#N/A,FALSE,"CTrecon"}</definedName>
    <definedName name="ASDFA_1_3_1_4" hidden="1">{#N/A,#N/A,FALSE,"TMCOMP96";#N/A,#N/A,FALSE,"MAT96";#N/A,#N/A,FALSE,"FANDA96";#N/A,#N/A,FALSE,"INTRAN96";#N/A,#N/A,FALSE,"NAA9697";#N/A,#N/A,FALSE,"ECWEBB";#N/A,#N/A,FALSE,"MFT96";#N/A,#N/A,FALSE,"CTrecon"}</definedName>
    <definedName name="ASDFA_1_3_1_5" localSheetId="0" hidden="1">{#N/A,#N/A,FALSE,"TMCOMP96";#N/A,#N/A,FALSE,"MAT96";#N/A,#N/A,FALSE,"FANDA96";#N/A,#N/A,FALSE,"INTRAN96";#N/A,#N/A,FALSE,"NAA9697";#N/A,#N/A,FALSE,"ECWEBB";#N/A,#N/A,FALSE,"MFT96";#N/A,#N/A,FALSE,"CTrecon"}</definedName>
    <definedName name="ASDFA_1_3_1_5" hidden="1">{#N/A,#N/A,FALSE,"TMCOMP96";#N/A,#N/A,FALSE,"MAT96";#N/A,#N/A,FALSE,"FANDA96";#N/A,#N/A,FALSE,"INTRAN96";#N/A,#N/A,FALSE,"NAA9697";#N/A,#N/A,FALSE,"ECWEBB";#N/A,#N/A,FALSE,"MFT96";#N/A,#N/A,FALSE,"CTrecon"}</definedName>
    <definedName name="ASDFA_1_3_2" localSheetId="0" hidden="1">{#N/A,#N/A,FALSE,"TMCOMP96";#N/A,#N/A,FALSE,"MAT96";#N/A,#N/A,FALSE,"FANDA96";#N/A,#N/A,FALSE,"INTRAN96";#N/A,#N/A,FALSE,"NAA9697";#N/A,#N/A,FALSE,"ECWEBB";#N/A,#N/A,FALSE,"MFT96";#N/A,#N/A,FALSE,"CTrecon"}</definedName>
    <definedName name="ASDFA_1_3_2" hidden="1">{#N/A,#N/A,FALSE,"TMCOMP96";#N/A,#N/A,FALSE,"MAT96";#N/A,#N/A,FALSE,"FANDA96";#N/A,#N/A,FALSE,"INTRAN96";#N/A,#N/A,FALSE,"NAA9697";#N/A,#N/A,FALSE,"ECWEBB";#N/A,#N/A,FALSE,"MFT96";#N/A,#N/A,FALSE,"CTrecon"}</definedName>
    <definedName name="ASDFA_1_3_3" localSheetId="0" hidden="1">{#N/A,#N/A,FALSE,"TMCOMP96";#N/A,#N/A,FALSE,"MAT96";#N/A,#N/A,FALSE,"FANDA96";#N/A,#N/A,FALSE,"INTRAN96";#N/A,#N/A,FALSE,"NAA9697";#N/A,#N/A,FALSE,"ECWEBB";#N/A,#N/A,FALSE,"MFT96";#N/A,#N/A,FALSE,"CTrecon"}</definedName>
    <definedName name="ASDFA_1_3_3" hidden="1">{#N/A,#N/A,FALSE,"TMCOMP96";#N/A,#N/A,FALSE,"MAT96";#N/A,#N/A,FALSE,"FANDA96";#N/A,#N/A,FALSE,"INTRAN96";#N/A,#N/A,FALSE,"NAA9697";#N/A,#N/A,FALSE,"ECWEBB";#N/A,#N/A,FALSE,"MFT96";#N/A,#N/A,FALSE,"CTrecon"}</definedName>
    <definedName name="ASDFA_1_3_4" localSheetId="0" hidden="1">{#N/A,#N/A,FALSE,"TMCOMP96";#N/A,#N/A,FALSE,"MAT96";#N/A,#N/A,FALSE,"FANDA96";#N/A,#N/A,FALSE,"INTRAN96";#N/A,#N/A,FALSE,"NAA9697";#N/A,#N/A,FALSE,"ECWEBB";#N/A,#N/A,FALSE,"MFT96";#N/A,#N/A,FALSE,"CTrecon"}</definedName>
    <definedName name="ASDFA_1_3_4" hidden="1">{#N/A,#N/A,FALSE,"TMCOMP96";#N/A,#N/A,FALSE,"MAT96";#N/A,#N/A,FALSE,"FANDA96";#N/A,#N/A,FALSE,"INTRAN96";#N/A,#N/A,FALSE,"NAA9697";#N/A,#N/A,FALSE,"ECWEBB";#N/A,#N/A,FALSE,"MFT96";#N/A,#N/A,FALSE,"CTrecon"}</definedName>
    <definedName name="ASDFA_1_3_5" localSheetId="0" hidden="1">{#N/A,#N/A,FALSE,"TMCOMP96";#N/A,#N/A,FALSE,"MAT96";#N/A,#N/A,FALSE,"FANDA96";#N/A,#N/A,FALSE,"INTRAN96";#N/A,#N/A,FALSE,"NAA9697";#N/A,#N/A,FALSE,"ECWEBB";#N/A,#N/A,FALSE,"MFT96";#N/A,#N/A,FALSE,"CTrecon"}</definedName>
    <definedName name="ASDFA_1_3_5" hidden="1">{#N/A,#N/A,FALSE,"TMCOMP96";#N/A,#N/A,FALSE,"MAT96";#N/A,#N/A,FALSE,"FANDA96";#N/A,#N/A,FALSE,"INTRAN96";#N/A,#N/A,FALSE,"NAA9697";#N/A,#N/A,FALSE,"ECWEBB";#N/A,#N/A,FALSE,"MFT96";#N/A,#N/A,FALSE,"CTrecon"}</definedName>
    <definedName name="ASDFA_1_4" localSheetId="0" hidden="1">{#N/A,#N/A,FALSE,"TMCOMP96";#N/A,#N/A,FALSE,"MAT96";#N/A,#N/A,FALSE,"FANDA96";#N/A,#N/A,FALSE,"INTRAN96";#N/A,#N/A,FALSE,"NAA9697";#N/A,#N/A,FALSE,"ECWEBB";#N/A,#N/A,FALSE,"MFT96";#N/A,#N/A,FALSE,"CTrecon"}</definedName>
    <definedName name="ASDFA_1_4" hidden="1">{#N/A,#N/A,FALSE,"TMCOMP96";#N/A,#N/A,FALSE,"MAT96";#N/A,#N/A,FALSE,"FANDA96";#N/A,#N/A,FALSE,"INTRAN96";#N/A,#N/A,FALSE,"NAA9697";#N/A,#N/A,FALSE,"ECWEBB";#N/A,#N/A,FALSE,"MFT96";#N/A,#N/A,FALSE,"CTrecon"}</definedName>
    <definedName name="ASDFA_1_4_1" localSheetId="0" hidden="1">{#N/A,#N/A,FALSE,"TMCOMP96";#N/A,#N/A,FALSE,"MAT96";#N/A,#N/A,FALSE,"FANDA96";#N/A,#N/A,FALSE,"INTRAN96";#N/A,#N/A,FALSE,"NAA9697";#N/A,#N/A,FALSE,"ECWEBB";#N/A,#N/A,FALSE,"MFT96";#N/A,#N/A,FALSE,"CTrecon"}</definedName>
    <definedName name="ASDFA_1_4_1" hidden="1">{#N/A,#N/A,FALSE,"TMCOMP96";#N/A,#N/A,FALSE,"MAT96";#N/A,#N/A,FALSE,"FANDA96";#N/A,#N/A,FALSE,"INTRAN96";#N/A,#N/A,FALSE,"NAA9697";#N/A,#N/A,FALSE,"ECWEBB";#N/A,#N/A,FALSE,"MFT96";#N/A,#N/A,FALSE,"CTrecon"}</definedName>
    <definedName name="ASDFA_1_4_1_1" localSheetId="0" hidden="1">{#N/A,#N/A,FALSE,"TMCOMP96";#N/A,#N/A,FALSE,"MAT96";#N/A,#N/A,FALSE,"FANDA96";#N/A,#N/A,FALSE,"INTRAN96";#N/A,#N/A,FALSE,"NAA9697";#N/A,#N/A,FALSE,"ECWEBB";#N/A,#N/A,FALSE,"MFT96";#N/A,#N/A,FALSE,"CTrecon"}</definedName>
    <definedName name="ASDFA_1_4_1_1" hidden="1">{#N/A,#N/A,FALSE,"TMCOMP96";#N/A,#N/A,FALSE,"MAT96";#N/A,#N/A,FALSE,"FANDA96";#N/A,#N/A,FALSE,"INTRAN96";#N/A,#N/A,FALSE,"NAA9697";#N/A,#N/A,FALSE,"ECWEBB";#N/A,#N/A,FALSE,"MFT96";#N/A,#N/A,FALSE,"CTrecon"}</definedName>
    <definedName name="ASDFA_1_4_1_2" localSheetId="0" hidden="1">{#N/A,#N/A,FALSE,"TMCOMP96";#N/A,#N/A,FALSE,"MAT96";#N/A,#N/A,FALSE,"FANDA96";#N/A,#N/A,FALSE,"INTRAN96";#N/A,#N/A,FALSE,"NAA9697";#N/A,#N/A,FALSE,"ECWEBB";#N/A,#N/A,FALSE,"MFT96";#N/A,#N/A,FALSE,"CTrecon"}</definedName>
    <definedName name="ASDFA_1_4_1_2" hidden="1">{#N/A,#N/A,FALSE,"TMCOMP96";#N/A,#N/A,FALSE,"MAT96";#N/A,#N/A,FALSE,"FANDA96";#N/A,#N/A,FALSE,"INTRAN96";#N/A,#N/A,FALSE,"NAA9697";#N/A,#N/A,FALSE,"ECWEBB";#N/A,#N/A,FALSE,"MFT96";#N/A,#N/A,FALSE,"CTrecon"}</definedName>
    <definedName name="ASDFA_1_4_1_3" localSheetId="0" hidden="1">{#N/A,#N/A,FALSE,"TMCOMP96";#N/A,#N/A,FALSE,"MAT96";#N/A,#N/A,FALSE,"FANDA96";#N/A,#N/A,FALSE,"INTRAN96";#N/A,#N/A,FALSE,"NAA9697";#N/A,#N/A,FALSE,"ECWEBB";#N/A,#N/A,FALSE,"MFT96";#N/A,#N/A,FALSE,"CTrecon"}</definedName>
    <definedName name="ASDFA_1_4_1_3" hidden="1">{#N/A,#N/A,FALSE,"TMCOMP96";#N/A,#N/A,FALSE,"MAT96";#N/A,#N/A,FALSE,"FANDA96";#N/A,#N/A,FALSE,"INTRAN96";#N/A,#N/A,FALSE,"NAA9697";#N/A,#N/A,FALSE,"ECWEBB";#N/A,#N/A,FALSE,"MFT96";#N/A,#N/A,FALSE,"CTrecon"}</definedName>
    <definedName name="ASDFA_1_4_1_4" localSheetId="0" hidden="1">{#N/A,#N/A,FALSE,"TMCOMP96";#N/A,#N/A,FALSE,"MAT96";#N/A,#N/A,FALSE,"FANDA96";#N/A,#N/A,FALSE,"INTRAN96";#N/A,#N/A,FALSE,"NAA9697";#N/A,#N/A,FALSE,"ECWEBB";#N/A,#N/A,FALSE,"MFT96";#N/A,#N/A,FALSE,"CTrecon"}</definedName>
    <definedName name="ASDFA_1_4_1_4" hidden="1">{#N/A,#N/A,FALSE,"TMCOMP96";#N/A,#N/A,FALSE,"MAT96";#N/A,#N/A,FALSE,"FANDA96";#N/A,#N/A,FALSE,"INTRAN96";#N/A,#N/A,FALSE,"NAA9697";#N/A,#N/A,FALSE,"ECWEBB";#N/A,#N/A,FALSE,"MFT96";#N/A,#N/A,FALSE,"CTrecon"}</definedName>
    <definedName name="ASDFA_1_4_1_5" hidden="1">{#N/A,#N/A,FALSE,"TMCOMP96";#N/A,#N/A,FALSE,"MAT96";#N/A,#N/A,FALSE,"FANDA96";#N/A,#N/A,FALSE,"INTRAN96";#N/A,#N/A,FALSE,"NAA9697";#N/A,#N/A,FALSE,"ECWEBB";#N/A,#N/A,FALSE,"MFT96";#N/A,#N/A,FALSE,"CTrecon"}</definedName>
    <definedName name="ASDFA_1_4_2" localSheetId="0" hidden="1">{#N/A,#N/A,FALSE,"TMCOMP96";#N/A,#N/A,FALSE,"MAT96";#N/A,#N/A,FALSE,"FANDA96";#N/A,#N/A,FALSE,"INTRAN96";#N/A,#N/A,FALSE,"NAA9697";#N/A,#N/A,FALSE,"ECWEBB";#N/A,#N/A,FALSE,"MFT96";#N/A,#N/A,FALSE,"CTrecon"}</definedName>
    <definedName name="ASDFA_1_4_2" hidden="1">{#N/A,#N/A,FALSE,"TMCOMP96";#N/A,#N/A,FALSE,"MAT96";#N/A,#N/A,FALSE,"FANDA96";#N/A,#N/A,FALSE,"INTRAN96";#N/A,#N/A,FALSE,"NAA9697";#N/A,#N/A,FALSE,"ECWEBB";#N/A,#N/A,FALSE,"MFT96";#N/A,#N/A,FALSE,"CTrecon"}</definedName>
    <definedName name="ASDFA_1_4_3" localSheetId="0" hidden="1">{#N/A,#N/A,FALSE,"TMCOMP96";#N/A,#N/A,FALSE,"MAT96";#N/A,#N/A,FALSE,"FANDA96";#N/A,#N/A,FALSE,"INTRAN96";#N/A,#N/A,FALSE,"NAA9697";#N/A,#N/A,FALSE,"ECWEBB";#N/A,#N/A,FALSE,"MFT96";#N/A,#N/A,FALSE,"CTrecon"}</definedName>
    <definedName name="ASDFA_1_4_3" hidden="1">{#N/A,#N/A,FALSE,"TMCOMP96";#N/A,#N/A,FALSE,"MAT96";#N/A,#N/A,FALSE,"FANDA96";#N/A,#N/A,FALSE,"INTRAN96";#N/A,#N/A,FALSE,"NAA9697";#N/A,#N/A,FALSE,"ECWEBB";#N/A,#N/A,FALSE,"MFT96";#N/A,#N/A,FALSE,"CTrecon"}</definedName>
    <definedName name="ASDFA_1_4_4" localSheetId="0" hidden="1">{#N/A,#N/A,FALSE,"TMCOMP96";#N/A,#N/A,FALSE,"MAT96";#N/A,#N/A,FALSE,"FANDA96";#N/A,#N/A,FALSE,"INTRAN96";#N/A,#N/A,FALSE,"NAA9697";#N/A,#N/A,FALSE,"ECWEBB";#N/A,#N/A,FALSE,"MFT96";#N/A,#N/A,FALSE,"CTrecon"}</definedName>
    <definedName name="ASDFA_1_4_4" hidden="1">{#N/A,#N/A,FALSE,"TMCOMP96";#N/A,#N/A,FALSE,"MAT96";#N/A,#N/A,FALSE,"FANDA96";#N/A,#N/A,FALSE,"INTRAN96";#N/A,#N/A,FALSE,"NAA9697";#N/A,#N/A,FALSE,"ECWEBB";#N/A,#N/A,FALSE,"MFT96";#N/A,#N/A,FALSE,"CTrecon"}</definedName>
    <definedName name="ASDFA_1_4_5" localSheetId="0" hidden="1">{#N/A,#N/A,FALSE,"TMCOMP96";#N/A,#N/A,FALSE,"MAT96";#N/A,#N/A,FALSE,"FANDA96";#N/A,#N/A,FALSE,"INTRAN96";#N/A,#N/A,FALSE,"NAA9697";#N/A,#N/A,FALSE,"ECWEBB";#N/A,#N/A,FALSE,"MFT96";#N/A,#N/A,FALSE,"CTrecon"}</definedName>
    <definedName name="ASDFA_1_4_5" hidden="1">{#N/A,#N/A,FALSE,"TMCOMP96";#N/A,#N/A,FALSE,"MAT96";#N/A,#N/A,FALSE,"FANDA96";#N/A,#N/A,FALSE,"INTRAN96";#N/A,#N/A,FALSE,"NAA9697";#N/A,#N/A,FALSE,"ECWEBB";#N/A,#N/A,FALSE,"MFT96";#N/A,#N/A,FALSE,"CTrecon"}</definedName>
    <definedName name="ASDFA_1_5" localSheetId="0" hidden="1">{#N/A,#N/A,FALSE,"TMCOMP96";#N/A,#N/A,FALSE,"MAT96";#N/A,#N/A,FALSE,"FANDA96";#N/A,#N/A,FALSE,"INTRAN96";#N/A,#N/A,FALSE,"NAA9697";#N/A,#N/A,FALSE,"ECWEBB";#N/A,#N/A,FALSE,"MFT96";#N/A,#N/A,FALSE,"CTrecon"}</definedName>
    <definedName name="ASDFA_1_5" hidden="1">{#N/A,#N/A,FALSE,"TMCOMP96";#N/A,#N/A,FALSE,"MAT96";#N/A,#N/A,FALSE,"FANDA96";#N/A,#N/A,FALSE,"INTRAN96";#N/A,#N/A,FALSE,"NAA9697";#N/A,#N/A,FALSE,"ECWEBB";#N/A,#N/A,FALSE,"MFT96";#N/A,#N/A,FALSE,"CTrecon"}</definedName>
    <definedName name="ASDFA_1_5_1" localSheetId="0" hidden="1">{#N/A,#N/A,FALSE,"TMCOMP96";#N/A,#N/A,FALSE,"MAT96";#N/A,#N/A,FALSE,"FANDA96";#N/A,#N/A,FALSE,"INTRAN96";#N/A,#N/A,FALSE,"NAA9697";#N/A,#N/A,FALSE,"ECWEBB";#N/A,#N/A,FALSE,"MFT96";#N/A,#N/A,FALSE,"CTrecon"}</definedName>
    <definedName name="ASDFA_1_5_1" hidden="1">{#N/A,#N/A,FALSE,"TMCOMP96";#N/A,#N/A,FALSE,"MAT96";#N/A,#N/A,FALSE,"FANDA96";#N/A,#N/A,FALSE,"INTRAN96";#N/A,#N/A,FALSE,"NAA9697";#N/A,#N/A,FALSE,"ECWEBB";#N/A,#N/A,FALSE,"MFT96";#N/A,#N/A,FALSE,"CTrecon"}</definedName>
    <definedName name="ASDFA_1_5_2" localSheetId="0" hidden="1">{#N/A,#N/A,FALSE,"TMCOMP96";#N/A,#N/A,FALSE,"MAT96";#N/A,#N/A,FALSE,"FANDA96";#N/A,#N/A,FALSE,"INTRAN96";#N/A,#N/A,FALSE,"NAA9697";#N/A,#N/A,FALSE,"ECWEBB";#N/A,#N/A,FALSE,"MFT96";#N/A,#N/A,FALSE,"CTrecon"}</definedName>
    <definedName name="ASDFA_1_5_2" hidden="1">{#N/A,#N/A,FALSE,"TMCOMP96";#N/A,#N/A,FALSE,"MAT96";#N/A,#N/A,FALSE,"FANDA96";#N/A,#N/A,FALSE,"INTRAN96";#N/A,#N/A,FALSE,"NAA9697";#N/A,#N/A,FALSE,"ECWEBB";#N/A,#N/A,FALSE,"MFT96";#N/A,#N/A,FALSE,"CTrecon"}</definedName>
    <definedName name="ASDFA_1_5_3" localSheetId="0" hidden="1">{#N/A,#N/A,FALSE,"TMCOMP96";#N/A,#N/A,FALSE,"MAT96";#N/A,#N/A,FALSE,"FANDA96";#N/A,#N/A,FALSE,"INTRAN96";#N/A,#N/A,FALSE,"NAA9697";#N/A,#N/A,FALSE,"ECWEBB";#N/A,#N/A,FALSE,"MFT96";#N/A,#N/A,FALSE,"CTrecon"}</definedName>
    <definedName name="ASDFA_1_5_3" hidden="1">{#N/A,#N/A,FALSE,"TMCOMP96";#N/A,#N/A,FALSE,"MAT96";#N/A,#N/A,FALSE,"FANDA96";#N/A,#N/A,FALSE,"INTRAN96";#N/A,#N/A,FALSE,"NAA9697";#N/A,#N/A,FALSE,"ECWEBB";#N/A,#N/A,FALSE,"MFT96";#N/A,#N/A,FALSE,"CTrecon"}</definedName>
    <definedName name="ASDFA_1_5_4" localSheetId="0" hidden="1">{#N/A,#N/A,FALSE,"TMCOMP96";#N/A,#N/A,FALSE,"MAT96";#N/A,#N/A,FALSE,"FANDA96";#N/A,#N/A,FALSE,"INTRAN96";#N/A,#N/A,FALSE,"NAA9697";#N/A,#N/A,FALSE,"ECWEBB";#N/A,#N/A,FALSE,"MFT96";#N/A,#N/A,FALSE,"CTrecon"}</definedName>
    <definedName name="ASDFA_1_5_4" hidden="1">{#N/A,#N/A,FALSE,"TMCOMP96";#N/A,#N/A,FALSE,"MAT96";#N/A,#N/A,FALSE,"FANDA96";#N/A,#N/A,FALSE,"INTRAN96";#N/A,#N/A,FALSE,"NAA9697";#N/A,#N/A,FALSE,"ECWEBB";#N/A,#N/A,FALSE,"MFT96";#N/A,#N/A,FALSE,"CTrecon"}</definedName>
    <definedName name="ASDFA_1_5_5" hidden="1">{#N/A,#N/A,FALSE,"TMCOMP96";#N/A,#N/A,FALSE,"MAT96";#N/A,#N/A,FALSE,"FANDA96";#N/A,#N/A,FALSE,"INTRAN96";#N/A,#N/A,FALSE,"NAA9697";#N/A,#N/A,FALSE,"ECWEBB";#N/A,#N/A,FALSE,"MFT96";#N/A,#N/A,FALSE,"CTrecon"}</definedName>
    <definedName name="ASDFA_2" localSheetId="0" hidden="1">{#N/A,#N/A,FALSE,"TMCOMP96";#N/A,#N/A,FALSE,"MAT96";#N/A,#N/A,FALSE,"FANDA96";#N/A,#N/A,FALSE,"INTRAN96";#N/A,#N/A,FALSE,"NAA9697";#N/A,#N/A,FALSE,"ECWEBB";#N/A,#N/A,FALSE,"MFT96";#N/A,#N/A,FALSE,"CTrecon"}</definedName>
    <definedName name="ASDFA_2" localSheetId="3" hidden="1">{#N/A,#N/A,FALSE,"TMCOMP96";#N/A,#N/A,FALSE,"MAT96";#N/A,#N/A,FALSE,"FANDA96";#N/A,#N/A,FALSE,"INTRAN96";#N/A,#N/A,FALSE,"NAA9697";#N/A,#N/A,FALSE,"ECWEBB";#N/A,#N/A,FALSE,"MFT96";#N/A,#N/A,FALSE,"CTrecon"}</definedName>
    <definedName name="ASDFA_2" localSheetId="4" hidden="1">{#N/A,#N/A,FALSE,"TMCOMP96";#N/A,#N/A,FALSE,"MAT96";#N/A,#N/A,FALSE,"FANDA96";#N/A,#N/A,FALSE,"INTRAN96";#N/A,#N/A,FALSE,"NAA9697";#N/A,#N/A,FALSE,"ECWEBB";#N/A,#N/A,FALSE,"MFT96";#N/A,#N/A,FALSE,"CTrecon"}</definedName>
    <definedName name="ASDFA_2" hidden="1">{#N/A,#N/A,FALSE,"TMCOMP96";#N/A,#N/A,FALSE,"MAT96";#N/A,#N/A,FALSE,"FANDA96";#N/A,#N/A,FALSE,"INTRAN96";#N/A,#N/A,FALSE,"NAA9697";#N/A,#N/A,FALSE,"ECWEBB";#N/A,#N/A,FALSE,"MFT96";#N/A,#N/A,FALSE,"CTrecon"}</definedName>
    <definedName name="ASDFA_2_1" localSheetId="0" hidden="1">{#N/A,#N/A,FALSE,"TMCOMP96";#N/A,#N/A,FALSE,"MAT96";#N/A,#N/A,FALSE,"FANDA96";#N/A,#N/A,FALSE,"INTRAN96";#N/A,#N/A,FALSE,"NAA9697";#N/A,#N/A,FALSE,"ECWEBB";#N/A,#N/A,FALSE,"MFT96";#N/A,#N/A,FALSE,"CTrecon"}</definedName>
    <definedName name="ASDFA_2_1" hidden="1">{#N/A,#N/A,FALSE,"TMCOMP96";#N/A,#N/A,FALSE,"MAT96";#N/A,#N/A,FALSE,"FANDA96";#N/A,#N/A,FALSE,"INTRAN96";#N/A,#N/A,FALSE,"NAA9697";#N/A,#N/A,FALSE,"ECWEBB";#N/A,#N/A,FALSE,"MFT96";#N/A,#N/A,FALSE,"CTrecon"}</definedName>
    <definedName name="ASDFA_2_1_1" localSheetId="0" hidden="1">{#N/A,#N/A,FALSE,"TMCOMP96";#N/A,#N/A,FALSE,"MAT96";#N/A,#N/A,FALSE,"FANDA96";#N/A,#N/A,FALSE,"INTRAN96";#N/A,#N/A,FALSE,"NAA9697";#N/A,#N/A,FALSE,"ECWEBB";#N/A,#N/A,FALSE,"MFT96";#N/A,#N/A,FALSE,"CTrecon"}</definedName>
    <definedName name="ASDFA_2_1_1" hidden="1">{#N/A,#N/A,FALSE,"TMCOMP96";#N/A,#N/A,FALSE,"MAT96";#N/A,#N/A,FALSE,"FANDA96";#N/A,#N/A,FALSE,"INTRAN96";#N/A,#N/A,FALSE,"NAA9697";#N/A,#N/A,FALSE,"ECWEBB";#N/A,#N/A,FALSE,"MFT96";#N/A,#N/A,FALSE,"CTrecon"}</definedName>
    <definedName name="ASDFA_2_1_1_1" hidden="1">{#N/A,#N/A,FALSE,"TMCOMP96";#N/A,#N/A,FALSE,"MAT96";#N/A,#N/A,FALSE,"FANDA96";#N/A,#N/A,FALSE,"INTRAN96";#N/A,#N/A,FALSE,"NAA9697";#N/A,#N/A,FALSE,"ECWEBB";#N/A,#N/A,FALSE,"MFT96";#N/A,#N/A,FALSE,"CTrecon"}</definedName>
    <definedName name="ASDFA_2_1_1_2" hidden="1">{#N/A,#N/A,FALSE,"TMCOMP96";#N/A,#N/A,FALSE,"MAT96";#N/A,#N/A,FALSE,"FANDA96";#N/A,#N/A,FALSE,"INTRAN96";#N/A,#N/A,FALSE,"NAA9697";#N/A,#N/A,FALSE,"ECWEBB";#N/A,#N/A,FALSE,"MFT96";#N/A,#N/A,FALSE,"CTrecon"}</definedName>
    <definedName name="ASDFA_2_1_2" localSheetId="0" hidden="1">{#N/A,#N/A,FALSE,"TMCOMP96";#N/A,#N/A,FALSE,"MAT96";#N/A,#N/A,FALSE,"FANDA96";#N/A,#N/A,FALSE,"INTRAN96";#N/A,#N/A,FALSE,"NAA9697";#N/A,#N/A,FALSE,"ECWEBB";#N/A,#N/A,FALSE,"MFT96";#N/A,#N/A,FALSE,"CTrecon"}</definedName>
    <definedName name="ASDFA_2_1_2" hidden="1">{#N/A,#N/A,FALSE,"TMCOMP96";#N/A,#N/A,FALSE,"MAT96";#N/A,#N/A,FALSE,"FANDA96";#N/A,#N/A,FALSE,"INTRAN96";#N/A,#N/A,FALSE,"NAA9697";#N/A,#N/A,FALSE,"ECWEBB";#N/A,#N/A,FALSE,"MFT96";#N/A,#N/A,FALSE,"CTrecon"}</definedName>
    <definedName name="ASDFA_2_1_3" localSheetId="0" hidden="1">{#N/A,#N/A,FALSE,"TMCOMP96";#N/A,#N/A,FALSE,"MAT96";#N/A,#N/A,FALSE,"FANDA96";#N/A,#N/A,FALSE,"INTRAN96";#N/A,#N/A,FALSE,"NAA9697";#N/A,#N/A,FALSE,"ECWEBB";#N/A,#N/A,FALSE,"MFT96";#N/A,#N/A,FALSE,"CTrecon"}</definedName>
    <definedName name="ASDFA_2_1_3" hidden="1">{#N/A,#N/A,FALSE,"TMCOMP96";#N/A,#N/A,FALSE,"MAT96";#N/A,#N/A,FALSE,"FANDA96";#N/A,#N/A,FALSE,"INTRAN96";#N/A,#N/A,FALSE,"NAA9697";#N/A,#N/A,FALSE,"ECWEBB";#N/A,#N/A,FALSE,"MFT96";#N/A,#N/A,FALSE,"CTrecon"}</definedName>
    <definedName name="ASDFA_2_1_4" localSheetId="0" hidden="1">{#N/A,#N/A,FALSE,"TMCOMP96";#N/A,#N/A,FALSE,"MAT96";#N/A,#N/A,FALSE,"FANDA96";#N/A,#N/A,FALSE,"INTRAN96";#N/A,#N/A,FALSE,"NAA9697";#N/A,#N/A,FALSE,"ECWEBB";#N/A,#N/A,FALSE,"MFT96";#N/A,#N/A,FALSE,"CTrecon"}</definedName>
    <definedName name="ASDFA_2_1_4" hidden="1">{#N/A,#N/A,FALSE,"TMCOMP96";#N/A,#N/A,FALSE,"MAT96";#N/A,#N/A,FALSE,"FANDA96";#N/A,#N/A,FALSE,"INTRAN96";#N/A,#N/A,FALSE,"NAA9697";#N/A,#N/A,FALSE,"ECWEBB";#N/A,#N/A,FALSE,"MFT96";#N/A,#N/A,FALSE,"CTrecon"}</definedName>
    <definedName name="ASDFA_2_1_5" localSheetId="0" hidden="1">{#N/A,#N/A,FALSE,"TMCOMP96";#N/A,#N/A,FALSE,"MAT96";#N/A,#N/A,FALSE,"FANDA96";#N/A,#N/A,FALSE,"INTRAN96";#N/A,#N/A,FALSE,"NAA9697";#N/A,#N/A,FALSE,"ECWEBB";#N/A,#N/A,FALSE,"MFT96";#N/A,#N/A,FALSE,"CTrecon"}</definedName>
    <definedName name="ASDFA_2_1_5" hidden="1">{#N/A,#N/A,FALSE,"TMCOMP96";#N/A,#N/A,FALSE,"MAT96";#N/A,#N/A,FALSE,"FANDA96";#N/A,#N/A,FALSE,"INTRAN96";#N/A,#N/A,FALSE,"NAA9697";#N/A,#N/A,FALSE,"ECWEBB";#N/A,#N/A,FALSE,"MFT96";#N/A,#N/A,FALSE,"CTrecon"}</definedName>
    <definedName name="ASDFA_2_2" localSheetId="0" hidden="1">{#N/A,#N/A,FALSE,"TMCOMP96";#N/A,#N/A,FALSE,"MAT96";#N/A,#N/A,FALSE,"FANDA96";#N/A,#N/A,FALSE,"INTRAN96";#N/A,#N/A,FALSE,"NAA9697";#N/A,#N/A,FALSE,"ECWEBB";#N/A,#N/A,FALSE,"MFT96";#N/A,#N/A,FALSE,"CTrecon"}</definedName>
    <definedName name="ASDFA_2_2" hidden="1">{#N/A,#N/A,FALSE,"TMCOMP96";#N/A,#N/A,FALSE,"MAT96";#N/A,#N/A,FALSE,"FANDA96";#N/A,#N/A,FALSE,"INTRAN96";#N/A,#N/A,FALSE,"NAA9697";#N/A,#N/A,FALSE,"ECWEBB";#N/A,#N/A,FALSE,"MFT96";#N/A,#N/A,FALSE,"CTrecon"}</definedName>
    <definedName name="ASDFA_2_3" localSheetId="0" hidden="1">{#N/A,#N/A,FALSE,"TMCOMP96";#N/A,#N/A,FALSE,"MAT96";#N/A,#N/A,FALSE,"FANDA96";#N/A,#N/A,FALSE,"INTRAN96";#N/A,#N/A,FALSE,"NAA9697";#N/A,#N/A,FALSE,"ECWEBB";#N/A,#N/A,FALSE,"MFT96";#N/A,#N/A,FALSE,"CTrecon"}</definedName>
    <definedName name="ASDFA_2_3" hidden="1">{#N/A,#N/A,FALSE,"TMCOMP96";#N/A,#N/A,FALSE,"MAT96";#N/A,#N/A,FALSE,"FANDA96";#N/A,#N/A,FALSE,"INTRAN96";#N/A,#N/A,FALSE,"NAA9697";#N/A,#N/A,FALSE,"ECWEBB";#N/A,#N/A,FALSE,"MFT96";#N/A,#N/A,FALSE,"CTrecon"}</definedName>
    <definedName name="ASDFA_2_4" localSheetId="0" hidden="1">{#N/A,#N/A,FALSE,"TMCOMP96";#N/A,#N/A,FALSE,"MAT96";#N/A,#N/A,FALSE,"FANDA96";#N/A,#N/A,FALSE,"INTRAN96";#N/A,#N/A,FALSE,"NAA9697";#N/A,#N/A,FALSE,"ECWEBB";#N/A,#N/A,FALSE,"MFT96";#N/A,#N/A,FALSE,"CTrecon"}</definedName>
    <definedName name="ASDFA_2_4" hidden="1">{#N/A,#N/A,FALSE,"TMCOMP96";#N/A,#N/A,FALSE,"MAT96";#N/A,#N/A,FALSE,"FANDA96";#N/A,#N/A,FALSE,"INTRAN96";#N/A,#N/A,FALSE,"NAA9697";#N/A,#N/A,FALSE,"ECWEBB";#N/A,#N/A,FALSE,"MFT96";#N/A,#N/A,FALSE,"CTrecon"}</definedName>
    <definedName name="ASDFA_2_5" localSheetId="0" hidden="1">{#N/A,#N/A,FALSE,"TMCOMP96";#N/A,#N/A,FALSE,"MAT96";#N/A,#N/A,FALSE,"FANDA96";#N/A,#N/A,FALSE,"INTRAN96";#N/A,#N/A,FALSE,"NAA9697";#N/A,#N/A,FALSE,"ECWEBB";#N/A,#N/A,FALSE,"MFT96";#N/A,#N/A,FALSE,"CTrecon"}</definedName>
    <definedName name="ASDFA_2_5" hidden="1">{#N/A,#N/A,FALSE,"TMCOMP96";#N/A,#N/A,FALSE,"MAT96";#N/A,#N/A,FALSE,"FANDA96";#N/A,#N/A,FALSE,"INTRAN96";#N/A,#N/A,FALSE,"NAA9697";#N/A,#N/A,FALSE,"ECWEBB";#N/A,#N/A,FALSE,"MFT96";#N/A,#N/A,FALSE,"CTrecon"}</definedName>
    <definedName name="ASDFA_3" localSheetId="0" hidden="1">{#N/A,#N/A,FALSE,"TMCOMP96";#N/A,#N/A,FALSE,"MAT96";#N/A,#N/A,FALSE,"FANDA96";#N/A,#N/A,FALSE,"INTRAN96";#N/A,#N/A,FALSE,"NAA9697";#N/A,#N/A,FALSE,"ECWEBB";#N/A,#N/A,FALSE,"MFT96";#N/A,#N/A,FALSE,"CTrecon"}</definedName>
    <definedName name="ASDFA_3" hidden="1">{#N/A,#N/A,FALSE,"TMCOMP96";#N/A,#N/A,FALSE,"MAT96";#N/A,#N/A,FALSE,"FANDA96";#N/A,#N/A,FALSE,"INTRAN96";#N/A,#N/A,FALSE,"NAA9697";#N/A,#N/A,FALSE,"ECWEBB";#N/A,#N/A,FALSE,"MFT96";#N/A,#N/A,FALSE,"CTrecon"}</definedName>
    <definedName name="ASDFA_3_1" localSheetId="0" hidden="1">{#N/A,#N/A,FALSE,"TMCOMP96";#N/A,#N/A,FALSE,"MAT96";#N/A,#N/A,FALSE,"FANDA96";#N/A,#N/A,FALSE,"INTRAN96";#N/A,#N/A,FALSE,"NAA9697";#N/A,#N/A,FALSE,"ECWEBB";#N/A,#N/A,FALSE,"MFT96";#N/A,#N/A,FALSE,"CTrecon"}</definedName>
    <definedName name="ASDFA_3_1" hidden="1">{#N/A,#N/A,FALSE,"TMCOMP96";#N/A,#N/A,FALSE,"MAT96";#N/A,#N/A,FALSE,"FANDA96";#N/A,#N/A,FALSE,"INTRAN96";#N/A,#N/A,FALSE,"NAA9697";#N/A,#N/A,FALSE,"ECWEBB";#N/A,#N/A,FALSE,"MFT96";#N/A,#N/A,FALSE,"CTrecon"}</definedName>
    <definedName name="ASDFA_3_1_1" localSheetId="0" hidden="1">{#N/A,#N/A,FALSE,"TMCOMP96";#N/A,#N/A,FALSE,"MAT96";#N/A,#N/A,FALSE,"FANDA96";#N/A,#N/A,FALSE,"INTRAN96";#N/A,#N/A,FALSE,"NAA9697";#N/A,#N/A,FALSE,"ECWEBB";#N/A,#N/A,FALSE,"MFT96";#N/A,#N/A,FALSE,"CTrecon"}</definedName>
    <definedName name="ASDFA_3_1_1" hidden="1">{#N/A,#N/A,FALSE,"TMCOMP96";#N/A,#N/A,FALSE,"MAT96";#N/A,#N/A,FALSE,"FANDA96";#N/A,#N/A,FALSE,"INTRAN96";#N/A,#N/A,FALSE,"NAA9697";#N/A,#N/A,FALSE,"ECWEBB";#N/A,#N/A,FALSE,"MFT96";#N/A,#N/A,FALSE,"CTrecon"}</definedName>
    <definedName name="ASDFA_3_1_1_1" hidden="1">{#N/A,#N/A,FALSE,"TMCOMP96";#N/A,#N/A,FALSE,"MAT96";#N/A,#N/A,FALSE,"FANDA96";#N/A,#N/A,FALSE,"INTRAN96";#N/A,#N/A,FALSE,"NAA9697";#N/A,#N/A,FALSE,"ECWEBB";#N/A,#N/A,FALSE,"MFT96";#N/A,#N/A,FALSE,"CTrecon"}</definedName>
    <definedName name="ASDFA_3_1_1_2" hidden="1">{#N/A,#N/A,FALSE,"TMCOMP96";#N/A,#N/A,FALSE,"MAT96";#N/A,#N/A,FALSE,"FANDA96";#N/A,#N/A,FALSE,"INTRAN96";#N/A,#N/A,FALSE,"NAA9697";#N/A,#N/A,FALSE,"ECWEBB";#N/A,#N/A,FALSE,"MFT96";#N/A,#N/A,FALSE,"CTrecon"}</definedName>
    <definedName name="ASDFA_3_1_2" localSheetId="0" hidden="1">{#N/A,#N/A,FALSE,"TMCOMP96";#N/A,#N/A,FALSE,"MAT96";#N/A,#N/A,FALSE,"FANDA96";#N/A,#N/A,FALSE,"INTRAN96";#N/A,#N/A,FALSE,"NAA9697";#N/A,#N/A,FALSE,"ECWEBB";#N/A,#N/A,FALSE,"MFT96";#N/A,#N/A,FALSE,"CTrecon"}</definedName>
    <definedName name="ASDFA_3_1_2" hidden="1">{#N/A,#N/A,FALSE,"TMCOMP96";#N/A,#N/A,FALSE,"MAT96";#N/A,#N/A,FALSE,"FANDA96";#N/A,#N/A,FALSE,"INTRAN96";#N/A,#N/A,FALSE,"NAA9697";#N/A,#N/A,FALSE,"ECWEBB";#N/A,#N/A,FALSE,"MFT96";#N/A,#N/A,FALSE,"CTrecon"}</definedName>
    <definedName name="ASDFA_3_1_3" localSheetId="0" hidden="1">{#N/A,#N/A,FALSE,"TMCOMP96";#N/A,#N/A,FALSE,"MAT96";#N/A,#N/A,FALSE,"FANDA96";#N/A,#N/A,FALSE,"INTRAN96";#N/A,#N/A,FALSE,"NAA9697";#N/A,#N/A,FALSE,"ECWEBB";#N/A,#N/A,FALSE,"MFT96";#N/A,#N/A,FALSE,"CTrecon"}</definedName>
    <definedName name="ASDFA_3_1_3" hidden="1">{#N/A,#N/A,FALSE,"TMCOMP96";#N/A,#N/A,FALSE,"MAT96";#N/A,#N/A,FALSE,"FANDA96";#N/A,#N/A,FALSE,"INTRAN96";#N/A,#N/A,FALSE,"NAA9697";#N/A,#N/A,FALSE,"ECWEBB";#N/A,#N/A,FALSE,"MFT96";#N/A,#N/A,FALSE,"CTrecon"}</definedName>
    <definedName name="ASDFA_3_1_4" localSheetId="0" hidden="1">{#N/A,#N/A,FALSE,"TMCOMP96";#N/A,#N/A,FALSE,"MAT96";#N/A,#N/A,FALSE,"FANDA96";#N/A,#N/A,FALSE,"INTRAN96";#N/A,#N/A,FALSE,"NAA9697";#N/A,#N/A,FALSE,"ECWEBB";#N/A,#N/A,FALSE,"MFT96";#N/A,#N/A,FALSE,"CTrecon"}</definedName>
    <definedName name="ASDFA_3_1_4" hidden="1">{#N/A,#N/A,FALSE,"TMCOMP96";#N/A,#N/A,FALSE,"MAT96";#N/A,#N/A,FALSE,"FANDA96";#N/A,#N/A,FALSE,"INTRAN96";#N/A,#N/A,FALSE,"NAA9697";#N/A,#N/A,FALSE,"ECWEBB";#N/A,#N/A,FALSE,"MFT96";#N/A,#N/A,FALSE,"CTrecon"}</definedName>
    <definedName name="ASDFA_3_1_5" localSheetId="0" hidden="1">{#N/A,#N/A,FALSE,"TMCOMP96";#N/A,#N/A,FALSE,"MAT96";#N/A,#N/A,FALSE,"FANDA96";#N/A,#N/A,FALSE,"INTRAN96";#N/A,#N/A,FALSE,"NAA9697";#N/A,#N/A,FALSE,"ECWEBB";#N/A,#N/A,FALSE,"MFT96";#N/A,#N/A,FALSE,"CTrecon"}</definedName>
    <definedName name="ASDFA_3_1_5" hidden="1">{#N/A,#N/A,FALSE,"TMCOMP96";#N/A,#N/A,FALSE,"MAT96";#N/A,#N/A,FALSE,"FANDA96";#N/A,#N/A,FALSE,"INTRAN96";#N/A,#N/A,FALSE,"NAA9697";#N/A,#N/A,FALSE,"ECWEBB";#N/A,#N/A,FALSE,"MFT96";#N/A,#N/A,FALSE,"CTrecon"}</definedName>
    <definedName name="ASDFA_3_2" localSheetId="0" hidden="1">{#N/A,#N/A,FALSE,"TMCOMP96";#N/A,#N/A,FALSE,"MAT96";#N/A,#N/A,FALSE,"FANDA96";#N/A,#N/A,FALSE,"INTRAN96";#N/A,#N/A,FALSE,"NAA9697";#N/A,#N/A,FALSE,"ECWEBB";#N/A,#N/A,FALSE,"MFT96";#N/A,#N/A,FALSE,"CTrecon"}</definedName>
    <definedName name="ASDFA_3_2" hidden="1">{#N/A,#N/A,FALSE,"TMCOMP96";#N/A,#N/A,FALSE,"MAT96";#N/A,#N/A,FALSE,"FANDA96";#N/A,#N/A,FALSE,"INTRAN96";#N/A,#N/A,FALSE,"NAA9697";#N/A,#N/A,FALSE,"ECWEBB";#N/A,#N/A,FALSE,"MFT96";#N/A,#N/A,FALSE,"CTrecon"}</definedName>
    <definedName name="ASDFA_3_3" localSheetId="0" hidden="1">{#N/A,#N/A,FALSE,"TMCOMP96";#N/A,#N/A,FALSE,"MAT96";#N/A,#N/A,FALSE,"FANDA96";#N/A,#N/A,FALSE,"INTRAN96";#N/A,#N/A,FALSE,"NAA9697";#N/A,#N/A,FALSE,"ECWEBB";#N/A,#N/A,FALSE,"MFT96";#N/A,#N/A,FALSE,"CTrecon"}</definedName>
    <definedName name="ASDFA_3_3" hidden="1">{#N/A,#N/A,FALSE,"TMCOMP96";#N/A,#N/A,FALSE,"MAT96";#N/A,#N/A,FALSE,"FANDA96";#N/A,#N/A,FALSE,"INTRAN96";#N/A,#N/A,FALSE,"NAA9697";#N/A,#N/A,FALSE,"ECWEBB";#N/A,#N/A,FALSE,"MFT96";#N/A,#N/A,FALSE,"CTrecon"}</definedName>
    <definedName name="ASDFA_3_4" localSheetId="0" hidden="1">{#N/A,#N/A,FALSE,"TMCOMP96";#N/A,#N/A,FALSE,"MAT96";#N/A,#N/A,FALSE,"FANDA96";#N/A,#N/A,FALSE,"INTRAN96";#N/A,#N/A,FALSE,"NAA9697";#N/A,#N/A,FALSE,"ECWEBB";#N/A,#N/A,FALSE,"MFT96";#N/A,#N/A,FALSE,"CTrecon"}</definedName>
    <definedName name="ASDFA_3_4" hidden="1">{#N/A,#N/A,FALSE,"TMCOMP96";#N/A,#N/A,FALSE,"MAT96";#N/A,#N/A,FALSE,"FANDA96";#N/A,#N/A,FALSE,"INTRAN96";#N/A,#N/A,FALSE,"NAA9697";#N/A,#N/A,FALSE,"ECWEBB";#N/A,#N/A,FALSE,"MFT96";#N/A,#N/A,FALSE,"CTrecon"}</definedName>
    <definedName name="ASDFA_3_5" localSheetId="0" hidden="1">{#N/A,#N/A,FALSE,"TMCOMP96";#N/A,#N/A,FALSE,"MAT96";#N/A,#N/A,FALSE,"FANDA96";#N/A,#N/A,FALSE,"INTRAN96";#N/A,#N/A,FALSE,"NAA9697";#N/A,#N/A,FALSE,"ECWEBB";#N/A,#N/A,FALSE,"MFT96";#N/A,#N/A,FALSE,"CTrecon"}</definedName>
    <definedName name="ASDFA_3_5" hidden="1">{#N/A,#N/A,FALSE,"TMCOMP96";#N/A,#N/A,FALSE,"MAT96";#N/A,#N/A,FALSE,"FANDA96";#N/A,#N/A,FALSE,"INTRAN96";#N/A,#N/A,FALSE,"NAA9697";#N/A,#N/A,FALSE,"ECWEBB";#N/A,#N/A,FALSE,"MFT96";#N/A,#N/A,FALSE,"CTrecon"}</definedName>
    <definedName name="ASDFA_4" localSheetId="0" hidden="1">{#N/A,#N/A,FALSE,"TMCOMP96";#N/A,#N/A,FALSE,"MAT96";#N/A,#N/A,FALSE,"FANDA96";#N/A,#N/A,FALSE,"INTRAN96";#N/A,#N/A,FALSE,"NAA9697";#N/A,#N/A,FALSE,"ECWEBB";#N/A,#N/A,FALSE,"MFT96";#N/A,#N/A,FALSE,"CTrecon"}</definedName>
    <definedName name="ASDFA_4" hidden="1">{#N/A,#N/A,FALSE,"TMCOMP96";#N/A,#N/A,FALSE,"MAT96";#N/A,#N/A,FALSE,"FANDA96";#N/A,#N/A,FALSE,"INTRAN96";#N/A,#N/A,FALSE,"NAA9697";#N/A,#N/A,FALSE,"ECWEBB";#N/A,#N/A,FALSE,"MFT96";#N/A,#N/A,FALSE,"CTrecon"}</definedName>
    <definedName name="ASDFA_4_1" localSheetId="0" hidden="1">{#N/A,#N/A,FALSE,"TMCOMP96";#N/A,#N/A,FALSE,"MAT96";#N/A,#N/A,FALSE,"FANDA96";#N/A,#N/A,FALSE,"INTRAN96";#N/A,#N/A,FALSE,"NAA9697";#N/A,#N/A,FALSE,"ECWEBB";#N/A,#N/A,FALSE,"MFT96";#N/A,#N/A,FALSE,"CTrecon"}</definedName>
    <definedName name="ASDFA_4_1" hidden="1">{#N/A,#N/A,FALSE,"TMCOMP96";#N/A,#N/A,FALSE,"MAT96";#N/A,#N/A,FALSE,"FANDA96";#N/A,#N/A,FALSE,"INTRAN96";#N/A,#N/A,FALSE,"NAA9697";#N/A,#N/A,FALSE,"ECWEBB";#N/A,#N/A,FALSE,"MFT96";#N/A,#N/A,FALSE,"CTrecon"}</definedName>
    <definedName name="ASDFA_4_1_1" localSheetId="0" hidden="1">{#N/A,#N/A,FALSE,"TMCOMP96";#N/A,#N/A,FALSE,"MAT96";#N/A,#N/A,FALSE,"FANDA96";#N/A,#N/A,FALSE,"INTRAN96";#N/A,#N/A,FALSE,"NAA9697";#N/A,#N/A,FALSE,"ECWEBB";#N/A,#N/A,FALSE,"MFT96";#N/A,#N/A,FALSE,"CTrecon"}</definedName>
    <definedName name="ASDFA_4_1_1" hidden="1">{#N/A,#N/A,FALSE,"TMCOMP96";#N/A,#N/A,FALSE,"MAT96";#N/A,#N/A,FALSE,"FANDA96";#N/A,#N/A,FALSE,"INTRAN96";#N/A,#N/A,FALSE,"NAA9697";#N/A,#N/A,FALSE,"ECWEBB";#N/A,#N/A,FALSE,"MFT96";#N/A,#N/A,FALSE,"CTrecon"}</definedName>
    <definedName name="ASDFA_4_1_1_1" hidden="1">{#N/A,#N/A,FALSE,"TMCOMP96";#N/A,#N/A,FALSE,"MAT96";#N/A,#N/A,FALSE,"FANDA96";#N/A,#N/A,FALSE,"INTRAN96";#N/A,#N/A,FALSE,"NAA9697";#N/A,#N/A,FALSE,"ECWEBB";#N/A,#N/A,FALSE,"MFT96";#N/A,#N/A,FALSE,"CTrecon"}</definedName>
    <definedName name="ASDFA_4_1_1_2" hidden="1">{#N/A,#N/A,FALSE,"TMCOMP96";#N/A,#N/A,FALSE,"MAT96";#N/A,#N/A,FALSE,"FANDA96";#N/A,#N/A,FALSE,"INTRAN96";#N/A,#N/A,FALSE,"NAA9697";#N/A,#N/A,FALSE,"ECWEBB";#N/A,#N/A,FALSE,"MFT96";#N/A,#N/A,FALSE,"CTrecon"}</definedName>
    <definedName name="ASDFA_4_1_2" localSheetId="0" hidden="1">{#N/A,#N/A,FALSE,"TMCOMP96";#N/A,#N/A,FALSE,"MAT96";#N/A,#N/A,FALSE,"FANDA96";#N/A,#N/A,FALSE,"INTRAN96";#N/A,#N/A,FALSE,"NAA9697";#N/A,#N/A,FALSE,"ECWEBB";#N/A,#N/A,FALSE,"MFT96";#N/A,#N/A,FALSE,"CTrecon"}</definedName>
    <definedName name="ASDFA_4_1_2" hidden="1">{#N/A,#N/A,FALSE,"TMCOMP96";#N/A,#N/A,FALSE,"MAT96";#N/A,#N/A,FALSE,"FANDA96";#N/A,#N/A,FALSE,"INTRAN96";#N/A,#N/A,FALSE,"NAA9697";#N/A,#N/A,FALSE,"ECWEBB";#N/A,#N/A,FALSE,"MFT96";#N/A,#N/A,FALSE,"CTrecon"}</definedName>
    <definedName name="ASDFA_4_1_3" localSheetId="0" hidden="1">{#N/A,#N/A,FALSE,"TMCOMP96";#N/A,#N/A,FALSE,"MAT96";#N/A,#N/A,FALSE,"FANDA96";#N/A,#N/A,FALSE,"INTRAN96";#N/A,#N/A,FALSE,"NAA9697";#N/A,#N/A,FALSE,"ECWEBB";#N/A,#N/A,FALSE,"MFT96";#N/A,#N/A,FALSE,"CTrecon"}</definedName>
    <definedName name="ASDFA_4_1_3" hidden="1">{#N/A,#N/A,FALSE,"TMCOMP96";#N/A,#N/A,FALSE,"MAT96";#N/A,#N/A,FALSE,"FANDA96";#N/A,#N/A,FALSE,"INTRAN96";#N/A,#N/A,FALSE,"NAA9697";#N/A,#N/A,FALSE,"ECWEBB";#N/A,#N/A,FALSE,"MFT96";#N/A,#N/A,FALSE,"CTrecon"}</definedName>
    <definedName name="ASDFA_4_1_4" localSheetId="0" hidden="1">{#N/A,#N/A,FALSE,"TMCOMP96";#N/A,#N/A,FALSE,"MAT96";#N/A,#N/A,FALSE,"FANDA96";#N/A,#N/A,FALSE,"INTRAN96";#N/A,#N/A,FALSE,"NAA9697";#N/A,#N/A,FALSE,"ECWEBB";#N/A,#N/A,FALSE,"MFT96";#N/A,#N/A,FALSE,"CTrecon"}</definedName>
    <definedName name="ASDFA_4_1_4" hidden="1">{#N/A,#N/A,FALSE,"TMCOMP96";#N/A,#N/A,FALSE,"MAT96";#N/A,#N/A,FALSE,"FANDA96";#N/A,#N/A,FALSE,"INTRAN96";#N/A,#N/A,FALSE,"NAA9697";#N/A,#N/A,FALSE,"ECWEBB";#N/A,#N/A,FALSE,"MFT96";#N/A,#N/A,FALSE,"CTrecon"}</definedName>
    <definedName name="ASDFA_4_1_5" localSheetId="0" hidden="1">{#N/A,#N/A,FALSE,"TMCOMP96";#N/A,#N/A,FALSE,"MAT96";#N/A,#N/A,FALSE,"FANDA96";#N/A,#N/A,FALSE,"INTRAN96";#N/A,#N/A,FALSE,"NAA9697";#N/A,#N/A,FALSE,"ECWEBB";#N/A,#N/A,FALSE,"MFT96";#N/A,#N/A,FALSE,"CTrecon"}</definedName>
    <definedName name="ASDFA_4_1_5" hidden="1">{#N/A,#N/A,FALSE,"TMCOMP96";#N/A,#N/A,FALSE,"MAT96";#N/A,#N/A,FALSE,"FANDA96";#N/A,#N/A,FALSE,"INTRAN96";#N/A,#N/A,FALSE,"NAA9697";#N/A,#N/A,FALSE,"ECWEBB";#N/A,#N/A,FALSE,"MFT96";#N/A,#N/A,FALSE,"CTrecon"}</definedName>
    <definedName name="ASDFA_4_2" localSheetId="0" hidden="1">{#N/A,#N/A,FALSE,"TMCOMP96";#N/A,#N/A,FALSE,"MAT96";#N/A,#N/A,FALSE,"FANDA96";#N/A,#N/A,FALSE,"INTRAN96";#N/A,#N/A,FALSE,"NAA9697";#N/A,#N/A,FALSE,"ECWEBB";#N/A,#N/A,FALSE,"MFT96";#N/A,#N/A,FALSE,"CTrecon"}</definedName>
    <definedName name="ASDFA_4_2" hidden="1">{#N/A,#N/A,FALSE,"TMCOMP96";#N/A,#N/A,FALSE,"MAT96";#N/A,#N/A,FALSE,"FANDA96";#N/A,#N/A,FALSE,"INTRAN96";#N/A,#N/A,FALSE,"NAA9697";#N/A,#N/A,FALSE,"ECWEBB";#N/A,#N/A,FALSE,"MFT96";#N/A,#N/A,FALSE,"CTrecon"}</definedName>
    <definedName name="ASDFA_4_3" localSheetId="0" hidden="1">{#N/A,#N/A,FALSE,"TMCOMP96";#N/A,#N/A,FALSE,"MAT96";#N/A,#N/A,FALSE,"FANDA96";#N/A,#N/A,FALSE,"INTRAN96";#N/A,#N/A,FALSE,"NAA9697";#N/A,#N/A,FALSE,"ECWEBB";#N/A,#N/A,FALSE,"MFT96";#N/A,#N/A,FALSE,"CTrecon"}</definedName>
    <definedName name="ASDFA_4_3" hidden="1">{#N/A,#N/A,FALSE,"TMCOMP96";#N/A,#N/A,FALSE,"MAT96";#N/A,#N/A,FALSE,"FANDA96";#N/A,#N/A,FALSE,"INTRAN96";#N/A,#N/A,FALSE,"NAA9697";#N/A,#N/A,FALSE,"ECWEBB";#N/A,#N/A,FALSE,"MFT96";#N/A,#N/A,FALSE,"CTrecon"}</definedName>
    <definedName name="ASDFA_4_4" localSheetId="0" hidden="1">{#N/A,#N/A,FALSE,"TMCOMP96";#N/A,#N/A,FALSE,"MAT96";#N/A,#N/A,FALSE,"FANDA96";#N/A,#N/A,FALSE,"INTRAN96";#N/A,#N/A,FALSE,"NAA9697";#N/A,#N/A,FALSE,"ECWEBB";#N/A,#N/A,FALSE,"MFT96";#N/A,#N/A,FALSE,"CTrecon"}</definedName>
    <definedName name="ASDFA_4_4" hidden="1">{#N/A,#N/A,FALSE,"TMCOMP96";#N/A,#N/A,FALSE,"MAT96";#N/A,#N/A,FALSE,"FANDA96";#N/A,#N/A,FALSE,"INTRAN96";#N/A,#N/A,FALSE,"NAA9697";#N/A,#N/A,FALSE,"ECWEBB";#N/A,#N/A,FALSE,"MFT96";#N/A,#N/A,FALSE,"CTrecon"}</definedName>
    <definedName name="ASDFA_4_5" localSheetId="0" hidden="1">{#N/A,#N/A,FALSE,"TMCOMP96";#N/A,#N/A,FALSE,"MAT96";#N/A,#N/A,FALSE,"FANDA96";#N/A,#N/A,FALSE,"INTRAN96";#N/A,#N/A,FALSE,"NAA9697";#N/A,#N/A,FALSE,"ECWEBB";#N/A,#N/A,FALSE,"MFT96";#N/A,#N/A,FALSE,"CTrecon"}</definedName>
    <definedName name="ASDFA_4_5" hidden="1">{#N/A,#N/A,FALSE,"TMCOMP96";#N/A,#N/A,FALSE,"MAT96";#N/A,#N/A,FALSE,"FANDA96";#N/A,#N/A,FALSE,"INTRAN96";#N/A,#N/A,FALSE,"NAA9697";#N/A,#N/A,FALSE,"ECWEBB";#N/A,#N/A,FALSE,"MFT96";#N/A,#N/A,FALSE,"CTrecon"}</definedName>
    <definedName name="ASDFA_5" localSheetId="0" hidden="1">{#N/A,#N/A,FALSE,"TMCOMP96";#N/A,#N/A,FALSE,"MAT96";#N/A,#N/A,FALSE,"FANDA96";#N/A,#N/A,FALSE,"INTRAN96";#N/A,#N/A,FALSE,"NAA9697";#N/A,#N/A,FALSE,"ECWEBB";#N/A,#N/A,FALSE,"MFT96";#N/A,#N/A,FALSE,"CTrecon"}</definedName>
    <definedName name="ASDFA_5" hidden="1">{#N/A,#N/A,FALSE,"TMCOMP96";#N/A,#N/A,FALSE,"MAT96";#N/A,#N/A,FALSE,"FANDA96";#N/A,#N/A,FALSE,"INTRAN96";#N/A,#N/A,FALSE,"NAA9697";#N/A,#N/A,FALSE,"ECWEBB";#N/A,#N/A,FALSE,"MFT96";#N/A,#N/A,FALSE,"CTrecon"}</definedName>
    <definedName name="ASDFA_5_1" localSheetId="0" hidden="1">{#N/A,#N/A,FALSE,"TMCOMP96";#N/A,#N/A,FALSE,"MAT96";#N/A,#N/A,FALSE,"FANDA96";#N/A,#N/A,FALSE,"INTRAN96";#N/A,#N/A,FALSE,"NAA9697";#N/A,#N/A,FALSE,"ECWEBB";#N/A,#N/A,FALSE,"MFT96";#N/A,#N/A,FALSE,"CTrecon"}</definedName>
    <definedName name="ASDFA_5_1" hidden="1">{#N/A,#N/A,FALSE,"TMCOMP96";#N/A,#N/A,FALSE,"MAT96";#N/A,#N/A,FALSE,"FANDA96";#N/A,#N/A,FALSE,"INTRAN96";#N/A,#N/A,FALSE,"NAA9697";#N/A,#N/A,FALSE,"ECWEBB";#N/A,#N/A,FALSE,"MFT96";#N/A,#N/A,FALSE,"CTrecon"}</definedName>
    <definedName name="ASDFA_5_1_1" localSheetId="0" hidden="1">{#N/A,#N/A,FALSE,"TMCOMP96";#N/A,#N/A,FALSE,"MAT96";#N/A,#N/A,FALSE,"FANDA96";#N/A,#N/A,FALSE,"INTRAN96";#N/A,#N/A,FALSE,"NAA9697";#N/A,#N/A,FALSE,"ECWEBB";#N/A,#N/A,FALSE,"MFT96";#N/A,#N/A,FALSE,"CTrecon"}</definedName>
    <definedName name="ASDFA_5_1_1" hidden="1">{#N/A,#N/A,FALSE,"TMCOMP96";#N/A,#N/A,FALSE,"MAT96";#N/A,#N/A,FALSE,"FANDA96";#N/A,#N/A,FALSE,"INTRAN96";#N/A,#N/A,FALSE,"NAA9697";#N/A,#N/A,FALSE,"ECWEBB";#N/A,#N/A,FALSE,"MFT96";#N/A,#N/A,FALSE,"CTrecon"}</definedName>
    <definedName name="ASDFA_5_1_1_1" hidden="1">{#N/A,#N/A,FALSE,"TMCOMP96";#N/A,#N/A,FALSE,"MAT96";#N/A,#N/A,FALSE,"FANDA96";#N/A,#N/A,FALSE,"INTRAN96";#N/A,#N/A,FALSE,"NAA9697";#N/A,#N/A,FALSE,"ECWEBB";#N/A,#N/A,FALSE,"MFT96";#N/A,#N/A,FALSE,"CTrecon"}</definedName>
    <definedName name="ASDFA_5_1_1_2" hidden="1">{#N/A,#N/A,FALSE,"TMCOMP96";#N/A,#N/A,FALSE,"MAT96";#N/A,#N/A,FALSE,"FANDA96";#N/A,#N/A,FALSE,"INTRAN96";#N/A,#N/A,FALSE,"NAA9697";#N/A,#N/A,FALSE,"ECWEBB";#N/A,#N/A,FALSE,"MFT96";#N/A,#N/A,FALSE,"CTrecon"}</definedName>
    <definedName name="ASDFA_5_1_2" localSheetId="0" hidden="1">{#N/A,#N/A,FALSE,"TMCOMP96";#N/A,#N/A,FALSE,"MAT96";#N/A,#N/A,FALSE,"FANDA96";#N/A,#N/A,FALSE,"INTRAN96";#N/A,#N/A,FALSE,"NAA9697";#N/A,#N/A,FALSE,"ECWEBB";#N/A,#N/A,FALSE,"MFT96";#N/A,#N/A,FALSE,"CTrecon"}</definedName>
    <definedName name="ASDFA_5_1_2" hidden="1">{#N/A,#N/A,FALSE,"TMCOMP96";#N/A,#N/A,FALSE,"MAT96";#N/A,#N/A,FALSE,"FANDA96";#N/A,#N/A,FALSE,"INTRAN96";#N/A,#N/A,FALSE,"NAA9697";#N/A,#N/A,FALSE,"ECWEBB";#N/A,#N/A,FALSE,"MFT96";#N/A,#N/A,FALSE,"CTrecon"}</definedName>
    <definedName name="ASDFA_5_1_3" localSheetId="0" hidden="1">{#N/A,#N/A,FALSE,"TMCOMP96";#N/A,#N/A,FALSE,"MAT96";#N/A,#N/A,FALSE,"FANDA96";#N/A,#N/A,FALSE,"INTRAN96";#N/A,#N/A,FALSE,"NAA9697";#N/A,#N/A,FALSE,"ECWEBB";#N/A,#N/A,FALSE,"MFT96";#N/A,#N/A,FALSE,"CTrecon"}</definedName>
    <definedName name="ASDFA_5_1_3" hidden="1">{#N/A,#N/A,FALSE,"TMCOMP96";#N/A,#N/A,FALSE,"MAT96";#N/A,#N/A,FALSE,"FANDA96";#N/A,#N/A,FALSE,"INTRAN96";#N/A,#N/A,FALSE,"NAA9697";#N/A,#N/A,FALSE,"ECWEBB";#N/A,#N/A,FALSE,"MFT96";#N/A,#N/A,FALSE,"CTrecon"}</definedName>
    <definedName name="ASDFA_5_1_4" localSheetId="0" hidden="1">{#N/A,#N/A,FALSE,"TMCOMP96";#N/A,#N/A,FALSE,"MAT96";#N/A,#N/A,FALSE,"FANDA96";#N/A,#N/A,FALSE,"INTRAN96";#N/A,#N/A,FALSE,"NAA9697";#N/A,#N/A,FALSE,"ECWEBB";#N/A,#N/A,FALSE,"MFT96";#N/A,#N/A,FALSE,"CTrecon"}</definedName>
    <definedName name="ASDFA_5_1_4" hidden="1">{#N/A,#N/A,FALSE,"TMCOMP96";#N/A,#N/A,FALSE,"MAT96";#N/A,#N/A,FALSE,"FANDA96";#N/A,#N/A,FALSE,"INTRAN96";#N/A,#N/A,FALSE,"NAA9697";#N/A,#N/A,FALSE,"ECWEBB";#N/A,#N/A,FALSE,"MFT96";#N/A,#N/A,FALSE,"CTrecon"}</definedName>
    <definedName name="ASDFA_5_1_5" localSheetId="0" hidden="1">{#N/A,#N/A,FALSE,"TMCOMP96";#N/A,#N/A,FALSE,"MAT96";#N/A,#N/A,FALSE,"FANDA96";#N/A,#N/A,FALSE,"INTRAN96";#N/A,#N/A,FALSE,"NAA9697";#N/A,#N/A,FALSE,"ECWEBB";#N/A,#N/A,FALSE,"MFT96";#N/A,#N/A,FALSE,"CTrecon"}</definedName>
    <definedName name="ASDFA_5_1_5" hidden="1">{#N/A,#N/A,FALSE,"TMCOMP96";#N/A,#N/A,FALSE,"MAT96";#N/A,#N/A,FALSE,"FANDA96";#N/A,#N/A,FALSE,"INTRAN96";#N/A,#N/A,FALSE,"NAA9697";#N/A,#N/A,FALSE,"ECWEBB";#N/A,#N/A,FALSE,"MFT96";#N/A,#N/A,FALSE,"CTrecon"}</definedName>
    <definedName name="ASDFA_5_2" localSheetId="0" hidden="1">{#N/A,#N/A,FALSE,"TMCOMP96";#N/A,#N/A,FALSE,"MAT96";#N/A,#N/A,FALSE,"FANDA96";#N/A,#N/A,FALSE,"INTRAN96";#N/A,#N/A,FALSE,"NAA9697";#N/A,#N/A,FALSE,"ECWEBB";#N/A,#N/A,FALSE,"MFT96";#N/A,#N/A,FALSE,"CTrecon"}</definedName>
    <definedName name="ASDFA_5_2" hidden="1">{#N/A,#N/A,FALSE,"TMCOMP96";#N/A,#N/A,FALSE,"MAT96";#N/A,#N/A,FALSE,"FANDA96";#N/A,#N/A,FALSE,"INTRAN96";#N/A,#N/A,FALSE,"NAA9697";#N/A,#N/A,FALSE,"ECWEBB";#N/A,#N/A,FALSE,"MFT96";#N/A,#N/A,FALSE,"CTrecon"}</definedName>
    <definedName name="ASDFA_5_3" localSheetId="0" hidden="1">{#N/A,#N/A,FALSE,"TMCOMP96";#N/A,#N/A,FALSE,"MAT96";#N/A,#N/A,FALSE,"FANDA96";#N/A,#N/A,FALSE,"INTRAN96";#N/A,#N/A,FALSE,"NAA9697";#N/A,#N/A,FALSE,"ECWEBB";#N/A,#N/A,FALSE,"MFT96";#N/A,#N/A,FALSE,"CTrecon"}</definedName>
    <definedName name="ASDFA_5_3" hidden="1">{#N/A,#N/A,FALSE,"TMCOMP96";#N/A,#N/A,FALSE,"MAT96";#N/A,#N/A,FALSE,"FANDA96";#N/A,#N/A,FALSE,"INTRAN96";#N/A,#N/A,FALSE,"NAA9697";#N/A,#N/A,FALSE,"ECWEBB";#N/A,#N/A,FALSE,"MFT96";#N/A,#N/A,FALSE,"CTrecon"}</definedName>
    <definedName name="ASDFA_5_4" localSheetId="0" hidden="1">{#N/A,#N/A,FALSE,"TMCOMP96";#N/A,#N/A,FALSE,"MAT96";#N/A,#N/A,FALSE,"FANDA96";#N/A,#N/A,FALSE,"INTRAN96";#N/A,#N/A,FALSE,"NAA9697";#N/A,#N/A,FALSE,"ECWEBB";#N/A,#N/A,FALSE,"MFT96";#N/A,#N/A,FALSE,"CTrecon"}</definedName>
    <definedName name="ASDFA_5_4" hidden="1">{#N/A,#N/A,FALSE,"TMCOMP96";#N/A,#N/A,FALSE,"MAT96";#N/A,#N/A,FALSE,"FANDA96";#N/A,#N/A,FALSE,"INTRAN96";#N/A,#N/A,FALSE,"NAA9697";#N/A,#N/A,FALSE,"ECWEBB";#N/A,#N/A,FALSE,"MFT96";#N/A,#N/A,FALSE,"CTrecon"}</definedName>
    <definedName name="ASDFA_5_5" localSheetId="0" hidden="1">{#N/A,#N/A,FALSE,"TMCOMP96";#N/A,#N/A,FALSE,"MAT96";#N/A,#N/A,FALSE,"FANDA96";#N/A,#N/A,FALSE,"INTRAN96";#N/A,#N/A,FALSE,"NAA9697";#N/A,#N/A,FALSE,"ECWEBB";#N/A,#N/A,FALSE,"MFT96";#N/A,#N/A,FALSE,"CTrecon"}</definedName>
    <definedName name="ASDFA_5_5" hidden="1">{#N/A,#N/A,FALSE,"TMCOMP96";#N/A,#N/A,FALSE,"MAT96";#N/A,#N/A,FALSE,"FANDA96";#N/A,#N/A,FALSE,"INTRAN96";#N/A,#N/A,FALSE,"NAA9697";#N/A,#N/A,FALSE,"ECWEBB";#N/A,#N/A,FALSE,"MFT96";#N/A,#N/A,FALSE,"CTrecon"}</definedName>
    <definedName name="ASFD" localSheetId="0" hidden="1">{#N/A,#N/A,FALSE,"TMCOMP96";#N/A,#N/A,FALSE,"MAT96";#N/A,#N/A,FALSE,"FANDA96";#N/A,#N/A,FALSE,"INTRAN96";#N/A,#N/A,FALSE,"NAA9697";#N/A,#N/A,FALSE,"ECWEBB";#N/A,#N/A,FALSE,"MFT96";#N/A,#N/A,FALSE,"CTrecon"}</definedName>
    <definedName name="ASFD" localSheetId="3" hidden="1">{#N/A,#N/A,FALSE,"TMCOMP96";#N/A,#N/A,FALSE,"MAT96";#N/A,#N/A,FALSE,"FANDA96";#N/A,#N/A,FALSE,"INTRAN96";#N/A,#N/A,FALSE,"NAA9697";#N/A,#N/A,FALSE,"ECWEBB";#N/A,#N/A,FALSE,"MFT96";#N/A,#N/A,FALSE,"CTrecon"}</definedName>
    <definedName name="ASFD" localSheetId="4" hidden="1">{#N/A,#N/A,FALSE,"TMCOMP96";#N/A,#N/A,FALSE,"MAT96";#N/A,#N/A,FALSE,"FANDA96";#N/A,#N/A,FALSE,"INTRAN96";#N/A,#N/A,FALSE,"NAA9697";#N/A,#N/A,FALSE,"ECWEBB";#N/A,#N/A,FALSE,"MFT96";#N/A,#N/A,FALSE,"CTrecon"}</definedName>
    <definedName name="ASFD" hidden="1">{#N/A,#N/A,FALSE,"TMCOMP96";#N/A,#N/A,FALSE,"MAT96";#N/A,#N/A,FALSE,"FANDA96";#N/A,#N/A,FALSE,"INTRAN96";#N/A,#N/A,FALSE,"NAA9697";#N/A,#N/A,FALSE,"ECWEBB";#N/A,#N/A,FALSE,"MFT96";#N/A,#N/A,FALSE,"CTrecon"}</definedName>
    <definedName name="ASFD_1" localSheetId="0" hidden="1">{#N/A,#N/A,FALSE,"TMCOMP96";#N/A,#N/A,FALSE,"MAT96";#N/A,#N/A,FALSE,"FANDA96";#N/A,#N/A,FALSE,"INTRAN96";#N/A,#N/A,FALSE,"NAA9697";#N/A,#N/A,FALSE,"ECWEBB";#N/A,#N/A,FALSE,"MFT96";#N/A,#N/A,FALSE,"CTrecon"}</definedName>
    <definedName name="ASFD_1" localSheetId="3" hidden="1">{#N/A,#N/A,FALSE,"TMCOMP96";#N/A,#N/A,FALSE,"MAT96";#N/A,#N/A,FALSE,"FANDA96";#N/A,#N/A,FALSE,"INTRAN96";#N/A,#N/A,FALSE,"NAA9697";#N/A,#N/A,FALSE,"ECWEBB";#N/A,#N/A,FALSE,"MFT96";#N/A,#N/A,FALSE,"CTrecon"}</definedName>
    <definedName name="ASFD_1" localSheetId="4" hidden="1">{#N/A,#N/A,FALSE,"TMCOMP96";#N/A,#N/A,FALSE,"MAT96";#N/A,#N/A,FALSE,"FANDA96";#N/A,#N/A,FALSE,"INTRAN96";#N/A,#N/A,FALSE,"NAA9697";#N/A,#N/A,FALSE,"ECWEBB";#N/A,#N/A,FALSE,"MFT96";#N/A,#N/A,FALSE,"CTrecon"}</definedName>
    <definedName name="ASFD_1" hidden="1">{#N/A,#N/A,FALSE,"TMCOMP96";#N/A,#N/A,FALSE,"MAT96";#N/A,#N/A,FALSE,"FANDA96";#N/A,#N/A,FALSE,"INTRAN96";#N/A,#N/A,FALSE,"NAA9697";#N/A,#N/A,FALSE,"ECWEBB";#N/A,#N/A,FALSE,"MFT96";#N/A,#N/A,FALSE,"CTrecon"}</definedName>
    <definedName name="ASFD_1_1" localSheetId="0" hidden="1">{#N/A,#N/A,FALSE,"TMCOMP96";#N/A,#N/A,FALSE,"MAT96";#N/A,#N/A,FALSE,"FANDA96";#N/A,#N/A,FALSE,"INTRAN96";#N/A,#N/A,FALSE,"NAA9697";#N/A,#N/A,FALSE,"ECWEBB";#N/A,#N/A,FALSE,"MFT96";#N/A,#N/A,FALSE,"CTrecon"}</definedName>
    <definedName name="ASFD_1_1" hidden="1">{#N/A,#N/A,FALSE,"TMCOMP96";#N/A,#N/A,FALSE,"MAT96";#N/A,#N/A,FALSE,"FANDA96";#N/A,#N/A,FALSE,"INTRAN96";#N/A,#N/A,FALSE,"NAA9697";#N/A,#N/A,FALSE,"ECWEBB";#N/A,#N/A,FALSE,"MFT96";#N/A,#N/A,FALSE,"CTrecon"}</definedName>
    <definedName name="ASFD_1_1_1" localSheetId="0" hidden="1">{#N/A,#N/A,FALSE,"TMCOMP96";#N/A,#N/A,FALSE,"MAT96";#N/A,#N/A,FALSE,"FANDA96";#N/A,#N/A,FALSE,"INTRAN96";#N/A,#N/A,FALSE,"NAA9697";#N/A,#N/A,FALSE,"ECWEBB";#N/A,#N/A,FALSE,"MFT96";#N/A,#N/A,FALSE,"CTrecon"}</definedName>
    <definedName name="ASFD_1_1_1" hidden="1">{#N/A,#N/A,FALSE,"TMCOMP96";#N/A,#N/A,FALSE,"MAT96";#N/A,#N/A,FALSE,"FANDA96";#N/A,#N/A,FALSE,"INTRAN96";#N/A,#N/A,FALSE,"NAA9697";#N/A,#N/A,FALSE,"ECWEBB";#N/A,#N/A,FALSE,"MFT96";#N/A,#N/A,FALSE,"CTrecon"}</definedName>
    <definedName name="ASFD_1_1_1_1" localSheetId="0" hidden="1">{#N/A,#N/A,FALSE,"TMCOMP96";#N/A,#N/A,FALSE,"MAT96";#N/A,#N/A,FALSE,"FANDA96";#N/A,#N/A,FALSE,"INTRAN96";#N/A,#N/A,FALSE,"NAA9697";#N/A,#N/A,FALSE,"ECWEBB";#N/A,#N/A,FALSE,"MFT96";#N/A,#N/A,FALSE,"CTrecon"}</definedName>
    <definedName name="ASFD_1_1_1_1" hidden="1">{#N/A,#N/A,FALSE,"TMCOMP96";#N/A,#N/A,FALSE,"MAT96";#N/A,#N/A,FALSE,"FANDA96";#N/A,#N/A,FALSE,"INTRAN96";#N/A,#N/A,FALSE,"NAA9697";#N/A,#N/A,FALSE,"ECWEBB";#N/A,#N/A,FALSE,"MFT96";#N/A,#N/A,FALSE,"CTrecon"}</definedName>
    <definedName name="ASFD_1_1_1_1_1" hidden="1">{#N/A,#N/A,FALSE,"TMCOMP96";#N/A,#N/A,FALSE,"MAT96";#N/A,#N/A,FALSE,"FANDA96";#N/A,#N/A,FALSE,"INTRAN96";#N/A,#N/A,FALSE,"NAA9697";#N/A,#N/A,FALSE,"ECWEBB";#N/A,#N/A,FALSE,"MFT96";#N/A,#N/A,FALSE,"CTrecon"}</definedName>
    <definedName name="ASFD_1_1_1_1_2" hidden="1">{#N/A,#N/A,FALSE,"TMCOMP96";#N/A,#N/A,FALSE,"MAT96";#N/A,#N/A,FALSE,"FANDA96";#N/A,#N/A,FALSE,"INTRAN96";#N/A,#N/A,FALSE,"NAA9697";#N/A,#N/A,FALSE,"ECWEBB";#N/A,#N/A,FALSE,"MFT96";#N/A,#N/A,FALSE,"CTrecon"}</definedName>
    <definedName name="ASFD_1_1_1_2" localSheetId="0" hidden="1">{#N/A,#N/A,FALSE,"TMCOMP96";#N/A,#N/A,FALSE,"MAT96";#N/A,#N/A,FALSE,"FANDA96";#N/A,#N/A,FALSE,"INTRAN96";#N/A,#N/A,FALSE,"NAA9697";#N/A,#N/A,FALSE,"ECWEBB";#N/A,#N/A,FALSE,"MFT96";#N/A,#N/A,FALSE,"CTrecon"}</definedName>
    <definedName name="ASFD_1_1_1_2" hidden="1">{#N/A,#N/A,FALSE,"TMCOMP96";#N/A,#N/A,FALSE,"MAT96";#N/A,#N/A,FALSE,"FANDA96";#N/A,#N/A,FALSE,"INTRAN96";#N/A,#N/A,FALSE,"NAA9697";#N/A,#N/A,FALSE,"ECWEBB";#N/A,#N/A,FALSE,"MFT96";#N/A,#N/A,FALSE,"CTrecon"}</definedName>
    <definedName name="ASFD_1_1_1_3" localSheetId="0" hidden="1">{#N/A,#N/A,FALSE,"TMCOMP96";#N/A,#N/A,FALSE,"MAT96";#N/A,#N/A,FALSE,"FANDA96";#N/A,#N/A,FALSE,"INTRAN96";#N/A,#N/A,FALSE,"NAA9697";#N/A,#N/A,FALSE,"ECWEBB";#N/A,#N/A,FALSE,"MFT96";#N/A,#N/A,FALSE,"CTrecon"}</definedName>
    <definedName name="ASFD_1_1_1_3" hidden="1">{#N/A,#N/A,FALSE,"TMCOMP96";#N/A,#N/A,FALSE,"MAT96";#N/A,#N/A,FALSE,"FANDA96";#N/A,#N/A,FALSE,"INTRAN96";#N/A,#N/A,FALSE,"NAA9697";#N/A,#N/A,FALSE,"ECWEBB";#N/A,#N/A,FALSE,"MFT96";#N/A,#N/A,FALSE,"CTrecon"}</definedName>
    <definedName name="ASFD_1_1_1_4" localSheetId="0" hidden="1">{#N/A,#N/A,FALSE,"TMCOMP96";#N/A,#N/A,FALSE,"MAT96";#N/A,#N/A,FALSE,"FANDA96";#N/A,#N/A,FALSE,"INTRAN96";#N/A,#N/A,FALSE,"NAA9697";#N/A,#N/A,FALSE,"ECWEBB";#N/A,#N/A,FALSE,"MFT96";#N/A,#N/A,FALSE,"CTrecon"}</definedName>
    <definedName name="ASFD_1_1_1_4" hidden="1">{#N/A,#N/A,FALSE,"TMCOMP96";#N/A,#N/A,FALSE,"MAT96";#N/A,#N/A,FALSE,"FANDA96";#N/A,#N/A,FALSE,"INTRAN96";#N/A,#N/A,FALSE,"NAA9697";#N/A,#N/A,FALSE,"ECWEBB";#N/A,#N/A,FALSE,"MFT96";#N/A,#N/A,FALSE,"CTrecon"}</definedName>
    <definedName name="ASFD_1_1_1_5" localSheetId="0" hidden="1">{#N/A,#N/A,FALSE,"TMCOMP96";#N/A,#N/A,FALSE,"MAT96";#N/A,#N/A,FALSE,"FANDA96";#N/A,#N/A,FALSE,"INTRAN96";#N/A,#N/A,FALSE,"NAA9697";#N/A,#N/A,FALSE,"ECWEBB";#N/A,#N/A,FALSE,"MFT96";#N/A,#N/A,FALSE,"CTrecon"}</definedName>
    <definedName name="ASFD_1_1_1_5" hidden="1">{#N/A,#N/A,FALSE,"TMCOMP96";#N/A,#N/A,FALSE,"MAT96";#N/A,#N/A,FALSE,"FANDA96";#N/A,#N/A,FALSE,"INTRAN96";#N/A,#N/A,FALSE,"NAA9697";#N/A,#N/A,FALSE,"ECWEBB";#N/A,#N/A,FALSE,"MFT96";#N/A,#N/A,FALSE,"CTrecon"}</definedName>
    <definedName name="ASFD_1_1_2" localSheetId="0" hidden="1">{#N/A,#N/A,FALSE,"TMCOMP96";#N/A,#N/A,FALSE,"MAT96";#N/A,#N/A,FALSE,"FANDA96";#N/A,#N/A,FALSE,"INTRAN96";#N/A,#N/A,FALSE,"NAA9697";#N/A,#N/A,FALSE,"ECWEBB";#N/A,#N/A,FALSE,"MFT96";#N/A,#N/A,FALSE,"CTrecon"}</definedName>
    <definedName name="ASFD_1_1_2" hidden="1">{#N/A,#N/A,FALSE,"TMCOMP96";#N/A,#N/A,FALSE,"MAT96";#N/A,#N/A,FALSE,"FANDA96";#N/A,#N/A,FALSE,"INTRAN96";#N/A,#N/A,FALSE,"NAA9697";#N/A,#N/A,FALSE,"ECWEBB";#N/A,#N/A,FALSE,"MFT96";#N/A,#N/A,FALSE,"CTrecon"}</definedName>
    <definedName name="ASFD_1_1_3" localSheetId="0" hidden="1">{#N/A,#N/A,FALSE,"TMCOMP96";#N/A,#N/A,FALSE,"MAT96";#N/A,#N/A,FALSE,"FANDA96";#N/A,#N/A,FALSE,"INTRAN96";#N/A,#N/A,FALSE,"NAA9697";#N/A,#N/A,FALSE,"ECWEBB";#N/A,#N/A,FALSE,"MFT96";#N/A,#N/A,FALSE,"CTrecon"}</definedName>
    <definedName name="ASFD_1_1_3" hidden="1">{#N/A,#N/A,FALSE,"TMCOMP96";#N/A,#N/A,FALSE,"MAT96";#N/A,#N/A,FALSE,"FANDA96";#N/A,#N/A,FALSE,"INTRAN96";#N/A,#N/A,FALSE,"NAA9697";#N/A,#N/A,FALSE,"ECWEBB";#N/A,#N/A,FALSE,"MFT96";#N/A,#N/A,FALSE,"CTrecon"}</definedName>
    <definedName name="ASFD_1_1_4" localSheetId="0" hidden="1">{#N/A,#N/A,FALSE,"TMCOMP96";#N/A,#N/A,FALSE,"MAT96";#N/A,#N/A,FALSE,"FANDA96";#N/A,#N/A,FALSE,"INTRAN96";#N/A,#N/A,FALSE,"NAA9697";#N/A,#N/A,FALSE,"ECWEBB";#N/A,#N/A,FALSE,"MFT96";#N/A,#N/A,FALSE,"CTrecon"}</definedName>
    <definedName name="ASFD_1_1_4" hidden="1">{#N/A,#N/A,FALSE,"TMCOMP96";#N/A,#N/A,FALSE,"MAT96";#N/A,#N/A,FALSE,"FANDA96";#N/A,#N/A,FALSE,"INTRAN96";#N/A,#N/A,FALSE,"NAA9697";#N/A,#N/A,FALSE,"ECWEBB";#N/A,#N/A,FALSE,"MFT96";#N/A,#N/A,FALSE,"CTrecon"}</definedName>
    <definedName name="ASFD_1_1_5" localSheetId="0" hidden="1">{#N/A,#N/A,FALSE,"TMCOMP96";#N/A,#N/A,FALSE,"MAT96";#N/A,#N/A,FALSE,"FANDA96";#N/A,#N/A,FALSE,"INTRAN96";#N/A,#N/A,FALSE,"NAA9697";#N/A,#N/A,FALSE,"ECWEBB";#N/A,#N/A,FALSE,"MFT96";#N/A,#N/A,FALSE,"CTrecon"}</definedName>
    <definedName name="ASFD_1_1_5" hidden="1">{#N/A,#N/A,FALSE,"TMCOMP96";#N/A,#N/A,FALSE,"MAT96";#N/A,#N/A,FALSE,"FANDA96";#N/A,#N/A,FALSE,"INTRAN96";#N/A,#N/A,FALSE,"NAA9697";#N/A,#N/A,FALSE,"ECWEBB";#N/A,#N/A,FALSE,"MFT96";#N/A,#N/A,FALSE,"CTrecon"}</definedName>
    <definedName name="ASFD_1_2" localSheetId="0" hidden="1">{#N/A,#N/A,FALSE,"TMCOMP96";#N/A,#N/A,FALSE,"MAT96";#N/A,#N/A,FALSE,"FANDA96";#N/A,#N/A,FALSE,"INTRAN96";#N/A,#N/A,FALSE,"NAA9697";#N/A,#N/A,FALSE,"ECWEBB";#N/A,#N/A,FALSE,"MFT96";#N/A,#N/A,FALSE,"CTrecon"}</definedName>
    <definedName name="ASFD_1_2" hidden="1">{#N/A,#N/A,FALSE,"TMCOMP96";#N/A,#N/A,FALSE,"MAT96";#N/A,#N/A,FALSE,"FANDA96";#N/A,#N/A,FALSE,"INTRAN96";#N/A,#N/A,FALSE,"NAA9697";#N/A,#N/A,FALSE,"ECWEBB";#N/A,#N/A,FALSE,"MFT96";#N/A,#N/A,FALSE,"CTrecon"}</definedName>
    <definedName name="ASFD_1_2_1" localSheetId="0" hidden="1">{#N/A,#N/A,FALSE,"TMCOMP96";#N/A,#N/A,FALSE,"MAT96";#N/A,#N/A,FALSE,"FANDA96";#N/A,#N/A,FALSE,"INTRAN96";#N/A,#N/A,FALSE,"NAA9697";#N/A,#N/A,FALSE,"ECWEBB";#N/A,#N/A,FALSE,"MFT96";#N/A,#N/A,FALSE,"CTrecon"}</definedName>
    <definedName name="ASFD_1_2_1" hidden="1">{#N/A,#N/A,FALSE,"TMCOMP96";#N/A,#N/A,FALSE,"MAT96";#N/A,#N/A,FALSE,"FANDA96";#N/A,#N/A,FALSE,"INTRAN96";#N/A,#N/A,FALSE,"NAA9697";#N/A,#N/A,FALSE,"ECWEBB";#N/A,#N/A,FALSE,"MFT96";#N/A,#N/A,FALSE,"CTrecon"}</definedName>
    <definedName name="ASFD_1_2_1_1" localSheetId="0" hidden="1">{#N/A,#N/A,FALSE,"TMCOMP96";#N/A,#N/A,FALSE,"MAT96";#N/A,#N/A,FALSE,"FANDA96";#N/A,#N/A,FALSE,"INTRAN96";#N/A,#N/A,FALSE,"NAA9697";#N/A,#N/A,FALSE,"ECWEBB";#N/A,#N/A,FALSE,"MFT96";#N/A,#N/A,FALSE,"CTrecon"}</definedName>
    <definedName name="ASFD_1_2_1_1" hidden="1">{#N/A,#N/A,FALSE,"TMCOMP96";#N/A,#N/A,FALSE,"MAT96";#N/A,#N/A,FALSE,"FANDA96";#N/A,#N/A,FALSE,"INTRAN96";#N/A,#N/A,FALSE,"NAA9697";#N/A,#N/A,FALSE,"ECWEBB";#N/A,#N/A,FALSE,"MFT96";#N/A,#N/A,FALSE,"CTrecon"}</definedName>
    <definedName name="ASFD_1_2_1_1_1" hidden="1">{#N/A,#N/A,FALSE,"TMCOMP96";#N/A,#N/A,FALSE,"MAT96";#N/A,#N/A,FALSE,"FANDA96";#N/A,#N/A,FALSE,"INTRAN96";#N/A,#N/A,FALSE,"NAA9697";#N/A,#N/A,FALSE,"ECWEBB";#N/A,#N/A,FALSE,"MFT96";#N/A,#N/A,FALSE,"CTrecon"}</definedName>
    <definedName name="ASFD_1_2_1_1_2" hidden="1">{#N/A,#N/A,FALSE,"TMCOMP96";#N/A,#N/A,FALSE,"MAT96";#N/A,#N/A,FALSE,"FANDA96";#N/A,#N/A,FALSE,"INTRAN96";#N/A,#N/A,FALSE,"NAA9697";#N/A,#N/A,FALSE,"ECWEBB";#N/A,#N/A,FALSE,"MFT96";#N/A,#N/A,FALSE,"CTrecon"}</definedName>
    <definedName name="ASFD_1_2_1_2" localSheetId="0" hidden="1">{#N/A,#N/A,FALSE,"TMCOMP96";#N/A,#N/A,FALSE,"MAT96";#N/A,#N/A,FALSE,"FANDA96";#N/A,#N/A,FALSE,"INTRAN96";#N/A,#N/A,FALSE,"NAA9697";#N/A,#N/A,FALSE,"ECWEBB";#N/A,#N/A,FALSE,"MFT96";#N/A,#N/A,FALSE,"CTrecon"}</definedName>
    <definedName name="ASFD_1_2_1_2" hidden="1">{#N/A,#N/A,FALSE,"TMCOMP96";#N/A,#N/A,FALSE,"MAT96";#N/A,#N/A,FALSE,"FANDA96";#N/A,#N/A,FALSE,"INTRAN96";#N/A,#N/A,FALSE,"NAA9697";#N/A,#N/A,FALSE,"ECWEBB";#N/A,#N/A,FALSE,"MFT96";#N/A,#N/A,FALSE,"CTrecon"}</definedName>
    <definedName name="ASFD_1_2_1_3" localSheetId="0" hidden="1">{#N/A,#N/A,FALSE,"TMCOMP96";#N/A,#N/A,FALSE,"MAT96";#N/A,#N/A,FALSE,"FANDA96";#N/A,#N/A,FALSE,"INTRAN96";#N/A,#N/A,FALSE,"NAA9697";#N/A,#N/A,FALSE,"ECWEBB";#N/A,#N/A,FALSE,"MFT96";#N/A,#N/A,FALSE,"CTrecon"}</definedName>
    <definedName name="ASFD_1_2_1_3" hidden="1">{#N/A,#N/A,FALSE,"TMCOMP96";#N/A,#N/A,FALSE,"MAT96";#N/A,#N/A,FALSE,"FANDA96";#N/A,#N/A,FALSE,"INTRAN96";#N/A,#N/A,FALSE,"NAA9697";#N/A,#N/A,FALSE,"ECWEBB";#N/A,#N/A,FALSE,"MFT96";#N/A,#N/A,FALSE,"CTrecon"}</definedName>
    <definedName name="ASFD_1_2_1_4" localSheetId="0" hidden="1">{#N/A,#N/A,FALSE,"TMCOMP96";#N/A,#N/A,FALSE,"MAT96";#N/A,#N/A,FALSE,"FANDA96";#N/A,#N/A,FALSE,"INTRAN96";#N/A,#N/A,FALSE,"NAA9697";#N/A,#N/A,FALSE,"ECWEBB";#N/A,#N/A,FALSE,"MFT96";#N/A,#N/A,FALSE,"CTrecon"}</definedName>
    <definedName name="ASFD_1_2_1_4" hidden="1">{#N/A,#N/A,FALSE,"TMCOMP96";#N/A,#N/A,FALSE,"MAT96";#N/A,#N/A,FALSE,"FANDA96";#N/A,#N/A,FALSE,"INTRAN96";#N/A,#N/A,FALSE,"NAA9697";#N/A,#N/A,FALSE,"ECWEBB";#N/A,#N/A,FALSE,"MFT96";#N/A,#N/A,FALSE,"CTrecon"}</definedName>
    <definedName name="ASFD_1_2_1_5" localSheetId="0" hidden="1">{#N/A,#N/A,FALSE,"TMCOMP96";#N/A,#N/A,FALSE,"MAT96";#N/A,#N/A,FALSE,"FANDA96";#N/A,#N/A,FALSE,"INTRAN96";#N/A,#N/A,FALSE,"NAA9697";#N/A,#N/A,FALSE,"ECWEBB";#N/A,#N/A,FALSE,"MFT96";#N/A,#N/A,FALSE,"CTrecon"}</definedName>
    <definedName name="ASFD_1_2_1_5" hidden="1">{#N/A,#N/A,FALSE,"TMCOMP96";#N/A,#N/A,FALSE,"MAT96";#N/A,#N/A,FALSE,"FANDA96";#N/A,#N/A,FALSE,"INTRAN96";#N/A,#N/A,FALSE,"NAA9697";#N/A,#N/A,FALSE,"ECWEBB";#N/A,#N/A,FALSE,"MFT96";#N/A,#N/A,FALSE,"CTrecon"}</definedName>
    <definedName name="ASFD_1_2_2" localSheetId="0" hidden="1">{#N/A,#N/A,FALSE,"TMCOMP96";#N/A,#N/A,FALSE,"MAT96";#N/A,#N/A,FALSE,"FANDA96";#N/A,#N/A,FALSE,"INTRAN96";#N/A,#N/A,FALSE,"NAA9697";#N/A,#N/A,FALSE,"ECWEBB";#N/A,#N/A,FALSE,"MFT96";#N/A,#N/A,FALSE,"CTrecon"}</definedName>
    <definedName name="ASFD_1_2_2" hidden="1">{#N/A,#N/A,FALSE,"TMCOMP96";#N/A,#N/A,FALSE,"MAT96";#N/A,#N/A,FALSE,"FANDA96";#N/A,#N/A,FALSE,"INTRAN96";#N/A,#N/A,FALSE,"NAA9697";#N/A,#N/A,FALSE,"ECWEBB";#N/A,#N/A,FALSE,"MFT96";#N/A,#N/A,FALSE,"CTrecon"}</definedName>
    <definedName name="ASFD_1_2_3" localSheetId="0" hidden="1">{#N/A,#N/A,FALSE,"TMCOMP96";#N/A,#N/A,FALSE,"MAT96";#N/A,#N/A,FALSE,"FANDA96";#N/A,#N/A,FALSE,"INTRAN96";#N/A,#N/A,FALSE,"NAA9697";#N/A,#N/A,FALSE,"ECWEBB";#N/A,#N/A,FALSE,"MFT96";#N/A,#N/A,FALSE,"CTrecon"}</definedName>
    <definedName name="ASFD_1_2_3" hidden="1">{#N/A,#N/A,FALSE,"TMCOMP96";#N/A,#N/A,FALSE,"MAT96";#N/A,#N/A,FALSE,"FANDA96";#N/A,#N/A,FALSE,"INTRAN96";#N/A,#N/A,FALSE,"NAA9697";#N/A,#N/A,FALSE,"ECWEBB";#N/A,#N/A,FALSE,"MFT96";#N/A,#N/A,FALSE,"CTrecon"}</definedName>
    <definedName name="ASFD_1_2_4" localSheetId="0" hidden="1">{#N/A,#N/A,FALSE,"TMCOMP96";#N/A,#N/A,FALSE,"MAT96";#N/A,#N/A,FALSE,"FANDA96";#N/A,#N/A,FALSE,"INTRAN96";#N/A,#N/A,FALSE,"NAA9697";#N/A,#N/A,FALSE,"ECWEBB";#N/A,#N/A,FALSE,"MFT96";#N/A,#N/A,FALSE,"CTrecon"}</definedName>
    <definedName name="ASFD_1_2_4" hidden="1">{#N/A,#N/A,FALSE,"TMCOMP96";#N/A,#N/A,FALSE,"MAT96";#N/A,#N/A,FALSE,"FANDA96";#N/A,#N/A,FALSE,"INTRAN96";#N/A,#N/A,FALSE,"NAA9697";#N/A,#N/A,FALSE,"ECWEBB";#N/A,#N/A,FALSE,"MFT96";#N/A,#N/A,FALSE,"CTrecon"}</definedName>
    <definedName name="ASFD_1_2_5" localSheetId="0" hidden="1">{#N/A,#N/A,FALSE,"TMCOMP96";#N/A,#N/A,FALSE,"MAT96";#N/A,#N/A,FALSE,"FANDA96";#N/A,#N/A,FALSE,"INTRAN96";#N/A,#N/A,FALSE,"NAA9697";#N/A,#N/A,FALSE,"ECWEBB";#N/A,#N/A,FALSE,"MFT96";#N/A,#N/A,FALSE,"CTrecon"}</definedName>
    <definedName name="ASFD_1_2_5" hidden="1">{#N/A,#N/A,FALSE,"TMCOMP96";#N/A,#N/A,FALSE,"MAT96";#N/A,#N/A,FALSE,"FANDA96";#N/A,#N/A,FALSE,"INTRAN96";#N/A,#N/A,FALSE,"NAA9697";#N/A,#N/A,FALSE,"ECWEBB";#N/A,#N/A,FALSE,"MFT96";#N/A,#N/A,FALSE,"CTrecon"}</definedName>
    <definedName name="ASFD_1_3" localSheetId="0" hidden="1">{#N/A,#N/A,FALSE,"TMCOMP96";#N/A,#N/A,FALSE,"MAT96";#N/A,#N/A,FALSE,"FANDA96";#N/A,#N/A,FALSE,"INTRAN96";#N/A,#N/A,FALSE,"NAA9697";#N/A,#N/A,FALSE,"ECWEBB";#N/A,#N/A,FALSE,"MFT96";#N/A,#N/A,FALSE,"CTrecon"}</definedName>
    <definedName name="ASFD_1_3" hidden="1">{#N/A,#N/A,FALSE,"TMCOMP96";#N/A,#N/A,FALSE,"MAT96";#N/A,#N/A,FALSE,"FANDA96";#N/A,#N/A,FALSE,"INTRAN96";#N/A,#N/A,FALSE,"NAA9697";#N/A,#N/A,FALSE,"ECWEBB";#N/A,#N/A,FALSE,"MFT96";#N/A,#N/A,FALSE,"CTrecon"}</definedName>
    <definedName name="ASFD_1_3_1" localSheetId="0" hidden="1">{#N/A,#N/A,FALSE,"TMCOMP96";#N/A,#N/A,FALSE,"MAT96";#N/A,#N/A,FALSE,"FANDA96";#N/A,#N/A,FALSE,"INTRAN96";#N/A,#N/A,FALSE,"NAA9697";#N/A,#N/A,FALSE,"ECWEBB";#N/A,#N/A,FALSE,"MFT96";#N/A,#N/A,FALSE,"CTrecon"}</definedName>
    <definedName name="ASFD_1_3_1" hidden="1">{#N/A,#N/A,FALSE,"TMCOMP96";#N/A,#N/A,FALSE,"MAT96";#N/A,#N/A,FALSE,"FANDA96";#N/A,#N/A,FALSE,"INTRAN96";#N/A,#N/A,FALSE,"NAA9697";#N/A,#N/A,FALSE,"ECWEBB";#N/A,#N/A,FALSE,"MFT96";#N/A,#N/A,FALSE,"CTrecon"}</definedName>
    <definedName name="ASFD_1_3_1_1" localSheetId="0" hidden="1">{#N/A,#N/A,FALSE,"TMCOMP96";#N/A,#N/A,FALSE,"MAT96";#N/A,#N/A,FALSE,"FANDA96";#N/A,#N/A,FALSE,"INTRAN96";#N/A,#N/A,FALSE,"NAA9697";#N/A,#N/A,FALSE,"ECWEBB";#N/A,#N/A,FALSE,"MFT96";#N/A,#N/A,FALSE,"CTrecon"}</definedName>
    <definedName name="ASFD_1_3_1_1" hidden="1">{#N/A,#N/A,FALSE,"TMCOMP96";#N/A,#N/A,FALSE,"MAT96";#N/A,#N/A,FALSE,"FANDA96";#N/A,#N/A,FALSE,"INTRAN96";#N/A,#N/A,FALSE,"NAA9697";#N/A,#N/A,FALSE,"ECWEBB";#N/A,#N/A,FALSE,"MFT96";#N/A,#N/A,FALSE,"CTrecon"}</definedName>
    <definedName name="ASFD_1_3_1_1_1" hidden="1">{#N/A,#N/A,FALSE,"TMCOMP96";#N/A,#N/A,FALSE,"MAT96";#N/A,#N/A,FALSE,"FANDA96";#N/A,#N/A,FALSE,"INTRAN96";#N/A,#N/A,FALSE,"NAA9697";#N/A,#N/A,FALSE,"ECWEBB";#N/A,#N/A,FALSE,"MFT96";#N/A,#N/A,FALSE,"CTrecon"}</definedName>
    <definedName name="ASFD_1_3_1_1_2" hidden="1">{#N/A,#N/A,FALSE,"TMCOMP96";#N/A,#N/A,FALSE,"MAT96";#N/A,#N/A,FALSE,"FANDA96";#N/A,#N/A,FALSE,"INTRAN96";#N/A,#N/A,FALSE,"NAA9697";#N/A,#N/A,FALSE,"ECWEBB";#N/A,#N/A,FALSE,"MFT96";#N/A,#N/A,FALSE,"CTrecon"}</definedName>
    <definedName name="ASFD_1_3_1_2" localSheetId="0" hidden="1">{#N/A,#N/A,FALSE,"TMCOMP96";#N/A,#N/A,FALSE,"MAT96";#N/A,#N/A,FALSE,"FANDA96";#N/A,#N/A,FALSE,"INTRAN96";#N/A,#N/A,FALSE,"NAA9697";#N/A,#N/A,FALSE,"ECWEBB";#N/A,#N/A,FALSE,"MFT96";#N/A,#N/A,FALSE,"CTrecon"}</definedName>
    <definedName name="ASFD_1_3_1_2" hidden="1">{#N/A,#N/A,FALSE,"TMCOMP96";#N/A,#N/A,FALSE,"MAT96";#N/A,#N/A,FALSE,"FANDA96";#N/A,#N/A,FALSE,"INTRAN96";#N/A,#N/A,FALSE,"NAA9697";#N/A,#N/A,FALSE,"ECWEBB";#N/A,#N/A,FALSE,"MFT96";#N/A,#N/A,FALSE,"CTrecon"}</definedName>
    <definedName name="ASFD_1_3_1_3" localSheetId="0" hidden="1">{#N/A,#N/A,FALSE,"TMCOMP96";#N/A,#N/A,FALSE,"MAT96";#N/A,#N/A,FALSE,"FANDA96";#N/A,#N/A,FALSE,"INTRAN96";#N/A,#N/A,FALSE,"NAA9697";#N/A,#N/A,FALSE,"ECWEBB";#N/A,#N/A,FALSE,"MFT96";#N/A,#N/A,FALSE,"CTrecon"}</definedName>
    <definedName name="ASFD_1_3_1_3" hidden="1">{#N/A,#N/A,FALSE,"TMCOMP96";#N/A,#N/A,FALSE,"MAT96";#N/A,#N/A,FALSE,"FANDA96";#N/A,#N/A,FALSE,"INTRAN96";#N/A,#N/A,FALSE,"NAA9697";#N/A,#N/A,FALSE,"ECWEBB";#N/A,#N/A,FALSE,"MFT96";#N/A,#N/A,FALSE,"CTrecon"}</definedName>
    <definedName name="ASFD_1_3_1_4" localSheetId="0" hidden="1">{#N/A,#N/A,FALSE,"TMCOMP96";#N/A,#N/A,FALSE,"MAT96";#N/A,#N/A,FALSE,"FANDA96";#N/A,#N/A,FALSE,"INTRAN96";#N/A,#N/A,FALSE,"NAA9697";#N/A,#N/A,FALSE,"ECWEBB";#N/A,#N/A,FALSE,"MFT96";#N/A,#N/A,FALSE,"CTrecon"}</definedName>
    <definedName name="ASFD_1_3_1_4" hidden="1">{#N/A,#N/A,FALSE,"TMCOMP96";#N/A,#N/A,FALSE,"MAT96";#N/A,#N/A,FALSE,"FANDA96";#N/A,#N/A,FALSE,"INTRAN96";#N/A,#N/A,FALSE,"NAA9697";#N/A,#N/A,FALSE,"ECWEBB";#N/A,#N/A,FALSE,"MFT96";#N/A,#N/A,FALSE,"CTrecon"}</definedName>
    <definedName name="ASFD_1_3_1_5" localSheetId="0" hidden="1">{#N/A,#N/A,FALSE,"TMCOMP96";#N/A,#N/A,FALSE,"MAT96";#N/A,#N/A,FALSE,"FANDA96";#N/A,#N/A,FALSE,"INTRAN96";#N/A,#N/A,FALSE,"NAA9697";#N/A,#N/A,FALSE,"ECWEBB";#N/A,#N/A,FALSE,"MFT96";#N/A,#N/A,FALSE,"CTrecon"}</definedName>
    <definedName name="ASFD_1_3_1_5" hidden="1">{#N/A,#N/A,FALSE,"TMCOMP96";#N/A,#N/A,FALSE,"MAT96";#N/A,#N/A,FALSE,"FANDA96";#N/A,#N/A,FALSE,"INTRAN96";#N/A,#N/A,FALSE,"NAA9697";#N/A,#N/A,FALSE,"ECWEBB";#N/A,#N/A,FALSE,"MFT96";#N/A,#N/A,FALSE,"CTrecon"}</definedName>
    <definedName name="ASFD_1_3_2" localSheetId="0" hidden="1">{#N/A,#N/A,FALSE,"TMCOMP96";#N/A,#N/A,FALSE,"MAT96";#N/A,#N/A,FALSE,"FANDA96";#N/A,#N/A,FALSE,"INTRAN96";#N/A,#N/A,FALSE,"NAA9697";#N/A,#N/A,FALSE,"ECWEBB";#N/A,#N/A,FALSE,"MFT96";#N/A,#N/A,FALSE,"CTrecon"}</definedName>
    <definedName name="ASFD_1_3_2" hidden="1">{#N/A,#N/A,FALSE,"TMCOMP96";#N/A,#N/A,FALSE,"MAT96";#N/A,#N/A,FALSE,"FANDA96";#N/A,#N/A,FALSE,"INTRAN96";#N/A,#N/A,FALSE,"NAA9697";#N/A,#N/A,FALSE,"ECWEBB";#N/A,#N/A,FALSE,"MFT96";#N/A,#N/A,FALSE,"CTrecon"}</definedName>
    <definedName name="ASFD_1_3_3" localSheetId="0" hidden="1">{#N/A,#N/A,FALSE,"TMCOMP96";#N/A,#N/A,FALSE,"MAT96";#N/A,#N/A,FALSE,"FANDA96";#N/A,#N/A,FALSE,"INTRAN96";#N/A,#N/A,FALSE,"NAA9697";#N/A,#N/A,FALSE,"ECWEBB";#N/A,#N/A,FALSE,"MFT96";#N/A,#N/A,FALSE,"CTrecon"}</definedName>
    <definedName name="ASFD_1_3_3" hidden="1">{#N/A,#N/A,FALSE,"TMCOMP96";#N/A,#N/A,FALSE,"MAT96";#N/A,#N/A,FALSE,"FANDA96";#N/A,#N/A,FALSE,"INTRAN96";#N/A,#N/A,FALSE,"NAA9697";#N/A,#N/A,FALSE,"ECWEBB";#N/A,#N/A,FALSE,"MFT96";#N/A,#N/A,FALSE,"CTrecon"}</definedName>
    <definedName name="ASFD_1_3_4" localSheetId="0" hidden="1">{#N/A,#N/A,FALSE,"TMCOMP96";#N/A,#N/A,FALSE,"MAT96";#N/A,#N/A,FALSE,"FANDA96";#N/A,#N/A,FALSE,"INTRAN96";#N/A,#N/A,FALSE,"NAA9697";#N/A,#N/A,FALSE,"ECWEBB";#N/A,#N/A,FALSE,"MFT96";#N/A,#N/A,FALSE,"CTrecon"}</definedName>
    <definedName name="ASFD_1_3_4" hidden="1">{#N/A,#N/A,FALSE,"TMCOMP96";#N/A,#N/A,FALSE,"MAT96";#N/A,#N/A,FALSE,"FANDA96";#N/A,#N/A,FALSE,"INTRAN96";#N/A,#N/A,FALSE,"NAA9697";#N/A,#N/A,FALSE,"ECWEBB";#N/A,#N/A,FALSE,"MFT96";#N/A,#N/A,FALSE,"CTrecon"}</definedName>
    <definedName name="ASFD_1_3_5" localSheetId="0" hidden="1">{#N/A,#N/A,FALSE,"TMCOMP96";#N/A,#N/A,FALSE,"MAT96";#N/A,#N/A,FALSE,"FANDA96";#N/A,#N/A,FALSE,"INTRAN96";#N/A,#N/A,FALSE,"NAA9697";#N/A,#N/A,FALSE,"ECWEBB";#N/A,#N/A,FALSE,"MFT96";#N/A,#N/A,FALSE,"CTrecon"}</definedName>
    <definedName name="ASFD_1_3_5" hidden="1">{#N/A,#N/A,FALSE,"TMCOMP96";#N/A,#N/A,FALSE,"MAT96";#N/A,#N/A,FALSE,"FANDA96";#N/A,#N/A,FALSE,"INTRAN96";#N/A,#N/A,FALSE,"NAA9697";#N/A,#N/A,FALSE,"ECWEBB";#N/A,#N/A,FALSE,"MFT96";#N/A,#N/A,FALSE,"CTrecon"}</definedName>
    <definedName name="ASFD_1_4" localSheetId="0" hidden="1">{#N/A,#N/A,FALSE,"TMCOMP96";#N/A,#N/A,FALSE,"MAT96";#N/A,#N/A,FALSE,"FANDA96";#N/A,#N/A,FALSE,"INTRAN96";#N/A,#N/A,FALSE,"NAA9697";#N/A,#N/A,FALSE,"ECWEBB";#N/A,#N/A,FALSE,"MFT96";#N/A,#N/A,FALSE,"CTrecon"}</definedName>
    <definedName name="ASFD_1_4" hidden="1">{#N/A,#N/A,FALSE,"TMCOMP96";#N/A,#N/A,FALSE,"MAT96";#N/A,#N/A,FALSE,"FANDA96";#N/A,#N/A,FALSE,"INTRAN96";#N/A,#N/A,FALSE,"NAA9697";#N/A,#N/A,FALSE,"ECWEBB";#N/A,#N/A,FALSE,"MFT96";#N/A,#N/A,FALSE,"CTrecon"}</definedName>
    <definedName name="ASFD_1_4_1" localSheetId="0" hidden="1">{#N/A,#N/A,FALSE,"TMCOMP96";#N/A,#N/A,FALSE,"MAT96";#N/A,#N/A,FALSE,"FANDA96";#N/A,#N/A,FALSE,"INTRAN96";#N/A,#N/A,FALSE,"NAA9697";#N/A,#N/A,FALSE,"ECWEBB";#N/A,#N/A,FALSE,"MFT96";#N/A,#N/A,FALSE,"CTrecon"}</definedName>
    <definedName name="ASFD_1_4_1" hidden="1">{#N/A,#N/A,FALSE,"TMCOMP96";#N/A,#N/A,FALSE,"MAT96";#N/A,#N/A,FALSE,"FANDA96";#N/A,#N/A,FALSE,"INTRAN96";#N/A,#N/A,FALSE,"NAA9697";#N/A,#N/A,FALSE,"ECWEBB";#N/A,#N/A,FALSE,"MFT96";#N/A,#N/A,FALSE,"CTrecon"}</definedName>
    <definedName name="ASFD_1_4_1_1" localSheetId="0" hidden="1">{#N/A,#N/A,FALSE,"TMCOMP96";#N/A,#N/A,FALSE,"MAT96";#N/A,#N/A,FALSE,"FANDA96";#N/A,#N/A,FALSE,"INTRAN96";#N/A,#N/A,FALSE,"NAA9697";#N/A,#N/A,FALSE,"ECWEBB";#N/A,#N/A,FALSE,"MFT96";#N/A,#N/A,FALSE,"CTrecon"}</definedName>
    <definedName name="ASFD_1_4_1_1" hidden="1">{#N/A,#N/A,FALSE,"TMCOMP96";#N/A,#N/A,FALSE,"MAT96";#N/A,#N/A,FALSE,"FANDA96";#N/A,#N/A,FALSE,"INTRAN96";#N/A,#N/A,FALSE,"NAA9697";#N/A,#N/A,FALSE,"ECWEBB";#N/A,#N/A,FALSE,"MFT96";#N/A,#N/A,FALSE,"CTrecon"}</definedName>
    <definedName name="ASFD_1_4_1_2" localSheetId="0" hidden="1">{#N/A,#N/A,FALSE,"TMCOMP96";#N/A,#N/A,FALSE,"MAT96";#N/A,#N/A,FALSE,"FANDA96";#N/A,#N/A,FALSE,"INTRAN96";#N/A,#N/A,FALSE,"NAA9697";#N/A,#N/A,FALSE,"ECWEBB";#N/A,#N/A,FALSE,"MFT96";#N/A,#N/A,FALSE,"CTrecon"}</definedName>
    <definedName name="ASFD_1_4_1_2" hidden="1">{#N/A,#N/A,FALSE,"TMCOMP96";#N/A,#N/A,FALSE,"MAT96";#N/A,#N/A,FALSE,"FANDA96";#N/A,#N/A,FALSE,"INTRAN96";#N/A,#N/A,FALSE,"NAA9697";#N/A,#N/A,FALSE,"ECWEBB";#N/A,#N/A,FALSE,"MFT96";#N/A,#N/A,FALSE,"CTrecon"}</definedName>
    <definedName name="ASFD_1_4_1_3" localSheetId="0" hidden="1">{#N/A,#N/A,FALSE,"TMCOMP96";#N/A,#N/A,FALSE,"MAT96";#N/A,#N/A,FALSE,"FANDA96";#N/A,#N/A,FALSE,"INTRAN96";#N/A,#N/A,FALSE,"NAA9697";#N/A,#N/A,FALSE,"ECWEBB";#N/A,#N/A,FALSE,"MFT96";#N/A,#N/A,FALSE,"CTrecon"}</definedName>
    <definedName name="ASFD_1_4_1_3" hidden="1">{#N/A,#N/A,FALSE,"TMCOMP96";#N/A,#N/A,FALSE,"MAT96";#N/A,#N/A,FALSE,"FANDA96";#N/A,#N/A,FALSE,"INTRAN96";#N/A,#N/A,FALSE,"NAA9697";#N/A,#N/A,FALSE,"ECWEBB";#N/A,#N/A,FALSE,"MFT96";#N/A,#N/A,FALSE,"CTrecon"}</definedName>
    <definedName name="ASFD_1_4_1_4" localSheetId="0" hidden="1">{#N/A,#N/A,FALSE,"TMCOMP96";#N/A,#N/A,FALSE,"MAT96";#N/A,#N/A,FALSE,"FANDA96";#N/A,#N/A,FALSE,"INTRAN96";#N/A,#N/A,FALSE,"NAA9697";#N/A,#N/A,FALSE,"ECWEBB";#N/A,#N/A,FALSE,"MFT96";#N/A,#N/A,FALSE,"CTrecon"}</definedName>
    <definedName name="ASFD_1_4_1_4" hidden="1">{#N/A,#N/A,FALSE,"TMCOMP96";#N/A,#N/A,FALSE,"MAT96";#N/A,#N/A,FALSE,"FANDA96";#N/A,#N/A,FALSE,"INTRAN96";#N/A,#N/A,FALSE,"NAA9697";#N/A,#N/A,FALSE,"ECWEBB";#N/A,#N/A,FALSE,"MFT96";#N/A,#N/A,FALSE,"CTrecon"}</definedName>
    <definedName name="ASFD_1_4_1_5" hidden="1">{#N/A,#N/A,FALSE,"TMCOMP96";#N/A,#N/A,FALSE,"MAT96";#N/A,#N/A,FALSE,"FANDA96";#N/A,#N/A,FALSE,"INTRAN96";#N/A,#N/A,FALSE,"NAA9697";#N/A,#N/A,FALSE,"ECWEBB";#N/A,#N/A,FALSE,"MFT96";#N/A,#N/A,FALSE,"CTrecon"}</definedName>
    <definedName name="ASFD_1_4_2" localSheetId="0" hidden="1">{#N/A,#N/A,FALSE,"TMCOMP96";#N/A,#N/A,FALSE,"MAT96";#N/A,#N/A,FALSE,"FANDA96";#N/A,#N/A,FALSE,"INTRAN96";#N/A,#N/A,FALSE,"NAA9697";#N/A,#N/A,FALSE,"ECWEBB";#N/A,#N/A,FALSE,"MFT96";#N/A,#N/A,FALSE,"CTrecon"}</definedName>
    <definedName name="ASFD_1_4_2" hidden="1">{#N/A,#N/A,FALSE,"TMCOMP96";#N/A,#N/A,FALSE,"MAT96";#N/A,#N/A,FALSE,"FANDA96";#N/A,#N/A,FALSE,"INTRAN96";#N/A,#N/A,FALSE,"NAA9697";#N/A,#N/A,FALSE,"ECWEBB";#N/A,#N/A,FALSE,"MFT96";#N/A,#N/A,FALSE,"CTrecon"}</definedName>
    <definedName name="ASFD_1_4_3" localSheetId="0" hidden="1">{#N/A,#N/A,FALSE,"TMCOMP96";#N/A,#N/A,FALSE,"MAT96";#N/A,#N/A,FALSE,"FANDA96";#N/A,#N/A,FALSE,"INTRAN96";#N/A,#N/A,FALSE,"NAA9697";#N/A,#N/A,FALSE,"ECWEBB";#N/A,#N/A,FALSE,"MFT96";#N/A,#N/A,FALSE,"CTrecon"}</definedName>
    <definedName name="ASFD_1_4_3" hidden="1">{#N/A,#N/A,FALSE,"TMCOMP96";#N/A,#N/A,FALSE,"MAT96";#N/A,#N/A,FALSE,"FANDA96";#N/A,#N/A,FALSE,"INTRAN96";#N/A,#N/A,FALSE,"NAA9697";#N/A,#N/A,FALSE,"ECWEBB";#N/A,#N/A,FALSE,"MFT96";#N/A,#N/A,FALSE,"CTrecon"}</definedName>
    <definedName name="ASFD_1_4_4" localSheetId="0" hidden="1">{#N/A,#N/A,FALSE,"TMCOMP96";#N/A,#N/A,FALSE,"MAT96";#N/A,#N/A,FALSE,"FANDA96";#N/A,#N/A,FALSE,"INTRAN96";#N/A,#N/A,FALSE,"NAA9697";#N/A,#N/A,FALSE,"ECWEBB";#N/A,#N/A,FALSE,"MFT96";#N/A,#N/A,FALSE,"CTrecon"}</definedName>
    <definedName name="ASFD_1_4_4" hidden="1">{#N/A,#N/A,FALSE,"TMCOMP96";#N/A,#N/A,FALSE,"MAT96";#N/A,#N/A,FALSE,"FANDA96";#N/A,#N/A,FALSE,"INTRAN96";#N/A,#N/A,FALSE,"NAA9697";#N/A,#N/A,FALSE,"ECWEBB";#N/A,#N/A,FALSE,"MFT96";#N/A,#N/A,FALSE,"CTrecon"}</definedName>
    <definedName name="ASFD_1_4_5" localSheetId="0" hidden="1">{#N/A,#N/A,FALSE,"TMCOMP96";#N/A,#N/A,FALSE,"MAT96";#N/A,#N/A,FALSE,"FANDA96";#N/A,#N/A,FALSE,"INTRAN96";#N/A,#N/A,FALSE,"NAA9697";#N/A,#N/A,FALSE,"ECWEBB";#N/A,#N/A,FALSE,"MFT96";#N/A,#N/A,FALSE,"CTrecon"}</definedName>
    <definedName name="ASFD_1_4_5" hidden="1">{#N/A,#N/A,FALSE,"TMCOMP96";#N/A,#N/A,FALSE,"MAT96";#N/A,#N/A,FALSE,"FANDA96";#N/A,#N/A,FALSE,"INTRAN96";#N/A,#N/A,FALSE,"NAA9697";#N/A,#N/A,FALSE,"ECWEBB";#N/A,#N/A,FALSE,"MFT96";#N/A,#N/A,FALSE,"CTrecon"}</definedName>
    <definedName name="ASFD_1_5" localSheetId="0" hidden="1">{#N/A,#N/A,FALSE,"TMCOMP96";#N/A,#N/A,FALSE,"MAT96";#N/A,#N/A,FALSE,"FANDA96";#N/A,#N/A,FALSE,"INTRAN96";#N/A,#N/A,FALSE,"NAA9697";#N/A,#N/A,FALSE,"ECWEBB";#N/A,#N/A,FALSE,"MFT96";#N/A,#N/A,FALSE,"CTrecon"}</definedName>
    <definedName name="ASFD_1_5" hidden="1">{#N/A,#N/A,FALSE,"TMCOMP96";#N/A,#N/A,FALSE,"MAT96";#N/A,#N/A,FALSE,"FANDA96";#N/A,#N/A,FALSE,"INTRAN96";#N/A,#N/A,FALSE,"NAA9697";#N/A,#N/A,FALSE,"ECWEBB";#N/A,#N/A,FALSE,"MFT96";#N/A,#N/A,FALSE,"CTrecon"}</definedName>
    <definedName name="ASFD_1_5_1" localSheetId="0" hidden="1">{#N/A,#N/A,FALSE,"TMCOMP96";#N/A,#N/A,FALSE,"MAT96";#N/A,#N/A,FALSE,"FANDA96";#N/A,#N/A,FALSE,"INTRAN96";#N/A,#N/A,FALSE,"NAA9697";#N/A,#N/A,FALSE,"ECWEBB";#N/A,#N/A,FALSE,"MFT96";#N/A,#N/A,FALSE,"CTrecon"}</definedName>
    <definedName name="ASFD_1_5_1" hidden="1">{#N/A,#N/A,FALSE,"TMCOMP96";#N/A,#N/A,FALSE,"MAT96";#N/A,#N/A,FALSE,"FANDA96";#N/A,#N/A,FALSE,"INTRAN96";#N/A,#N/A,FALSE,"NAA9697";#N/A,#N/A,FALSE,"ECWEBB";#N/A,#N/A,FALSE,"MFT96";#N/A,#N/A,FALSE,"CTrecon"}</definedName>
    <definedName name="ASFD_1_5_2" localSheetId="0" hidden="1">{#N/A,#N/A,FALSE,"TMCOMP96";#N/A,#N/A,FALSE,"MAT96";#N/A,#N/A,FALSE,"FANDA96";#N/A,#N/A,FALSE,"INTRAN96";#N/A,#N/A,FALSE,"NAA9697";#N/A,#N/A,FALSE,"ECWEBB";#N/A,#N/A,FALSE,"MFT96";#N/A,#N/A,FALSE,"CTrecon"}</definedName>
    <definedName name="ASFD_1_5_2" hidden="1">{#N/A,#N/A,FALSE,"TMCOMP96";#N/A,#N/A,FALSE,"MAT96";#N/A,#N/A,FALSE,"FANDA96";#N/A,#N/A,FALSE,"INTRAN96";#N/A,#N/A,FALSE,"NAA9697";#N/A,#N/A,FALSE,"ECWEBB";#N/A,#N/A,FALSE,"MFT96";#N/A,#N/A,FALSE,"CTrecon"}</definedName>
    <definedName name="ASFD_1_5_3" localSheetId="0" hidden="1">{#N/A,#N/A,FALSE,"TMCOMP96";#N/A,#N/A,FALSE,"MAT96";#N/A,#N/A,FALSE,"FANDA96";#N/A,#N/A,FALSE,"INTRAN96";#N/A,#N/A,FALSE,"NAA9697";#N/A,#N/A,FALSE,"ECWEBB";#N/A,#N/A,FALSE,"MFT96";#N/A,#N/A,FALSE,"CTrecon"}</definedName>
    <definedName name="ASFD_1_5_3" hidden="1">{#N/A,#N/A,FALSE,"TMCOMP96";#N/A,#N/A,FALSE,"MAT96";#N/A,#N/A,FALSE,"FANDA96";#N/A,#N/A,FALSE,"INTRAN96";#N/A,#N/A,FALSE,"NAA9697";#N/A,#N/A,FALSE,"ECWEBB";#N/A,#N/A,FALSE,"MFT96";#N/A,#N/A,FALSE,"CTrecon"}</definedName>
    <definedName name="ASFD_1_5_4" localSheetId="0" hidden="1">{#N/A,#N/A,FALSE,"TMCOMP96";#N/A,#N/A,FALSE,"MAT96";#N/A,#N/A,FALSE,"FANDA96";#N/A,#N/A,FALSE,"INTRAN96";#N/A,#N/A,FALSE,"NAA9697";#N/A,#N/A,FALSE,"ECWEBB";#N/A,#N/A,FALSE,"MFT96";#N/A,#N/A,FALSE,"CTrecon"}</definedName>
    <definedName name="ASFD_1_5_4" hidden="1">{#N/A,#N/A,FALSE,"TMCOMP96";#N/A,#N/A,FALSE,"MAT96";#N/A,#N/A,FALSE,"FANDA96";#N/A,#N/A,FALSE,"INTRAN96";#N/A,#N/A,FALSE,"NAA9697";#N/A,#N/A,FALSE,"ECWEBB";#N/A,#N/A,FALSE,"MFT96";#N/A,#N/A,FALSE,"CTrecon"}</definedName>
    <definedName name="ASFD_1_5_5" hidden="1">{#N/A,#N/A,FALSE,"TMCOMP96";#N/A,#N/A,FALSE,"MAT96";#N/A,#N/A,FALSE,"FANDA96";#N/A,#N/A,FALSE,"INTRAN96";#N/A,#N/A,FALSE,"NAA9697";#N/A,#N/A,FALSE,"ECWEBB";#N/A,#N/A,FALSE,"MFT96";#N/A,#N/A,FALSE,"CTrecon"}</definedName>
    <definedName name="ASFD_2" localSheetId="0" hidden="1">{#N/A,#N/A,FALSE,"TMCOMP96";#N/A,#N/A,FALSE,"MAT96";#N/A,#N/A,FALSE,"FANDA96";#N/A,#N/A,FALSE,"INTRAN96";#N/A,#N/A,FALSE,"NAA9697";#N/A,#N/A,FALSE,"ECWEBB";#N/A,#N/A,FALSE,"MFT96";#N/A,#N/A,FALSE,"CTrecon"}</definedName>
    <definedName name="ASFD_2" localSheetId="3" hidden="1">{#N/A,#N/A,FALSE,"TMCOMP96";#N/A,#N/A,FALSE,"MAT96";#N/A,#N/A,FALSE,"FANDA96";#N/A,#N/A,FALSE,"INTRAN96";#N/A,#N/A,FALSE,"NAA9697";#N/A,#N/A,FALSE,"ECWEBB";#N/A,#N/A,FALSE,"MFT96";#N/A,#N/A,FALSE,"CTrecon"}</definedName>
    <definedName name="ASFD_2" localSheetId="4" hidden="1">{#N/A,#N/A,FALSE,"TMCOMP96";#N/A,#N/A,FALSE,"MAT96";#N/A,#N/A,FALSE,"FANDA96";#N/A,#N/A,FALSE,"INTRAN96";#N/A,#N/A,FALSE,"NAA9697";#N/A,#N/A,FALSE,"ECWEBB";#N/A,#N/A,FALSE,"MFT96";#N/A,#N/A,FALSE,"CTrecon"}</definedName>
    <definedName name="ASFD_2" hidden="1">{#N/A,#N/A,FALSE,"TMCOMP96";#N/A,#N/A,FALSE,"MAT96";#N/A,#N/A,FALSE,"FANDA96";#N/A,#N/A,FALSE,"INTRAN96";#N/A,#N/A,FALSE,"NAA9697";#N/A,#N/A,FALSE,"ECWEBB";#N/A,#N/A,FALSE,"MFT96";#N/A,#N/A,FALSE,"CTrecon"}</definedName>
    <definedName name="ASFD_2_1" localSheetId="0" hidden="1">{#N/A,#N/A,FALSE,"TMCOMP96";#N/A,#N/A,FALSE,"MAT96";#N/A,#N/A,FALSE,"FANDA96";#N/A,#N/A,FALSE,"INTRAN96";#N/A,#N/A,FALSE,"NAA9697";#N/A,#N/A,FALSE,"ECWEBB";#N/A,#N/A,FALSE,"MFT96";#N/A,#N/A,FALSE,"CTrecon"}</definedName>
    <definedName name="ASFD_2_1" hidden="1">{#N/A,#N/A,FALSE,"TMCOMP96";#N/A,#N/A,FALSE,"MAT96";#N/A,#N/A,FALSE,"FANDA96";#N/A,#N/A,FALSE,"INTRAN96";#N/A,#N/A,FALSE,"NAA9697";#N/A,#N/A,FALSE,"ECWEBB";#N/A,#N/A,FALSE,"MFT96";#N/A,#N/A,FALSE,"CTrecon"}</definedName>
    <definedName name="ASFD_2_1_1" localSheetId="0" hidden="1">{#N/A,#N/A,FALSE,"TMCOMP96";#N/A,#N/A,FALSE,"MAT96";#N/A,#N/A,FALSE,"FANDA96";#N/A,#N/A,FALSE,"INTRAN96";#N/A,#N/A,FALSE,"NAA9697";#N/A,#N/A,FALSE,"ECWEBB";#N/A,#N/A,FALSE,"MFT96";#N/A,#N/A,FALSE,"CTrecon"}</definedName>
    <definedName name="ASFD_2_1_1" hidden="1">{#N/A,#N/A,FALSE,"TMCOMP96";#N/A,#N/A,FALSE,"MAT96";#N/A,#N/A,FALSE,"FANDA96";#N/A,#N/A,FALSE,"INTRAN96";#N/A,#N/A,FALSE,"NAA9697";#N/A,#N/A,FALSE,"ECWEBB";#N/A,#N/A,FALSE,"MFT96";#N/A,#N/A,FALSE,"CTrecon"}</definedName>
    <definedName name="ASFD_2_1_1_1" hidden="1">{#N/A,#N/A,FALSE,"TMCOMP96";#N/A,#N/A,FALSE,"MAT96";#N/A,#N/A,FALSE,"FANDA96";#N/A,#N/A,FALSE,"INTRAN96";#N/A,#N/A,FALSE,"NAA9697";#N/A,#N/A,FALSE,"ECWEBB";#N/A,#N/A,FALSE,"MFT96";#N/A,#N/A,FALSE,"CTrecon"}</definedName>
    <definedName name="ASFD_2_1_1_2" hidden="1">{#N/A,#N/A,FALSE,"TMCOMP96";#N/A,#N/A,FALSE,"MAT96";#N/A,#N/A,FALSE,"FANDA96";#N/A,#N/A,FALSE,"INTRAN96";#N/A,#N/A,FALSE,"NAA9697";#N/A,#N/A,FALSE,"ECWEBB";#N/A,#N/A,FALSE,"MFT96";#N/A,#N/A,FALSE,"CTrecon"}</definedName>
    <definedName name="ASFD_2_1_2" localSheetId="0" hidden="1">{#N/A,#N/A,FALSE,"TMCOMP96";#N/A,#N/A,FALSE,"MAT96";#N/A,#N/A,FALSE,"FANDA96";#N/A,#N/A,FALSE,"INTRAN96";#N/A,#N/A,FALSE,"NAA9697";#N/A,#N/A,FALSE,"ECWEBB";#N/A,#N/A,FALSE,"MFT96";#N/A,#N/A,FALSE,"CTrecon"}</definedName>
    <definedName name="ASFD_2_1_2" hidden="1">{#N/A,#N/A,FALSE,"TMCOMP96";#N/A,#N/A,FALSE,"MAT96";#N/A,#N/A,FALSE,"FANDA96";#N/A,#N/A,FALSE,"INTRAN96";#N/A,#N/A,FALSE,"NAA9697";#N/A,#N/A,FALSE,"ECWEBB";#N/A,#N/A,FALSE,"MFT96";#N/A,#N/A,FALSE,"CTrecon"}</definedName>
    <definedName name="ASFD_2_1_3" localSheetId="0" hidden="1">{#N/A,#N/A,FALSE,"TMCOMP96";#N/A,#N/A,FALSE,"MAT96";#N/A,#N/A,FALSE,"FANDA96";#N/A,#N/A,FALSE,"INTRAN96";#N/A,#N/A,FALSE,"NAA9697";#N/A,#N/A,FALSE,"ECWEBB";#N/A,#N/A,FALSE,"MFT96";#N/A,#N/A,FALSE,"CTrecon"}</definedName>
    <definedName name="ASFD_2_1_3" hidden="1">{#N/A,#N/A,FALSE,"TMCOMP96";#N/A,#N/A,FALSE,"MAT96";#N/A,#N/A,FALSE,"FANDA96";#N/A,#N/A,FALSE,"INTRAN96";#N/A,#N/A,FALSE,"NAA9697";#N/A,#N/A,FALSE,"ECWEBB";#N/A,#N/A,FALSE,"MFT96";#N/A,#N/A,FALSE,"CTrecon"}</definedName>
    <definedName name="ASFD_2_1_4" localSheetId="0" hidden="1">{#N/A,#N/A,FALSE,"TMCOMP96";#N/A,#N/A,FALSE,"MAT96";#N/A,#N/A,FALSE,"FANDA96";#N/A,#N/A,FALSE,"INTRAN96";#N/A,#N/A,FALSE,"NAA9697";#N/A,#N/A,FALSE,"ECWEBB";#N/A,#N/A,FALSE,"MFT96";#N/A,#N/A,FALSE,"CTrecon"}</definedName>
    <definedName name="ASFD_2_1_4" hidden="1">{#N/A,#N/A,FALSE,"TMCOMP96";#N/A,#N/A,FALSE,"MAT96";#N/A,#N/A,FALSE,"FANDA96";#N/A,#N/A,FALSE,"INTRAN96";#N/A,#N/A,FALSE,"NAA9697";#N/A,#N/A,FALSE,"ECWEBB";#N/A,#N/A,FALSE,"MFT96";#N/A,#N/A,FALSE,"CTrecon"}</definedName>
    <definedName name="ASFD_2_1_5" localSheetId="0" hidden="1">{#N/A,#N/A,FALSE,"TMCOMP96";#N/A,#N/A,FALSE,"MAT96";#N/A,#N/A,FALSE,"FANDA96";#N/A,#N/A,FALSE,"INTRAN96";#N/A,#N/A,FALSE,"NAA9697";#N/A,#N/A,FALSE,"ECWEBB";#N/A,#N/A,FALSE,"MFT96";#N/A,#N/A,FALSE,"CTrecon"}</definedName>
    <definedName name="ASFD_2_1_5" hidden="1">{#N/A,#N/A,FALSE,"TMCOMP96";#N/A,#N/A,FALSE,"MAT96";#N/A,#N/A,FALSE,"FANDA96";#N/A,#N/A,FALSE,"INTRAN96";#N/A,#N/A,FALSE,"NAA9697";#N/A,#N/A,FALSE,"ECWEBB";#N/A,#N/A,FALSE,"MFT96";#N/A,#N/A,FALSE,"CTrecon"}</definedName>
    <definedName name="ASFD_2_2" localSheetId="0" hidden="1">{#N/A,#N/A,FALSE,"TMCOMP96";#N/A,#N/A,FALSE,"MAT96";#N/A,#N/A,FALSE,"FANDA96";#N/A,#N/A,FALSE,"INTRAN96";#N/A,#N/A,FALSE,"NAA9697";#N/A,#N/A,FALSE,"ECWEBB";#N/A,#N/A,FALSE,"MFT96";#N/A,#N/A,FALSE,"CTrecon"}</definedName>
    <definedName name="ASFD_2_2" hidden="1">{#N/A,#N/A,FALSE,"TMCOMP96";#N/A,#N/A,FALSE,"MAT96";#N/A,#N/A,FALSE,"FANDA96";#N/A,#N/A,FALSE,"INTRAN96";#N/A,#N/A,FALSE,"NAA9697";#N/A,#N/A,FALSE,"ECWEBB";#N/A,#N/A,FALSE,"MFT96";#N/A,#N/A,FALSE,"CTrecon"}</definedName>
    <definedName name="ASFD_2_3" localSheetId="0" hidden="1">{#N/A,#N/A,FALSE,"TMCOMP96";#N/A,#N/A,FALSE,"MAT96";#N/A,#N/A,FALSE,"FANDA96";#N/A,#N/A,FALSE,"INTRAN96";#N/A,#N/A,FALSE,"NAA9697";#N/A,#N/A,FALSE,"ECWEBB";#N/A,#N/A,FALSE,"MFT96";#N/A,#N/A,FALSE,"CTrecon"}</definedName>
    <definedName name="ASFD_2_3" hidden="1">{#N/A,#N/A,FALSE,"TMCOMP96";#N/A,#N/A,FALSE,"MAT96";#N/A,#N/A,FALSE,"FANDA96";#N/A,#N/A,FALSE,"INTRAN96";#N/A,#N/A,FALSE,"NAA9697";#N/A,#N/A,FALSE,"ECWEBB";#N/A,#N/A,FALSE,"MFT96";#N/A,#N/A,FALSE,"CTrecon"}</definedName>
    <definedName name="ASFD_2_4" localSheetId="0" hidden="1">{#N/A,#N/A,FALSE,"TMCOMP96";#N/A,#N/A,FALSE,"MAT96";#N/A,#N/A,FALSE,"FANDA96";#N/A,#N/A,FALSE,"INTRAN96";#N/A,#N/A,FALSE,"NAA9697";#N/A,#N/A,FALSE,"ECWEBB";#N/A,#N/A,FALSE,"MFT96";#N/A,#N/A,FALSE,"CTrecon"}</definedName>
    <definedName name="ASFD_2_4" hidden="1">{#N/A,#N/A,FALSE,"TMCOMP96";#N/A,#N/A,FALSE,"MAT96";#N/A,#N/A,FALSE,"FANDA96";#N/A,#N/A,FALSE,"INTRAN96";#N/A,#N/A,FALSE,"NAA9697";#N/A,#N/A,FALSE,"ECWEBB";#N/A,#N/A,FALSE,"MFT96";#N/A,#N/A,FALSE,"CTrecon"}</definedName>
    <definedName name="ASFD_2_5" localSheetId="0" hidden="1">{#N/A,#N/A,FALSE,"TMCOMP96";#N/A,#N/A,FALSE,"MAT96";#N/A,#N/A,FALSE,"FANDA96";#N/A,#N/A,FALSE,"INTRAN96";#N/A,#N/A,FALSE,"NAA9697";#N/A,#N/A,FALSE,"ECWEBB";#N/A,#N/A,FALSE,"MFT96";#N/A,#N/A,FALSE,"CTrecon"}</definedName>
    <definedName name="ASFD_2_5" hidden="1">{#N/A,#N/A,FALSE,"TMCOMP96";#N/A,#N/A,FALSE,"MAT96";#N/A,#N/A,FALSE,"FANDA96";#N/A,#N/A,FALSE,"INTRAN96";#N/A,#N/A,FALSE,"NAA9697";#N/A,#N/A,FALSE,"ECWEBB";#N/A,#N/A,FALSE,"MFT96";#N/A,#N/A,FALSE,"CTrecon"}</definedName>
    <definedName name="ASFD_3" localSheetId="0" hidden="1">{#N/A,#N/A,FALSE,"TMCOMP96";#N/A,#N/A,FALSE,"MAT96";#N/A,#N/A,FALSE,"FANDA96";#N/A,#N/A,FALSE,"INTRAN96";#N/A,#N/A,FALSE,"NAA9697";#N/A,#N/A,FALSE,"ECWEBB";#N/A,#N/A,FALSE,"MFT96";#N/A,#N/A,FALSE,"CTrecon"}</definedName>
    <definedName name="ASFD_3" hidden="1">{#N/A,#N/A,FALSE,"TMCOMP96";#N/A,#N/A,FALSE,"MAT96";#N/A,#N/A,FALSE,"FANDA96";#N/A,#N/A,FALSE,"INTRAN96";#N/A,#N/A,FALSE,"NAA9697";#N/A,#N/A,FALSE,"ECWEBB";#N/A,#N/A,FALSE,"MFT96";#N/A,#N/A,FALSE,"CTrecon"}</definedName>
    <definedName name="ASFD_3_1" localSheetId="0" hidden="1">{#N/A,#N/A,FALSE,"TMCOMP96";#N/A,#N/A,FALSE,"MAT96";#N/A,#N/A,FALSE,"FANDA96";#N/A,#N/A,FALSE,"INTRAN96";#N/A,#N/A,FALSE,"NAA9697";#N/A,#N/A,FALSE,"ECWEBB";#N/A,#N/A,FALSE,"MFT96";#N/A,#N/A,FALSE,"CTrecon"}</definedName>
    <definedName name="ASFD_3_1" hidden="1">{#N/A,#N/A,FALSE,"TMCOMP96";#N/A,#N/A,FALSE,"MAT96";#N/A,#N/A,FALSE,"FANDA96";#N/A,#N/A,FALSE,"INTRAN96";#N/A,#N/A,FALSE,"NAA9697";#N/A,#N/A,FALSE,"ECWEBB";#N/A,#N/A,FALSE,"MFT96";#N/A,#N/A,FALSE,"CTrecon"}</definedName>
    <definedName name="ASFD_3_1_1" localSheetId="0" hidden="1">{#N/A,#N/A,FALSE,"TMCOMP96";#N/A,#N/A,FALSE,"MAT96";#N/A,#N/A,FALSE,"FANDA96";#N/A,#N/A,FALSE,"INTRAN96";#N/A,#N/A,FALSE,"NAA9697";#N/A,#N/A,FALSE,"ECWEBB";#N/A,#N/A,FALSE,"MFT96";#N/A,#N/A,FALSE,"CTrecon"}</definedName>
    <definedName name="ASFD_3_1_1" hidden="1">{#N/A,#N/A,FALSE,"TMCOMP96";#N/A,#N/A,FALSE,"MAT96";#N/A,#N/A,FALSE,"FANDA96";#N/A,#N/A,FALSE,"INTRAN96";#N/A,#N/A,FALSE,"NAA9697";#N/A,#N/A,FALSE,"ECWEBB";#N/A,#N/A,FALSE,"MFT96";#N/A,#N/A,FALSE,"CTrecon"}</definedName>
    <definedName name="ASFD_3_1_1_1" hidden="1">{#N/A,#N/A,FALSE,"TMCOMP96";#N/A,#N/A,FALSE,"MAT96";#N/A,#N/A,FALSE,"FANDA96";#N/A,#N/A,FALSE,"INTRAN96";#N/A,#N/A,FALSE,"NAA9697";#N/A,#N/A,FALSE,"ECWEBB";#N/A,#N/A,FALSE,"MFT96";#N/A,#N/A,FALSE,"CTrecon"}</definedName>
    <definedName name="ASFD_3_1_1_2" hidden="1">{#N/A,#N/A,FALSE,"TMCOMP96";#N/A,#N/A,FALSE,"MAT96";#N/A,#N/A,FALSE,"FANDA96";#N/A,#N/A,FALSE,"INTRAN96";#N/A,#N/A,FALSE,"NAA9697";#N/A,#N/A,FALSE,"ECWEBB";#N/A,#N/A,FALSE,"MFT96";#N/A,#N/A,FALSE,"CTrecon"}</definedName>
    <definedName name="ASFD_3_1_2" localSheetId="0" hidden="1">{#N/A,#N/A,FALSE,"TMCOMP96";#N/A,#N/A,FALSE,"MAT96";#N/A,#N/A,FALSE,"FANDA96";#N/A,#N/A,FALSE,"INTRAN96";#N/A,#N/A,FALSE,"NAA9697";#N/A,#N/A,FALSE,"ECWEBB";#N/A,#N/A,FALSE,"MFT96";#N/A,#N/A,FALSE,"CTrecon"}</definedName>
    <definedName name="ASFD_3_1_2" hidden="1">{#N/A,#N/A,FALSE,"TMCOMP96";#N/A,#N/A,FALSE,"MAT96";#N/A,#N/A,FALSE,"FANDA96";#N/A,#N/A,FALSE,"INTRAN96";#N/A,#N/A,FALSE,"NAA9697";#N/A,#N/A,FALSE,"ECWEBB";#N/A,#N/A,FALSE,"MFT96";#N/A,#N/A,FALSE,"CTrecon"}</definedName>
    <definedName name="ASFD_3_1_3" localSheetId="0" hidden="1">{#N/A,#N/A,FALSE,"TMCOMP96";#N/A,#N/A,FALSE,"MAT96";#N/A,#N/A,FALSE,"FANDA96";#N/A,#N/A,FALSE,"INTRAN96";#N/A,#N/A,FALSE,"NAA9697";#N/A,#N/A,FALSE,"ECWEBB";#N/A,#N/A,FALSE,"MFT96";#N/A,#N/A,FALSE,"CTrecon"}</definedName>
    <definedName name="ASFD_3_1_3" hidden="1">{#N/A,#N/A,FALSE,"TMCOMP96";#N/A,#N/A,FALSE,"MAT96";#N/A,#N/A,FALSE,"FANDA96";#N/A,#N/A,FALSE,"INTRAN96";#N/A,#N/A,FALSE,"NAA9697";#N/A,#N/A,FALSE,"ECWEBB";#N/A,#N/A,FALSE,"MFT96";#N/A,#N/A,FALSE,"CTrecon"}</definedName>
    <definedName name="ASFD_3_1_4" localSheetId="0" hidden="1">{#N/A,#N/A,FALSE,"TMCOMP96";#N/A,#N/A,FALSE,"MAT96";#N/A,#N/A,FALSE,"FANDA96";#N/A,#N/A,FALSE,"INTRAN96";#N/A,#N/A,FALSE,"NAA9697";#N/A,#N/A,FALSE,"ECWEBB";#N/A,#N/A,FALSE,"MFT96";#N/A,#N/A,FALSE,"CTrecon"}</definedName>
    <definedName name="ASFD_3_1_4" hidden="1">{#N/A,#N/A,FALSE,"TMCOMP96";#N/A,#N/A,FALSE,"MAT96";#N/A,#N/A,FALSE,"FANDA96";#N/A,#N/A,FALSE,"INTRAN96";#N/A,#N/A,FALSE,"NAA9697";#N/A,#N/A,FALSE,"ECWEBB";#N/A,#N/A,FALSE,"MFT96";#N/A,#N/A,FALSE,"CTrecon"}</definedName>
    <definedName name="ASFD_3_1_5" localSheetId="0" hidden="1">{#N/A,#N/A,FALSE,"TMCOMP96";#N/A,#N/A,FALSE,"MAT96";#N/A,#N/A,FALSE,"FANDA96";#N/A,#N/A,FALSE,"INTRAN96";#N/A,#N/A,FALSE,"NAA9697";#N/A,#N/A,FALSE,"ECWEBB";#N/A,#N/A,FALSE,"MFT96";#N/A,#N/A,FALSE,"CTrecon"}</definedName>
    <definedName name="ASFD_3_1_5" hidden="1">{#N/A,#N/A,FALSE,"TMCOMP96";#N/A,#N/A,FALSE,"MAT96";#N/A,#N/A,FALSE,"FANDA96";#N/A,#N/A,FALSE,"INTRAN96";#N/A,#N/A,FALSE,"NAA9697";#N/A,#N/A,FALSE,"ECWEBB";#N/A,#N/A,FALSE,"MFT96";#N/A,#N/A,FALSE,"CTrecon"}</definedName>
    <definedName name="ASFD_3_2" localSheetId="0" hidden="1">{#N/A,#N/A,FALSE,"TMCOMP96";#N/A,#N/A,FALSE,"MAT96";#N/A,#N/A,FALSE,"FANDA96";#N/A,#N/A,FALSE,"INTRAN96";#N/A,#N/A,FALSE,"NAA9697";#N/A,#N/A,FALSE,"ECWEBB";#N/A,#N/A,FALSE,"MFT96";#N/A,#N/A,FALSE,"CTrecon"}</definedName>
    <definedName name="ASFD_3_2" hidden="1">{#N/A,#N/A,FALSE,"TMCOMP96";#N/A,#N/A,FALSE,"MAT96";#N/A,#N/A,FALSE,"FANDA96";#N/A,#N/A,FALSE,"INTRAN96";#N/A,#N/A,FALSE,"NAA9697";#N/A,#N/A,FALSE,"ECWEBB";#N/A,#N/A,FALSE,"MFT96";#N/A,#N/A,FALSE,"CTrecon"}</definedName>
    <definedName name="ASFD_3_3" localSheetId="0" hidden="1">{#N/A,#N/A,FALSE,"TMCOMP96";#N/A,#N/A,FALSE,"MAT96";#N/A,#N/A,FALSE,"FANDA96";#N/A,#N/A,FALSE,"INTRAN96";#N/A,#N/A,FALSE,"NAA9697";#N/A,#N/A,FALSE,"ECWEBB";#N/A,#N/A,FALSE,"MFT96";#N/A,#N/A,FALSE,"CTrecon"}</definedName>
    <definedName name="ASFD_3_3" hidden="1">{#N/A,#N/A,FALSE,"TMCOMP96";#N/A,#N/A,FALSE,"MAT96";#N/A,#N/A,FALSE,"FANDA96";#N/A,#N/A,FALSE,"INTRAN96";#N/A,#N/A,FALSE,"NAA9697";#N/A,#N/A,FALSE,"ECWEBB";#N/A,#N/A,FALSE,"MFT96";#N/A,#N/A,FALSE,"CTrecon"}</definedName>
    <definedName name="ASFD_3_4" localSheetId="0" hidden="1">{#N/A,#N/A,FALSE,"TMCOMP96";#N/A,#N/A,FALSE,"MAT96";#N/A,#N/A,FALSE,"FANDA96";#N/A,#N/A,FALSE,"INTRAN96";#N/A,#N/A,FALSE,"NAA9697";#N/A,#N/A,FALSE,"ECWEBB";#N/A,#N/A,FALSE,"MFT96";#N/A,#N/A,FALSE,"CTrecon"}</definedName>
    <definedName name="ASFD_3_4" hidden="1">{#N/A,#N/A,FALSE,"TMCOMP96";#N/A,#N/A,FALSE,"MAT96";#N/A,#N/A,FALSE,"FANDA96";#N/A,#N/A,FALSE,"INTRAN96";#N/A,#N/A,FALSE,"NAA9697";#N/A,#N/A,FALSE,"ECWEBB";#N/A,#N/A,FALSE,"MFT96";#N/A,#N/A,FALSE,"CTrecon"}</definedName>
    <definedName name="ASFD_3_5" localSheetId="0" hidden="1">{#N/A,#N/A,FALSE,"TMCOMP96";#N/A,#N/A,FALSE,"MAT96";#N/A,#N/A,FALSE,"FANDA96";#N/A,#N/A,FALSE,"INTRAN96";#N/A,#N/A,FALSE,"NAA9697";#N/A,#N/A,FALSE,"ECWEBB";#N/A,#N/A,FALSE,"MFT96";#N/A,#N/A,FALSE,"CTrecon"}</definedName>
    <definedName name="ASFD_3_5" hidden="1">{#N/A,#N/A,FALSE,"TMCOMP96";#N/A,#N/A,FALSE,"MAT96";#N/A,#N/A,FALSE,"FANDA96";#N/A,#N/A,FALSE,"INTRAN96";#N/A,#N/A,FALSE,"NAA9697";#N/A,#N/A,FALSE,"ECWEBB";#N/A,#N/A,FALSE,"MFT96";#N/A,#N/A,FALSE,"CTrecon"}</definedName>
    <definedName name="ASFD_4" localSheetId="0" hidden="1">{#N/A,#N/A,FALSE,"TMCOMP96";#N/A,#N/A,FALSE,"MAT96";#N/A,#N/A,FALSE,"FANDA96";#N/A,#N/A,FALSE,"INTRAN96";#N/A,#N/A,FALSE,"NAA9697";#N/A,#N/A,FALSE,"ECWEBB";#N/A,#N/A,FALSE,"MFT96";#N/A,#N/A,FALSE,"CTrecon"}</definedName>
    <definedName name="ASFD_4" hidden="1">{#N/A,#N/A,FALSE,"TMCOMP96";#N/A,#N/A,FALSE,"MAT96";#N/A,#N/A,FALSE,"FANDA96";#N/A,#N/A,FALSE,"INTRAN96";#N/A,#N/A,FALSE,"NAA9697";#N/A,#N/A,FALSE,"ECWEBB";#N/A,#N/A,FALSE,"MFT96";#N/A,#N/A,FALSE,"CTrecon"}</definedName>
    <definedName name="ASFD_4_1" localSheetId="0" hidden="1">{#N/A,#N/A,FALSE,"TMCOMP96";#N/A,#N/A,FALSE,"MAT96";#N/A,#N/A,FALSE,"FANDA96";#N/A,#N/A,FALSE,"INTRAN96";#N/A,#N/A,FALSE,"NAA9697";#N/A,#N/A,FALSE,"ECWEBB";#N/A,#N/A,FALSE,"MFT96";#N/A,#N/A,FALSE,"CTrecon"}</definedName>
    <definedName name="ASFD_4_1" hidden="1">{#N/A,#N/A,FALSE,"TMCOMP96";#N/A,#N/A,FALSE,"MAT96";#N/A,#N/A,FALSE,"FANDA96";#N/A,#N/A,FALSE,"INTRAN96";#N/A,#N/A,FALSE,"NAA9697";#N/A,#N/A,FALSE,"ECWEBB";#N/A,#N/A,FALSE,"MFT96";#N/A,#N/A,FALSE,"CTrecon"}</definedName>
    <definedName name="ASFD_4_1_1" localSheetId="0" hidden="1">{#N/A,#N/A,FALSE,"TMCOMP96";#N/A,#N/A,FALSE,"MAT96";#N/A,#N/A,FALSE,"FANDA96";#N/A,#N/A,FALSE,"INTRAN96";#N/A,#N/A,FALSE,"NAA9697";#N/A,#N/A,FALSE,"ECWEBB";#N/A,#N/A,FALSE,"MFT96";#N/A,#N/A,FALSE,"CTrecon"}</definedName>
    <definedName name="ASFD_4_1_1" hidden="1">{#N/A,#N/A,FALSE,"TMCOMP96";#N/A,#N/A,FALSE,"MAT96";#N/A,#N/A,FALSE,"FANDA96";#N/A,#N/A,FALSE,"INTRAN96";#N/A,#N/A,FALSE,"NAA9697";#N/A,#N/A,FALSE,"ECWEBB";#N/A,#N/A,FALSE,"MFT96";#N/A,#N/A,FALSE,"CTrecon"}</definedName>
    <definedName name="ASFD_4_1_1_1" hidden="1">{#N/A,#N/A,FALSE,"TMCOMP96";#N/A,#N/A,FALSE,"MAT96";#N/A,#N/A,FALSE,"FANDA96";#N/A,#N/A,FALSE,"INTRAN96";#N/A,#N/A,FALSE,"NAA9697";#N/A,#N/A,FALSE,"ECWEBB";#N/A,#N/A,FALSE,"MFT96";#N/A,#N/A,FALSE,"CTrecon"}</definedName>
    <definedName name="ASFD_4_1_1_2" hidden="1">{#N/A,#N/A,FALSE,"TMCOMP96";#N/A,#N/A,FALSE,"MAT96";#N/A,#N/A,FALSE,"FANDA96";#N/A,#N/A,FALSE,"INTRAN96";#N/A,#N/A,FALSE,"NAA9697";#N/A,#N/A,FALSE,"ECWEBB";#N/A,#N/A,FALSE,"MFT96";#N/A,#N/A,FALSE,"CTrecon"}</definedName>
    <definedName name="ASFD_4_1_2" localSheetId="0" hidden="1">{#N/A,#N/A,FALSE,"TMCOMP96";#N/A,#N/A,FALSE,"MAT96";#N/A,#N/A,FALSE,"FANDA96";#N/A,#N/A,FALSE,"INTRAN96";#N/A,#N/A,FALSE,"NAA9697";#N/A,#N/A,FALSE,"ECWEBB";#N/A,#N/A,FALSE,"MFT96";#N/A,#N/A,FALSE,"CTrecon"}</definedName>
    <definedName name="ASFD_4_1_2" hidden="1">{#N/A,#N/A,FALSE,"TMCOMP96";#N/A,#N/A,FALSE,"MAT96";#N/A,#N/A,FALSE,"FANDA96";#N/A,#N/A,FALSE,"INTRAN96";#N/A,#N/A,FALSE,"NAA9697";#N/A,#N/A,FALSE,"ECWEBB";#N/A,#N/A,FALSE,"MFT96";#N/A,#N/A,FALSE,"CTrecon"}</definedName>
    <definedName name="ASFD_4_1_3" localSheetId="0" hidden="1">{#N/A,#N/A,FALSE,"TMCOMP96";#N/A,#N/A,FALSE,"MAT96";#N/A,#N/A,FALSE,"FANDA96";#N/A,#N/A,FALSE,"INTRAN96";#N/A,#N/A,FALSE,"NAA9697";#N/A,#N/A,FALSE,"ECWEBB";#N/A,#N/A,FALSE,"MFT96";#N/A,#N/A,FALSE,"CTrecon"}</definedName>
    <definedName name="ASFD_4_1_3" hidden="1">{#N/A,#N/A,FALSE,"TMCOMP96";#N/A,#N/A,FALSE,"MAT96";#N/A,#N/A,FALSE,"FANDA96";#N/A,#N/A,FALSE,"INTRAN96";#N/A,#N/A,FALSE,"NAA9697";#N/A,#N/A,FALSE,"ECWEBB";#N/A,#N/A,FALSE,"MFT96";#N/A,#N/A,FALSE,"CTrecon"}</definedName>
    <definedName name="ASFD_4_1_4" localSheetId="0" hidden="1">{#N/A,#N/A,FALSE,"TMCOMP96";#N/A,#N/A,FALSE,"MAT96";#N/A,#N/A,FALSE,"FANDA96";#N/A,#N/A,FALSE,"INTRAN96";#N/A,#N/A,FALSE,"NAA9697";#N/A,#N/A,FALSE,"ECWEBB";#N/A,#N/A,FALSE,"MFT96";#N/A,#N/A,FALSE,"CTrecon"}</definedName>
    <definedName name="ASFD_4_1_4" hidden="1">{#N/A,#N/A,FALSE,"TMCOMP96";#N/A,#N/A,FALSE,"MAT96";#N/A,#N/A,FALSE,"FANDA96";#N/A,#N/A,FALSE,"INTRAN96";#N/A,#N/A,FALSE,"NAA9697";#N/A,#N/A,FALSE,"ECWEBB";#N/A,#N/A,FALSE,"MFT96";#N/A,#N/A,FALSE,"CTrecon"}</definedName>
    <definedName name="ASFD_4_1_5" localSheetId="0" hidden="1">{#N/A,#N/A,FALSE,"TMCOMP96";#N/A,#N/A,FALSE,"MAT96";#N/A,#N/A,FALSE,"FANDA96";#N/A,#N/A,FALSE,"INTRAN96";#N/A,#N/A,FALSE,"NAA9697";#N/A,#N/A,FALSE,"ECWEBB";#N/A,#N/A,FALSE,"MFT96";#N/A,#N/A,FALSE,"CTrecon"}</definedName>
    <definedName name="ASFD_4_1_5" hidden="1">{#N/A,#N/A,FALSE,"TMCOMP96";#N/A,#N/A,FALSE,"MAT96";#N/A,#N/A,FALSE,"FANDA96";#N/A,#N/A,FALSE,"INTRAN96";#N/A,#N/A,FALSE,"NAA9697";#N/A,#N/A,FALSE,"ECWEBB";#N/A,#N/A,FALSE,"MFT96";#N/A,#N/A,FALSE,"CTrecon"}</definedName>
    <definedName name="ASFD_4_2" localSheetId="0" hidden="1">{#N/A,#N/A,FALSE,"TMCOMP96";#N/A,#N/A,FALSE,"MAT96";#N/A,#N/A,FALSE,"FANDA96";#N/A,#N/A,FALSE,"INTRAN96";#N/A,#N/A,FALSE,"NAA9697";#N/A,#N/A,FALSE,"ECWEBB";#N/A,#N/A,FALSE,"MFT96";#N/A,#N/A,FALSE,"CTrecon"}</definedName>
    <definedName name="ASFD_4_2" hidden="1">{#N/A,#N/A,FALSE,"TMCOMP96";#N/A,#N/A,FALSE,"MAT96";#N/A,#N/A,FALSE,"FANDA96";#N/A,#N/A,FALSE,"INTRAN96";#N/A,#N/A,FALSE,"NAA9697";#N/A,#N/A,FALSE,"ECWEBB";#N/A,#N/A,FALSE,"MFT96";#N/A,#N/A,FALSE,"CTrecon"}</definedName>
    <definedName name="ASFD_4_3" localSheetId="0" hidden="1">{#N/A,#N/A,FALSE,"TMCOMP96";#N/A,#N/A,FALSE,"MAT96";#N/A,#N/A,FALSE,"FANDA96";#N/A,#N/A,FALSE,"INTRAN96";#N/A,#N/A,FALSE,"NAA9697";#N/A,#N/A,FALSE,"ECWEBB";#N/A,#N/A,FALSE,"MFT96";#N/A,#N/A,FALSE,"CTrecon"}</definedName>
    <definedName name="ASFD_4_3" hidden="1">{#N/A,#N/A,FALSE,"TMCOMP96";#N/A,#N/A,FALSE,"MAT96";#N/A,#N/A,FALSE,"FANDA96";#N/A,#N/A,FALSE,"INTRAN96";#N/A,#N/A,FALSE,"NAA9697";#N/A,#N/A,FALSE,"ECWEBB";#N/A,#N/A,FALSE,"MFT96";#N/A,#N/A,FALSE,"CTrecon"}</definedName>
    <definedName name="ASFD_4_4" localSheetId="0" hidden="1">{#N/A,#N/A,FALSE,"TMCOMP96";#N/A,#N/A,FALSE,"MAT96";#N/A,#N/A,FALSE,"FANDA96";#N/A,#N/A,FALSE,"INTRAN96";#N/A,#N/A,FALSE,"NAA9697";#N/A,#N/A,FALSE,"ECWEBB";#N/A,#N/A,FALSE,"MFT96";#N/A,#N/A,FALSE,"CTrecon"}</definedName>
    <definedName name="ASFD_4_4" hidden="1">{#N/A,#N/A,FALSE,"TMCOMP96";#N/A,#N/A,FALSE,"MAT96";#N/A,#N/A,FALSE,"FANDA96";#N/A,#N/A,FALSE,"INTRAN96";#N/A,#N/A,FALSE,"NAA9697";#N/A,#N/A,FALSE,"ECWEBB";#N/A,#N/A,FALSE,"MFT96";#N/A,#N/A,FALSE,"CTrecon"}</definedName>
    <definedName name="ASFD_4_5" localSheetId="0" hidden="1">{#N/A,#N/A,FALSE,"TMCOMP96";#N/A,#N/A,FALSE,"MAT96";#N/A,#N/A,FALSE,"FANDA96";#N/A,#N/A,FALSE,"INTRAN96";#N/A,#N/A,FALSE,"NAA9697";#N/A,#N/A,FALSE,"ECWEBB";#N/A,#N/A,FALSE,"MFT96";#N/A,#N/A,FALSE,"CTrecon"}</definedName>
    <definedName name="ASFD_4_5" hidden="1">{#N/A,#N/A,FALSE,"TMCOMP96";#N/A,#N/A,FALSE,"MAT96";#N/A,#N/A,FALSE,"FANDA96";#N/A,#N/A,FALSE,"INTRAN96";#N/A,#N/A,FALSE,"NAA9697";#N/A,#N/A,FALSE,"ECWEBB";#N/A,#N/A,FALSE,"MFT96";#N/A,#N/A,FALSE,"CTrecon"}</definedName>
    <definedName name="ASFD_5" localSheetId="0" hidden="1">{#N/A,#N/A,FALSE,"TMCOMP96";#N/A,#N/A,FALSE,"MAT96";#N/A,#N/A,FALSE,"FANDA96";#N/A,#N/A,FALSE,"INTRAN96";#N/A,#N/A,FALSE,"NAA9697";#N/A,#N/A,FALSE,"ECWEBB";#N/A,#N/A,FALSE,"MFT96";#N/A,#N/A,FALSE,"CTrecon"}</definedName>
    <definedName name="ASFD_5" hidden="1">{#N/A,#N/A,FALSE,"TMCOMP96";#N/A,#N/A,FALSE,"MAT96";#N/A,#N/A,FALSE,"FANDA96";#N/A,#N/A,FALSE,"INTRAN96";#N/A,#N/A,FALSE,"NAA9697";#N/A,#N/A,FALSE,"ECWEBB";#N/A,#N/A,FALSE,"MFT96";#N/A,#N/A,FALSE,"CTrecon"}</definedName>
    <definedName name="ASFD_5_1" localSheetId="0" hidden="1">{#N/A,#N/A,FALSE,"TMCOMP96";#N/A,#N/A,FALSE,"MAT96";#N/A,#N/A,FALSE,"FANDA96";#N/A,#N/A,FALSE,"INTRAN96";#N/A,#N/A,FALSE,"NAA9697";#N/A,#N/A,FALSE,"ECWEBB";#N/A,#N/A,FALSE,"MFT96";#N/A,#N/A,FALSE,"CTrecon"}</definedName>
    <definedName name="ASFD_5_1" hidden="1">{#N/A,#N/A,FALSE,"TMCOMP96";#N/A,#N/A,FALSE,"MAT96";#N/A,#N/A,FALSE,"FANDA96";#N/A,#N/A,FALSE,"INTRAN96";#N/A,#N/A,FALSE,"NAA9697";#N/A,#N/A,FALSE,"ECWEBB";#N/A,#N/A,FALSE,"MFT96";#N/A,#N/A,FALSE,"CTrecon"}</definedName>
    <definedName name="ASFD_5_1_1" localSheetId="0" hidden="1">{#N/A,#N/A,FALSE,"TMCOMP96";#N/A,#N/A,FALSE,"MAT96";#N/A,#N/A,FALSE,"FANDA96";#N/A,#N/A,FALSE,"INTRAN96";#N/A,#N/A,FALSE,"NAA9697";#N/A,#N/A,FALSE,"ECWEBB";#N/A,#N/A,FALSE,"MFT96";#N/A,#N/A,FALSE,"CTrecon"}</definedName>
    <definedName name="ASFD_5_1_1" hidden="1">{#N/A,#N/A,FALSE,"TMCOMP96";#N/A,#N/A,FALSE,"MAT96";#N/A,#N/A,FALSE,"FANDA96";#N/A,#N/A,FALSE,"INTRAN96";#N/A,#N/A,FALSE,"NAA9697";#N/A,#N/A,FALSE,"ECWEBB";#N/A,#N/A,FALSE,"MFT96";#N/A,#N/A,FALSE,"CTrecon"}</definedName>
    <definedName name="ASFD_5_1_1_1" hidden="1">{#N/A,#N/A,FALSE,"TMCOMP96";#N/A,#N/A,FALSE,"MAT96";#N/A,#N/A,FALSE,"FANDA96";#N/A,#N/A,FALSE,"INTRAN96";#N/A,#N/A,FALSE,"NAA9697";#N/A,#N/A,FALSE,"ECWEBB";#N/A,#N/A,FALSE,"MFT96";#N/A,#N/A,FALSE,"CTrecon"}</definedName>
    <definedName name="ASFD_5_1_1_2" hidden="1">{#N/A,#N/A,FALSE,"TMCOMP96";#N/A,#N/A,FALSE,"MAT96";#N/A,#N/A,FALSE,"FANDA96";#N/A,#N/A,FALSE,"INTRAN96";#N/A,#N/A,FALSE,"NAA9697";#N/A,#N/A,FALSE,"ECWEBB";#N/A,#N/A,FALSE,"MFT96";#N/A,#N/A,FALSE,"CTrecon"}</definedName>
    <definedName name="ASFD_5_1_2" localSheetId="0" hidden="1">{#N/A,#N/A,FALSE,"TMCOMP96";#N/A,#N/A,FALSE,"MAT96";#N/A,#N/A,FALSE,"FANDA96";#N/A,#N/A,FALSE,"INTRAN96";#N/A,#N/A,FALSE,"NAA9697";#N/A,#N/A,FALSE,"ECWEBB";#N/A,#N/A,FALSE,"MFT96";#N/A,#N/A,FALSE,"CTrecon"}</definedName>
    <definedName name="ASFD_5_1_2" hidden="1">{#N/A,#N/A,FALSE,"TMCOMP96";#N/A,#N/A,FALSE,"MAT96";#N/A,#N/A,FALSE,"FANDA96";#N/A,#N/A,FALSE,"INTRAN96";#N/A,#N/A,FALSE,"NAA9697";#N/A,#N/A,FALSE,"ECWEBB";#N/A,#N/A,FALSE,"MFT96";#N/A,#N/A,FALSE,"CTrecon"}</definedName>
    <definedName name="ASFD_5_1_3" localSheetId="0" hidden="1">{#N/A,#N/A,FALSE,"TMCOMP96";#N/A,#N/A,FALSE,"MAT96";#N/A,#N/A,FALSE,"FANDA96";#N/A,#N/A,FALSE,"INTRAN96";#N/A,#N/A,FALSE,"NAA9697";#N/A,#N/A,FALSE,"ECWEBB";#N/A,#N/A,FALSE,"MFT96";#N/A,#N/A,FALSE,"CTrecon"}</definedName>
    <definedName name="ASFD_5_1_3" hidden="1">{#N/A,#N/A,FALSE,"TMCOMP96";#N/A,#N/A,FALSE,"MAT96";#N/A,#N/A,FALSE,"FANDA96";#N/A,#N/A,FALSE,"INTRAN96";#N/A,#N/A,FALSE,"NAA9697";#N/A,#N/A,FALSE,"ECWEBB";#N/A,#N/A,FALSE,"MFT96";#N/A,#N/A,FALSE,"CTrecon"}</definedName>
    <definedName name="ASFD_5_1_4" localSheetId="0" hidden="1">{#N/A,#N/A,FALSE,"TMCOMP96";#N/A,#N/A,FALSE,"MAT96";#N/A,#N/A,FALSE,"FANDA96";#N/A,#N/A,FALSE,"INTRAN96";#N/A,#N/A,FALSE,"NAA9697";#N/A,#N/A,FALSE,"ECWEBB";#N/A,#N/A,FALSE,"MFT96";#N/A,#N/A,FALSE,"CTrecon"}</definedName>
    <definedName name="ASFD_5_1_4" hidden="1">{#N/A,#N/A,FALSE,"TMCOMP96";#N/A,#N/A,FALSE,"MAT96";#N/A,#N/A,FALSE,"FANDA96";#N/A,#N/A,FALSE,"INTRAN96";#N/A,#N/A,FALSE,"NAA9697";#N/A,#N/A,FALSE,"ECWEBB";#N/A,#N/A,FALSE,"MFT96";#N/A,#N/A,FALSE,"CTrecon"}</definedName>
    <definedName name="ASFD_5_1_5" localSheetId="0" hidden="1">{#N/A,#N/A,FALSE,"TMCOMP96";#N/A,#N/A,FALSE,"MAT96";#N/A,#N/A,FALSE,"FANDA96";#N/A,#N/A,FALSE,"INTRAN96";#N/A,#N/A,FALSE,"NAA9697";#N/A,#N/A,FALSE,"ECWEBB";#N/A,#N/A,FALSE,"MFT96";#N/A,#N/A,FALSE,"CTrecon"}</definedName>
    <definedName name="ASFD_5_1_5" hidden="1">{#N/A,#N/A,FALSE,"TMCOMP96";#N/A,#N/A,FALSE,"MAT96";#N/A,#N/A,FALSE,"FANDA96";#N/A,#N/A,FALSE,"INTRAN96";#N/A,#N/A,FALSE,"NAA9697";#N/A,#N/A,FALSE,"ECWEBB";#N/A,#N/A,FALSE,"MFT96";#N/A,#N/A,FALSE,"CTrecon"}</definedName>
    <definedName name="ASFD_5_2" localSheetId="0" hidden="1">{#N/A,#N/A,FALSE,"TMCOMP96";#N/A,#N/A,FALSE,"MAT96";#N/A,#N/A,FALSE,"FANDA96";#N/A,#N/A,FALSE,"INTRAN96";#N/A,#N/A,FALSE,"NAA9697";#N/A,#N/A,FALSE,"ECWEBB";#N/A,#N/A,FALSE,"MFT96";#N/A,#N/A,FALSE,"CTrecon"}</definedName>
    <definedName name="ASFD_5_2" hidden="1">{#N/A,#N/A,FALSE,"TMCOMP96";#N/A,#N/A,FALSE,"MAT96";#N/A,#N/A,FALSE,"FANDA96";#N/A,#N/A,FALSE,"INTRAN96";#N/A,#N/A,FALSE,"NAA9697";#N/A,#N/A,FALSE,"ECWEBB";#N/A,#N/A,FALSE,"MFT96";#N/A,#N/A,FALSE,"CTrecon"}</definedName>
    <definedName name="ASFD_5_3" localSheetId="0" hidden="1">{#N/A,#N/A,FALSE,"TMCOMP96";#N/A,#N/A,FALSE,"MAT96";#N/A,#N/A,FALSE,"FANDA96";#N/A,#N/A,FALSE,"INTRAN96";#N/A,#N/A,FALSE,"NAA9697";#N/A,#N/A,FALSE,"ECWEBB";#N/A,#N/A,FALSE,"MFT96";#N/A,#N/A,FALSE,"CTrecon"}</definedName>
    <definedName name="ASFD_5_3" hidden="1">{#N/A,#N/A,FALSE,"TMCOMP96";#N/A,#N/A,FALSE,"MAT96";#N/A,#N/A,FALSE,"FANDA96";#N/A,#N/A,FALSE,"INTRAN96";#N/A,#N/A,FALSE,"NAA9697";#N/A,#N/A,FALSE,"ECWEBB";#N/A,#N/A,FALSE,"MFT96";#N/A,#N/A,FALSE,"CTrecon"}</definedName>
    <definedName name="ASFD_5_4" localSheetId="0" hidden="1">{#N/A,#N/A,FALSE,"TMCOMP96";#N/A,#N/A,FALSE,"MAT96";#N/A,#N/A,FALSE,"FANDA96";#N/A,#N/A,FALSE,"INTRAN96";#N/A,#N/A,FALSE,"NAA9697";#N/A,#N/A,FALSE,"ECWEBB";#N/A,#N/A,FALSE,"MFT96";#N/A,#N/A,FALSE,"CTrecon"}</definedName>
    <definedName name="ASFD_5_4" hidden="1">{#N/A,#N/A,FALSE,"TMCOMP96";#N/A,#N/A,FALSE,"MAT96";#N/A,#N/A,FALSE,"FANDA96";#N/A,#N/A,FALSE,"INTRAN96";#N/A,#N/A,FALSE,"NAA9697";#N/A,#N/A,FALSE,"ECWEBB";#N/A,#N/A,FALSE,"MFT96";#N/A,#N/A,FALSE,"CTrecon"}</definedName>
    <definedName name="ASFD_5_5" localSheetId="0" hidden="1">{#N/A,#N/A,FALSE,"TMCOMP96";#N/A,#N/A,FALSE,"MAT96";#N/A,#N/A,FALSE,"FANDA96";#N/A,#N/A,FALSE,"INTRAN96";#N/A,#N/A,FALSE,"NAA9697";#N/A,#N/A,FALSE,"ECWEBB";#N/A,#N/A,FALSE,"MFT96";#N/A,#N/A,FALSE,"CTrecon"}</definedName>
    <definedName name="ASFD_5_5" hidden="1">{#N/A,#N/A,FALSE,"TMCOMP96";#N/A,#N/A,FALSE,"MAT96";#N/A,#N/A,FALSE,"FANDA96";#N/A,#N/A,FALSE,"INTRAN96";#N/A,#N/A,FALSE,"NAA9697";#N/A,#N/A,FALSE,"ECWEBB";#N/A,#N/A,FALSE,"MFT96";#N/A,#N/A,FALSE,"CTrecon"}</definedName>
    <definedName name="b" localSheetId="0" hidden="1">{#N/A,#N/A,FALSE,"TMCOMP96";#N/A,#N/A,FALSE,"MAT96";#N/A,#N/A,FALSE,"FANDA96";#N/A,#N/A,FALSE,"INTRAN96";#N/A,#N/A,FALSE,"NAA9697";#N/A,#N/A,FALSE,"ECWEBB";#N/A,#N/A,FALSE,"MFT96";#N/A,#N/A,FALSE,"CTrecon"}</definedName>
    <definedName name="b" localSheetId="3" hidden="1">{#N/A,#N/A,FALSE,"TMCOMP96";#N/A,#N/A,FALSE,"MAT96";#N/A,#N/A,FALSE,"FANDA96";#N/A,#N/A,FALSE,"INTRAN96";#N/A,#N/A,FALSE,"NAA9697";#N/A,#N/A,FALSE,"ECWEBB";#N/A,#N/A,FALSE,"MFT96";#N/A,#N/A,FALSE,"CTrecon"}</definedName>
    <definedName name="b" localSheetId="4" hidden="1">{#N/A,#N/A,FALSE,"TMCOMP96";#N/A,#N/A,FALSE,"MAT96";#N/A,#N/A,FALSE,"FANDA96";#N/A,#N/A,FALSE,"INTRAN96";#N/A,#N/A,FALSE,"NAA9697";#N/A,#N/A,FALSE,"ECWEBB";#N/A,#N/A,FALSE,"MFT96";#N/A,#N/A,FALSE,"CTrecon"}</definedName>
    <definedName name="b" hidden="1">{#N/A,#N/A,FALSE,"TMCOMP96";#N/A,#N/A,FALSE,"MAT96";#N/A,#N/A,FALSE,"FANDA96";#N/A,#N/A,FALSE,"INTRAN96";#N/A,#N/A,FALSE,"NAA9697";#N/A,#N/A,FALSE,"ECWEBB";#N/A,#N/A,FALSE,"MFT96";#N/A,#N/A,FALSE,"CTrecon"}</definedName>
    <definedName name="b_1" localSheetId="0" hidden="1">{#N/A,#N/A,FALSE,"TMCOMP96";#N/A,#N/A,FALSE,"MAT96";#N/A,#N/A,FALSE,"FANDA96";#N/A,#N/A,FALSE,"INTRAN96";#N/A,#N/A,FALSE,"NAA9697";#N/A,#N/A,FALSE,"ECWEBB";#N/A,#N/A,FALSE,"MFT96";#N/A,#N/A,FALSE,"CTrecon"}</definedName>
    <definedName name="b_1" localSheetId="3" hidden="1">{#N/A,#N/A,FALSE,"TMCOMP96";#N/A,#N/A,FALSE,"MAT96";#N/A,#N/A,FALSE,"FANDA96";#N/A,#N/A,FALSE,"INTRAN96";#N/A,#N/A,FALSE,"NAA9697";#N/A,#N/A,FALSE,"ECWEBB";#N/A,#N/A,FALSE,"MFT96";#N/A,#N/A,FALSE,"CTrecon"}</definedName>
    <definedName name="b_1" localSheetId="4" hidden="1">{#N/A,#N/A,FALSE,"TMCOMP96";#N/A,#N/A,FALSE,"MAT96";#N/A,#N/A,FALSE,"FANDA96";#N/A,#N/A,FALSE,"INTRAN96";#N/A,#N/A,FALSE,"NAA9697";#N/A,#N/A,FALSE,"ECWEBB";#N/A,#N/A,FALSE,"MFT96";#N/A,#N/A,FALSE,"CTrecon"}</definedName>
    <definedName name="b_1" hidden="1">{#N/A,#N/A,FALSE,"TMCOMP96";#N/A,#N/A,FALSE,"MAT96";#N/A,#N/A,FALSE,"FANDA96";#N/A,#N/A,FALSE,"INTRAN96";#N/A,#N/A,FALSE,"NAA9697";#N/A,#N/A,FALSE,"ECWEBB";#N/A,#N/A,FALSE,"MFT96";#N/A,#N/A,FALSE,"CTrecon"}</definedName>
    <definedName name="b_1_1" localSheetId="0" hidden="1">{#N/A,#N/A,FALSE,"TMCOMP96";#N/A,#N/A,FALSE,"MAT96";#N/A,#N/A,FALSE,"FANDA96";#N/A,#N/A,FALSE,"INTRAN96";#N/A,#N/A,FALSE,"NAA9697";#N/A,#N/A,FALSE,"ECWEBB";#N/A,#N/A,FALSE,"MFT96";#N/A,#N/A,FALSE,"CTrecon"}</definedName>
    <definedName name="b_1_1" localSheetId="3" hidden="1">{#N/A,#N/A,FALSE,"TMCOMP96";#N/A,#N/A,FALSE,"MAT96";#N/A,#N/A,FALSE,"FANDA96";#N/A,#N/A,FALSE,"INTRAN96";#N/A,#N/A,FALSE,"NAA9697";#N/A,#N/A,FALSE,"ECWEBB";#N/A,#N/A,FALSE,"MFT96";#N/A,#N/A,FALSE,"CTrecon"}</definedName>
    <definedName name="b_1_1" localSheetId="4" hidden="1">{#N/A,#N/A,FALSE,"TMCOMP96";#N/A,#N/A,FALSE,"MAT96";#N/A,#N/A,FALSE,"FANDA96";#N/A,#N/A,FALSE,"INTRAN96";#N/A,#N/A,FALSE,"NAA9697";#N/A,#N/A,FALSE,"ECWEBB";#N/A,#N/A,FALSE,"MFT96";#N/A,#N/A,FALSE,"CTrecon"}</definedName>
    <definedName name="b_1_1" hidden="1">{#N/A,#N/A,FALSE,"TMCOMP96";#N/A,#N/A,FALSE,"MAT96";#N/A,#N/A,FALSE,"FANDA96";#N/A,#N/A,FALSE,"INTRAN96";#N/A,#N/A,FALSE,"NAA9697";#N/A,#N/A,FALSE,"ECWEBB";#N/A,#N/A,FALSE,"MFT96";#N/A,#N/A,FALSE,"CTrecon"}</definedName>
    <definedName name="b_1_1_1" localSheetId="0" hidden="1">{#N/A,#N/A,FALSE,"TMCOMP96";#N/A,#N/A,FALSE,"MAT96";#N/A,#N/A,FALSE,"FANDA96";#N/A,#N/A,FALSE,"INTRAN96";#N/A,#N/A,FALSE,"NAA9697";#N/A,#N/A,FALSE,"ECWEBB";#N/A,#N/A,FALSE,"MFT96";#N/A,#N/A,FALSE,"CTrecon"}</definedName>
    <definedName name="b_1_1_1" hidden="1">{#N/A,#N/A,FALSE,"TMCOMP96";#N/A,#N/A,FALSE,"MAT96";#N/A,#N/A,FALSE,"FANDA96";#N/A,#N/A,FALSE,"INTRAN96";#N/A,#N/A,FALSE,"NAA9697";#N/A,#N/A,FALSE,"ECWEBB";#N/A,#N/A,FALSE,"MFT96";#N/A,#N/A,FALSE,"CTrecon"}</definedName>
    <definedName name="b_1_1_1_1" localSheetId="0" hidden="1">{#N/A,#N/A,FALSE,"TMCOMP96";#N/A,#N/A,FALSE,"MAT96";#N/A,#N/A,FALSE,"FANDA96";#N/A,#N/A,FALSE,"INTRAN96";#N/A,#N/A,FALSE,"NAA9697";#N/A,#N/A,FALSE,"ECWEBB";#N/A,#N/A,FALSE,"MFT96";#N/A,#N/A,FALSE,"CTrecon"}</definedName>
    <definedName name="b_1_1_1_1" hidden="1">{#N/A,#N/A,FALSE,"TMCOMP96";#N/A,#N/A,FALSE,"MAT96";#N/A,#N/A,FALSE,"FANDA96";#N/A,#N/A,FALSE,"INTRAN96";#N/A,#N/A,FALSE,"NAA9697";#N/A,#N/A,FALSE,"ECWEBB";#N/A,#N/A,FALSE,"MFT96";#N/A,#N/A,FALSE,"CTrecon"}</definedName>
    <definedName name="b_1_1_1_1_1" hidden="1">{#N/A,#N/A,FALSE,"TMCOMP96";#N/A,#N/A,FALSE,"MAT96";#N/A,#N/A,FALSE,"FANDA96";#N/A,#N/A,FALSE,"INTRAN96";#N/A,#N/A,FALSE,"NAA9697";#N/A,#N/A,FALSE,"ECWEBB";#N/A,#N/A,FALSE,"MFT96";#N/A,#N/A,FALSE,"CTrecon"}</definedName>
    <definedName name="b_1_1_1_1_2" hidden="1">{#N/A,#N/A,FALSE,"TMCOMP96";#N/A,#N/A,FALSE,"MAT96";#N/A,#N/A,FALSE,"FANDA96";#N/A,#N/A,FALSE,"INTRAN96";#N/A,#N/A,FALSE,"NAA9697";#N/A,#N/A,FALSE,"ECWEBB";#N/A,#N/A,FALSE,"MFT96";#N/A,#N/A,FALSE,"CTrecon"}</definedName>
    <definedName name="b_1_1_1_2" localSheetId="0" hidden="1">{#N/A,#N/A,FALSE,"TMCOMP96";#N/A,#N/A,FALSE,"MAT96";#N/A,#N/A,FALSE,"FANDA96";#N/A,#N/A,FALSE,"INTRAN96";#N/A,#N/A,FALSE,"NAA9697";#N/A,#N/A,FALSE,"ECWEBB";#N/A,#N/A,FALSE,"MFT96";#N/A,#N/A,FALSE,"CTrecon"}</definedName>
    <definedName name="b_1_1_1_2" hidden="1">{#N/A,#N/A,FALSE,"TMCOMP96";#N/A,#N/A,FALSE,"MAT96";#N/A,#N/A,FALSE,"FANDA96";#N/A,#N/A,FALSE,"INTRAN96";#N/A,#N/A,FALSE,"NAA9697";#N/A,#N/A,FALSE,"ECWEBB";#N/A,#N/A,FALSE,"MFT96";#N/A,#N/A,FALSE,"CTrecon"}</definedName>
    <definedName name="b_1_1_1_3" localSheetId="0" hidden="1">{#N/A,#N/A,FALSE,"TMCOMP96";#N/A,#N/A,FALSE,"MAT96";#N/A,#N/A,FALSE,"FANDA96";#N/A,#N/A,FALSE,"INTRAN96";#N/A,#N/A,FALSE,"NAA9697";#N/A,#N/A,FALSE,"ECWEBB";#N/A,#N/A,FALSE,"MFT96";#N/A,#N/A,FALSE,"CTrecon"}</definedName>
    <definedName name="b_1_1_1_3" hidden="1">{#N/A,#N/A,FALSE,"TMCOMP96";#N/A,#N/A,FALSE,"MAT96";#N/A,#N/A,FALSE,"FANDA96";#N/A,#N/A,FALSE,"INTRAN96";#N/A,#N/A,FALSE,"NAA9697";#N/A,#N/A,FALSE,"ECWEBB";#N/A,#N/A,FALSE,"MFT96";#N/A,#N/A,FALSE,"CTrecon"}</definedName>
    <definedName name="b_1_1_1_4" localSheetId="0" hidden="1">{#N/A,#N/A,FALSE,"TMCOMP96";#N/A,#N/A,FALSE,"MAT96";#N/A,#N/A,FALSE,"FANDA96";#N/A,#N/A,FALSE,"INTRAN96";#N/A,#N/A,FALSE,"NAA9697";#N/A,#N/A,FALSE,"ECWEBB";#N/A,#N/A,FALSE,"MFT96";#N/A,#N/A,FALSE,"CTrecon"}</definedName>
    <definedName name="b_1_1_1_4" hidden="1">{#N/A,#N/A,FALSE,"TMCOMP96";#N/A,#N/A,FALSE,"MAT96";#N/A,#N/A,FALSE,"FANDA96";#N/A,#N/A,FALSE,"INTRAN96";#N/A,#N/A,FALSE,"NAA9697";#N/A,#N/A,FALSE,"ECWEBB";#N/A,#N/A,FALSE,"MFT96";#N/A,#N/A,FALSE,"CTrecon"}</definedName>
    <definedName name="b_1_1_1_5" localSheetId="0" hidden="1">{#N/A,#N/A,FALSE,"TMCOMP96";#N/A,#N/A,FALSE,"MAT96";#N/A,#N/A,FALSE,"FANDA96";#N/A,#N/A,FALSE,"INTRAN96";#N/A,#N/A,FALSE,"NAA9697";#N/A,#N/A,FALSE,"ECWEBB";#N/A,#N/A,FALSE,"MFT96";#N/A,#N/A,FALSE,"CTrecon"}</definedName>
    <definedName name="b_1_1_1_5" hidden="1">{#N/A,#N/A,FALSE,"TMCOMP96";#N/A,#N/A,FALSE,"MAT96";#N/A,#N/A,FALSE,"FANDA96";#N/A,#N/A,FALSE,"INTRAN96";#N/A,#N/A,FALSE,"NAA9697";#N/A,#N/A,FALSE,"ECWEBB";#N/A,#N/A,FALSE,"MFT96";#N/A,#N/A,FALSE,"CTrecon"}</definedName>
    <definedName name="b_1_1_2" localSheetId="0" hidden="1">{#N/A,#N/A,FALSE,"TMCOMP96";#N/A,#N/A,FALSE,"MAT96";#N/A,#N/A,FALSE,"FANDA96";#N/A,#N/A,FALSE,"INTRAN96";#N/A,#N/A,FALSE,"NAA9697";#N/A,#N/A,FALSE,"ECWEBB";#N/A,#N/A,FALSE,"MFT96";#N/A,#N/A,FALSE,"CTrecon"}</definedName>
    <definedName name="b_1_1_2" hidden="1">{#N/A,#N/A,FALSE,"TMCOMP96";#N/A,#N/A,FALSE,"MAT96";#N/A,#N/A,FALSE,"FANDA96";#N/A,#N/A,FALSE,"INTRAN96";#N/A,#N/A,FALSE,"NAA9697";#N/A,#N/A,FALSE,"ECWEBB";#N/A,#N/A,FALSE,"MFT96";#N/A,#N/A,FALSE,"CTrecon"}</definedName>
    <definedName name="b_1_1_3" localSheetId="0" hidden="1">{#N/A,#N/A,FALSE,"TMCOMP96";#N/A,#N/A,FALSE,"MAT96";#N/A,#N/A,FALSE,"FANDA96";#N/A,#N/A,FALSE,"INTRAN96";#N/A,#N/A,FALSE,"NAA9697";#N/A,#N/A,FALSE,"ECWEBB";#N/A,#N/A,FALSE,"MFT96";#N/A,#N/A,FALSE,"CTrecon"}</definedName>
    <definedName name="b_1_1_3" hidden="1">{#N/A,#N/A,FALSE,"TMCOMP96";#N/A,#N/A,FALSE,"MAT96";#N/A,#N/A,FALSE,"FANDA96";#N/A,#N/A,FALSE,"INTRAN96";#N/A,#N/A,FALSE,"NAA9697";#N/A,#N/A,FALSE,"ECWEBB";#N/A,#N/A,FALSE,"MFT96";#N/A,#N/A,FALSE,"CTrecon"}</definedName>
    <definedName name="b_1_1_4" localSheetId="0" hidden="1">{#N/A,#N/A,FALSE,"TMCOMP96";#N/A,#N/A,FALSE,"MAT96";#N/A,#N/A,FALSE,"FANDA96";#N/A,#N/A,FALSE,"INTRAN96";#N/A,#N/A,FALSE,"NAA9697";#N/A,#N/A,FALSE,"ECWEBB";#N/A,#N/A,FALSE,"MFT96";#N/A,#N/A,FALSE,"CTrecon"}</definedName>
    <definedName name="b_1_1_4" hidden="1">{#N/A,#N/A,FALSE,"TMCOMP96";#N/A,#N/A,FALSE,"MAT96";#N/A,#N/A,FALSE,"FANDA96";#N/A,#N/A,FALSE,"INTRAN96";#N/A,#N/A,FALSE,"NAA9697";#N/A,#N/A,FALSE,"ECWEBB";#N/A,#N/A,FALSE,"MFT96";#N/A,#N/A,FALSE,"CTrecon"}</definedName>
    <definedName name="b_1_1_5" localSheetId="0" hidden="1">{#N/A,#N/A,FALSE,"TMCOMP96";#N/A,#N/A,FALSE,"MAT96";#N/A,#N/A,FALSE,"FANDA96";#N/A,#N/A,FALSE,"INTRAN96";#N/A,#N/A,FALSE,"NAA9697";#N/A,#N/A,FALSE,"ECWEBB";#N/A,#N/A,FALSE,"MFT96";#N/A,#N/A,FALSE,"CTrecon"}</definedName>
    <definedName name="b_1_1_5" hidden="1">{#N/A,#N/A,FALSE,"TMCOMP96";#N/A,#N/A,FALSE,"MAT96";#N/A,#N/A,FALSE,"FANDA96";#N/A,#N/A,FALSE,"INTRAN96";#N/A,#N/A,FALSE,"NAA9697";#N/A,#N/A,FALSE,"ECWEBB";#N/A,#N/A,FALSE,"MFT96";#N/A,#N/A,FALSE,"CTrecon"}</definedName>
    <definedName name="b_1_2" localSheetId="0" hidden="1">{#N/A,#N/A,FALSE,"TMCOMP96";#N/A,#N/A,FALSE,"MAT96";#N/A,#N/A,FALSE,"FANDA96";#N/A,#N/A,FALSE,"INTRAN96";#N/A,#N/A,FALSE,"NAA9697";#N/A,#N/A,FALSE,"ECWEBB";#N/A,#N/A,FALSE,"MFT96";#N/A,#N/A,FALSE,"CTrecon"}</definedName>
    <definedName name="b_1_2" hidden="1">{#N/A,#N/A,FALSE,"TMCOMP96";#N/A,#N/A,FALSE,"MAT96";#N/A,#N/A,FALSE,"FANDA96";#N/A,#N/A,FALSE,"INTRAN96";#N/A,#N/A,FALSE,"NAA9697";#N/A,#N/A,FALSE,"ECWEBB";#N/A,#N/A,FALSE,"MFT96";#N/A,#N/A,FALSE,"CTrecon"}</definedName>
    <definedName name="b_1_2_1" localSheetId="0" hidden="1">{#N/A,#N/A,FALSE,"TMCOMP96";#N/A,#N/A,FALSE,"MAT96";#N/A,#N/A,FALSE,"FANDA96";#N/A,#N/A,FALSE,"INTRAN96";#N/A,#N/A,FALSE,"NAA9697";#N/A,#N/A,FALSE,"ECWEBB";#N/A,#N/A,FALSE,"MFT96";#N/A,#N/A,FALSE,"CTrecon"}</definedName>
    <definedName name="b_1_2_1" hidden="1">{#N/A,#N/A,FALSE,"TMCOMP96";#N/A,#N/A,FALSE,"MAT96";#N/A,#N/A,FALSE,"FANDA96";#N/A,#N/A,FALSE,"INTRAN96";#N/A,#N/A,FALSE,"NAA9697";#N/A,#N/A,FALSE,"ECWEBB";#N/A,#N/A,FALSE,"MFT96";#N/A,#N/A,FALSE,"CTrecon"}</definedName>
    <definedName name="b_1_2_1_1" localSheetId="0" hidden="1">{#N/A,#N/A,FALSE,"TMCOMP96";#N/A,#N/A,FALSE,"MAT96";#N/A,#N/A,FALSE,"FANDA96";#N/A,#N/A,FALSE,"INTRAN96";#N/A,#N/A,FALSE,"NAA9697";#N/A,#N/A,FALSE,"ECWEBB";#N/A,#N/A,FALSE,"MFT96";#N/A,#N/A,FALSE,"CTrecon"}</definedName>
    <definedName name="b_1_2_1_1" hidden="1">{#N/A,#N/A,FALSE,"TMCOMP96";#N/A,#N/A,FALSE,"MAT96";#N/A,#N/A,FALSE,"FANDA96";#N/A,#N/A,FALSE,"INTRAN96";#N/A,#N/A,FALSE,"NAA9697";#N/A,#N/A,FALSE,"ECWEBB";#N/A,#N/A,FALSE,"MFT96";#N/A,#N/A,FALSE,"CTrecon"}</definedName>
    <definedName name="b_1_2_1_1_1" hidden="1">{#N/A,#N/A,FALSE,"TMCOMP96";#N/A,#N/A,FALSE,"MAT96";#N/A,#N/A,FALSE,"FANDA96";#N/A,#N/A,FALSE,"INTRAN96";#N/A,#N/A,FALSE,"NAA9697";#N/A,#N/A,FALSE,"ECWEBB";#N/A,#N/A,FALSE,"MFT96";#N/A,#N/A,FALSE,"CTrecon"}</definedName>
    <definedName name="b_1_2_1_1_2" hidden="1">{#N/A,#N/A,FALSE,"TMCOMP96";#N/A,#N/A,FALSE,"MAT96";#N/A,#N/A,FALSE,"FANDA96";#N/A,#N/A,FALSE,"INTRAN96";#N/A,#N/A,FALSE,"NAA9697";#N/A,#N/A,FALSE,"ECWEBB";#N/A,#N/A,FALSE,"MFT96";#N/A,#N/A,FALSE,"CTrecon"}</definedName>
    <definedName name="b_1_2_1_2" localSheetId="0" hidden="1">{#N/A,#N/A,FALSE,"TMCOMP96";#N/A,#N/A,FALSE,"MAT96";#N/A,#N/A,FALSE,"FANDA96";#N/A,#N/A,FALSE,"INTRAN96";#N/A,#N/A,FALSE,"NAA9697";#N/A,#N/A,FALSE,"ECWEBB";#N/A,#N/A,FALSE,"MFT96";#N/A,#N/A,FALSE,"CTrecon"}</definedName>
    <definedName name="b_1_2_1_2" hidden="1">{#N/A,#N/A,FALSE,"TMCOMP96";#N/A,#N/A,FALSE,"MAT96";#N/A,#N/A,FALSE,"FANDA96";#N/A,#N/A,FALSE,"INTRAN96";#N/A,#N/A,FALSE,"NAA9697";#N/A,#N/A,FALSE,"ECWEBB";#N/A,#N/A,FALSE,"MFT96";#N/A,#N/A,FALSE,"CTrecon"}</definedName>
    <definedName name="b_1_2_1_3" localSheetId="0" hidden="1">{#N/A,#N/A,FALSE,"TMCOMP96";#N/A,#N/A,FALSE,"MAT96";#N/A,#N/A,FALSE,"FANDA96";#N/A,#N/A,FALSE,"INTRAN96";#N/A,#N/A,FALSE,"NAA9697";#N/A,#N/A,FALSE,"ECWEBB";#N/A,#N/A,FALSE,"MFT96";#N/A,#N/A,FALSE,"CTrecon"}</definedName>
    <definedName name="b_1_2_1_3" hidden="1">{#N/A,#N/A,FALSE,"TMCOMP96";#N/A,#N/A,FALSE,"MAT96";#N/A,#N/A,FALSE,"FANDA96";#N/A,#N/A,FALSE,"INTRAN96";#N/A,#N/A,FALSE,"NAA9697";#N/A,#N/A,FALSE,"ECWEBB";#N/A,#N/A,FALSE,"MFT96";#N/A,#N/A,FALSE,"CTrecon"}</definedName>
    <definedName name="b_1_2_1_4" localSheetId="0" hidden="1">{#N/A,#N/A,FALSE,"TMCOMP96";#N/A,#N/A,FALSE,"MAT96";#N/A,#N/A,FALSE,"FANDA96";#N/A,#N/A,FALSE,"INTRAN96";#N/A,#N/A,FALSE,"NAA9697";#N/A,#N/A,FALSE,"ECWEBB";#N/A,#N/A,FALSE,"MFT96";#N/A,#N/A,FALSE,"CTrecon"}</definedName>
    <definedName name="b_1_2_1_4" hidden="1">{#N/A,#N/A,FALSE,"TMCOMP96";#N/A,#N/A,FALSE,"MAT96";#N/A,#N/A,FALSE,"FANDA96";#N/A,#N/A,FALSE,"INTRAN96";#N/A,#N/A,FALSE,"NAA9697";#N/A,#N/A,FALSE,"ECWEBB";#N/A,#N/A,FALSE,"MFT96";#N/A,#N/A,FALSE,"CTrecon"}</definedName>
    <definedName name="b_1_2_1_5" localSheetId="0" hidden="1">{#N/A,#N/A,FALSE,"TMCOMP96";#N/A,#N/A,FALSE,"MAT96";#N/A,#N/A,FALSE,"FANDA96";#N/A,#N/A,FALSE,"INTRAN96";#N/A,#N/A,FALSE,"NAA9697";#N/A,#N/A,FALSE,"ECWEBB";#N/A,#N/A,FALSE,"MFT96";#N/A,#N/A,FALSE,"CTrecon"}</definedName>
    <definedName name="b_1_2_1_5" hidden="1">{#N/A,#N/A,FALSE,"TMCOMP96";#N/A,#N/A,FALSE,"MAT96";#N/A,#N/A,FALSE,"FANDA96";#N/A,#N/A,FALSE,"INTRAN96";#N/A,#N/A,FALSE,"NAA9697";#N/A,#N/A,FALSE,"ECWEBB";#N/A,#N/A,FALSE,"MFT96";#N/A,#N/A,FALSE,"CTrecon"}</definedName>
    <definedName name="b_1_2_2" localSheetId="0" hidden="1">{#N/A,#N/A,FALSE,"TMCOMP96";#N/A,#N/A,FALSE,"MAT96";#N/A,#N/A,FALSE,"FANDA96";#N/A,#N/A,FALSE,"INTRAN96";#N/A,#N/A,FALSE,"NAA9697";#N/A,#N/A,FALSE,"ECWEBB";#N/A,#N/A,FALSE,"MFT96";#N/A,#N/A,FALSE,"CTrecon"}</definedName>
    <definedName name="b_1_2_2" hidden="1">{#N/A,#N/A,FALSE,"TMCOMP96";#N/A,#N/A,FALSE,"MAT96";#N/A,#N/A,FALSE,"FANDA96";#N/A,#N/A,FALSE,"INTRAN96";#N/A,#N/A,FALSE,"NAA9697";#N/A,#N/A,FALSE,"ECWEBB";#N/A,#N/A,FALSE,"MFT96";#N/A,#N/A,FALSE,"CTrecon"}</definedName>
    <definedName name="b_1_2_3" localSheetId="0" hidden="1">{#N/A,#N/A,FALSE,"TMCOMP96";#N/A,#N/A,FALSE,"MAT96";#N/A,#N/A,FALSE,"FANDA96";#N/A,#N/A,FALSE,"INTRAN96";#N/A,#N/A,FALSE,"NAA9697";#N/A,#N/A,FALSE,"ECWEBB";#N/A,#N/A,FALSE,"MFT96";#N/A,#N/A,FALSE,"CTrecon"}</definedName>
    <definedName name="b_1_2_3" hidden="1">{#N/A,#N/A,FALSE,"TMCOMP96";#N/A,#N/A,FALSE,"MAT96";#N/A,#N/A,FALSE,"FANDA96";#N/A,#N/A,FALSE,"INTRAN96";#N/A,#N/A,FALSE,"NAA9697";#N/A,#N/A,FALSE,"ECWEBB";#N/A,#N/A,FALSE,"MFT96";#N/A,#N/A,FALSE,"CTrecon"}</definedName>
    <definedName name="b_1_2_4" localSheetId="0" hidden="1">{#N/A,#N/A,FALSE,"TMCOMP96";#N/A,#N/A,FALSE,"MAT96";#N/A,#N/A,FALSE,"FANDA96";#N/A,#N/A,FALSE,"INTRAN96";#N/A,#N/A,FALSE,"NAA9697";#N/A,#N/A,FALSE,"ECWEBB";#N/A,#N/A,FALSE,"MFT96";#N/A,#N/A,FALSE,"CTrecon"}</definedName>
    <definedName name="b_1_2_4" hidden="1">{#N/A,#N/A,FALSE,"TMCOMP96";#N/A,#N/A,FALSE,"MAT96";#N/A,#N/A,FALSE,"FANDA96";#N/A,#N/A,FALSE,"INTRAN96";#N/A,#N/A,FALSE,"NAA9697";#N/A,#N/A,FALSE,"ECWEBB";#N/A,#N/A,FALSE,"MFT96";#N/A,#N/A,FALSE,"CTrecon"}</definedName>
    <definedName name="b_1_2_5" localSheetId="0" hidden="1">{#N/A,#N/A,FALSE,"TMCOMP96";#N/A,#N/A,FALSE,"MAT96";#N/A,#N/A,FALSE,"FANDA96";#N/A,#N/A,FALSE,"INTRAN96";#N/A,#N/A,FALSE,"NAA9697";#N/A,#N/A,FALSE,"ECWEBB";#N/A,#N/A,FALSE,"MFT96";#N/A,#N/A,FALSE,"CTrecon"}</definedName>
    <definedName name="b_1_2_5" hidden="1">{#N/A,#N/A,FALSE,"TMCOMP96";#N/A,#N/A,FALSE,"MAT96";#N/A,#N/A,FALSE,"FANDA96";#N/A,#N/A,FALSE,"INTRAN96";#N/A,#N/A,FALSE,"NAA9697";#N/A,#N/A,FALSE,"ECWEBB";#N/A,#N/A,FALSE,"MFT96";#N/A,#N/A,FALSE,"CTrecon"}</definedName>
    <definedName name="b_1_3" localSheetId="0" hidden="1">{#N/A,#N/A,FALSE,"TMCOMP96";#N/A,#N/A,FALSE,"MAT96";#N/A,#N/A,FALSE,"FANDA96";#N/A,#N/A,FALSE,"INTRAN96";#N/A,#N/A,FALSE,"NAA9697";#N/A,#N/A,FALSE,"ECWEBB";#N/A,#N/A,FALSE,"MFT96";#N/A,#N/A,FALSE,"CTrecon"}</definedName>
    <definedName name="b_1_3" hidden="1">{#N/A,#N/A,FALSE,"TMCOMP96";#N/A,#N/A,FALSE,"MAT96";#N/A,#N/A,FALSE,"FANDA96";#N/A,#N/A,FALSE,"INTRAN96";#N/A,#N/A,FALSE,"NAA9697";#N/A,#N/A,FALSE,"ECWEBB";#N/A,#N/A,FALSE,"MFT96";#N/A,#N/A,FALSE,"CTrecon"}</definedName>
    <definedName name="b_1_3_1" localSheetId="0" hidden="1">{#N/A,#N/A,FALSE,"TMCOMP96";#N/A,#N/A,FALSE,"MAT96";#N/A,#N/A,FALSE,"FANDA96";#N/A,#N/A,FALSE,"INTRAN96";#N/A,#N/A,FALSE,"NAA9697";#N/A,#N/A,FALSE,"ECWEBB";#N/A,#N/A,FALSE,"MFT96";#N/A,#N/A,FALSE,"CTrecon"}</definedName>
    <definedName name="b_1_3_1" hidden="1">{#N/A,#N/A,FALSE,"TMCOMP96";#N/A,#N/A,FALSE,"MAT96";#N/A,#N/A,FALSE,"FANDA96";#N/A,#N/A,FALSE,"INTRAN96";#N/A,#N/A,FALSE,"NAA9697";#N/A,#N/A,FALSE,"ECWEBB";#N/A,#N/A,FALSE,"MFT96";#N/A,#N/A,FALSE,"CTrecon"}</definedName>
    <definedName name="b_1_3_1_1" localSheetId="0" hidden="1">{#N/A,#N/A,FALSE,"TMCOMP96";#N/A,#N/A,FALSE,"MAT96";#N/A,#N/A,FALSE,"FANDA96";#N/A,#N/A,FALSE,"INTRAN96";#N/A,#N/A,FALSE,"NAA9697";#N/A,#N/A,FALSE,"ECWEBB";#N/A,#N/A,FALSE,"MFT96";#N/A,#N/A,FALSE,"CTrecon"}</definedName>
    <definedName name="b_1_3_1_1" hidden="1">{#N/A,#N/A,FALSE,"TMCOMP96";#N/A,#N/A,FALSE,"MAT96";#N/A,#N/A,FALSE,"FANDA96";#N/A,#N/A,FALSE,"INTRAN96";#N/A,#N/A,FALSE,"NAA9697";#N/A,#N/A,FALSE,"ECWEBB";#N/A,#N/A,FALSE,"MFT96";#N/A,#N/A,FALSE,"CTrecon"}</definedName>
    <definedName name="b_1_3_1_1_1" hidden="1">{#N/A,#N/A,FALSE,"TMCOMP96";#N/A,#N/A,FALSE,"MAT96";#N/A,#N/A,FALSE,"FANDA96";#N/A,#N/A,FALSE,"INTRAN96";#N/A,#N/A,FALSE,"NAA9697";#N/A,#N/A,FALSE,"ECWEBB";#N/A,#N/A,FALSE,"MFT96";#N/A,#N/A,FALSE,"CTrecon"}</definedName>
    <definedName name="b_1_3_1_1_2" hidden="1">{#N/A,#N/A,FALSE,"TMCOMP96";#N/A,#N/A,FALSE,"MAT96";#N/A,#N/A,FALSE,"FANDA96";#N/A,#N/A,FALSE,"INTRAN96";#N/A,#N/A,FALSE,"NAA9697";#N/A,#N/A,FALSE,"ECWEBB";#N/A,#N/A,FALSE,"MFT96";#N/A,#N/A,FALSE,"CTrecon"}</definedName>
    <definedName name="b_1_3_1_2" localSheetId="0" hidden="1">{#N/A,#N/A,FALSE,"TMCOMP96";#N/A,#N/A,FALSE,"MAT96";#N/A,#N/A,FALSE,"FANDA96";#N/A,#N/A,FALSE,"INTRAN96";#N/A,#N/A,FALSE,"NAA9697";#N/A,#N/A,FALSE,"ECWEBB";#N/A,#N/A,FALSE,"MFT96";#N/A,#N/A,FALSE,"CTrecon"}</definedName>
    <definedName name="b_1_3_1_2" hidden="1">{#N/A,#N/A,FALSE,"TMCOMP96";#N/A,#N/A,FALSE,"MAT96";#N/A,#N/A,FALSE,"FANDA96";#N/A,#N/A,FALSE,"INTRAN96";#N/A,#N/A,FALSE,"NAA9697";#N/A,#N/A,FALSE,"ECWEBB";#N/A,#N/A,FALSE,"MFT96";#N/A,#N/A,FALSE,"CTrecon"}</definedName>
    <definedName name="b_1_3_1_3" localSheetId="0" hidden="1">{#N/A,#N/A,FALSE,"TMCOMP96";#N/A,#N/A,FALSE,"MAT96";#N/A,#N/A,FALSE,"FANDA96";#N/A,#N/A,FALSE,"INTRAN96";#N/A,#N/A,FALSE,"NAA9697";#N/A,#N/A,FALSE,"ECWEBB";#N/A,#N/A,FALSE,"MFT96";#N/A,#N/A,FALSE,"CTrecon"}</definedName>
    <definedName name="b_1_3_1_3" hidden="1">{#N/A,#N/A,FALSE,"TMCOMP96";#N/A,#N/A,FALSE,"MAT96";#N/A,#N/A,FALSE,"FANDA96";#N/A,#N/A,FALSE,"INTRAN96";#N/A,#N/A,FALSE,"NAA9697";#N/A,#N/A,FALSE,"ECWEBB";#N/A,#N/A,FALSE,"MFT96";#N/A,#N/A,FALSE,"CTrecon"}</definedName>
    <definedName name="b_1_3_1_4" localSheetId="0" hidden="1">{#N/A,#N/A,FALSE,"TMCOMP96";#N/A,#N/A,FALSE,"MAT96";#N/A,#N/A,FALSE,"FANDA96";#N/A,#N/A,FALSE,"INTRAN96";#N/A,#N/A,FALSE,"NAA9697";#N/A,#N/A,FALSE,"ECWEBB";#N/A,#N/A,FALSE,"MFT96";#N/A,#N/A,FALSE,"CTrecon"}</definedName>
    <definedName name="b_1_3_1_4" hidden="1">{#N/A,#N/A,FALSE,"TMCOMP96";#N/A,#N/A,FALSE,"MAT96";#N/A,#N/A,FALSE,"FANDA96";#N/A,#N/A,FALSE,"INTRAN96";#N/A,#N/A,FALSE,"NAA9697";#N/A,#N/A,FALSE,"ECWEBB";#N/A,#N/A,FALSE,"MFT96";#N/A,#N/A,FALSE,"CTrecon"}</definedName>
    <definedName name="b_1_3_1_5" localSheetId="0" hidden="1">{#N/A,#N/A,FALSE,"TMCOMP96";#N/A,#N/A,FALSE,"MAT96";#N/A,#N/A,FALSE,"FANDA96";#N/A,#N/A,FALSE,"INTRAN96";#N/A,#N/A,FALSE,"NAA9697";#N/A,#N/A,FALSE,"ECWEBB";#N/A,#N/A,FALSE,"MFT96";#N/A,#N/A,FALSE,"CTrecon"}</definedName>
    <definedName name="b_1_3_1_5" hidden="1">{#N/A,#N/A,FALSE,"TMCOMP96";#N/A,#N/A,FALSE,"MAT96";#N/A,#N/A,FALSE,"FANDA96";#N/A,#N/A,FALSE,"INTRAN96";#N/A,#N/A,FALSE,"NAA9697";#N/A,#N/A,FALSE,"ECWEBB";#N/A,#N/A,FALSE,"MFT96";#N/A,#N/A,FALSE,"CTrecon"}</definedName>
    <definedName name="b_1_3_2" localSheetId="0" hidden="1">{#N/A,#N/A,FALSE,"TMCOMP96";#N/A,#N/A,FALSE,"MAT96";#N/A,#N/A,FALSE,"FANDA96";#N/A,#N/A,FALSE,"INTRAN96";#N/A,#N/A,FALSE,"NAA9697";#N/A,#N/A,FALSE,"ECWEBB";#N/A,#N/A,FALSE,"MFT96";#N/A,#N/A,FALSE,"CTrecon"}</definedName>
    <definedName name="b_1_3_2" hidden="1">{#N/A,#N/A,FALSE,"TMCOMP96";#N/A,#N/A,FALSE,"MAT96";#N/A,#N/A,FALSE,"FANDA96";#N/A,#N/A,FALSE,"INTRAN96";#N/A,#N/A,FALSE,"NAA9697";#N/A,#N/A,FALSE,"ECWEBB";#N/A,#N/A,FALSE,"MFT96";#N/A,#N/A,FALSE,"CTrecon"}</definedName>
    <definedName name="b_1_3_3" localSheetId="0" hidden="1">{#N/A,#N/A,FALSE,"TMCOMP96";#N/A,#N/A,FALSE,"MAT96";#N/A,#N/A,FALSE,"FANDA96";#N/A,#N/A,FALSE,"INTRAN96";#N/A,#N/A,FALSE,"NAA9697";#N/A,#N/A,FALSE,"ECWEBB";#N/A,#N/A,FALSE,"MFT96";#N/A,#N/A,FALSE,"CTrecon"}</definedName>
    <definedName name="b_1_3_3" hidden="1">{#N/A,#N/A,FALSE,"TMCOMP96";#N/A,#N/A,FALSE,"MAT96";#N/A,#N/A,FALSE,"FANDA96";#N/A,#N/A,FALSE,"INTRAN96";#N/A,#N/A,FALSE,"NAA9697";#N/A,#N/A,FALSE,"ECWEBB";#N/A,#N/A,FALSE,"MFT96";#N/A,#N/A,FALSE,"CTrecon"}</definedName>
    <definedName name="b_1_3_4" localSheetId="0" hidden="1">{#N/A,#N/A,FALSE,"TMCOMP96";#N/A,#N/A,FALSE,"MAT96";#N/A,#N/A,FALSE,"FANDA96";#N/A,#N/A,FALSE,"INTRAN96";#N/A,#N/A,FALSE,"NAA9697";#N/A,#N/A,FALSE,"ECWEBB";#N/A,#N/A,FALSE,"MFT96";#N/A,#N/A,FALSE,"CTrecon"}</definedName>
    <definedName name="b_1_3_4" hidden="1">{#N/A,#N/A,FALSE,"TMCOMP96";#N/A,#N/A,FALSE,"MAT96";#N/A,#N/A,FALSE,"FANDA96";#N/A,#N/A,FALSE,"INTRAN96";#N/A,#N/A,FALSE,"NAA9697";#N/A,#N/A,FALSE,"ECWEBB";#N/A,#N/A,FALSE,"MFT96";#N/A,#N/A,FALSE,"CTrecon"}</definedName>
    <definedName name="b_1_3_5" localSheetId="0" hidden="1">{#N/A,#N/A,FALSE,"TMCOMP96";#N/A,#N/A,FALSE,"MAT96";#N/A,#N/A,FALSE,"FANDA96";#N/A,#N/A,FALSE,"INTRAN96";#N/A,#N/A,FALSE,"NAA9697";#N/A,#N/A,FALSE,"ECWEBB";#N/A,#N/A,FALSE,"MFT96";#N/A,#N/A,FALSE,"CTrecon"}</definedName>
    <definedName name="b_1_3_5" hidden="1">{#N/A,#N/A,FALSE,"TMCOMP96";#N/A,#N/A,FALSE,"MAT96";#N/A,#N/A,FALSE,"FANDA96";#N/A,#N/A,FALSE,"INTRAN96";#N/A,#N/A,FALSE,"NAA9697";#N/A,#N/A,FALSE,"ECWEBB";#N/A,#N/A,FALSE,"MFT96";#N/A,#N/A,FALSE,"CTrecon"}</definedName>
    <definedName name="b_1_4" localSheetId="0" hidden="1">{#N/A,#N/A,FALSE,"TMCOMP96";#N/A,#N/A,FALSE,"MAT96";#N/A,#N/A,FALSE,"FANDA96";#N/A,#N/A,FALSE,"INTRAN96";#N/A,#N/A,FALSE,"NAA9697";#N/A,#N/A,FALSE,"ECWEBB";#N/A,#N/A,FALSE,"MFT96";#N/A,#N/A,FALSE,"CTrecon"}</definedName>
    <definedName name="b_1_4" hidden="1">{#N/A,#N/A,FALSE,"TMCOMP96";#N/A,#N/A,FALSE,"MAT96";#N/A,#N/A,FALSE,"FANDA96";#N/A,#N/A,FALSE,"INTRAN96";#N/A,#N/A,FALSE,"NAA9697";#N/A,#N/A,FALSE,"ECWEBB";#N/A,#N/A,FALSE,"MFT96";#N/A,#N/A,FALSE,"CTrecon"}</definedName>
    <definedName name="b_1_4_1" localSheetId="0" hidden="1">{#N/A,#N/A,FALSE,"TMCOMP96";#N/A,#N/A,FALSE,"MAT96";#N/A,#N/A,FALSE,"FANDA96";#N/A,#N/A,FALSE,"INTRAN96";#N/A,#N/A,FALSE,"NAA9697";#N/A,#N/A,FALSE,"ECWEBB";#N/A,#N/A,FALSE,"MFT96";#N/A,#N/A,FALSE,"CTrecon"}</definedName>
    <definedName name="b_1_4_1" hidden="1">{#N/A,#N/A,FALSE,"TMCOMP96";#N/A,#N/A,FALSE,"MAT96";#N/A,#N/A,FALSE,"FANDA96";#N/A,#N/A,FALSE,"INTRAN96";#N/A,#N/A,FALSE,"NAA9697";#N/A,#N/A,FALSE,"ECWEBB";#N/A,#N/A,FALSE,"MFT96";#N/A,#N/A,FALSE,"CTrecon"}</definedName>
    <definedName name="b_1_4_1_1" localSheetId="0" hidden="1">{#N/A,#N/A,FALSE,"TMCOMP96";#N/A,#N/A,FALSE,"MAT96";#N/A,#N/A,FALSE,"FANDA96";#N/A,#N/A,FALSE,"INTRAN96";#N/A,#N/A,FALSE,"NAA9697";#N/A,#N/A,FALSE,"ECWEBB";#N/A,#N/A,FALSE,"MFT96";#N/A,#N/A,FALSE,"CTrecon"}</definedName>
    <definedName name="b_1_4_1_1" hidden="1">{#N/A,#N/A,FALSE,"TMCOMP96";#N/A,#N/A,FALSE,"MAT96";#N/A,#N/A,FALSE,"FANDA96";#N/A,#N/A,FALSE,"INTRAN96";#N/A,#N/A,FALSE,"NAA9697";#N/A,#N/A,FALSE,"ECWEBB";#N/A,#N/A,FALSE,"MFT96";#N/A,#N/A,FALSE,"CTrecon"}</definedName>
    <definedName name="b_1_4_1_2" localSheetId="0" hidden="1">{#N/A,#N/A,FALSE,"TMCOMP96";#N/A,#N/A,FALSE,"MAT96";#N/A,#N/A,FALSE,"FANDA96";#N/A,#N/A,FALSE,"INTRAN96";#N/A,#N/A,FALSE,"NAA9697";#N/A,#N/A,FALSE,"ECWEBB";#N/A,#N/A,FALSE,"MFT96";#N/A,#N/A,FALSE,"CTrecon"}</definedName>
    <definedName name="b_1_4_1_2" hidden="1">{#N/A,#N/A,FALSE,"TMCOMP96";#N/A,#N/A,FALSE,"MAT96";#N/A,#N/A,FALSE,"FANDA96";#N/A,#N/A,FALSE,"INTRAN96";#N/A,#N/A,FALSE,"NAA9697";#N/A,#N/A,FALSE,"ECWEBB";#N/A,#N/A,FALSE,"MFT96";#N/A,#N/A,FALSE,"CTrecon"}</definedName>
    <definedName name="b_1_4_1_3" localSheetId="0" hidden="1">{#N/A,#N/A,FALSE,"TMCOMP96";#N/A,#N/A,FALSE,"MAT96";#N/A,#N/A,FALSE,"FANDA96";#N/A,#N/A,FALSE,"INTRAN96";#N/A,#N/A,FALSE,"NAA9697";#N/A,#N/A,FALSE,"ECWEBB";#N/A,#N/A,FALSE,"MFT96";#N/A,#N/A,FALSE,"CTrecon"}</definedName>
    <definedName name="b_1_4_1_3" hidden="1">{#N/A,#N/A,FALSE,"TMCOMP96";#N/A,#N/A,FALSE,"MAT96";#N/A,#N/A,FALSE,"FANDA96";#N/A,#N/A,FALSE,"INTRAN96";#N/A,#N/A,FALSE,"NAA9697";#N/A,#N/A,FALSE,"ECWEBB";#N/A,#N/A,FALSE,"MFT96";#N/A,#N/A,FALSE,"CTrecon"}</definedName>
    <definedName name="b_1_4_1_4" localSheetId="0" hidden="1">{#N/A,#N/A,FALSE,"TMCOMP96";#N/A,#N/A,FALSE,"MAT96";#N/A,#N/A,FALSE,"FANDA96";#N/A,#N/A,FALSE,"INTRAN96";#N/A,#N/A,FALSE,"NAA9697";#N/A,#N/A,FALSE,"ECWEBB";#N/A,#N/A,FALSE,"MFT96";#N/A,#N/A,FALSE,"CTrecon"}</definedName>
    <definedName name="b_1_4_1_4" hidden="1">{#N/A,#N/A,FALSE,"TMCOMP96";#N/A,#N/A,FALSE,"MAT96";#N/A,#N/A,FALSE,"FANDA96";#N/A,#N/A,FALSE,"INTRAN96";#N/A,#N/A,FALSE,"NAA9697";#N/A,#N/A,FALSE,"ECWEBB";#N/A,#N/A,FALSE,"MFT96";#N/A,#N/A,FALSE,"CTrecon"}</definedName>
    <definedName name="b_1_4_1_5" hidden="1">{#N/A,#N/A,FALSE,"TMCOMP96";#N/A,#N/A,FALSE,"MAT96";#N/A,#N/A,FALSE,"FANDA96";#N/A,#N/A,FALSE,"INTRAN96";#N/A,#N/A,FALSE,"NAA9697";#N/A,#N/A,FALSE,"ECWEBB";#N/A,#N/A,FALSE,"MFT96";#N/A,#N/A,FALSE,"CTrecon"}</definedName>
    <definedName name="b_1_4_2" localSheetId="0" hidden="1">{#N/A,#N/A,FALSE,"TMCOMP96";#N/A,#N/A,FALSE,"MAT96";#N/A,#N/A,FALSE,"FANDA96";#N/A,#N/A,FALSE,"INTRAN96";#N/A,#N/A,FALSE,"NAA9697";#N/A,#N/A,FALSE,"ECWEBB";#N/A,#N/A,FALSE,"MFT96";#N/A,#N/A,FALSE,"CTrecon"}</definedName>
    <definedName name="b_1_4_2" hidden="1">{#N/A,#N/A,FALSE,"TMCOMP96";#N/A,#N/A,FALSE,"MAT96";#N/A,#N/A,FALSE,"FANDA96";#N/A,#N/A,FALSE,"INTRAN96";#N/A,#N/A,FALSE,"NAA9697";#N/A,#N/A,FALSE,"ECWEBB";#N/A,#N/A,FALSE,"MFT96";#N/A,#N/A,FALSE,"CTrecon"}</definedName>
    <definedName name="b_1_4_3" localSheetId="0" hidden="1">{#N/A,#N/A,FALSE,"TMCOMP96";#N/A,#N/A,FALSE,"MAT96";#N/A,#N/A,FALSE,"FANDA96";#N/A,#N/A,FALSE,"INTRAN96";#N/A,#N/A,FALSE,"NAA9697";#N/A,#N/A,FALSE,"ECWEBB";#N/A,#N/A,FALSE,"MFT96";#N/A,#N/A,FALSE,"CTrecon"}</definedName>
    <definedName name="b_1_4_3" hidden="1">{#N/A,#N/A,FALSE,"TMCOMP96";#N/A,#N/A,FALSE,"MAT96";#N/A,#N/A,FALSE,"FANDA96";#N/A,#N/A,FALSE,"INTRAN96";#N/A,#N/A,FALSE,"NAA9697";#N/A,#N/A,FALSE,"ECWEBB";#N/A,#N/A,FALSE,"MFT96";#N/A,#N/A,FALSE,"CTrecon"}</definedName>
    <definedName name="b_1_4_4" localSheetId="0" hidden="1">{#N/A,#N/A,FALSE,"TMCOMP96";#N/A,#N/A,FALSE,"MAT96";#N/A,#N/A,FALSE,"FANDA96";#N/A,#N/A,FALSE,"INTRAN96";#N/A,#N/A,FALSE,"NAA9697";#N/A,#N/A,FALSE,"ECWEBB";#N/A,#N/A,FALSE,"MFT96";#N/A,#N/A,FALSE,"CTrecon"}</definedName>
    <definedName name="b_1_4_4" hidden="1">{#N/A,#N/A,FALSE,"TMCOMP96";#N/A,#N/A,FALSE,"MAT96";#N/A,#N/A,FALSE,"FANDA96";#N/A,#N/A,FALSE,"INTRAN96";#N/A,#N/A,FALSE,"NAA9697";#N/A,#N/A,FALSE,"ECWEBB";#N/A,#N/A,FALSE,"MFT96";#N/A,#N/A,FALSE,"CTrecon"}</definedName>
    <definedName name="b_1_4_5" localSheetId="0" hidden="1">{#N/A,#N/A,FALSE,"TMCOMP96";#N/A,#N/A,FALSE,"MAT96";#N/A,#N/A,FALSE,"FANDA96";#N/A,#N/A,FALSE,"INTRAN96";#N/A,#N/A,FALSE,"NAA9697";#N/A,#N/A,FALSE,"ECWEBB";#N/A,#N/A,FALSE,"MFT96";#N/A,#N/A,FALSE,"CTrecon"}</definedName>
    <definedName name="b_1_4_5" hidden="1">{#N/A,#N/A,FALSE,"TMCOMP96";#N/A,#N/A,FALSE,"MAT96";#N/A,#N/A,FALSE,"FANDA96";#N/A,#N/A,FALSE,"INTRAN96";#N/A,#N/A,FALSE,"NAA9697";#N/A,#N/A,FALSE,"ECWEBB";#N/A,#N/A,FALSE,"MFT96";#N/A,#N/A,FALSE,"CTrecon"}</definedName>
    <definedName name="b_1_5" localSheetId="0" hidden="1">{#N/A,#N/A,FALSE,"TMCOMP96";#N/A,#N/A,FALSE,"MAT96";#N/A,#N/A,FALSE,"FANDA96";#N/A,#N/A,FALSE,"INTRAN96";#N/A,#N/A,FALSE,"NAA9697";#N/A,#N/A,FALSE,"ECWEBB";#N/A,#N/A,FALSE,"MFT96";#N/A,#N/A,FALSE,"CTrecon"}</definedName>
    <definedName name="b_1_5" hidden="1">{#N/A,#N/A,FALSE,"TMCOMP96";#N/A,#N/A,FALSE,"MAT96";#N/A,#N/A,FALSE,"FANDA96";#N/A,#N/A,FALSE,"INTRAN96";#N/A,#N/A,FALSE,"NAA9697";#N/A,#N/A,FALSE,"ECWEBB";#N/A,#N/A,FALSE,"MFT96";#N/A,#N/A,FALSE,"CTrecon"}</definedName>
    <definedName name="b_1_5_1" localSheetId="0" hidden="1">{#N/A,#N/A,FALSE,"TMCOMP96";#N/A,#N/A,FALSE,"MAT96";#N/A,#N/A,FALSE,"FANDA96";#N/A,#N/A,FALSE,"INTRAN96";#N/A,#N/A,FALSE,"NAA9697";#N/A,#N/A,FALSE,"ECWEBB";#N/A,#N/A,FALSE,"MFT96";#N/A,#N/A,FALSE,"CTrecon"}</definedName>
    <definedName name="b_1_5_1" hidden="1">{#N/A,#N/A,FALSE,"TMCOMP96";#N/A,#N/A,FALSE,"MAT96";#N/A,#N/A,FALSE,"FANDA96";#N/A,#N/A,FALSE,"INTRAN96";#N/A,#N/A,FALSE,"NAA9697";#N/A,#N/A,FALSE,"ECWEBB";#N/A,#N/A,FALSE,"MFT96";#N/A,#N/A,FALSE,"CTrecon"}</definedName>
    <definedName name="b_1_5_2" localSheetId="0" hidden="1">{#N/A,#N/A,FALSE,"TMCOMP96";#N/A,#N/A,FALSE,"MAT96";#N/A,#N/A,FALSE,"FANDA96";#N/A,#N/A,FALSE,"INTRAN96";#N/A,#N/A,FALSE,"NAA9697";#N/A,#N/A,FALSE,"ECWEBB";#N/A,#N/A,FALSE,"MFT96";#N/A,#N/A,FALSE,"CTrecon"}</definedName>
    <definedName name="b_1_5_2" hidden="1">{#N/A,#N/A,FALSE,"TMCOMP96";#N/A,#N/A,FALSE,"MAT96";#N/A,#N/A,FALSE,"FANDA96";#N/A,#N/A,FALSE,"INTRAN96";#N/A,#N/A,FALSE,"NAA9697";#N/A,#N/A,FALSE,"ECWEBB";#N/A,#N/A,FALSE,"MFT96";#N/A,#N/A,FALSE,"CTrecon"}</definedName>
    <definedName name="b_1_5_3" localSheetId="0" hidden="1">{#N/A,#N/A,FALSE,"TMCOMP96";#N/A,#N/A,FALSE,"MAT96";#N/A,#N/A,FALSE,"FANDA96";#N/A,#N/A,FALSE,"INTRAN96";#N/A,#N/A,FALSE,"NAA9697";#N/A,#N/A,FALSE,"ECWEBB";#N/A,#N/A,FALSE,"MFT96";#N/A,#N/A,FALSE,"CTrecon"}</definedName>
    <definedName name="b_1_5_3" hidden="1">{#N/A,#N/A,FALSE,"TMCOMP96";#N/A,#N/A,FALSE,"MAT96";#N/A,#N/A,FALSE,"FANDA96";#N/A,#N/A,FALSE,"INTRAN96";#N/A,#N/A,FALSE,"NAA9697";#N/A,#N/A,FALSE,"ECWEBB";#N/A,#N/A,FALSE,"MFT96";#N/A,#N/A,FALSE,"CTrecon"}</definedName>
    <definedName name="b_1_5_4" localSheetId="0" hidden="1">{#N/A,#N/A,FALSE,"TMCOMP96";#N/A,#N/A,FALSE,"MAT96";#N/A,#N/A,FALSE,"FANDA96";#N/A,#N/A,FALSE,"INTRAN96";#N/A,#N/A,FALSE,"NAA9697";#N/A,#N/A,FALSE,"ECWEBB";#N/A,#N/A,FALSE,"MFT96";#N/A,#N/A,FALSE,"CTrecon"}</definedName>
    <definedName name="b_1_5_4" hidden="1">{#N/A,#N/A,FALSE,"TMCOMP96";#N/A,#N/A,FALSE,"MAT96";#N/A,#N/A,FALSE,"FANDA96";#N/A,#N/A,FALSE,"INTRAN96";#N/A,#N/A,FALSE,"NAA9697";#N/A,#N/A,FALSE,"ECWEBB";#N/A,#N/A,FALSE,"MFT96";#N/A,#N/A,FALSE,"CTrecon"}</definedName>
    <definedName name="b_1_5_5" hidden="1">{#N/A,#N/A,FALSE,"TMCOMP96";#N/A,#N/A,FALSE,"MAT96";#N/A,#N/A,FALSE,"FANDA96";#N/A,#N/A,FALSE,"INTRAN96";#N/A,#N/A,FALSE,"NAA9697";#N/A,#N/A,FALSE,"ECWEBB";#N/A,#N/A,FALSE,"MFT96";#N/A,#N/A,FALSE,"CTrecon"}</definedName>
    <definedName name="b_2" localSheetId="0" hidden="1">{#N/A,#N/A,FALSE,"TMCOMP96";#N/A,#N/A,FALSE,"MAT96";#N/A,#N/A,FALSE,"FANDA96";#N/A,#N/A,FALSE,"INTRAN96";#N/A,#N/A,FALSE,"NAA9697";#N/A,#N/A,FALSE,"ECWEBB";#N/A,#N/A,FALSE,"MFT96";#N/A,#N/A,FALSE,"CTrecon"}</definedName>
    <definedName name="b_2" localSheetId="3" hidden="1">{#N/A,#N/A,FALSE,"TMCOMP96";#N/A,#N/A,FALSE,"MAT96";#N/A,#N/A,FALSE,"FANDA96";#N/A,#N/A,FALSE,"INTRAN96";#N/A,#N/A,FALSE,"NAA9697";#N/A,#N/A,FALSE,"ECWEBB";#N/A,#N/A,FALSE,"MFT96";#N/A,#N/A,FALSE,"CTrecon"}</definedName>
    <definedName name="b_2" localSheetId="4" hidden="1">{#N/A,#N/A,FALSE,"TMCOMP96";#N/A,#N/A,FALSE,"MAT96";#N/A,#N/A,FALSE,"FANDA96";#N/A,#N/A,FALSE,"INTRAN96";#N/A,#N/A,FALSE,"NAA9697";#N/A,#N/A,FALSE,"ECWEBB";#N/A,#N/A,FALSE,"MFT96";#N/A,#N/A,FALSE,"CTrecon"}</definedName>
    <definedName name="b_2" hidden="1">{#N/A,#N/A,FALSE,"TMCOMP96";#N/A,#N/A,FALSE,"MAT96";#N/A,#N/A,FALSE,"FANDA96";#N/A,#N/A,FALSE,"INTRAN96";#N/A,#N/A,FALSE,"NAA9697";#N/A,#N/A,FALSE,"ECWEBB";#N/A,#N/A,FALSE,"MFT96";#N/A,#N/A,FALSE,"CTrecon"}</definedName>
    <definedName name="b_2_1" localSheetId="0" hidden="1">{#N/A,#N/A,FALSE,"TMCOMP96";#N/A,#N/A,FALSE,"MAT96";#N/A,#N/A,FALSE,"FANDA96";#N/A,#N/A,FALSE,"INTRAN96";#N/A,#N/A,FALSE,"NAA9697";#N/A,#N/A,FALSE,"ECWEBB";#N/A,#N/A,FALSE,"MFT96";#N/A,#N/A,FALSE,"CTrecon"}</definedName>
    <definedName name="b_2_1" localSheetId="3" hidden="1">{#N/A,#N/A,FALSE,"TMCOMP96";#N/A,#N/A,FALSE,"MAT96";#N/A,#N/A,FALSE,"FANDA96";#N/A,#N/A,FALSE,"INTRAN96";#N/A,#N/A,FALSE,"NAA9697";#N/A,#N/A,FALSE,"ECWEBB";#N/A,#N/A,FALSE,"MFT96";#N/A,#N/A,FALSE,"CTrecon"}</definedName>
    <definedName name="b_2_1" hidden="1">{#N/A,#N/A,FALSE,"TMCOMP96";#N/A,#N/A,FALSE,"MAT96";#N/A,#N/A,FALSE,"FANDA96";#N/A,#N/A,FALSE,"INTRAN96";#N/A,#N/A,FALSE,"NAA9697";#N/A,#N/A,FALSE,"ECWEBB";#N/A,#N/A,FALSE,"MFT96";#N/A,#N/A,FALSE,"CTrecon"}</definedName>
    <definedName name="b_2_1_1" localSheetId="0" hidden="1">{#N/A,#N/A,FALSE,"TMCOMP96";#N/A,#N/A,FALSE,"MAT96";#N/A,#N/A,FALSE,"FANDA96";#N/A,#N/A,FALSE,"INTRAN96";#N/A,#N/A,FALSE,"NAA9697";#N/A,#N/A,FALSE,"ECWEBB";#N/A,#N/A,FALSE,"MFT96";#N/A,#N/A,FALSE,"CTrecon"}</definedName>
    <definedName name="b_2_1_1" hidden="1">{#N/A,#N/A,FALSE,"TMCOMP96";#N/A,#N/A,FALSE,"MAT96";#N/A,#N/A,FALSE,"FANDA96";#N/A,#N/A,FALSE,"INTRAN96";#N/A,#N/A,FALSE,"NAA9697";#N/A,#N/A,FALSE,"ECWEBB";#N/A,#N/A,FALSE,"MFT96";#N/A,#N/A,FALSE,"CTrecon"}</definedName>
    <definedName name="b_2_1_1_1" hidden="1">{#N/A,#N/A,FALSE,"TMCOMP96";#N/A,#N/A,FALSE,"MAT96";#N/A,#N/A,FALSE,"FANDA96";#N/A,#N/A,FALSE,"INTRAN96";#N/A,#N/A,FALSE,"NAA9697";#N/A,#N/A,FALSE,"ECWEBB";#N/A,#N/A,FALSE,"MFT96";#N/A,#N/A,FALSE,"CTrecon"}</definedName>
    <definedName name="b_2_1_1_2" hidden="1">{#N/A,#N/A,FALSE,"TMCOMP96";#N/A,#N/A,FALSE,"MAT96";#N/A,#N/A,FALSE,"FANDA96";#N/A,#N/A,FALSE,"INTRAN96";#N/A,#N/A,FALSE,"NAA9697";#N/A,#N/A,FALSE,"ECWEBB";#N/A,#N/A,FALSE,"MFT96";#N/A,#N/A,FALSE,"CTrecon"}</definedName>
    <definedName name="b_2_1_2" localSheetId="0" hidden="1">{#N/A,#N/A,FALSE,"TMCOMP96";#N/A,#N/A,FALSE,"MAT96";#N/A,#N/A,FALSE,"FANDA96";#N/A,#N/A,FALSE,"INTRAN96";#N/A,#N/A,FALSE,"NAA9697";#N/A,#N/A,FALSE,"ECWEBB";#N/A,#N/A,FALSE,"MFT96";#N/A,#N/A,FALSE,"CTrecon"}</definedName>
    <definedName name="b_2_1_2" hidden="1">{#N/A,#N/A,FALSE,"TMCOMP96";#N/A,#N/A,FALSE,"MAT96";#N/A,#N/A,FALSE,"FANDA96";#N/A,#N/A,FALSE,"INTRAN96";#N/A,#N/A,FALSE,"NAA9697";#N/A,#N/A,FALSE,"ECWEBB";#N/A,#N/A,FALSE,"MFT96";#N/A,#N/A,FALSE,"CTrecon"}</definedName>
    <definedName name="b_2_1_3" localSheetId="0" hidden="1">{#N/A,#N/A,FALSE,"TMCOMP96";#N/A,#N/A,FALSE,"MAT96";#N/A,#N/A,FALSE,"FANDA96";#N/A,#N/A,FALSE,"INTRAN96";#N/A,#N/A,FALSE,"NAA9697";#N/A,#N/A,FALSE,"ECWEBB";#N/A,#N/A,FALSE,"MFT96";#N/A,#N/A,FALSE,"CTrecon"}</definedName>
    <definedName name="b_2_1_3" hidden="1">{#N/A,#N/A,FALSE,"TMCOMP96";#N/A,#N/A,FALSE,"MAT96";#N/A,#N/A,FALSE,"FANDA96";#N/A,#N/A,FALSE,"INTRAN96";#N/A,#N/A,FALSE,"NAA9697";#N/A,#N/A,FALSE,"ECWEBB";#N/A,#N/A,FALSE,"MFT96";#N/A,#N/A,FALSE,"CTrecon"}</definedName>
    <definedName name="b_2_1_4" localSheetId="0" hidden="1">{#N/A,#N/A,FALSE,"TMCOMP96";#N/A,#N/A,FALSE,"MAT96";#N/A,#N/A,FALSE,"FANDA96";#N/A,#N/A,FALSE,"INTRAN96";#N/A,#N/A,FALSE,"NAA9697";#N/A,#N/A,FALSE,"ECWEBB";#N/A,#N/A,FALSE,"MFT96";#N/A,#N/A,FALSE,"CTrecon"}</definedName>
    <definedName name="b_2_1_4" hidden="1">{#N/A,#N/A,FALSE,"TMCOMP96";#N/A,#N/A,FALSE,"MAT96";#N/A,#N/A,FALSE,"FANDA96";#N/A,#N/A,FALSE,"INTRAN96";#N/A,#N/A,FALSE,"NAA9697";#N/A,#N/A,FALSE,"ECWEBB";#N/A,#N/A,FALSE,"MFT96";#N/A,#N/A,FALSE,"CTrecon"}</definedName>
    <definedName name="b_2_1_5" localSheetId="0" hidden="1">{#N/A,#N/A,FALSE,"TMCOMP96";#N/A,#N/A,FALSE,"MAT96";#N/A,#N/A,FALSE,"FANDA96";#N/A,#N/A,FALSE,"INTRAN96";#N/A,#N/A,FALSE,"NAA9697";#N/A,#N/A,FALSE,"ECWEBB";#N/A,#N/A,FALSE,"MFT96";#N/A,#N/A,FALSE,"CTrecon"}</definedName>
    <definedName name="b_2_1_5" hidden="1">{#N/A,#N/A,FALSE,"TMCOMP96";#N/A,#N/A,FALSE,"MAT96";#N/A,#N/A,FALSE,"FANDA96";#N/A,#N/A,FALSE,"INTRAN96";#N/A,#N/A,FALSE,"NAA9697";#N/A,#N/A,FALSE,"ECWEBB";#N/A,#N/A,FALSE,"MFT96";#N/A,#N/A,FALSE,"CTrecon"}</definedName>
    <definedName name="b_2_2" localSheetId="0" hidden="1">{#N/A,#N/A,FALSE,"TMCOMP96";#N/A,#N/A,FALSE,"MAT96";#N/A,#N/A,FALSE,"FANDA96";#N/A,#N/A,FALSE,"INTRAN96";#N/A,#N/A,FALSE,"NAA9697";#N/A,#N/A,FALSE,"ECWEBB";#N/A,#N/A,FALSE,"MFT96";#N/A,#N/A,FALSE,"CTrecon"}</definedName>
    <definedName name="b_2_2" hidden="1">{#N/A,#N/A,FALSE,"TMCOMP96";#N/A,#N/A,FALSE,"MAT96";#N/A,#N/A,FALSE,"FANDA96";#N/A,#N/A,FALSE,"INTRAN96";#N/A,#N/A,FALSE,"NAA9697";#N/A,#N/A,FALSE,"ECWEBB";#N/A,#N/A,FALSE,"MFT96";#N/A,#N/A,FALSE,"CTrecon"}</definedName>
    <definedName name="b_2_3" localSheetId="0" hidden="1">{#N/A,#N/A,FALSE,"TMCOMP96";#N/A,#N/A,FALSE,"MAT96";#N/A,#N/A,FALSE,"FANDA96";#N/A,#N/A,FALSE,"INTRAN96";#N/A,#N/A,FALSE,"NAA9697";#N/A,#N/A,FALSE,"ECWEBB";#N/A,#N/A,FALSE,"MFT96";#N/A,#N/A,FALSE,"CTrecon"}</definedName>
    <definedName name="b_2_3" hidden="1">{#N/A,#N/A,FALSE,"TMCOMP96";#N/A,#N/A,FALSE,"MAT96";#N/A,#N/A,FALSE,"FANDA96";#N/A,#N/A,FALSE,"INTRAN96";#N/A,#N/A,FALSE,"NAA9697";#N/A,#N/A,FALSE,"ECWEBB";#N/A,#N/A,FALSE,"MFT96";#N/A,#N/A,FALSE,"CTrecon"}</definedName>
    <definedName name="b_2_4" localSheetId="0" hidden="1">{#N/A,#N/A,FALSE,"TMCOMP96";#N/A,#N/A,FALSE,"MAT96";#N/A,#N/A,FALSE,"FANDA96";#N/A,#N/A,FALSE,"INTRAN96";#N/A,#N/A,FALSE,"NAA9697";#N/A,#N/A,FALSE,"ECWEBB";#N/A,#N/A,FALSE,"MFT96";#N/A,#N/A,FALSE,"CTrecon"}</definedName>
    <definedName name="b_2_4" hidden="1">{#N/A,#N/A,FALSE,"TMCOMP96";#N/A,#N/A,FALSE,"MAT96";#N/A,#N/A,FALSE,"FANDA96";#N/A,#N/A,FALSE,"INTRAN96";#N/A,#N/A,FALSE,"NAA9697";#N/A,#N/A,FALSE,"ECWEBB";#N/A,#N/A,FALSE,"MFT96";#N/A,#N/A,FALSE,"CTrecon"}</definedName>
    <definedName name="b_2_5" localSheetId="0" hidden="1">{#N/A,#N/A,FALSE,"TMCOMP96";#N/A,#N/A,FALSE,"MAT96";#N/A,#N/A,FALSE,"FANDA96";#N/A,#N/A,FALSE,"INTRAN96";#N/A,#N/A,FALSE,"NAA9697";#N/A,#N/A,FALSE,"ECWEBB";#N/A,#N/A,FALSE,"MFT96";#N/A,#N/A,FALSE,"CTrecon"}</definedName>
    <definedName name="b_2_5" hidden="1">{#N/A,#N/A,FALSE,"TMCOMP96";#N/A,#N/A,FALSE,"MAT96";#N/A,#N/A,FALSE,"FANDA96";#N/A,#N/A,FALSE,"INTRAN96";#N/A,#N/A,FALSE,"NAA9697";#N/A,#N/A,FALSE,"ECWEBB";#N/A,#N/A,FALSE,"MFT96";#N/A,#N/A,FALSE,"CTrecon"}</definedName>
    <definedName name="b_3" localSheetId="0" hidden="1">{#N/A,#N/A,FALSE,"TMCOMP96";#N/A,#N/A,FALSE,"MAT96";#N/A,#N/A,FALSE,"FANDA96";#N/A,#N/A,FALSE,"INTRAN96";#N/A,#N/A,FALSE,"NAA9697";#N/A,#N/A,FALSE,"ECWEBB";#N/A,#N/A,FALSE,"MFT96";#N/A,#N/A,FALSE,"CTrecon"}</definedName>
    <definedName name="b_3" hidden="1">{#N/A,#N/A,FALSE,"TMCOMP96";#N/A,#N/A,FALSE,"MAT96";#N/A,#N/A,FALSE,"FANDA96";#N/A,#N/A,FALSE,"INTRAN96";#N/A,#N/A,FALSE,"NAA9697";#N/A,#N/A,FALSE,"ECWEBB";#N/A,#N/A,FALSE,"MFT96";#N/A,#N/A,FALSE,"CTrecon"}</definedName>
    <definedName name="b_3_1" localSheetId="0" hidden="1">{#N/A,#N/A,FALSE,"TMCOMP96";#N/A,#N/A,FALSE,"MAT96";#N/A,#N/A,FALSE,"FANDA96";#N/A,#N/A,FALSE,"INTRAN96";#N/A,#N/A,FALSE,"NAA9697";#N/A,#N/A,FALSE,"ECWEBB";#N/A,#N/A,FALSE,"MFT96";#N/A,#N/A,FALSE,"CTrecon"}</definedName>
    <definedName name="b_3_1" hidden="1">{#N/A,#N/A,FALSE,"TMCOMP96";#N/A,#N/A,FALSE,"MAT96";#N/A,#N/A,FALSE,"FANDA96";#N/A,#N/A,FALSE,"INTRAN96";#N/A,#N/A,FALSE,"NAA9697";#N/A,#N/A,FALSE,"ECWEBB";#N/A,#N/A,FALSE,"MFT96";#N/A,#N/A,FALSE,"CTrecon"}</definedName>
    <definedName name="b_3_1_1" localSheetId="0" hidden="1">{#N/A,#N/A,FALSE,"TMCOMP96";#N/A,#N/A,FALSE,"MAT96";#N/A,#N/A,FALSE,"FANDA96";#N/A,#N/A,FALSE,"INTRAN96";#N/A,#N/A,FALSE,"NAA9697";#N/A,#N/A,FALSE,"ECWEBB";#N/A,#N/A,FALSE,"MFT96";#N/A,#N/A,FALSE,"CTrecon"}</definedName>
    <definedName name="b_3_1_1" hidden="1">{#N/A,#N/A,FALSE,"TMCOMP96";#N/A,#N/A,FALSE,"MAT96";#N/A,#N/A,FALSE,"FANDA96";#N/A,#N/A,FALSE,"INTRAN96";#N/A,#N/A,FALSE,"NAA9697";#N/A,#N/A,FALSE,"ECWEBB";#N/A,#N/A,FALSE,"MFT96";#N/A,#N/A,FALSE,"CTrecon"}</definedName>
    <definedName name="b_3_1_1_1" hidden="1">{#N/A,#N/A,FALSE,"TMCOMP96";#N/A,#N/A,FALSE,"MAT96";#N/A,#N/A,FALSE,"FANDA96";#N/A,#N/A,FALSE,"INTRAN96";#N/A,#N/A,FALSE,"NAA9697";#N/A,#N/A,FALSE,"ECWEBB";#N/A,#N/A,FALSE,"MFT96";#N/A,#N/A,FALSE,"CTrecon"}</definedName>
    <definedName name="b_3_1_1_2" hidden="1">{#N/A,#N/A,FALSE,"TMCOMP96";#N/A,#N/A,FALSE,"MAT96";#N/A,#N/A,FALSE,"FANDA96";#N/A,#N/A,FALSE,"INTRAN96";#N/A,#N/A,FALSE,"NAA9697";#N/A,#N/A,FALSE,"ECWEBB";#N/A,#N/A,FALSE,"MFT96";#N/A,#N/A,FALSE,"CTrecon"}</definedName>
    <definedName name="b_3_1_2" localSheetId="0" hidden="1">{#N/A,#N/A,FALSE,"TMCOMP96";#N/A,#N/A,FALSE,"MAT96";#N/A,#N/A,FALSE,"FANDA96";#N/A,#N/A,FALSE,"INTRAN96";#N/A,#N/A,FALSE,"NAA9697";#N/A,#N/A,FALSE,"ECWEBB";#N/A,#N/A,FALSE,"MFT96";#N/A,#N/A,FALSE,"CTrecon"}</definedName>
    <definedName name="b_3_1_2" hidden="1">{#N/A,#N/A,FALSE,"TMCOMP96";#N/A,#N/A,FALSE,"MAT96";#N/A,#N/A,FALSE,"FANDA96";#N/A,#N/A,FALSE,"INTRAN96";#N/A,#N/A,FALSE,"NAA9697";#N/A,#N/A,FALSE,"ECWEBB";#N/A,#N/A,FALSE,"MFT96";#N/A,#N/A,FALSE,"CTrecon"}</definedName>
    <definedName name="b_3_1_3" localSheetId="0" hidden="1">{#N/A,#N/A,FALSE,"TMCOMP96";#N/A,#N/A,FALSE,"MAT96";#N/A,#N/A,FALSE,"FANDA96";#N/A,#N/A,FALSE,"INTRAN96";#N/A,#N/A,FALSE,"NAA9697";#N/A,#N/A,FALSE,"ECWEBB";#N/A,#N/A,FALSE,"MFT96";#N/A,#N/A,FALSE,"CTrecon"}</definedName>
    <definedName name="b_3_1_3" hidden="1">{#N/A,#N/A,FALSE,"TMCOMP96";#N/A,#N/A,FALSE,"MAT96";#N/A,#N/A,FALSE,"FANDA96";#N/A,#N/A,FALSE,"INTRAN96";#N/A,#N/A,FALSE,"NAA9697";#N/A,#N/A,FALSE,"ECWEBB";#N/A,#N/A,FALSE,"MFT96";#N/A,#N/A,FALSE,"CTrecon"}</definedName>
    <definedName name="b_3_1_4" localSheetId="0" hidden="1">{#N/A,#N/A,FALSE,"TMCOMP96";#N/A,#N/A,FALSE,"MAT96";#N/A,#N/A,FALSE,"FANDA96";#N/A,#N/A,FALSE,"INTRAN96";#N/A,#N/A,FALSE,"NAA9697";#N/A,#N/A,FALSE,"ECWEBB";#N/A,#N/A,FALSE,"MFT96";#N/A,#N/A,FALSE,"CTrecon"}</definedName>
    <definedName name="b_3_1_4" hidden="1">{#N/A,#N/A,FALSE,"TMCOMP96";#N/A,#N/A,FALSE,"MAT96";#N/A,#N/A,FALSE,"FANDA96";#N/A,#N/A,FALSE,"INTRAN96";#N/A,#N/A,FALSE,"NAA9697";#N/A,#N/A,FALSE,"ECWEBB";#N/A,#N/A,FALSE,"MFT96";#N/A,#N/A,FALSE,"CTrecon"}</definedName>
    <definedName name="b_3_1_5" localSheetId="0" hidden="1">{#N/A,#N/A,FALSE,"TMCOMP96";#N/A,#N/A,FALSE,"MAT96";#N/A,#N/A,FALSE,"FANDA96";#N/A,#N/A,FALSE,"INTRAN96";#N/A,#N/A,FALSE,"NAA9697";#N/A,#N/A,FALSE,"ECWEBB";#N/A,#N/A,FALSE,"MFT96";#N/A,#N/A,FALSE,"CTrecon"}</definedName>
    <definedName name="b_3_1_5" hidden="1">{#N/A,#N/A,FALSE,"TMCOMP96";#N/A,#N/A,FALSE,"MAT96";#N/A,#N/A,FALSE,"FANDA96";#N/A,#N/A,FALSE,"INTRAN96";#N/A,#N/A,FALSE,"NAA9697";#N/A,#N/A,FALSE,"ECWEBB";#N/A,#N/A,FALSE,"MFT96";#N/A,#N/A,FALSE,"CTrecon"}</definedName>
    <definedName name="b_3_2" localSheetId="0" hidden="1">{#N/A,#N/A,FALSE,"TMCOMP96";#N/A,#N/A,FALSE,"MAT96";#N/A,#N/A,FALSE,"FANDA96";#N/A,#N/A,FALSE,"INTRAN96";#N/A,#N/A,FALSE,"NAA9697";#N/A,#N/A,FALSE,"ECWEBB";#N/A,#N/A,FALSE,"MFT96";#N/A,#N/A,FALSE,"CTrecon"}</definedName>
    <definedName name="b_3_2" hidden="1">{#N/A,#N/A,FALSE,"TMCOMP96";#N/A,#N/A,FALSE,"MAT96";#N/A,#N/A,FALSE,"FANDA96";#N/A,#N/A,FALSE,"INTRAN96";#N/A,#N/A,FALSE,"NAA9697";#N/A,#N/A,FALSE,"ECWEBB";#N/A,#N/A,FALSE,"MFT96";#N/A,#N/A,FALSE,"CTrecon"}</definedName>
    <definedName name="b_3_3" localSheetId="0" hidden="1">{#N/A,#N/A,FALSE,"TMCOMP96";#N/A,#N/A,FALSE,"MAT96";#N/A,#N/A,FALSE,"FANDA96";#N/A,#N/A,FALSE,"INTRAN96";#N/A,#N/A,FALSE,"NAA9697";#N/A,#N/A,FALSE,"ECWEBB";#N/A,#N/A,FALSE,"MFT96";#N/A,#N/A,FALSE,"CTrecon"}</definedName>
    <definedName name="b_3_3" hidden="1">{#N/A,#N/A,FALSE,"TMCOMP96";#N/A,#N/A,FALSE,"MAT96";#N/A,#N/A,FALSE,"FANDA96";#N/A,#N/A,FALSE,"INTRAN96";#N/A,#N/A,FALSE,"NAA9697";#N/A,#N/A,FALSE,"ECWEBB";#N/A,#N/A,FALSE,"MFT96";#N/A,#N/A,FALSE,"CTrecon"}</definedName>
    <definedName name="b_3_4" localSheetId="0" hidden="1">{#N/A,#N/A,FALSE,"TMCOMP96";#N/A,#N/A,FALSE,"MAT96";#N/A,#N/A,FALSE,"FANDA96";#N/A,#N/A,FALSE,"INTRAN96";#N/A,#N/A,FALSE,"NAA9697";#N/A,#N/A,FALSE,"ECWEBB";#N/A,#N/A,FALSE,"MFT96";#N/A,#N/A,FALSE,"CTrecon"}</definedName>
    <definedName name="b_3_4" hidden="1">{#N/A,#N/A,FALSE,"TMCOMP96";#N/A,#N/A,FALSE,"MAT96";#N/A,#N/A,FALSE,"FANDA96";#N/A,#N/A,FALSE,"INTRAN96";#N/A,#N/A,FALSE,"NAA9697";#N/A,#N/A,FALSE,"ECWEBB";#N/A,#N/A,FALSE,"MFT96";#N/A,#N/A,FALSE,"CTrecon"}</definedName>
    <definedName name="b_3_5" localSheetId="0" hidden="1">{#N/A,#N/A,FALSE,"TMCOMP96";#N/A,#N/A,FALSE,"MAT96";#N/A,#N/A,FALSE,"FANDA96";#N/A,#N/A,FALSE,"INTRAN96";#N/A,#N/A,FALSE,"NAA9697";#N/A,#N/A,FALSE,"ECWEBB";#N/A,#N/A,FALSE,"MFT96";#N/A,#N/A,FALSE,"CTrecon"}</definedName>
    <definedName name="b_3_5" hidden="1">{#N/A,#N/A,FALSE,"TMCOMP96";#N/A,#N/A,FALSE,"MAT96";#N/A,#N/A,FALSE,"FANDA96";#N/A,#N/A,FALSE,"INTRAN96";#N/A,#N/A,FALSE,"NAA9697";#N/A,#N/A,FALSE,"ECWEBB";#N/A,#N/A,FALSE,"MFT96";#N/A,#N/A,FALSE,"CTrecon"}</definedName>
    <definedName name="b_4" localSheetId="0" hidden="1">{#N/A,#N/A,FALSE,"TMCOMP96";#N/A,#N/A,FALSE,"MAT96";#N/A,#N/A,FALSE,"FANDA96";#N/A,#N/A,FALSE,"INTRAN96";#N/A,#N/A,FALSE,"NAA9697";#N/A,#N/A,FALSE,"ECWEBB";#N/A,#N/A,FALSE,"MFT96";#N/A,#N/A,FALSE,"CTrecon"}</definedName>
    <definedName name="b_4" hidden="1">{#N/A,#N/A,FALSE,"TMCOMP96";#N/A,#N/A,FALSE,"MAT96";#N/A,#N/A,FALSE,"FANDA96";#N/A,#N/A,FALSE,"INTRAN96";#N/A,#N/A,FALSE,"NAA9697";#N/A,#N/A,FALSE,"ECWEBB";#N/A,#N/A,FALSE,"MFT96";#N/A,#N/A,FALSE,"CTrecon"}</definedName>
    <definedName name="b_4_1" localSheetId="0" hidden="1">{#N/A,#N/A,FALSE,"TMCOMP96";#N/A,#N/A,FALSE,"MAT96";#N/A,#N/A,FALSE,"FANDA96";#N/A,#N/A,FALSE,"INTRAN96";#N/A,#N/A,FALSE,"NAA9697";#N/A,#N/A,FALSE,"ECWEBB";#N/A,#N/A,FALSE,"MFT96";#N/A,#N/A,FALSE,"CTrecon"}</definedName>
    <definedName name="b_4_1" hidden="1">{#N/A,#N/A,FALSE,"TMCOMP96";#N/A,#N/A,FALSE,"MAT96";#N/A,#N/A,FALSE,"FANDA96";#N/A,#N/A,FALSE,"INTRAN96";#N/A,#N/A,FALSE,"NAA9697";#N/A,#N/A,FALSE,"ECWEBB";#N/A,#N/A,FALSE,"MFT96";#N/A,#N/A,FALSE,"CTrecon"}</definedName>
    <definedName name="b_4_1_1" localSheetId="0" hidden="1">{#N/A,#N/A,FALSE,"TMCOMP96";#N/A,#N/A,FALSE,"MAT96";#N/A,#N/A,FALSE,"FANDA96";#N/A,#N/A,FALSE,"INTRAN96";#N/A,#N/A,FALSE,"NAA9697";#N/A,#N/A,FALSE,"ECWEBB";#N/A,#N/A,FALSE,"MFT96";#N/A,#N/A,FALSE,"CTrecon"}</definedName>
    <definedName name="b_4_1_1" hidden="1">{#N/A,#N/A,FALSE,"TMCOMP96";#N/A,#N/A,FALSE,"MAT96";#N/A,#N/A,FALSE,"FANDA96";#N/A,#N/A,FALSE,"INTRAN96";#N/A,#N/A,FALSE,"NAA9697";#N/A,#N/A,FALSE,"ECWEBB";#N/A,#N/A,FALSE,"MFT96";#N/A,#N/A,FALSE,"CTrecon"}</definedName>
    <definedName name="b_4_1_1_1" hidden="1">{#N/A,#N/A,FALSE,"TMCOMP96";#N/A,#N/A,FALSE,"MAT96";#N/A,#N/A,FALSE,"FANDA96";#N/A,#N/A,FALSE,"INTRAN96";#N/A,#N/A,FALSE,"NAA9697";#N/A,#N/A,FALSE,"ECWEBB";#N/A,#N/A,FALSE,"MFT96";#N/A,#N/A,FALSE,"CTrecon"}</definedName>
    <definedName name="b_4_1_1_2" hidden="1">{#N/A,#N/A,FALSE,"TMCOMP96";#N/A,#N/A,FALSE,"MAT96";#N/A,#N/A,FALSE,"FANDA96";#N/A,#N/A,FALSE,"INTRAN96";#N/A,#N/A,FALSE,"NAA9697";#N/A,#N/A,FALSE,"ECWEBB";#N/A,#N/A,FALSE,"MFT96";#N/A,#N/A,FALSE,"CTrecon"}</definedName>
    <definedName name="b_4_1_2" localSheetId="0" hidden="1">{#N/A,#N/A,FALSE,"TMCOMP96";#N/A,#N/A,FALSE,"MAT96";#N/A,#N/A,FALSE,"FANDA96";#N/A,#N/A,FALSE,"INTRAN96";#N/A,#N/A,FALSE,"NAA9697";#N/A,#N/A,FALSE,"ECWEBB";#N/A,#N/A,FALSE,"MFT96";#N/A,#N/A,FALSE,"CTrecon"}</definedName>
    <definedName name="b_4_1_2" hidden="1">{#N/A,#N/A,FALSE,"TMCOMP96";#N/A,#N/A,FALSE,"MAT96";#N/A,#N/A,FALSE,"FANDA96";#N/A,#N/A,FALSE,"INTRAN96";#N/A,#N/A,FALSE,"NAA9697";#N/A,#N/A,FALSE,"ECWEBB";#N/A,#N/A,FALSE,"MFT96";#N/A,#N/A,FALSE,"CTrecon"}</definedName>
    <definedName name="b_4_1_3" localSheetId="0" hidden="1">{#N/A,#N/A,FALSE,"TMCOMP96";#N/A,#N/A,FALSE,"MAT96";#N/A,#N/A,FALSE,"FANDA96";#N/A,#N/A,FALSE,"INTRAN96";#N/A,#N/A,FALSE,"NAA9697";#N/A,#N/A,FALSE,"ECWEBB";#N/A,#N/A,FALSE,"MFT96";#N/A,#N/A,FALSE,"CTrecon"}</definedName>
    <definedName name="b_4_1_3" hidden="1">{#N/A,#N/A,FALSE,"TMCOMP96";#N/A,#N/A,FALSE,"MAT96";#N/A,#N/A,FALSE,"FANDA96";#N/A,#N/A,FALSE,"INTRAN96";#N/A,#N/A,FALSE,"NAA9697";#N/A,#N/A,FALSE,"ECWEBB";#N/A,#N/A,FALSE,"MFT96";#N/A,#N/A,FALSE,"CTrecon"}</definedName>
    <definedName name="b_4_1_4" localSheetId="0" hidden="1">{#N/A,#N/A,FALSE,"TMCOMP96";#N/A,#N/A,FALSE,"MAT96";#N/A,#N/A,FALSE,"FANDA96";#N/A,#N/A,FALSE,"INTRAN96";#N/A,#N/A,FALSE,"NAA9697";#N/A,#N/A,FALSE,"ECWEBB";#N/A,#N/A,FALSE,"MFT96";#N/A,#N/A,FALSE,"CTrecon"}</definedName>
    <definedName name="b_4_1_4" hidden="1">{#N/A,#N/A,FALSE,"TMCOMP96";#N/A,#N/A,FALSE,"MAT96";#N/A,#N/A,FALSE,"FANDA96";#N/A,#N/A,FALSE,"INTRAN96";#N/A,#N/A,FALSE,"NAA9697";#N/A,#N/A,FALSE,"ECWEBB";#N/A,#N/A,FALSE,"MFT96";#N/A,#N/A,FALSE,"CTrecon"}</definedName>
    <definedName name="b_4_1_5" localSheetId="0" hidden="1">{#N/A,#N/A,FALSE,"TMCOMP96";#N/A,#N/A,FALSE,"MAT96";#N/A,#N/A,FALSE,"FANDA96";#N/A,#N/A,FALSE,"INTRAN96";#N/A,#N/A,FALSE,"NAA9697";#N/A,#N/A,FALSE,"ECWEBB";#N/A,#N/A,FALSE,"MFT96";#N/A,#N/A,FALSE,"CTrecon"}</definedName>
    <definedName name="b_4_1_5" hidden="1">{#N/A,#N/A,FALSE,"TMCOMP96";#N/A,#N/A,FALSE,"MAT96";#N/A,#N/A,FALSE,"FANDA96";#N/A,#N/A,FALSE,"INTRAN96";#N/A,#N/A,FALSE,"NAA9697";#N/A,#N/A,FALSE,"ECWEBB";#N/A,#N/A,FALSE,"MFT96";#N/A,#N/A,FALSE,"CTrecon"}</definedName>
    <definedName name="b_4_2" localSheetId="0" hidden="1">{#N/A,#N/A,FALSE,"TMCOMP96";#N/A,#N/A,FALSE,"MAT96";#N/A,#N/A,FALSE,"FANDA96";#N/A,#N/A,FALSE,"INTRAN96";#N/A,#N/A,FALSE,"NAA9697";#N/A,#N/A,FALSE,"ECWEBB";#N/A,#N/A,FALSE,"MFT96";#N/A,#N/A,FALSE,"CTrecon"}</definedName>
    <definedName name="b_4_2" hidden="1">{#N/A,#N/A,FALSE,"TMCOMP96";#N/A,#N/A,FALSE,"MAT96";#N/A,#N/A,FALSE,"FANDA96";#N/A,#N/A,FALSE,"INTRAN96";#N/A,#N/A,FALSE,"NAA9697";#N/A,#N/A,FALSE,"ECWEBB";#N/A,#N/A,FALSE,"MFT96";#N/A,#N/A,FALSE,"CTrecon"}</definedName>
    <definedName name="b_4_3" localSheetId="0" hidden="1">{#N/A,#N/A,FALSE,"TMCOMP96";#N/A,#N/A,FALSE,"MAT96";#N/A,#N/A,FALSE,"FANDA96";#N/A,#N/A,FALSE,"INTRAN96";#N/A,#N/A,FALSE,"NAA9697";#N/A,#N/A,FALSE,"ECWEBB";#N/A,#N/A,FALSE,"MFT96";#N/A,#N/A,FALSE,"CTrecon"}</definedName>
    <definedName name="b_4_3" hidden="1">{#N/A,#N/A,FALSE,"TMCOMP96";#N/A,#N/A,FALSE,"MAT96";#N/A,#N/A,FALSE,"FANDA96";#N/A,#N/A,FALSE,"INTRAN96";#N/A,#N/A,FALSE,"NAA9697";#N/A,#N/A,FALSE,"ECWEBB";#N/A,#N/A,FALSE,"MFT96";#N/A,#N/A,FALSE,"CTrecon"}</definedName>
    <definedName name="b_4_4" localSheetId="0" hidden="1">{#N/A,#N/A,FALSE,"TMCOMP96";#N/A,#N/A,FALSE,"MAT96";#N/A,#N/A,FALSE,"FANDA96";#N/A,#N/A,FALSE,"INTRAN96";#N/A,#N/A,FALSE,"NAA9697";#N/A,#N/A,FALSE,"ECWEBB";#N/A,#N/A,FALSE,"MFT96";#N/A,#N/A,FALSE,"CTrecon"}</definedName>
    <definedName name="b_4_4" hidden="1">{#N/A,#N/A,FALSE,"TMCOMP96";#N/A,#N/A,FALSE,"MAT96";#N/A,#N/A,FALSE,"FANDA96";#N/A,#N/A,FALSE,"INTRAN96";#N/A,#N/A,FALSE,"NAA9697";#N/A,#N/A,FALSE,"ECWEBB";#N/A,#N/A,FALSE,"MFT96";#N/A,#N/A,FALSE,"CTrecon"}</definedName>
    <definedName name="b_4_5" localSheetId="0" hidden="1">{#N/A,#N/A,FALSE,"TMCOMP96";#N/A,#N/A,FALSE,"MAT96";#N/A,#N/A,FALSE,"FANDA96";#N/A,#N/A,FALSE,"INTRAN96";#N/A,#N/A,FALSE,"NAA9697";#N/A,#N/A,FALSE,"ECWEBB";#N/A,#N/A,FALSE,"MFT96";#N/A,#N/A,FALSE,"CTrecon"}</definedName>
    <definedName name="b_4_5" hidden="1">{#N/A,#N/A,FALSE,"TMCOMP96";#N/A,#N/A,FALSE,"MAT96";#N/A,#N/A,FALSE,"FANDA96";#N/A,#N/A,FALSE,"INTRAN96";#N/A,#N/A,FALSE,"NAA9697";#N/A,#N/A,FALSE,"ECWEBB";#N/A,#N/A,FALSE,"MFT96";#N/A,#N/A,FALSE,"CTrecon"}</definedName>
    <definedName name="b_5" localSheetId="0" hidden="1">{#N/A,#N/A,FALSE,"TMCOMP96";#N/A,#N/A,FALSE,"MAT96";#N/A,#N/A,FALSE,"FANDA96";#N/A,#N/A,FALSE,"INTRAN96";#N/A,#N/A,FALSE,"NAA9697";#N/A,#N/A,FALSE,"ECWEBB";#N/A,#N/A,FALSE,"MFT96";#N/A,#N/A,FALSE,"CTrecon"}</definedName>
    <definedName name="b_5" hidden="1">{#N/A,#N/A,FALSE,"TMCOMP96";#N/A,#N/A,FALSE,"MAT96";#N/A,#N/A,FALSE,"FANDA96";#N/A,#N/A,FALSE,"INTRAN96";#N/A,#N/A,FALSE,"NAA9697";#N/A,#N/A,FALSE,"ECWEBB";#N/A,#N/A,FALSE,"MFT96";#N/A,#N/A,FALSE,"CTrecon"}</definedName>
    <definedName name="b_5_1" localSheetId="0" hidden="1">{#N/A,#N/A,FALSE,"TMCOMP96";#N/A,#N/A,FALSE,"MAT96";#N/A,#N/A,FALSE,"FANDA96";#N/A,#N/A,FALSE,"INTRAN96";#N/A,#N/A,FALSE,"NAA9697";#N/A,#N/A,FALSE,"ECWEBB";#N/A,#N/A,FALSE,"MFT96";#N/A,#N/A,FALSE,"CTrecon"}</definedName>
    <definedName name="b_5_1" hidden="1">{#N/A,#N/A,FALSE,"TMCOMP96";#N/A,#N/A,FALSE,"MAT96";#N/A,#N/A,FALSE,"FANDA96";#N/A,#N/A,FALSE,"INTRAN96";#N/A,#N/A,FALSE,"NAA9697";#N/A,#N/A,FALSE,"ECWEBB";#N/A,#N/A,FALSE,"MFT96";#N/A,#N/A,FALSE,"CTrecon"}</definedName>
    <definedName name="b_5_1_1" localSheetId="0" hidden="1">{#N/A,#N/A,FALSE,"TMCOMP96";#N/A,#N/A,FALSE,"MAT96";#N/A,#N/A,FALSE,"FANDA96";#N/A,#N/A,FALSE,"INTRAN96";#N/A,#N/A,FALSE,"NAA9697";#N/A,#N/A,FALSE,"ECWEBB";#N/A,#N/A,FALSE,"MFT96";#N/A,#N/A,FALSE,"CTrecon"}</definedName>
    <definedName name="b_5_1_1" hidden="1">{#N/A,#N/A,FALSE,"TMCOMP96";#N/A,#N/A,FALSE,"MAT96";#N/A,#N/A,FALSE,"FANDA96";#N/A,#N/A,FALSE,"INTRAN96";#N/A,#N/A,FALSE,"NAA9697";#N/A,#N/A,FALSE,"ECWEBB";#N/A,#N/A,FALSE,"MFT96";#N/A,#N/A,FALSE,"CTrecon"}</definedName>
    <definedName name="b_5_1_1_1" hidden="1">{#N/A,#N/A,FALSE,"TMCOMP96";#N/A,#N/A,FALSE,"MAT96";#N/A,#N/A,FALSE,"FANDA96";#N/A,#N/A,FALSE,"INTRAN96";#N/A,#N/A,FALSE,"NAA9697";#N/A,#N/A,FALSE,"ECWEBB";#N/A,#N/A,FALSE,"MFT96";#N/A,#N/A,FALSE,"CTrecon"}</definedName>
    <definedName name="b_5_1_1_2" hidden="1">{#N/A,#N/A,FALSE,"TMCOMP96";#N/A,#N/A,FALSE,"MAT96";#N/A,#N/A,FALSE,"FANDA96";#N/A,#N/A,FALSE,"INTRAN96";#N/A,#N/A,FALSE,"NAA9697";#N/A,#N/A,FALSE,"ECWEBB";#N/A,#N/A,FALSE,"MFT96";#N/A,#N/A,FALSE,"CTrecon"}</definedName>
    <definedName name="b_5_1_2" localSheetId="0" hidden="1">{#N/A,#N/A,FALSE,"TMCOMP96";#N/A,#N/A,FALSE,"MAT96";#N/A,#N/A,FALSE,"FANDA96";#N/A,#N/A,FALSE,"INTRAN96";#N/A,#N/A,FALSE,"NAA9697";#N/A,#N/A,FALSE,"ECWEBB";#N/A,#N/A,FALSE,"MFT96";#N/A,#N/A,FALSE,"CTrecon"}</definedName>
    <definedName name="b_5_1_2" hidden="1">{#N/A,#N/A,FALSE,"TMCOMP96";#N/A,#N/A,FALSE,"MAT96";#N/A,#N/A,FALSE,"FANDA96";#N/A,#N/A,FALSE,"INTRAN96";#N/A,#N/A,FALSE,"NAA9697";#N/A,#N/A,FALSE,"ECWEBB";#N/A,#N/A,FALSE,"MFT96";#N/A,#N/A,FALSE,"CTrecon"}</definedName>
    <definedName name="b_5_1_3" localSheetId="0" hidden="1">{#N/A,#N/A,FALSE,"TMCOMP96";#N/A,#N/A,FALSE,"MAT96";#N/A,#N/A,FALSE,"FANDA96";#N/A,#N/A,FALSE,"INTRAN96";#N/A,#N/A,FALSE,"NAA9697";#N/A,#N/A,FALSE,"ECWEBB";#N/A,#N/A,FALSE,"MFT96";#N/A,#N/A,FALSE,"CTrecon"}</definedName>
    <definedName name="b_5_1_3" hidden="1">{#N/A,#N/A,FALSE,"TMCOMP96";#N/A,#N/A,FALSE,"MAT96";#N/A,#N/A,FALSE,"FANDA96";#N/A,#N/A,FALSE,"INTRAN96";#N/A,#N/A,FALSE,"NAA9697";#N/A,#N/A,FALSE,"ECWEBB";#N/A,#N/A,FALSE,"MFT96";#N/A,#N/A,FALSE,"CTrecon"}</definedName>
    <definedName name="b_5_1_4" localSheetId="0" hidden="1">{#N/A,#N/A,FALSE,"TMCOMP96";#N/A,#N/A,FALSE,"MAT96";#N/A,#N/A,FALSE,"FANDA96";#N/A,#N/A,FALSE,"INTRAN96";#N/A,#N/A,FALSE,"NAA9697";#N/A,#N/A,FALSE,"ECWEBB";#N/A,#N/A,FALSE,"MFT96";#N/A,#N/A,FALSE,"CTrecon"}</definedName>
    <definedName name="b_5_1_4" hidden="1">{#N/A,#N/A,FALSE,"TMCOMP96";#N/A,#N/A,FALSE,"MAT96";#N/A,#N/A,FALSE,"FANDA96";#N/A,#N/A,FALSE,"INTRAN96";#N/A,#N/A,FALSE,"NAA9697";#N/A,#N/A,FALSE,"ECWEBB";#N/A,#N/A,FALSE,"MFT96";#N/A,#N/A,FALSE,"CTrecon"}</definedName>
    <definedName name="b_5_1_5" localSheetId="0" hidden="1">{#N/A,#N/A,FALSE,"TMCOMP96";#N/A,#N/A,FALSE,"MAT96";#N/A,#N/A,FALSE,"FANDA96";#N/A,#N/A,FALSE,"INTRAN96";#N/A,#N/A,FALSE,"NAA9697";#N/A,#N/A,FALSE,"ECWEBB";#N/A,#N/A,FALSE,"MFT96";#N/A,#N/A,FALSE,"CTrecon"}</definedName>
    <definedName name="b_5_1_5" hidden="1">{#N/A,#N/A,FALSE,"TMCOMP96";#N/A,#N/A,FALSE,"MAT96";#N/A,#N/A,FALSE,"FANDA96";#N/A,#N/A,FALSE,"INTRAN96";#N/A,#N/A,FALSE,"NAA9697";#N/A,#N/A,FALSE,"ECWEBB";#N/A,#N/A,FALSE,"MFT96";#N/A,#N/A,FALSE,"CTrecon"}</definedName>
    <definedName name="b_5_2" localSheetId="0" hidden="1">{#N/A,#N/A,FALSE,"TMCOMP96";#N/A,#N/A,FALSE,"MAT96";#N/A,#N/A,FALSE,"FANDA96";#N/A,#N/A,FALSE,"INTRAN96";#N/A,#N/A,FALSE,"NAA9697";#N/A,#N/A,FALSE,"ECWEBB";#N/A,#N/A,FALSE,"MFT96";#N/A,#N/A,FALSE,"CTrecon"}</definedName>
    <definedName name="b_5_2" hidden="1">{#N/A,#N/A,FALSE,"TMCOMP96";#N/A,#N/A,FALSE,"MAT96";#N/A,#N/A,FALSE,"FANDA96";#N/A,#N/A,FALSE,"INTRAN96";#N/A,#N/A,FALSE,"NAA9697";#N/A,#N/A,FALSE,"ECWEBB";#N/A,#N/A,FALSE,"MFT96";#N/A,#N/A,FALSE,"CTrecon"}</definedName>
    <definedName name="b_5_3" localSheetId="0" hidden="1">{#N/A,#N/A,FALSE,"TMCOMP96";#N/A,#N/A,FALSE,"MAT96";#N/A,#N/A,FALSE,"FANDA96";#N/A,#N/A,FALSE,"INTRAN96";#N/A,#N/A,FALSE,"NAA9697";#N/A,#N/A,FALSE,"ECWEBB";#N/A,#N/A,FALSE,"MFT96";#N/A,#N/A,FALSE,"CTrecon"}</definedName>
    <definedName name="b_5_3" hidden="1">{#N/A,#N/A,FALSE,"TMCOMP96";#N/A,#N/A,FALSE,"MAT96";#N/A,#N/A,FALSE,"FANDA96";#N/A,#N/A,FALSE,"INTRAN96";#N/A,#N/A,FALSE,"NAA9697";#N/A,#N/A,FALSE,"ECWEBB";#N/A,#N/A,FALSE,"MFT96";#N/A,#N/A,FALSE,"CTrecon"}</definedName>
    <definedName name="b_5_4" localSheetId="0" hidden="1">{#N/A,#N/A,FALSE,"TMCOMP96";#N/A,#N/A,FALSE,"MAT96";#N/A,#N/A,FALSE,"FANDA96";#N/A,#N/A,FALSE,"INTRAN96";#N/A,#N/A,FALSE,"NAA9697";#N/A,#N/A,FALSE,"ECWEBB";#N/A,#N/A,FALSE,"MFT96";#N/A,#N/A,FALSE,"CTrecon"}</definedName>
    <definedName name="b_5_4" hidden="1">{#N/A,#N/A,FALSE,"TMCOMP96";#N/A,#N/A,FALSE,"MAT96";#N/A,#N/A,FALSE,"FANDA96";#N/A,#N/A,FALSE,"INTRAN96";#N/A,#N/A,FALSE,"NAA9697";#N/A,#N/A,FALSE,"ECWEBB";#N/A,#N/A,FALSE,"MFT96";#N/A,#N/A,FALSE,"CTrecon"}</definedName>
    <definedName name="b_5_5" localSheetId="0" hidden="1">{#N/A,#N/A,FALSE,"TMCOMP96";#N/A,#N/A,FALSE,"MAT96";#N/A,#N/A,FALSE,"FANDA96";#N/A,#N/A,FALSE,"INTRAN96";#N/A,#N/A,FALSE,"NAA9697";#N/A,#N/A,FALSE,"ECWEBB";#N/A,#N/A,FALSE,"MFT96";#N/A,#N/A,FALSE,"CTrecon"}</definedName>
    <definedName name="b_5_5" hidden="1">{#N/A,#N/A,FALSE,"TMCOMP96";#N/A,#N/A,FALSE,"MAT96";#N/A,#N/A,FALSE,"FANDA96";#N/A,#N/A,FALSE,"INTRAN96";#N/A,#N/A,FALSE,"NAA9697";#N/A,#N/A,FALSE,"ECWEBB";#N/A,#N/A,FALSE,"MFT96";#N/A,#N/A,FALSE,"CTrecon"}</definedName>
    <definedName name="blarg"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 localSheetId="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 localSheetId="4"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_1"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 localSheetId="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 localSheetId="4"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_1"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 localSheetId="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 localSheetId="4"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_1"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PH1" hidden="1">'[1]4.6 ten year bonds'!$A$4</definedName>
    <definedName name="BLPH2" hidden="1">'[1]4.6 ten year bonds'!$D$4</definedName>
    <definedName name="BLPH3" hidden="1">'[1]4.6 ten year bonds'!$G$4</definedName>
    <definedName name="BLPH4" hidden="1">'[1]4.6 ten year bonds'!$J$4</definedName>
    <definedName name="BLPH5" hidden="1">'[1]4.6 ten year bonds'!$M$4</definedName>
    <definedName name="CSP" localSheetId="0" hidden="1">'[6]Model inputs'!#REF!</definedName>
    <definedName name="CSP" localSheetId="4" hidden="1">'[6]Model inputs'!#REF!</definedName>
    <definedName name="CSP" hidden="1">'[6]Model inputs'!#REF!</definedName>
    <definedName name="CT" hidden="1">'[2]Forecast data'!#REF!</definedName>
    <definedName name="CTNABS" hidden="1">'[1]Model inputs'!#REF!</definedName>
    <definedName name="dfg" hidden="1">{#N/A,#N/A,FALSE,"TMCOMP96";#N/A,#N/A,FALSE,"MAT96";#N/A,#N/A,FALSE,"FANDA96";#N/A,#N/A,FALSE,"INTRAN96";#N/A,#N/A,FALSE,"NAA9697";#N/A,#N/A,FALSE,"ECWEBB";#N/A,#N/A,FALSE,"MFT96";#N/A,#N/A,FALSE,"CTrecon"}</definedName>
    <definedName name="dfgae" hidden="1">{#N/A,#N/A,FALSE,"TMCOMP96";#N/A,#N/A,FALSE,"MAT96";#N/A,#N/A,FALSE,"FANDA96";#N/A,#N/A,FALSE,"INTRAN96";#N/A,#N/A,FALSE,"NAA9697";#N/A,#N/A,FALSE,"ECWEBB";#N/A,#N/A,FALSE,"MFT96";#N/A,#N/A,FALSE,"CTrecon"}</definedName>
    <definedName name="dfrgfdgs" hidden="1">{#N/A,#N/A,FALSE,"TMCOMP96";#N/A,#N/A,FALSE,"MAT96";#N/A,#N/A,FALSE,"FANDA96";#N/A,#N/A,FALSE,"INTRAN96";#N/A,#N/A,FALSE,"NAA9697";#N/A,#N/A,FALSE,"ECWEBB";#N/A,#N/A,FALSE,"MFT96";#N/A,#N/A,FALSE,"CTrecon"}</definedName>
    <definedName name="dgsgf" localSheetId="0" hidden="1">{#N/A,#N/A,FALSE,"TMCOMP96";#N/A,#N/A,FALSE,"MAT96";#N/A,#N/A,FALSE,"FANDA96";#N/A,#N/A,FALSE,"INTRAN96";#N/A,#N/A,FALSE,"NAA9697";#N/A,#N/A,FALSE,"ECWEBB";#N/A,#N/A,FALSE,"MFT96";#N/A,#N/A,FALSE,"CTrecon"}</definedName>
    <definedName name="dgsgf" localSheetId="3" hidden="1">{#N/A,#N/A,FALSE,"TMCOMP96";#N/A,#N/A,FALSE,"MAT96";#N/A,#N/A,FALSE,"FANDA96";#N/A,#N/A,FALSE,"INTRAN96";#N/A,#N/A,FALSE,"NAA9697";#N/A,#N/A,FALSE,"ECWEBB";#N/A,#N/A,FALSE,"MFT96";#N/A,#N/A,FALSE,"CTrecon"}</definedName>
    <definedName name="dgsgf" localSheetId="4"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gsgf_1" localSheetId="0" hidden="1">{#N/A,#N/A,FALSE,"TMCOMP96";#N/A,#N/A,FALSE,"MAT96";#N/A,#N/A,FALSE,"FANDA96";#N/A,#N/A,FALSE,"INTRAN96";#N/A,#N/A,FALSE,"NAA9697";#N/A,#N/A,FALSE,"ECWEBB";#N/A,#N/A,FALSE,"MFT96";#N/A,#N/A,FALSE,"CTrecon"}</definedName>
    <definedName name="dgsgf_1" localSheetId="3" hidden="1">{#N/A,#N/A,FALSE,"TMCOMP96";#N/A,#N/A,FALSE,"MAT96";#N/A,#N/A,FALSE,"FANDA96";#N/A,#N/A,FALSE,"INTRAN96";#N/A,#N/A,FALSE,"NAA9697";#N/A,#N/A,FALSE,"ECWEBB";#N/A,#N/A,FALSE,"MFT96";#N/A,#N/A,FALSE,"CTrecon"}</definedName>
    <definedName name="dgsgf_1" localSheetId="4" hidden="1">{#N/A,#N/A,FALSE,"TMCOMP96";#N/A,#N/A,FALSE,"MAT96";#N/A,#N/A,FALSE,"FANDA96";#N/A,#N/A,FALSE,"INTRAN96";#N/A,#N/A,FALSE,"NAA9697";#N/A,#N/A,FALSE,"ECWEBB";#N/A,#N/A,FALSE,"MFT96";#N/A,#N/A,FALSE,"CTrecon"}</definedName>
    <definedName name="dgsgf_1" hidden="1">{#N/A,#N/A,FALSE,"TMCOMP96";#N/A,#N/A,FALSE,"MAT96";#N/A,#N/A,FALSE,"FANDA96";#N/A,#N/A,FALSE,"INTRAN96";#N/A,#N/A,FALSE,"NAA9697";#N/A,#N/A,FALSE,"ECWEBB";#N/A,#N/A,FALSE,"MFT96";#N/A,#N/A,FALSE,"CTrecon"}</definedName>
    <definedName name="dgsgf_1_1" localSheetId="0" hidden="1">{#N/A,#N/A,FALSE,"TMCOMP96";#N/A,#N/A,FALSE,"MAT96";#N/A,#N/A,FALSE,"FANDA96";#N/A,#N/A,FALSE,"INTRAN96";#N/A,#N/A,FALSE,"NAA9697";#N/A,#N/A,FALSE,"ECWEBB";#N/A,#N/A,FALSE,"MFT96";#N/A,#N/A,FALSE,"CTrecon"}</definedName>
    <definedName name="dgsgf_1_1" localSheetId="3" hidden="1">{#N/A,#N/A,FALSE,"TMCOMP96";#N/A,#N/A,FALSE,"MAT96";#N/A,#N/A,FALSE,"FANDA96";#N/A,#N/A,FALSE,"INTRAN96";#N/A,#N/A,FALSE,"NAA9697";#N/A,#N/A,FALSE,"ECWEBB";#N/A,#N/A,FALSE,"MFT96";#N/A,#N/A,FALSE,"CTrecon"}</definedName>
    <definedName name="dgsgf_1_1" localSheetId="4" hidden="1">{#N/A,#N/A,FALSE,"TMCOMP96";#N/A,#N/A,FALSE,"MAT96";#N/A,#N/A,FALSE,"FANDA96";#N/A,#N/A,FALSE,"INTRAN96";#N/A,#N/A,FALSE,"NAA9697";#N/A,#N/A,FALSE,"ECWEBB";#N/A,#N/A,FALSE,"MFT96";#N/A,#N/A,FALSE,"CTrecon"}</definedName>
    <definedName name="dgsgf_1_1" hidden="1">{#N/A,#N/A,FALSE,"TMCOMP96";#N/A,#N/A,FALSE,"MAT96";#N/A,#N/A,FALSE,"FANDA96";#N/A,#N/A,FALSE,"INTRAN96";#N/A,#N/A,FALSE,"NAA9697";#N/A,#N/A,FALSE,"ECWEBB";#N/A,#N/A,FALSE,"MFT96";#N/A,#N/A,FALSE,"CTrecon"}</definedName>
    <definedName name="dgsgf_1_1_1" localSheetId="0" hidden="1">{#N/A,#N/A,FALSE,"TMCOMP96";#N/A,#N/A,FALSE,"MAT96";#N/A,#N/A,FALSE,"FANDA96";#N/A,#N/A,FALSE,"INTRAN96";#N/A,#N/A,FALSE,"NAA9697";#N/A,#N/A,FALSE,"ECWEBB";#N/A,#N/A,FALSE,"MFT96";#N/A,#N/A,FALSE,"CTrecon"}</definedName>
    <definedName name="dgsgf_1_1_1" hidden="1">{#N/A,#N/A,FALSE,"TMCOMP96";#N/A,#N/A,FALSE,"MAT96";#N/A,#N/A,FALSE,"FANDA96";#N/A,#N/A,FALSE,"INTRAN96";#N/A,#N/A,FALSE,"NAA9697";#N/A,#N/A,FALSE,"ECWEBB";#N/A,#N/A,FALSE,"MFT96";#N/A,#N/A,FALSE,"CTrecon"}</definedName>
    <definedName name="dgsgf_1_1_1_1" localSheetId="0" hidden="1">{#N/A,#N/A,FALSE,"TMCOMP96";#N/A,#N/A,FALSE,"MAT96";#N/A,#N/A,FALSE,"FANDA96";#N/A,#N/A,FALSE,"INTRAN96";#N/A,#N/A,FALSE,"NAA9697";#N/A,#N/A,FALSE,"ECWEBB";#N/A,#N/A,FALSE,"MFT96";#N/A,#N/A,FALSE,"CTrecon"}</definedName>
    <definedName name="dgsgf_1_1_1_1" hidden="1">{#N/A,#N/A,FALSE,"TMCOMP96";#N/A,#N/A,FALSE,"MAT96";#N/A,#N/A,FALSE,"FANDA96";#N/A,#N/A,FALSE,"INTRAN96";#N/A,#N/A,FALSE,"NAA9697";#N/A,#N/A,FALSE,"ECWEBB";#N/A,#N/A,FALSE,"MFT96";#N/A,#N/A,FALSE,"CTrecon"}</definedName>
    <definedName name="dgsgf_1_1_1_1_1" hidden="1">{#N/A,#N/A,FALSE,"TMCOMP96";#N/A,#N/A,FALSE,"MAT96";#N/A,#N/A,FALSE,"FANDA96";#N/A,#N/A,FALSE,"INTRAN96";#N/A,#N/A,FALSE,"NAA9697";#N/A,#N/A,FALSE,"ECWEBB";#N/A,#N/A,FALSE,"MFT96";#N/A,#N/A,FALSE,"CTrecon"}</definedName>
    <definedName name="dgsgf_1_1_1_1_2" hidden="1">{#N/A,#N/A,FALSE,"TMCOMP96";#N/A,#N/A,FALSE,"MAT96";#N/A,#N/A,FALSE,"FANDA96";#N/A,#N/A,FALSE,"INTRAN96";#N/A,#N/A,FALSE,"NAA9697";#N/A,#N/A,FALSE,"ECWEBB";#N/A,#N/A,FALSE,"MFT96";#N/A,#N/A,FALSE,"CTrecon"}</definedName>
    <definedName name="dgsgf_1_1_1_2" localSheetId="0" hidden="1">{#N/A,#N/A,FALSE,"TMCOMP96";#N/A,#N/A,FALSE,"MAT96";#N/A,#N/A,FALSE,"FANDA96";#N/A,#N/A,FALSE,"INTRAN96";#N/A,#N/A,FALSE,"NAA9697";#N/A,#N/A,FALSE,"ECWEBB";#N/A,#N/A,FALSE,"MFT96";#N/A,#N/A,FALSE,"CTrecon"}</definedName>
    <definedName name="dgsgf_1_1_1_2" hidden="1">{#N/A,#N/A,FALSE,"TMCOMP96";#N/A,#N/A,FALSE,"MAT96";#N/A,#N/A,FALSE,"FANDA96";#N/A,#N/A,FALSE,"INTRAN96";#N/A,#N/A,FALSE,"NAA9697";#N/A,#N/A,FALSE,"ECWEBB";#N/A,#N/A,FALSE,"MFT96";#N/A,#N/A,FALSE,"CTrecon"}</definedName>
    <definedName name="dgsgf_1_1_1_3" localSheetId="0" hidden="1">{#N/A,#N/A,FALSE,"TMCOMP96";#N/A,#N/A,FALSE,"MAT96";#N/A,#N/A,FALSE,"FANDA96";#N/A,#N/A,FALSE,"INTRAN96";#N/A,#N/A,FALSE,"NAA9697";#N/A,#N/A,FALSE,"ECWEBB";#N/A,#N/A,FALSE,"MFT96";#N/A,#N/A,FALSE,"CTrecon"}</definedName>
    <definedName name="dgsgf_1_1_1_3" hidden="1">{#N/A,#N/A,FALSE,"TMCOMP96";#N/A,#N/A,FALSE,"MAT96";#N/A,#N/A,FALSE,"FANDA96";#N/A,#N/A,FALSE,"INTRAN96";#N/A,#N/A,FALSE,"NAA9697";#N/A,#N/A,FALSE,"ECWEBB";#N/A,#N/A,FALSE,"MFT96";#N/A,#N/A,FALSE,"CTrecon"}</definedName>
    <definedName name="dgsgf_1_1_1_4" localSheetId="0" hidden="1">{#N/A,#N/A,FALSE,"TMCOMP96";#N/A,#N/A,FALSE,"MAT96";#N/A,#N/A,FALSE,"FANDA96";#N/A,#N/A,FALSE,"INTRAN96";#N/A,#N/A,FALSE,"NAA9697";#N/A,#N/A,FALSE,"ECWEBB";#N/A,#N/A,FALSE,"MFT96";#N/A,#N/A,FALSE,"CTrecon"}</definedName>
    <definedName name="dgsgf_1_1_1_4" hidden="1">{#N/A,#N/A,FALSE,"TMCOMP96";#N/A,#N/A,FALSE,"MAT96";#N/A,#N/A,FALSE,"FANDA96";#N/A,#N/A,FALSE,"INTRAN96";#N/A,#N/A,FALSE,"NAA9697";#N/A,#N/A,FALSE,"ECWEBB";#N/A,#N/A,FALSE,"MFT96";#N/A,#N/A,FALSE,"CTrecon"}</definedName>
    <definedName name="dgsgf_1_1_1_5" localSheetId="0" hidden="1">{#N/A,#N/A,FALSE,"TMCOMP96";#N/A,#N/A,FALSE,"MAT96";#N/A,#N/A,FALSE,"FANDA96";#N/A,#N/A,FALSE,"INTRAN96";#N/A,#N/A,FALSE,"NAA9697";#N/A,#N/A,FALSE,"ECWEBB";#N/A,#N/A,FALSE,"MFT96";#N/A,#N/A,FALSE,"CTrecon"}</definedName>
    <definedName name="dgsgf_1_1_1_5" hidden="1">{#N/A,#N/A,FALSE,"TMCOMP96";#N/A,#N/A,FALSE,"MAT96";#N/A,#N/A,FALSE,"FANDA96";#N/A,#N/A,FALSE,"INTRAN96";#N/A,#N/A,FALSE,"NAA9697";#N/A,#N/A,FALSE,"ECWEBB";#N/A,#N/A,FALSE,"MFT96";#N/A,#N/A,FALSE,"CTrecon"}</definedName>
    <definedName name="dgsgf_1_1_2" localSheetId="0" hidden="1">{#N/A,#N/A,FALSE,"TMCOMP96";#N/A,#N/A,FALSE,"MAT96";#N/A,#N/A,FALSE,"FANDA96";#N/A,#N/A,FALSE,"INTRAN96";#N/A,#N/A,FALSE,"NAA9697";#N/A,#N/A,FALSE,"ECWEBB";#N/A,#N/A,FALSE,"MFT96";#N/A,#N/A,FALSE,"CTrecon"}</definedName>
    <definedName name="dgsgf_1_1_2" hidden="1">{#N/A,#N/A,FALSE,"TMCOMP96";#N/A,#N/A,FALSE,"MAT96";#N/A,#N/A,FALSE,"FANDA96";#N/A,#N/A,FALSE,"INTRAN96";#N/A,#N/A,FALSE,"NAA9697";#N/A,#N/A,FALSE,"ECWEBB";#N/A,#N/A,FALSE,"MFT96";#N/A,#N/A,FALSE,"CTrecon"}</definedName>
    <definedName name="dgsgf_1_1_3" localSheetId="0" hidden="1">{#N/A,#N/A,FALSE,"TMCOMP96";#N/A,#N/A,FALSE,"MAT96";#N/A,#N/A,FALSE,"FANDA96";#N/A,#N/A,FALSE,"INTRAN96";#N/A,#N/A,FALSE,"NAA9697";#N/A,#N/A,FALSE,"ECWEBB";#N/A,#N/A,FALSE,"MFT96";#N/A,#N/A,FALSE,"CTrecon"}</definedName>
    <definedName name="dgsgf_1_1_3" hidden="1">{#N/A,#N/A,FALSE,"TMCOMP96";#N/A,#N/A,FALSE,"MAT96";#N/A,#N/A,FALSE,"FANDA96";#N/A,#N/A,FALSE,"INTRAN96";#N/A,#N/A,FALSE,"NAA9697";#N/A,#N/A,FALSE,"ECWEBB";#N/A,#N/A,FALSE,"MFT96";#N/A,#N/A,FALSE,"CTrecon"}</definedName>
    <definedName name="dgsgf_1_1_4" localSheetId="0" hidden="1">{#N/A,#N/A,FALSE,"TMCOMP96";#N/A,#N/A,FALSE,"MAT96";#N/A,#N/A,FALSE,"FANDA96";#N/A,#N/A,FALSE,"INTRAN96";#N/A,#N/A,FALSE,"NAA9697";#N/A,#N/A,FALSE,"ECWEBB";#N/A,#N/A,FALSE,"MFT96";#N/A,#N/A,FALSE,"CTrecon"}</definedName>
    <definedName name="dgsgf_1_1_4" hidden="1">{#N/A,#N/A,FALSE,"TMCOMP96";#N/A,#N/A,FALSE,"MAT96";#N/A,#N/A,FALSE,"FANDA96";#N/A,#N/A,FALSE,"INTRAN96";#N/A,#N/A,FALSE,"NAA9697";#N/A,#N/A,FALSE,"ECWEBB";#N/A,#N/A,FALSE,"MFT96";#N/A,#N/A,FALSE,"CTrecon"}</definedName>
    <definedName name="dgsgf_1_1_5" localSheetId="0" hidden="1">{#N/A,#N/A,FALSE,"TMCOMP96";#N/A,#N/A,FALSE,"MAT96";#N/A,#N/A,FALSE,"FANDA96";#N/A,#N/A,FALSE,"INTRAN96";#N/A,#N/A,FALSE,"NAA9697";#N/A,#N/A,FALSE,"ECWEBB";#N/A,#N/A,FALSE,"MFT96";#N/A,#N/A,FALSE,"CTrecon"}</definedName>
    <definedName name="dgsgf_1_1_5" hidden="1">{#N/A,#N/A,FALSE,"TMCOMP96";#N/A,#N/A,FALSE,"MAT96";#N/A,#N/A,FALSE,"FANDA96";#N/A,#N/A,FALSE,"INTRAN96";#N/A,#N/A,FALSE,"NAA9697";#N/A,#N/A,FALSE,"ECWEBB";#N/A,#N/A,FALSE,"MFT96";#N/A,#N/A,FALSE,"CTrecon"}</definedName>
    <definedName name="dgsgf_1_2" localSheetId="0" hidden="1">{#N/A,#N/A,FALSE,"TMCOMP96";#N/A,#N/A,FALSE,"MAT96";#N/A,#N/A,FALSE,"FANDA96";#N/A,#N/A,FALSE,"INTRAN96";#N/A,#N/A,FALSE,"NAA9697";#N/A,#N/A,FALSE,"ECWEBB";#N/A,#N/A,FALSE,"MFT96";#N/A,#N/A,FALSE,"CTrecon"}</definedName>
    <definedName name="dgsgf_1_2" hidden="1">{#N/A,#N/A,FALSE,"TMCOMP96";#N/A,#N/A,FALSE,"MAT96";#N/A,#N/A,FALSE,"FANDA96";#N/A,#N/A,FALSE,"INTRAN96";#N/A,#N/A,FALSE,"NAA9697";#N/A,#N/A,FALSE,"ECWEBB";#N/A,#N/A,FALSE,"MFT96";#N/A,#N/A,FALSE,"CTrecon"}</definedName>
    <definedName name="dgsgf_1_2_1" localSheetId="0" hidden="1">{#N/A,#N/A,FALSE,"TMCOMP96";#N/A,#N/A,FALSE,"MAT96";#N/A,#N/A,FALSE,"FANDA96";#N/A,#N/A,FALSE,"INTRAN96";#N/A,#N/A,FALSE,"NAA9697";#N/A,#N/A,FALSE,"ECWEBB";#N/A,#N/A,FALSE,"MFT96";#N/A,#N/A,FALSE,"CTrecon"}</definedName>
    <definedName name="dgsgf_1_2_1" hidden="1">{#N/A,#N/A,FALSE,"TMCOMP96";#N/A,#N/A,FALSE,"MAT96";#N/A,#N/A,FALSE,"FANDA96";#N/A,#N/A,FALSE,"INTRAN96";#N/A,#N/A,FALSE,"NAA9697";#N/A,#N/A,FALSE,"ECWEBB";#N/A,#N/A,FALSE,"MFT96";#N/A,#N/A,FALSE,"CTrecon"}</definedName>
    <definedName name="dgsgf_1_2_1_1" localSheetId="0" hidden="1">{#N/A,#N/A,FALSE,"TMCOMP96";#N/A,#N/A,FALSE,"MAT96";#N/A,#N/A,FALSE,"FANDA96";#N/A,#N/A,FALSE,"INTRAN96";#N/A,#N/A,FALSE,"NAA9697";#N/A,#N/A,FALSE,"ECWEBB";#N/A,#N/A,FALSE,"MFT96";#N/A,#N/A,FALSE,"CTrecon"}</definedName>
    <definedName name="dgsgf_1_2_1_1" hidden="1">{#N/A,#N/A,FALSE,"TMCOMP96";#N/A,#N/A,FALSE,"MAT96";#N/A,#N/A,FALSE,"FANDA96";#N/A,#N/A,FALSE,"INTRAN96";#N/A,#N/A,FALSE,"NAA9697";#N/A,#N/A,FALSE,"ECWEBB";#N/A,#N/A,FALSE,"MFT96";#N/A,#N/A,FALSE,"CTrecon"}</definedName>
    <definedName name="dgsgf_1_2_1_1_1" hidden="1">{#N/A,#N/A,FALSE,"TMCOMP96";#N/A,#N/A,FALSE,"MAT96";#N/A,#N/A,FALSE,"FANDA96";#N/A,#N/A,FALSE,"INTRAN96";#N/A,#N/A,FALSE,"NAA9697";#N/A,#N/A,FALSE,"ECWEBB";#N/A,#N/A,FALSE,"MFT96";#N/A,#N/A,FALSE,"CTrecon"}</definedName>
    <definedName name="dgsgf_1_2_1_1_2" hidden="1">{#N/A,#N/A,FALSE,"TMCOMP96";#N/A,#N/A,FALSE,"MAT96";#N/A,#N/A,FALSE,"FANDA96";#N/A,#N/A,FALSE,"INTRAN96";#N/A,#N/A,FALSE,"NAA9697";#N/A,#N/A,FALSE,"ECWEBB";#N/A,#N/A,FALSE,"MFT96";#N/A,#N/A,FALSE,"CTrecon"}</definedName>
    <definedName name="dgsgf_1_2_1_2" localSheetId="0" hidden="1">{#N/A,#N/A,FALSE,"TMCOMP96";#N/A,#N/A,FALSE,"MAT96";#N/A,#N/A,FALSE,"FANDA96";#N/A,#N/A,FALSE,"INTRAN96";#N/A,#N/A,FALSE,"NAA9697";#N/A,#N/A,FALSE,"ECWEBB";#N/A,#N/A,FALSE,"MFT96";#N/A,#N/A,FALSE,"CTrecon"}</definedName>
    <definedName name="dgsgf_1_2_1_2" hidden="1">{#N/A,#N/A,FALSE,"TMCOMP96";#N/A,#N/A,FALSE,"MAT96";#N/A,#N/A,FALSE,"FANDA96";#N/A,#N/A,FALSE,"INTRAN96";#N/A,#N/A,FALSE,"NAA9697";#N/A,#N/A,FALSE,"ECWEBB";#N/A,#N/A,FALSE,"MFT96";#N/A,#N/A,FALSE,"CTrecon"}</definedName>
    <definedName name="dgsgf_1_2_1_3" localSheetId="0" hidden="1">{#N/A,#N/A,FALSE,"TMCOMP96";#N/A,#N/A,FALSE,"MAT96";#N/A,#N/A,FALSE,"FANDA96";#N/A,#N/A,FALSE,"INTRAN96";#N/A,#N/A,FALSE,"NAA9697";#N/A,#N/A,FALSE,"ECWEBB";#N/A,#N/A,FALSE,"MFT96";#N/A,#N/A,FALSE,"CTrecon"}</definedName>
    <definedName name="dgsgf_1_2_1_3" hidden="1">{#N/A,#N/A,FALSE,"TMCOMP96";#N/A,#N/A,FALSE,"MAT96";#N/A,#N/A,FALSE,"FANDA96";#N/A,#N/A,FALSE,"INTRAN96";#N/A,#N/A,FALSE,"NAA9697";#N/A,#N/A,FALSE,"ECWEBB";#N/A,#N/A,FALSE,"MFT96";#N/A,#N/A,FALSE,"CTrecon"}</definedName>
    <definedName name="dgsgf_1_2_1_4" localSheetId="0" hidden="1">{#N/A,#N/A,FALSE,"TMCOMP96";#N/A,#N/A,FALSE,"MAT96";#N/A,#N/A,FALSE,"FANDA96";#N/A,#N/A,FALSE,"INTRAN96";#N/A,#N/A,FALSE,"NAA9697";#N/A,#N/A,FALSE,"ECWEBB";#N/A,#N/A,FALSE,"MFT96";#N/A,#N/A,FALSE,"CTrecon"}</definedName>
    <definedName name="dgsgf_1_2_1_4" hidden="1">{#N/A,#N/A,FALSE,"TMCOMP96";#N/A,#N/A,FALSE,"MAT96";#N/A,#N/A,FALSE,"FANDA96";#N/A,#N/A,FALSE,"INTRAN96";#N/A,#N/A,FALSE,"NAA9697";#N/A,#N/A,FALSE,"ECWEBB";#N/A,#N/A,FALSE,"MFT96";#N/A,#N/A,FALSE,"CTrecon"}</definedName>
    <definedName name="dgsgf_1_2_1_5" localSheetId="0" hidden="1">{#N/A,#N/A,FALSE,"TMCOMP96";#N/A,#N/A,FALSE,"MAT96";#N/A,#N/A,FALSE,"FANDA96";#N/A,#N/A,FALSE,"INTRAN96";#N/A,#N/A,FALSE,"NAA9697";#N/A,#N/A,FALSE,"ECWEBB";#N/A,#N/A,FALSE,"MFT96";#N/A,#N/A,FALSE,"CTrecon"}</definedName>
    <definedName name="dgsgf_1_2_1_5" hidden="1">{#N/A,#N/A,FALSE,"TMCOMP96";#N/A,#N/A,FALSE,"MAT96";#N/A,#N/A,FALSE,"FANDA96";#N/A,#N/A,FALSE,"INTRAN96";#N/A,#N/A,FALSE,"NAA9697";#N/A,#N/A,FALSE,"ECWEBB";#N/A,#N/A,FALSE,"MFT96";#N/A,#N/A,FALSE,"CTrecon"}</definedName>
    <definedName name="dgsgf_1_2_2" localSheetId="0" hidden="1">{#N/A,#N/A,FALSE,"TMCOMP96";#N/A,#N/A,FALSE,"MAT96";#N/A,#N/A,FALSE,"FANDA96";#N/A,#N/A,FALSE,"INTRAN96";#N/A,#N/A,FALSE,"NAA9697";#N/A,#N/A,FALSE,"ECWEBB";#N/A,#N/A,FALSE,"MFT96";#N/A,#N/A,FALSE,"CTrecon"}</definedName>
    <definedName name="dgsgf_1_2_2" hidden="1">{#N/A,#N/A,FALSE,"TMCOMP96";#N/A,#N/A,FALSE,"MAT96";#N/A,#N/A,FALSE,"FANDA96";#N/A,#N/A,FALSE,"INTRAN96";#N/A,#N/A,FALSE,"NAA9697";#N/A,#N/A,FALSE,"ECWEBB";#N/A,#N/A,FALSE,"MFT96";#N/A,#N/A,FALSE,"CTrecon"}</definedName>
    <definedName name="dgsgf_1_2_3" localSheetId="0" hidden="1">{#N/A,#N/A,FALSE,"TMCOMP96";#N/A,#N/A,FALSE,"MAT96";#N/A,#N/A,FALSE,"FANDA96";#N/A,#N/A,FALSE,"INTRAN96";#N/A,#N/A,FALSE,"NAA9697";#N/A,#N/A,FALSE,"ECWEBB";#N/A,#N/A,FALSE,"MFT96";#N/A,#N/A,FALSE,"CTrecon"}</definedName>
    <definedName name="dgsgf_1_2_3" hidden="1">{#N/A,#N/A,FALSE,"TMCOMP96";#N/A,#N/A,FALSE,"MAT96";#N/A,#N/A,FALSE,"FANDA96";#N/A,#N/A,FALSE,"INTRAN96";#N/A,#N/A,FALSE,"NAA9697";#N/A,#N/A,FALSE,"ECWEBB";#N/A,#N/A,FALSE,"MFT96";#N/A,#N/A,FALSE,"CTrecon"}</definedName>
    <definedName name="dgsgf_1_2_4" localSheetId="0" hidden="1">{#N/A,#N/A,FALSE,"TMCOMP96";#N/A,#N/A,FALSE,"MAT96";#N/A,#N/A,FALSE,"FANDA96";#N/A,#N/A,FALSE,"INTRAN96";#N/A,#N/A,FALSE,"NAA9697";#N/A,#N/A,FALSE,"ECWEBB";#N/A,#N/A,FALSE,"MFT96";#N/A,#N/A,FALSE,"CTrecon"}</definedName>
    <definedName name="dgsgf_1_2_4" hidden="1">{#N/A,#N/A,FALSE,"TMCOMP96";#N/A,#N/A,FALSE,"MAT96";#N/A,#N/A,FALSE,"FANDA96";#N/A,#N/A,FALSE,"INTRAN96";#N/A,#N/A,FALSE,"NAA9697";#N/A,#N/A,FALSE,"ECWEBB";#N/A,#N/A,FALSE,"MFT96";#N/A,#N/A,FALSE,"CTrecon"}</definedName>
    <definedName name="dgsgf_1_2_5" localSheetId="0" hidden="1">{#N/A,#N/A,FALSE,"TMCOMP96";#N/A,#N/A,FALSE,"MAT96";#N/A,#N/A,FALSE,"FANDA96";#N/A,#N/A,FALSE,"INTRAN96";#N/A,#N/A,FALSE,"NAA9697";#N/A,#N/A,FALSE,"ECWEBB";#N/A,#N/A,FALSE,"MFT96";#N/A,#N/A,FALSE,"CTrecon"}</definedName>
    <definedName name="dgsgf_1_2_5" hidden="1">{#N/A,#N/A,FALSE,"TMCOMP96";#N/A,#N/A,FALSE,"MAT96";#N/A,#N/A,FALSE,"FANDA96";#N/A,#N/A,FALSE,"INTRAN96";#N/A,#N/A,FALSE,"NAA9697";#N/A,#N/A,FALSE,"ECWEBB";#N/A,#N/A,FALSE,"MFT96";#N/A,#N/A,FALSE,"CTrecon"}</definedName>
    <definedName name="dgsgf_1_3" localSheetId="0" hidden="1">{#N/A,#N/A,FALSE,"TMCOMP96";#N/A,#N/A,FALSE,"MAT96";#N/A,#N/A,FALSE,"FANDA96";#N/A,#N/A,FALSE,"INTRAN96";#N/A,#N/A,FALSE,"NAA9697";#N/A,#N/A,FALSE,"ECWEBB";#N/A,#N/A,FALSE,"MFT96";#N/A,#N/A,FALSE,"CTrecon"}</definedName>
    <definedName name="dgsgf_1_3" hidden="1">{#N/A,#N/A,FALSE,"TMCOMP96";#N/A,#N/A,FALSE,"MAT96";#N/A,#N/A,FALSE,"FANDA96";#N/A,#N/A,FALSE,"INTRAN96";#N/A,#N/A,FALSE,"NAA9697";#N/A,#N/A,FALSE,"ECWEBB";#N/A,#N/A,FALSE,"MFT96";#N/A,#N/A,FALSE,"CTrecon"}</definedName>
    <definedName name="dgsgf_1_3_1" localSheetId="0" hidden="1">{#N/A,#N/A,FALSE,"TMCOMP96";#N/A,#N/A,FALSE,"MAT96";#N/A,#N/A,FALSE,"FANDA96";#N/A,#N/A,FALSE,"INTRAN96";#N/A,#N/A,FALSE,"NAA9697";#N/A,#N/A,FALSE,"ECWEBB";#N/A,#N/A,FALSE,"MFT96";#N/A,#N/A,FALSE,"CTrecon"}</definedName>
    <definedName name="dgsgf_1_3_1" hidden="1">{#N/A,#N/A,FALSE,"TMCOMP96";#N/A,#N/A,FALSE,"MAT96";#N/A,#N/A,FALSE,"FANDA96";#N/A,#N/A,FALSE,"INTRAN96";#N/A,#N/A,FALSE,"NAA9697";#N/A,#N/A,FALSE,"ECWEBB";#N/A,#N/A,FALSE,"MFT96";#N/A,#N/A,FALSE,"CTrecon"}</definedName>
    <definedName name="dgsgf_1_3_1_1" localSheetId="0" hidden="1">{#N/A,#N/A,FALSE,"TMCOMP96";#N/A,#N/A,FALSE,"MAT96";#N/A,#N/A,FALSE,"FANDA96";#N/A,#N/A,FALSE,"INTRAN96";#N/A,#N/A,FALSE,"NAA9697";#N/A,#N/A,FALSE,"ECWEBB";#N/A,#N/A,FALSE,"MFT96";#N/A,#N/A,FALSE,"CTrecon"}</definedName>
    <definedName name="dgsgf_1_3_1_1" hidden="1">{#N/A,#N/A,FALSE,"TMCOMP96";#N/A,#N/A,FALSE,"MAT96";#N/A,#N/A,FALSE,"FANDA96";#N/A,#N/A,FALSE,"INTRAN96";#N/A,#N/A,FALSE,"NAA9697";#N/A,#N/A,FALSE,"ECWEBB";#N/A,#N/A,FALSE,"MFT96";#N/A,#N/A,FALSE,"CTrecon"}</definedName>
    <definedName name="dgsgf_1_3_1_1_1" hidden="1">{#N/A,#N/A,FALSE,"TMCOMP96";#N/A,#N/A,FALSE,"MAT96";#N/A,#N/A,FALSE,"FANDA96";#N/A,#N/A,FALSE,"INTRAN96";#N/A,#N/A,FALSE,"NAA9697";#N/A,#N/A,FALSE,"ECWEBB";#N/A,#N/A,FALSE,"MFT96";#N/A,#N/A,FALSE,"CTrecon"}</definedName>
    <definedName name="dgsgf_1_3_1_1_2" hidden="1">{#N/A,#N/A,FALSE,"TMCOMP96";#N/A,#N/A,FALSE,"MAT96";#N/A,#N/A,FALSE,"FANDA96";#N/A,#N/A,FALSE,"INTRAN96";#N/A,#N/A,FALSE,"NAA9697";#N/A,#N/A,FALSE,"ECWEBB";#N/A,#N/A,FALSE,"MFT96";#N/A,#N/A,FALSE,"CTrecon"}</definedName>
    <definedName name="dgsgf_1_3_1_2" localSheetId="0" hidden="1">{#N/A,#N/A,FALSE,"TMCOMP96";#N/A,#N/A,FALSE,"MAT96";#N/A,#N/A,FALSE,"FANDA96";#N/A,#N/A,FALSE,"INTRAN96";#N/A,#N/A,FALSE,"NAA9697";#N/A,#N/A,FALSE,"ECWEBB";#N/A,#N/A,FALSE,"MFT96";#N/A,#N/A,FALSE,"CTrecon"}</definedName>
    <definedName name="dgsgf_1_3_1_2" hidden="1">{#N/A,#N/A,FALSE,"TMCOMP96";#N/A,#N/A,FALSE,"MAT96";#N/A,#N/A,FALSE,"FANDA96";#N/A,#N/A,FALSE,"INTRAN96";#N/A,#N/A,FALSE,"NAA9697";#N/A,#N/A,FALSE,"ECWEBB";#N/A,#N/A,FALSE,"MFT96";#N/A,#N/A,FALSE,"CTrecon"}</definedName>
    <definedName name="dgsgf_1_3_1_3" localSheetId="0" hidden="1">{#N/A,#N/A,FALSE,"TMCOMP96";#N/A,#N/A,FALSE,"MAT96";#N/A,#N/A,FALSE,"FANDA96";#N/A,#N/A,FALSE,"INTRAN96";#N/A,#N/A,FALSE,"NAA9697";#N/A,#N/A,FALSE,"ECWEBB";#N/A,#N/A,FALSE,"MFT96";#N/A,#N/A,FALSE,"CTrecon"}</definedName>
    <definedName name="dgsgf_1_3_1_3" hidden="1">{#N/A,#N/A,FALSE,"TMCOMP96";#N/A,#N/A,FALSE,"MAT96";#N/A,#N/A,FALSE,"FANDA96";#N/A,#N/A,FALSE,"INTRAN96";#N/A,#N/A,FALSE,"NAA9697";#N/A,#N/A,FALSE,"ECWEBB";#N/A,#N/A,FALSE,"MFT96";#N/A,#N/A,FALSE,"CTrecon"}</definedName>
    <definedName name="dgsgf_1_3_1_4" localSheetId="0" hidden="1">{#N/A,#N/A,FALSE,"TMCOMP96";#N/A,#N/A,FALSE,"MAT96";#N/A,#N/A,FALSE,"FANDA96";#N/A,#N/A,FALSE,"INTRAN96";#N/A,#N/A,FALSE,"NAA9697";#N/A,#N/A,FALSE,"ECWEBB";#N/A,#N/A,FALSE,"MFT96";#N/A,#N/A,FALSE,"CTrecon"}</definedName>
    <definedName name="dgsgf_1_3_1_4" hidden="1">{#N/A,#N/A,FALSE,"TMCOMP96";#N/A,#N/A,FALSE,"MAT96";#N/A,#N/A,FALSE,"FANDA96";#N/A,#N/A,FALSE,"INTRAN96";#N/A,#N/A,FALSE,"NAA9697";#N/A,#N/A,FALSE,"ECWEBB";#N/A,#N/A,FALSE,"MFT96";#N/A,#N/A,FALSE,"CTrecon"}</definedName>
    <definedName name="dgsgf_1_3_1_5" localSheetId="0" hidden="1">{#N/A,#N/A,FALSE,"TMCOMP96";#N/A,#N/A,FALSE,"MAT96";#N/A,#N/A,FALSE,"FANDA96";#N/A,#N/A,FALSE,"INTRAN96";#N/A,#N/A,FALSE,"NAA9697";#N/A,#N/A,FALSE,"ECWEBB";#N/A,#N/A,FALSE,"MFT96";#N/A,#N/A,FALSE,"CTrecon"}</definedName>
    <definedName name="dgsgf_1_3_1_5" hidden="1">{#N/A,#N/A,FALSE,"TMCOMP96";#N/A,#N/A,FALSE,"MAT96";#N/A,#N/A,FALSE,"FANDA96";#N/A,#N/A,FALSE,"INTRAN96";#N/A,#N/A,FALSE,"NAA9697";#N/A,#N/A,FALSE,"ECWEBB";#N/A,#N/A,FALSE,"MFT96";#N/A,#N/A,FALSE,"CTrecon"}</definedName>
    <definedName name="dgsgf_1_3_2" localSheetId="0" hidden="1">{#N/A,#N/A,FALSE,"TMCOMP96";#N/A,#N/A,FALSE,"MAT96";#N/A,#N/A,FALSE,"FANDA96";#N/A,#N/A,FALSE,"INTRAN96";#N/A,#N/A,FALSE,"NAA9697";#N/A,#N/A,FALSE,"ECWEBB";#N/A,#N/A,FALSE,"MFT96";#N/A,#N/A,FALSE,"CTrecon"}</definedName>
    <definedName name="dgsgf_1_3_2" hidden="1">{#N/A,#N/A,FALSE,"TMCOMP96";#N/A,#N/A,FALSE,"MAT96";#N/A,#N/A,FALSE,"FANDA96";#N/A,#N/A,FALSE,"INTRAN96";#N/A,#N/A,FALSE,"NAA9697";#N/A,#N/A,FALSE,"ECWEBB";#N/A,#N/A,FALSE,"MFT96";#N/A,#N/A,FALSE,"CTrecon"}</definedName>
    <definedName name="dgsgf_1_3_3" localSheetId="0" hidden="1">{#N/A,#N/A,FALSE,"TMCOMP96";#N/A,#N/A,FALSE,"MAT96";#N/A,#N/A,FALSE,"FANDA96";#N/A,#N/A,FALSE,"INTRAN96";#N/A,#N/A,FALSE,"NAA9697";#N/A,#N/A,FALSE,"ECWEBB";#N/A,#N/A,FALSE,"MFT96";#N/A,#N/A,FALSE,"CTrecon"}</definedName>
    <definedName name="dgsgf_1_3_3" hidden="1">{#N/A,#N/A,FALSE,"TMCOMP96";#N/A,#N/A,FALSE,"MAT96";#N/A,#N/A,FALSE,"FANDA96";#N/A,#N/A,FALSE,"INTRAN96";#N/A,#N/A,FALSE,"NAA9697";#N/A,#N/A,FALSE,"ECWEBB";#N/A,#N/A,FALSE,"MFT96";#N/A,#N/A,FALSE,"CTrecon"}</definedName>
    <definedName name="dgsgf_1_3_4" localSheetId="0" hidden="1">{#N/A,#N/A,FALSE,"TMCOMP96";#N/A,#N/A,FALSE,"MAT96";#N/A,#N/A,FALSE,"FANDA96";#N/A,#N/A,FALSE,"INTRAN96";#N/A,#N/A,FALSE,"NAA9697";#N/A,#N/A,FALSE,"ECWEBB";#N/A,#N/A,FALSE,"MFT96";#N/A,#N/A,FALSE,"CTrecon"}</definedName>
    <definedName name="dgsgf_1_3_4" hidden="1">{#N/A,#N/A,FALSE,"TMCOMP96";#N/A,#N/A,FALSE,"MAT96";#N/A,#N/A,FALSE,"FANDA96";#N/A,#N/A,FALSE,"INTRAN96";#N/A,#N/A,FALSE,"NAA9697";#N/A,#N/A,FALSE,"ECWEBB";#N/A,#N/A,FALSE,"MFT96";#N/A,#N/A,FALSE,"CTrecon"}</definedName>
    <definedName name="dgsgf_1_3_5" localSheetId="0" hidden="1">{#N/A,#N/A,FALSE,"TMCOMP96";#N/A,#N/A,FALSE,"MAT96";#N/A,#N/A,FALSE,"FANDA96";#N/A,#N/A,FALSE,"INTRAN96";#N/A,#N/A,FALSE,"NAA9697";#N/A,#N/A,FALSE,"ECWEBB";#N/A,#N/A,FALSE,"MFT96";#N/A,#N/A,FALSE,"CTrecon"}</definedName>
    <definedName name="dgsgf_1_3_5" hidden="1">{#N/A,#N/A,FALSE,"TMCOMP96";#N/A,#N/A,FALSE,"MAT96";#N/A,#N/A,FALSE,"FANDA96";#N/A,#N/A,FALSE,"INTRAN96";#N/A,#N/A,FALSE,"NAA9697";#N/A,#N/A,FALSE,"ECWEBB";#N/A,#N/A,FALSE,"MFT96";#N/A,#N/A,FALSE,"CTrecon"}</definedName>
    <definedName name="dgsgf_1_4" localSheetId="0" hidden="1">{#N/A,#N/A,FALSE,"TMCOMP96";#N/A,#N/A,FALSE,"MAT96";#N/A,#N/A,FALSE,"FANDA96";#N/A,#N/A,FALSE,"INTRAN96";#N/A,#N/A,FALSE,"NAA9697";#N/A,#N/A,FALSE,"ECWEBB";#N/A,#N/A,FALSE,"MFT96";#N/A,#N/A,FALSE,"CTrecon"}</definedName>
    <definedName name="dgsgf_1_4" hidden="1">{#N/A,#N/A,FALSE,"TMCOMP96";#N/A,#N/A,FALSE,"MAT96";#N/A,#N/A,FALSE,"FANDA96";#N/A,#N/A,FALSE,"INTRAN96";#N/A,#N/A,FALSE,"NAA9697";#N/A,#N/A,FALSE,"ECWEBB";#N/A,#N/A,FALSE,"MFT96";#N/A,#N/A,FALSE,"CTrecon"}</definedName>
    <definedName name="dgsgf_1_4_1" localSheetId="0" hidden="1">{#N/A,#N/A,FALSE,"TMCOMP96";#N/A,#N/A,FALSE,"MAT96";#N/A,#N/A,FALSE,"FANDA96";#N/A,#N/A,FALSE,"INTRAN96";#N/A,#N/A,FALSE,"NAA9697";#N/A,#N/A,FALSE,"ECWEBB";#N/A,#N/A,FALSE,"MFT96";#N/A,#N/A,FALSE,"CTrecon"}</definedName>
    <definedName name="dgsgf_1_4_1" hidden="1">{#N/A,#N/A,FALSE,"TMCOMP96";#N/A,#N/A,FALSE,"MAT96";#N/A,#N/A,FALSE,"FANDA96";#N/A,#N/A,FALSE,"INTRAN96";#N/A,#N/A,FALSE,"NAA9697";#N/A,#N/A,FALSE,"ECWEBB";#N/A,#N/A,FALSE,"MFT96";#N/A,#N/A,FALSE,"CTrecon"}</definedName>
    <definedName name="dgsgf_1_4_1_1" localSheetId="0" hidden="1">{#N/A,#N/A,FALSE,"TMCOMP96";#N/A,#N/A,FALSE,"MAT96";#N/A,#N/A,FALSE,"FANDA96";#N/A,#N/A,FALSE,"INTRAN96";#N/A,#N/A,FALSE,"NAA9697";#N/A,#N/A,FALSE,"ECWEBB";#N/A,#N/A,FALSE,"MFT96";#N/A,#N/A,FALSE,"CTrecon"}</definedName>
    <definedName name="dgsgf_1_4_1_1" hidden="1">{#N/A,#N/A,FALSE,"TMCOMP96";#N/A,#N/A,FALSE,"MAT96";#N/A,#N/A,FALSE,"FANDA96";#N/A,#N/A,FALSE,"INTRAN96";#N/A,#N/A,FALSE,"NAA9697";#N/A,#N/A,FALSE,"ECWEBB";#N/A,#N/A,FALSE,"MFT96";#N/A,#N/A,FALSE,"CTrecon"}</definedName>
    <definedName name="dgsgf_1_4_1_2" localSheetId="0" hidden="1">{#N/A,#N/A,FALSE,"TMCOMP96";#N/A,#N/A,FALSE,"MAT96";#N/A,#N/A,FALSE,"FANDA96";#N/A,#N/A,FALSE,"INTRAN96";#N/A,#N/A,FALSE,"NAA9697";#N/A,#N/A,FALSE,"ECWEBB";#N/A,#N/A,FALSE,"MFT96";#N/A,#N/A,FALSE,"CTrecon"}</definedName>
    <definedName name="dgsgf_1_4_1_2" hidden="1">{#N/A,#N/A,FALSE,"TMCOMP96";#N/A,#N/A,FALSE,"MAT96";#N/A,#N/A,FALSE,"FANDA96";#N/A,#N/A,FALSE,"INTRAN96";#N/A,#N/A,FALSE,"NAA9697";#N/A,#N/A,FALSE,"ECWEBB";#N/A,#N/A,FALSE,"MFT96";#N/A,#N/A,FALSE,"CTrecon"}</definedName>
    <definedName name="dgsgf_1_4_1_3" localSheetId="0" hidden="1">{#N/A,#N/A,FALSE,"TMCOMP96";#N/A,#N/A,FALSE,"MAT96";#N/A,#N/A,FALSE,"FANDA96";#N/A,#N/A,FALSE,"INTRAN96";#N/A,#N/A,FALSE,"NAA9697";#N/A,#N/A,FALSE,"ECWEBB";#N/A,#N/A,FALSE,"MFT96";#N/A,#N/A,FALSE,"CTrecon"}</definedName>
    <definedName name="dgsgf_1_4_1_3" hidden="1">{#N/A,#N/A,FALSE,"TMCOMP96";#N/A,#N/A,FALSE,"MAT96";#N/A,#N/A,FALSE,"FANDA96";#N/A,#N/A,FALSE,"INTRAN96";#N/A,#N/A,FALSE,"NAA9697";#N/A,#N/A,FALSE,"ECWEBB";#N/A,#N/A,FALSE,"MFT96";#N/A,#N/A,FALSE,"CTrecon"}</definedName>
    <definedName name="dgsgf_1_4_1_4" localSheetId="0" hidden="1">{#N/A,#N/A,FALSE,"TMCOMP96";#N/A,#N/A,FALSE,"MAT96";#N/A,#N/A,FALSE,"FANDA96";#N/A,#N/A,FALSE,"INTRAN96";#N/A,#N/A,FALSE,"NAA9697";#N/A,#N/A,FALSE,"ECWEBB";#N/A,#N/A,FALSE,"MFT96";#N/A,#N/A,FALSE,"CTrecon"}</definedName>
    <definedName name="dgsgf_1_4_1_4" hidden="1">{#N/A,#N/A,FALSE,"TMCOMP96";#N/A,#N/A,FALSE,"MAT96";#N/A,#N/A,FALSE,"FANDA96";#N/A,#N/A,FALSE,"INTRAN96";#N/A,#N/A,FALSE,"NAA9697";#N/A,#N/A,FALSE,"ECWEBB";#N/A,#N/A,FALSE,"MFT96";#N/A,#N/A,FALSE,"CTrecon"}</definedName>
    <definedName name="dgsgf_1_4_1_5" hidden="1">{#N/A,#N/A,FALSE,"TMCOMP96";#N/A,#N/A,FALSE,"MAT96";#N/A,#N/A,FALSE,"FANDA96";#N/A,#N/A,FALSE,"INTRAN96";#N/A,#N/A,FALSE,"NAA9697";#N/A,#N/A,FALSE,"ECWEBB";#N/A,#N/A,FALSE,"MFT96";#N/A,#N/A,FALSE,"CTrecon"}</definedName>
    <definedName name="dgsgf_1_4_2" localSheetId="0" hidden="1">{#N/A,#N/A,FALSE,"TMCOMP96";#N/A,#N/A,FALSE,"MAT96";#N/A,#N/A,FALSE,"FANDA96";#N/A,#N/A,FALSE,"INTRAN96";#N/A,#N/A,FALSE,"NAA9697";#N/A,#N/A,FALSE,"ECWEBB";#N/A,#N/A,FALSE,"MFT96";#N/A,#N/A,FALSE,"CTrecon"}</definedName>
    <definedName name="dgsgf_1_4_2" hidden="1">{#N/A,#N/A,FALSE,"TMCOMP96";#N/A,#N/A,FALSE,"MAT96";#N/A,#N/A,FALSE,"FANDA96";#N/A,#N/A,FALSE,"INTRAN96";#N/A,#N/A,FALSE,"NAA9697";#N/A,#N/A,FALSE,"ECWEBB";#N/A,#N/A,FALSE,"MFT96";#N/A,#N/A,FALSE,"CTrecon"}</definedName>
    <definedName name="dgsgf_1_4_3" localSheetId="0" hidden="1">{#N/A,#N/A,FALSE,"TMCOMP96";#N/A,#N/A,FALSE,"MAT96";#N/A,#N/A,FALSE,"FANDA96";#N/A,#N/A,FALSE,"INTRAN96";#N/A,#N/A,FALSE,"NAA9697";#N/A,#N/A,FALSE,"ECWEBB";#N/A,#N/A,FALSE,"MFT96";#N/A,#N/A,FALSE,"CTrecon"}</definedName>
    <definedName name="dgsgf_1_4_3" hidden="1">{#N/A,#N/A,FALSE,"TMCOMP96";#N/A,#N/A,FALSE,"MAT96";#N/A,#N/A,FALSE,"FANDA96";#N/A,#N/A,FALSE,"INTRAN96";#N/A,#N/A,FALSE,"NAA9697";#N/A,#N/A,FALSE,"ECWEBB";#N/A,#N/A,FALSE,"MFT96";#N/A,#N/A,FALSE,"CTrecon"}</definedName>
    <definedName name="dgsgf_1_4_4" localSheetId="0" hidden="1">{#N/A,#N/A,FALSE,"TMCOMP96";#N/A,#N/A,FALSE,"MAT96";#N/A,#N/A,FALSE,"FANDA96";#N/A,#N/A,FALSE,"INTRAN96";#N/A,#N/A,FALSE,"NAA9697";#N/A,#N/A,FALSE,"ECWEBB";#N/A,#N/A,FALSE,"MFT96";#N/A,#N/A,FALSE,"CTrecon"}</definedName>
    <definedName name="dgsgf_1_4_4" hidden="1">{#N/A,#N/A,FALSE,"TMCOMP96";#N/A,#N/A,FALSE,"MAT96";#N/A,#N/A,FALSE,"FANDA96";#N/A,#N/A,FALSE,"INTRAN96";#N/A,#N/A,FALSE,"NAA9697";#N/A,#N/A,FALSE,"ECWEBB";#N/A,#N/A,FALSE,"MFT96";#N/A,#N/A,FALSE,"CTrecon"}</definedName>
    <definedName name="dgsgf_1_4_5" localSheetId="0" hidden="1">{#N/A,#N/A,FALSE,"TMCOMP96";#N/A,#N/A,FALSE,"MAT96";#N/A,#N/A,FALSE,"FANDA96";#N/A,#N/A,FALSE,"INTRAN96";#N/A,#N/A,FALSE,"NAA9697";#N/A,#N/A,FALSE,"ECWEBB";#N/A,#N/A,FALSE,"MFT96";#N/A,#N/A,FALSE,"CTrecon"}</definedName>
    <definedName name="dgsgf_1_4_5" hidden="1">{#N/A,#N/A,FALSE,"TMCOMP96";#N/A,#N/A,FALSE,"MAT96";#N/A,#N/A,FALSE,"FANDA96";#N/A,#N/A,FALSE,"INTRAN96";#N/A,#N/A,FALSE,"NAA9697";#N/A,#N/A,FALSE,"ECWEBB";#N/A,#N/A,FALSE,"MFT96";#N/A,#N/A,FALSE,"CTrecon"}</definedName>
    <definedName name="dgsgf_1_5" localSheetId="0" hidden="1">{#N/A,#N/A,FALSE,"TMCOMP96";#N/A,#N/A,FALSE,"MAT96";#N/A,#N/A,FALSE,"FANDA96";#N/A,#N/A,FALSE,"INTRAN96";#N/A,#N/A,FALSE,"NAA9697";#N/A,#N/A,FALSE,"ECWEBB";#N/A,#N/A,FALSE,"MFT96";#N/A,#N/A,FALSE,"CTrecon"}</definedName>
    <definedName name="dgsgf_1_5" hidden="1">{#N/A,#N/A,FALSE,"TMCOMP96";#N/A,#N/A,FALSE,"MAT96";#N/A,#N/A,FALSE,"FANDA96";#N/A,#N/A,FALSE,"INTRAN96";#N/A,#N/A,FALSE,"NAA9697";#N/A,#N/A,FALSE,"ECWEBB";#N/A,#N/A,FALSE,"MFT96";#N/A,#N/A,FALSE,"CTrecon"}</definedName>
    <definedName name="dgsgf_1_5_1" localSheetId="0" hidden="1">{#N/A,#N/A,FALSE,"TMCOMP96";#N/A,#N/A,FALSE,"MAT96";#N/A,#N/A,FALSE,"FANDA96";#N/A,#N/A,FALSE,"INTRAN96";#N/A,#N/A,FALSE,"NAA9697";#N/A,#N/A,FALSE,"ECWEBB";#N/A,#N/A,FALSE,"MFT96";#N/A,#N/A,FALSE,"CTrecon"}</definedName>
    <definedName name="dgsgf_1_5_1" hidden="1">{#N/A,#N/A,FALSE,"TMCOMP96";#N/A,#N/A,FALSE,"MAT96";#N/A,#N/A,FALSE,"FANDA96";#N/A,#N/A,FALSE,"INTRAN96";#N/A,#N/A,FALSE,"NAA9697";#N/A,#N/A,FALSE,"ECWEBB";#N/A,#N/A,FALSE,"MFT96";#N/A,#N/A,FALSE,"CTrecon"}</definedName>
    <definedName name="dgsgf_1_5_2" localSheetId="0" hidden="1">{#N/A,#N/A,FALSE,"TMCOMP96";#N/A,#N/A,FALSE,"MAT96";#N/A,#N/A,FALSE,"FANDA96";#N/A,#N/A,FALSE,"INTRAN96";#N/A,#N/A,FALSE,"NAA9697";#N/A,#N/A,FALSE,"ECWEBB";#N/A,#N/A,FALSE,"MFT96";#N/A,#N/A,FALSE,"CTrecon"}</definedName>
    <definedName name="dgsgf_1_5_2" hidden="1">{#N/A,#N/A,FALSE,"TMCOMP96";#N/A,#N/A,FALSE,"MAT96";#N/A,#N/A,FALSE,"FANDA96";#N/A,#N/A,FALSE,"INTRAN96";#N/A,#N/A,FALSE,"NAA9697";#N/A,#N/A,FALSE,"ECWEBB";#N/A,#N/A,FALSE,"MFT96";#N/A,#N/A,FALSE,"CTrecon"}</definedName>
    <definedName name="dgsgf_1_5_3" localSheetId="0" hidden="1">{#N/A,#N/A,FALSE,"TMCOMP96";#N/A,#N/A,FALSE,"MAT96";#N/A,#N/A,FALSE,"FANDA96";#N/A,#N/A,FALSE,"INTRAN96";#N/A,#N/A,FALSE,"NAA9697";#N/A,#N/A,FALSE,"ECWEBB";#N/A,#N/A,FALSE,"MFT96";#N/A,#N/A,FALSE,"CTrecon"}</definedName>
    <definedName name="dgsgf_1_5_3" hidden="1">{#N/A,#N/A,FALSE,"TMCOMP96";#N/A,#N/A,FALSE,"MAT96";#N/A,#N/A,FALSE,"FANDA96";#N/A,#N/A,FALSE,"INTRAN96";#N/A,#N/A,FALSE,"NAA9697";#N/A,#N/A,FALSE,"ECWEBB";#N/A,#N/A,FALSE,"MFT96";#N/A,#N/A,FALSE,"CTrecon"}</definedName>
    <definedName name="dgsgf_1_5_4" localSheetId="0" hidden="1">{#N/A,#N/A,FALSE,"TMCOMP96";#N/A,#N/A,FALSE,"MAT96";#N/A,#N/A,FALSE,"FANDA96";#N/A,#N/A,FALSE,"INTRAN96";#N/A,#N/A,FALSE,"NAA9697";#N/A,#N/A,FALSE,"ECWEBB";#N/A,#N/A,FALSE,"MFT96";#N/A,#N/A,FALSE,"CTrecon"}</definedName>
    <definedName name="dgsgf_1_5_4" hidden="1">{#N/A,#N/A,FALSE,"TMCOMP96";#N/A,#N/A,FALSE,"MAT96";#N/A,#N/A,FALSE,"FANDA96";#N/A,#N/A,FALSE,"INTRAN96";#N/A,#N/A,FALSE,"NAA9697";#N/A,#N/A,FALSE,"ECWEBB";#N/A,#N/A,FALSE,"MFT96";#N/A,#N/A,FALSE,"CTrecon"}</definedName>
    <definedName name="dgsgf_1_5_5" hidden="1">{#N/A,#N/A,FALSE,"TMCOMP96";#N/A,#N/A,FALSE,"MAT96";#N/A,#N/A,FALSE,"FANDA96";#N/A,#N/A,FALSE,"INTRAN96";#N/A,#N/A,FALSE,"NAA9697";#N/A,#N/A,FALSE,"ECWEBB";#N/A,#N/A,FALSE,"MFT96";#N/A,#N/A,FALSE,"CTrecon"}</definedName>
    <definedName name="dgsgf_2" localSheetId="0" hidden="1">{#N/A,#N/A,FALSE,"TMCOMP96";#N/A,#N/A,FALSE,"MAT96";#N/A,#N/A,FALSE,"FANDA96";#N/A,#N/A,FALSE,"INTRAN96";#N/A,#N/A,FALSE,"NAA9697";#N/A,#N/A,FALSE,"ECWEBB";#N/A,#N/A,FALSE,"MFT96";#N/A,#N/A,FALSE,"CTrecon"}</definedName>
    <definedName name="dgsgf_2" localSheetId="3" hidden="1">{#N/A,#N/A,FALSE,"TMCOMP96";#N/A,#N/A,FALSE,"MAT96";#N/A,#N/A,FALSE,"FANDA96";#N/A,#N/A,FALSE,"INTRAN96";#N/A,#N/A,FALSE,"NAA9697";#N/A,#N/A,FALSE,"ECWEBB";#N/A,#N/A,FALSE,"MFT96";#N/A,#N/A,FALSE,"CTrecon"}</definedName>
    <definedName name="dgsgf_2" localSheetId="4" hidden="1">{#N/A,#N/A,FALSE,"TMCOMP96";#N/A,#N/A,FALSE,"MAT96";#N/A,#N/A,FALSE,"FANDA96";#N/A,#N/A,FALSE,"INTRAN96";#N/A,#N/A,FALSE,"NAA9697";#N/A,#N/A,FALSE,"ECWEBB";#N/A,#N/A,FALSE,"MFT96";#N/A,#N/A,FALSE,"CTrecon"}</definedName>
    <definedName name="dgsgf_2" hidden="1">{#N/A,#N/A,FALSE,"TMCOMP96";#N/A,#N/A,FALSE,"MAT96";#N/A,#N/A,FALSE,"FANDA96";#N/A,#N/A,FALSE,"INTRAN96";#N/A,#N/A,FALSE,"NAA9697";#N/A,#N/A,FALSE,"ECWEBB";#N/A,#N/A,FALSE,"MFT96";#N/A,#N/A,FALSE,"CTrecon"}</definedName>
    <definedName name="dgsgf_2_1" localSheetId="0" hidden="1">{#N/A,#N/A,FALSE,"TMCOMP96";#N/A,#N/A,FALSE,"MAT96";#N/A,#N/A,FALSE,"FANDA96";#N/A,#N/A,FALSE,"INTRAN96";#N/A,#N/A,FALSE,"NAA9697";#N/A,#N/A,FALSE,"ECWEBB";#N/A,#N/A,FALSE,"MFT96";#N/A,#N/A,FALSE,"CTrecon"}</definedName>
    <definedName name="dgsgf_2_1" localSheetId="3" hidden="1">{#N/A,#N/A,FALSE,"TMCOMP96";#N/A,#N/A,FALSE,"MAT96";#N/A,#N/A,FALSE,"FANDA96";#N/A,#N/A,FALSE,"INTRAN96";#N/A,#N/A,FALSE,"NAA9697";#N/A,#N/A,FALSE,"ECWEBB";#N/A,#N/A,FALSE,"MFT96";#N/A,#N/A,FALSE,"CTrecon"}</definedName>
    <definedName name="dgsgf_2_1" hidden="1">{#N/A,#N/A,FALSE,"TMCOMP96";#N/A,#N/A,FALSE,"MAT96";#N/A,#N/A,FALSE,"FANDA96";#N/A,#N/A,FALSE,"INTRAN96";#N/A,#N/A,FALSE,"NAA9697";#N/A,#N/A,FALSE,"ECWEBB";#N/A,#N/A,FALSE,"MFT96";#N/A,#N/A,FALSE,"CTrecon"}</definedName>
    <definedName name="dgsgf_2_1_1" localSheetId="0" hidden="1">{#N/A,#N/A,FALSE,"TMCOMP96";#N/A,#N/A,FALSE,"MAT96";#N/A,#N/A,FALSE,"FANDA96";#N/A,#N/A,FALSE,"INTRAN96";#N/A,#N/A,FALSE,"NAA9697";#N/A,#N/A,FALSE,"ECWEBB";#N/A,#N/A,FALSE,"MFT96";#N/A,#N/A,FALSE,"CTrecon"}</definedName>
    <definedName name="dgsgf_2_1_1" hidden="1">{#N/A,#N/A,FALSE,"TMCOMP96";#N/A,#N/A,FALSE,"MAT96";#N/A,#N/A,FALSE,"FANDA96";#N/A,#N/A,FALSE,"INTRAN96";#N/A,#N/A,FALSE,"NAA9697";#N/A,#N/A,FALSE,"ECWEBB";#N/A,#N/A,FALSE,"MFT96";#N/A,#N/A,FALSE,"CTrecon"}</definedName>
    <definedName name="dgsgf_2_1_1_1" hidden="1">{#N/A,#N/A,FALSE,"TMCOMP96";#N/A,#N/A,FALSE,"MAT96";#N/A,#N/A,FALSE,"FANDA96";#N/A,#N/A,FALSE,"INTRAN96";#N/A,#N/A,FALSE,"NAA9697";#N/A,#N/A,FALSE,"ECWEBB";#N/A,#N/A,FALSE,"MFT96";#N/A,#N/A,FALSE,"CTrecon"}</definedName>
    <definedName name="dgsgf_2_1_1_2" hidden="1">{#N/A,#N/A,FALSE,"TMCOMP96";#N/A,#N/A,FALSE,"MAT96";#N/A,#N/A,FALSE,"FANDA96";#N/A,#N/A,FALSE,"INTRAN96";#N/A,#N/A,FALSE,"NAA9697";#N/A,#N/A,FALSE,"ECWEBB";#N/A,#N/A,FALSE,"MFT96";#N/A,#N/A,FALSE,"CTrecon"}</definedName>
    <definedName name="dgsgf_2_1_2" localSheetId="0" hidden="1">{#N/A,#N/A,FALSE,"TMCOMP96";#N/A,#N/A,FALSE,"MAT96";#N/A,#N/A,FALSE,"FANDA96";#N/A,#N/A,FALSE,"INTRAN96";#N/A,#N/A,FALSE,"NAA9697";#N/A,#N/A,FALSE,"ECWEBB";#N/A,#N/A,FALSE,"MFT96";#N/A,#N/A,FALSE,"CTrecon"}</definedName>
    <definedName name="dgsgf_2_1_2" hidden="1">{#N/A,#N/A,FALSE,"TMCOMP96";#N/A,#N/A,FALSE,"MAT96";#N/A,#N/A,FALSE,"FANDA96";#N/A,#N/A,FALSE,"INTRAN96";#N/A,#N/A,FALSE,"NAA9697";#N/A,#N/A,FALSE,"ECWEBB";#N/A,#N/A,FALSE,"MFT96";#N/A,#N/A,FALSE,"CTrecon"}</definedName>
    <definedName name="dgsgf_2_1_3" localSheetId="0" hidden="1">{#N/A,#N/A,FALSE,"TMCOMP96";#N/A,#N/A,FALSE,"MAT96";#N/A,#N/A,FALSE,"FANDA96";#N/A,#N/A,FALSE,"INTRAN96";#N/A,#N/A,FALSE,"NAA9697";#N/A,#N/A,FALSE,"ECWEBB";#N/A,#N/A,FALSE,"MFT96";#N/A,#N/A,FALSE,"CTrecon"}</definedName>
    <definedName name="dgsgf_2_1_3" hidden="1">{#N/A,#N/A,FALSE,"TMCOMP96";#N/A,#N/A,FALSE,"MAT96";#N/A,#N/A,FALSE,"FANDA96";#N/A,#N/A,FALSE,"INTRAN96";#N/A,#N/A,FALSE,"NAA9697";#N/A,#N/A,FALSE,"ECWEBB";#N/A,#N/A,FALSE,"MFT96";#N/A,#N/A,FALSE,"CTrecon"}</definedName>
    <definedName name="dgsgf_2_1_4" localSheetId="0" hidden="1">{#N/A,#N/A,FALSE,"TMCOMP96";#N/A,#N/A,FALSE,"MAT96";#N/A,#N/A,FALSE,"FANDA96";#N/A,#N/A,FALSE,"INTRAN96";#N/A,#N/A,FALSE,"NAA9697";#N/A,#N/A,FALSE,"ECWEBB";#N/A,#N/A,FALSE,"MFT96";#N/A,#N/A,FALSE,"CTrecon"}</definedName>
    <definedName name="dgsgf_2_1_4" hidden="1">{#N/A,#N/A,FALSE,"TMCOMP96";#N/A,#N/A,FALSE,"MAT96";#N/A,#N/A,FALSE,"FANDA96";#N/A,#N/A,FALSE,"INTRAN96";#N/A,#N/A,FALSE,"NAA9697";#N/A,#N/A,FALSE,"ECWEBB";#N/A,#N/A,FALSE,"MFT96";#N/A,#N/A,FALSE,"CTrecon"}</definedName>
    <definedName name="dgsgf_2_1_5" localSheetId="0" hidden="1">{#N/A,#N/A,FALSE,"TMCOMP96";#N/A,#N/A,FALSE,"MAT96";#N/A,#N/A,FALSE,"FANDA96";#N/A,#N/A,FALSE,"INTRAN96";#N/A,#N/A,FALSE,"NAA9697";#N/A,#N/A,FALSE,"ECWEBB";#N/A,#N/A,FALSE,"MFT96";#N/A,#N/A,FALSE,"CTrecon"}</definedName>
    <definedName name="dgsgf_2_1_5" hidden="1">{#N/A,#N/A,FALSE,"TMCOMP96";#N/A,#N/A,FALSE,"MAT96";#N/A,#N/A,FALSE,"FANDA96";#N/A,#N/A,FALSE,"INTRAN96";#N/A,#N/A,FALSE,"NAA9697";#N/A,#N/A,FALSE,"ECWEBB";#N/A,#N/A,FALSE,"MFT96";#N/A,#N/A,FALSE,"CTrecon"}</definedName>
    <definedName name="dgsgf_2_2" localSheetId="0" hidden="1">{#N/A,#N/A,FALSE,"TMCOMP96";#N/A,#N/A,FALSE,"MAT96";#N/A,#N/A,FALSE,"FANDA96";#N/A,#N/A,FALSE,"INTRAN96";#N/A,#N/A,FALSE,"NAA9697";#N/A,#N/A,FALSE,"ECWEBB";#N/A,#N/A,FALSE,"MFT96";#N/A,#N/A,FALSE,"CTrecon"}</definedName>
    <definedName name="dgsgf_2_2" hidden="1">{#N/A,#N/A,FALSE,"TMCOMP96";#N/A,#N/A,FALSE,"MAT96";#N/A,#N/A,FALSE,"FANDA96";#N/A,#N/A,FALSE,"INTRAN96";#N/A,#N/A,FALSE,"NAA9697";#N/A,#N/A,FALSE,"ECWEBB";#N/A,#N/A,FALSE,"MFT96";#N/A,#N/A,FALSE,"CTrecon"}</definedName>
    <definedName name="dgsgf_2_3" localSheetId="0" hidden="1">{#N/A,#N/A,FALSE,"TMCOMP96";#N/A,#N/A,FALSE,"MAT96";#N/A,#N/A,FALSE,"FANDA96";#N/A,#N/A,FALSE,"INTRAN96";#N/A,#N/A,FALSE,"NAA9697";#N/A,#N/A,FALSE,"ECWEBB";#N/A,#N/A,FALSE,"MFT96";#N/A,#N/A,FALSE,"CTrecon"}</definedName>
    <definedName name="dgsgf_2_3" hidden="1">{#N/A,#N/A,FALSE,"TMCOMP96";#N/A,#N/A,FALSE,"MAT96";#N/A,#N/A,FALSE,"FANDA96";#N/A,#N/A,FALSE,"INTRAN96";#N/A,#N/A,FALSE,"NAA9697";#N/A,#N/A,FALSE,"ECWEBB";#N/A,#N/A,FALSE,"MFT96";#N/A,#N/A,FALSE,"CTrecon"}</definedName>
    <definedName name="dgsgf_2_4" localSheetId="0" hidden="1">{#N/A,#N/A,FALSE,"TMCOMP96";#N/A,#N/A,FALSE,"MAT96";#N/A,#N/A,FALSE,"FANDA96";#N/A,#N/A,FALSE,"INTRAN96";#N/A,#N/A,FALSE,"NAA9697";#N/A,#N/A,FALSE,"ECWEBB";#N/A,#N/A,FALSE,"MFT96";#N/A,#N/A,FALSE,"CTrecon"}</definedName>
    <definedName name="dgsgf_2_4" hidden="1">{#N/A,#N/A,FALSE,"TMCOMP96";#N/A,#N/A,FALSE,"MAT96";#N/A,#N/A,FALSE,"FANDA96";#N/A,#N/A,FALSE,"INTRAN96";#N/A,#N/A,FALSE,"NAA9697";#N/A,#N/A,FALSE,"ECWEBB";#N/A,#N/A,FALSE,"MFT96";#N/A,#N/A,FALSE,"CTrecon"}</definedName>
    <definedName name="dgsgf_2_5" localSheetId="0" hidden="1">{#N/A,#N/A,FALSE,"TMCOMP96";#N/A,#N/A,FALSE,"MAT96";#N/A,#N/A,FALSE,"FANDA96";#N/A,#N/A,FALSE,"INTRAN96";#N/A,#N/A,FALSE,"NAA9697";#N/A,#N/A,FALSE,"ECWEBB";#N/A,#N/A,FALSE,"MFT96";#N/A,#N/A,FALSE,"CTrecon"}</definedName>
    <definedName name="dgsgf_2_5" hidden="1">{#N/A,#N/A,FALSE,"TMCOMP96";#N/A,#N/A,FALSE,"MAT96";#N/A,#N/A,FALSE,"FANDA96";#N/A,#N/A,FALSE,"INTRAN96";#N/A,#N/A,FALSE,"NAA9697";#N/A,#N/A,FALSE,"ECWEBB";#N/A,#N/A,FALSE,"MFT96";#N/A,#N/A,FALSE,"CTrecon"}</definedName>
    <definedName name="dgsgf_3" localSheetId="0" hidden="1">{#N/A,#N/A,FALSE,"TMCOMP96";#N/A,#N/A,FALSE,"MAT96";#N/A,#N/A,FALSE,"FANDA96";#N/A,#N/A,FALSE,"INTRAN96";#N/A,#N/A,FALSE,"NAA9697";#N/A,#N/A,FALSE,"ECWEBB";#N/A,#N/A,FALSE,"MFT96";#N/A,#N/A,FALSE,"CTrecon"}</definedName>
    <definedName name="dgsgf_3" hidden="1">{#N/A,#N/A,FALSE,"TMCOMP96";#N/A,#N/A,FALSE,"MAT96";#N/A,#N/A,FALSE,"FANDA96";#N/A,#N/A,FALSE,"INTRAN96";#N/A,#N/A,FALSE,"NAA9697";#N/A,#N/A,FALSE,"ECWEBB";#N/A,#N/A,FALSE,"MFT96";#N/A,#N/A,FALSE,"CTrecon"}</definedName>
    <definedName name="dgsgf_3_1" localSheetId="0" hidden="1">{#N/A,#N/A,FALSE,"TMCOMP96";#N/A,#N/A,FALSE,"MAT96";#N/A,#N/A,FALSE,"FANDA96";#N/A,#N/A,FALSE,"INTRAN96";#N/A,#N/A,FALSE,"NAA9697";#N/A,#N/A,FALSE,"ECWEBB";#N/A,#N/A,FALSE,"MFT96";#N/A,#N/A,FALSE,"CTrecon"}</definedName>
    <definedName name="dgsgf_3_1" hidden="1">{#N/A,#N/A,FALSE,"TMCOMP96";#N/A,#N/A,FALSE,"MAT96";#N/A,#N/A,FALSE,"FANDA96";#N/A,#N/A,FALSE,"INTRAN96";#N/A,#N/A,FALSE,"NAA9697";#N/A,#N/A,FALSE,"ECWEBB";#N/A,#N/A,FALSE,"MFT96";#N/A,#N/A,FALSE,"CTrecon"}</definedName>
    <definedName name="dgsgf_3_1_1" localSheetId="0" hidden="1">{#N/A,#N/A,FALSE,"TMCOMP96";#N/A,#N/A,FALSE,"MAT96";#N/A,#N/A,FALSE,"FANDA96";#N/A,#N/A,FALSE,"INTRAN96";#N/A,#N/A,FALSE,"NAA9697";#N/A,#N/A,FALSE,"ECWEBB";#N/A,#N/A,FALSE,"MFT96";#N/A,#N/A,FALSE,"CTrecon"}</definedName>
    <definedName name="dgsgf_3_1_1" hidden="1">{#N/A,#N/A,FALSE,"TMCOMP96";#N/A,#N/A,FALSE,"MAT96";#N/A,#N/A,FALSE,"FANDA96";#N/A,#N/A,FALSE,"INTRAN96";#N/A,#N/A,FALSE,"NAA9697";#N/A,#N/A,FALSE,"ECWEBB";#N/A,#N/A,FALSE,"MFT96";#N/A,#N/A,FALSE,"CTrecon"}</definedName>
    <definedName name="dgsgf_3_1_1_1" hidden="1">{#N/A,#N/A,FALSE,"TMCOMP96";#N/A,#N/A,FALSE,"MAT96";#N/A,#N/A,FALSE,"FANDA96";#N/A,#N/A,FALSE,"INTRAN96";#N/A,#N/A,FALSE,"NAA9697";#N/A,#N/A,FALSE,"ECWEBB";#N/A,#N/A,FALSE,"MFT96";#N/A,#N/A,FALSE,"CTrecon"}</definedName>
    <definedName name="dgsgf_3_1_1_2" hidden="1">{#N/A,#N/A,FALSE,"TMCOMP96";#N/A,#N/A,FALSE,"MAT96";#N/A,#N/A,FALSE,"FANDA96";#N/A,#N/A,FALSE,"INTRAN96";#N/A,#N/A,FALSE,"NAA9697";#N/A,#N/A,FALSE,"ECWEBB";#N/A,#N/A,FALSE,"MFT96";#N/A,#N/A,FALSE,"CTrecon"}</definedName>
    <definedName name="dgsgf_3_1_2" localSheetId="0" hidden="1">{#N/A,#N/A,FALSE,"TMCOMP96";#N/A,#N/A,FALSE,"MAT96";#N/A,#N/A,FALSE,"FANDA96";#N/A,#N/A,FALSE,"INTRAN96";#N/A,#N/A,FALSE,"NAA9697";#N/A,#N/A,FALSE,"ECWEBB";#N/A,#N/A,FALSE,"MFT96";#N/A,#N/A,FALSE,"CTrecon"}</definedName>
    <definedName name="dgsgf_3_1_2" hidden="1">{#N/A,#N/A,FALSE,"TMCOMP96";#N/A,#N/A,FALSE,"MAT96";#N/A,#N/A,FALSE,"FANDA96";#N/A,#N/A,FALSE,"INTRAN96";#N/A,#N/A,FALSE,"NAA9697";#N/A,#N/A,FALSE,"ECWEBB";#N/A,#N/A,FALSE,"MFT96";#N/A,#N/A,FALSE,"CTrecon"}</definedName>
    <definedName name="dgsgf_3_1_3" localSheetId="0" hidden="1">{#N/A,#N/A,FALSE,"TMCOMP96";#N/A,#N/A,FALSE,"MAT96";#N/A,#N/A,FALSE,"FANDA96";#N/A,#N/A,FALSE,"INTRAN96";#N/A,#N/A,FALSE,"NAA9697";#N/A,#N/A,FALSE,"ECWEBB";#N/A,#N/A,FALSE,"MFT96";#N/A,#N/A,FALSE,"CTrecon"}</definedName>
    <definedName name="dgsgf_3_1_3" hidden="1">{#N/A,#N/A,FALSE,"TMCOMP96";#N/A,#N/A,FALSE,"MAT96";#N/A,#N/A,FALSE,"FANDA96";#N/A,#N/A,FALSE,"INTRAN96";#N/A,#N/A,FALSE,"NAA9697";#N/A,#N/A,FALSE,"ECWEBB";#N/A,#N/A,FALSE,"MFT96";#N/A,#N/A,FALSE,"CTrecon"}</definedName>
    <definedName name="dgsgf_3_1_4" localSheetId="0" hidden="1">{#N/A,#N/A,FALSE,"TMCOMP96";#N/A,#N/A,FALSE,"MAT96";#N/A,#N/A,FALSE,"FANDA96";#N/A,#N/A,FALSE,"INTRAN96";#N/A,#N/A,FALSE,"NAA9697";#N/A,#N/A,FALSE,"ECWEBB";#N/A,#N/A,FALSE,"MFT96";#N/A,#N/A,FALSE,"CTrecon"}</definedName>
    <definedName name="dgsgf_3_1_4" hidden="1">{#N/A,#N/A,FALSE,"TMCOMP96";#N/A,#N/A,FALSE,"MAT96";#N/A,#N/A,FALSE,"FANDA96";#N/A,#N/A,FALSE,"INTRAN96";#N/A,#N/A,FALSE,"NAA9697";#N/A,#N/A,FALSE,"ECWEBB";#N/A,#N/A,FALSE,"MFT96";#N/A,#N/A,FALSE,"CTrecon"}</definedName>
    <definedName name="dgsgf_3_1_5" localSheetId="0" hidden="1">{#N/A,#N/A,FALSE,"TMCOMP96";#N/A,#N/A,FALSE,"MAT96";#N/A,#N/A,FALSE,"FANDA96";#N/A,#N/A,FALSE,"INTRAN96";#N/A,#N/A,FALSE,"NAA9697";#N/A,#N/A,FALSE,"ECWEBB";#N/A,#N/A,FALSE,"MFT96";#N/A,#N/A,FALSE,"CTrecon"}</definedName>
    <definedName name="dgsgf_3_1_5" hidden="1">{#N/A,#N/A,FALSE,"TMCOMP96";#N/A,#N/A,FALSE,"MAT96";#N/A,#N/A,FALSE,"FANDA96";#N/A,#N/A,FALSE,"INTRAN96";#N/A,#N/A,FALSE,"NAA9697";#N/A,#N/A,FALSE,"ECWEBB";#N/A,#N/A,FALSE,"MFT96";#N/A,#N/A,FALSE,"CTrecon"}</definedName>
    <definedName name="dgsgf_3_2" localSheetId="0" hidden="1">{#N/A,#N/A,FALSE,"TMCOMP96";#N/A,#N/A,FALSE,"MAT96";#N/A,#N/A,FALSE,"FANDA96";#N/A,#N/A,FALSE,"INTRAN96";#N/A,#N/A,FALSE,"NAA9697";#N/A,#N/A,FALSE,"ECWEBB";#N/A,#N/A,FALSE,"MFT96";#N/A,#N/A,FALSE,"CTrecon"}</definedName>
    <definedName name="dgsgf_3_2" hidden="1">{#N/A,#N/A,FALSE,"TMCOMP96";#N/A,#N/A,FALSE,"MAT96";#N/A,#N/A,FALSE,"FANDA96";#N/A,#N/A,FALSE,"INTRAN96";#N/A,#N/A,FALSE,"NAA9697";#N/A,#N/A,FALSE,"ECWEBB";#N/A,#N/A,FALSE,"MFT96";#N/A,#N/A,FALSE,"CTrecon"}</definedName>
    <definedName name="dgsgf_3_3" localSheetId="0" hidden="1">{#N/A,#N/A,FALSE,"TMCOMP96";#N/A,#N/A,FALSE,"MAT96";#N/A,#N/A,FALSE,"FANDA96";#N/A,#N/A,FALSE,"INTRAN96";#N/A,#N/A,FALSE,"NAA9697";#N/A,#N/A,FALSE,"ECWEBB";#N/A,#N/A,FALSE,"MFT96";#N/A,#N/A,FALSE,"CTrecon"}</definedName>
    <definedName name="dgsgf_3_3" hidden="1">{#N/A,#N/A,FALSE,"TMCOMP96";#N/A,#N/A,FALSE,"MAT96";#N/A,#N/A,FALSE,"FANDA96";#N/A,#N/A,FALSE,"INTRAN96";#N/A,#N/A,FALSE,"NAA9697";#N/A,#N/A,FALSE,"ECWEBB";#N/A,#N/A,FALSE,"MFT96";#N/A,#N/A,FALSE,"CTrecon"}</definedName>
    <definedName name="dgsgf_3_4" localSheetId="0" hidden="1">{#N/A,#N/A,FALSE,"TMCOMP96";#N/A,#N/A,FALSE,"MAT96";#N/A,#N/A,FALSE,"FANDA96";#N/A,#N/A,FALSE,"INTRAN96";#N/A,#N/A,FALSE,"NAA9697";#N/A,#N/A,FALSE,"ECWEBB";#N/A,#N/A,FALSE,"MFT96";#N/A,#N/A,FALSE,"CTrecon"}</definedName>
    <definedName name="dgsgf_3_4" hidden="1">{#N/A,#N/A,FALSE,"TMCOMP96";#N/A,#N/A,FALSE,"MAT96";#N/A,#N/A,FALSE,"FANDA96";#N/A,#N/A,FALSE,"INTRAN96";#N/A,#N/A,FALSE,"NAA9697";#N/A,#N/A,FALSE,"ECWEBB";#N/A,#N/A,FALSE,"MFT96";#N/A,#N/A,FALSE,"CTrecon"}</definedName>
    <definedName name="dgsgf_3_5" localSheetId="0" hidden="1">{#N/A,#N/A,FALSE,"TMCOMP96";#N/A,#N/A,FALSE,"MAT96";#N/A,#N/A,FALSE,"FANDA96";#N/A,#N/A,FALSE,"INTRAN96";#N/A,#N/A,FALSE,"NAA9697";#N/A,#N/A,FALSE,"ECWEBB";#N/A,#N/A,FALSE,"MFT96";#N/A,#N/A,FALSE,"CTrecon"}</definedName>
    <definedName name="dgsgf_3_5" hidden="1">{#N/A,#N/A,FALSE,"TMCOMP96";#N/A,#N/A,FALSE,"MAT96";#N/A,#N/A,FALSE,"FANDA96";#N/A,#N/A,FALSE,"INTRAN96";#N/A,#N/A,FALSE,"NAA9697";#N/A,#N/A,FALSE,"ECWEBB";#N/A,#N/A,FALSE,"MFT96";#N/A,#N/A,FALSE,"CTrecon"}</definedName>
    <definedName name="dgsgf_4" localSheetId="0" hidden="1">{#N/A,#N/A,FALSE,"TMCOMP96";#N/A,#N/A,FALSE,"MAT96";#N/A,#N/A,FALSE,"FANDA96";#N/A,#N/A,FALSE,"INTRAN96";#N/A,#N/A,FALSE,"NAA9697";#N/A,#N/A,FALSE,"ECWEBB";#N/A,#N/A,FALSE,"MFT96";#N/A,#N/A,FALSE,"CTrecon"}</definedName>
    <definedName name="dgsgf_4" hidden="1">{#N/A,#N/A,FALSE,"TMCOMP96";#N/A,#N/A,FALSE,"MAT96";#N/A,#N/A,FALSE,"FANDA96";#N/A,#N/A,FALSE,"INTRAN96";#N/A,#N/A,FALSE,"NAA9697";#N/A,#N/A,FALSE,"ECWEBB";#N/A,#N/A,FALSE,"MFT96";#N/A,#N/A,FALSE,"CTrecon"}</definedName>
    <definedName name="dgsgf_4_1" localSheetId="0" hidden="1">{#N/A,#N/A,FALSE,"TMCOMP96";#N/A,#N/A,FALSE,"MAT96";#N/A,#N/A,FALSE,"FANDA96";#N/A,#N/A,FALSE,"INTRAN96";#N/A,#N/A,FALSE,"NAA9697";#N/A,#N/A,FALSE,"ECWEBB";#N/A,#N/A,FALSE,"MFT96";#N/A,#N/A,FALSE,"CTrecon"}</definedName>
    <definedName name="dgsgf_4_1" hidden="1">{#N/A,#N/A,FALSE,"TMCOMP96";#N/A,#N/A,FALSE,"MAT96";#N/A,#N/A,FALSE,"FANDA96";#N/A,#N/A,FALSE,"INTRAN96";#N/A,#N/A,FALSE,"NAA9697";#N/A,#N/A,FALSE,"ECWEBB";#N/A,#N/A,FALSE,"MFT96";#N/A,#N/A,FALSE,"CTrecon"}</definedName>
    <definedName name="dgsgf_4_1_1" localSheetId="0" hidden="1">{#N/A,#N/A,FALSE,"TMCOMP96";#N/A,#N/A,FALSE,"MAT96";#N/A,#N/A,FALSE,"FANDA96";#N/A,#N/A,FALSE,"INTRAN96";#N/A,#N/A,FALSE,"NAA9697";#N/A,#N/A,FALSE,"ECWEBB";#N/A,#N/A,FALSE,"MFT96";#N/A,#N/A,FALSE,"CTrecon"}</definedName>
    <definedName name="dgsgf_4_1_1" hidden="1">{#N/A,#N/A,FALSE,"TMCOMP96";#N/A,#N/A,FALSE,"MAT96";#N/A,#N/A,FALSE,"FANDA96";#N/A,#N/A,FALSE,"INTRAN96";#N/A,#N/A,FALSE,"NAA9697";#N/A,#N/A,FALSE,"ECWEBB";#N/A,#N/A,FALSE,"MFT96";#N/A,#N/A,FALSE,"CTrecon"}</definedName>
    <definedName name="dgsgf_4_1_1_1" hidden="1">{#N/A,#N/A,FALSE,"TMCOMP96";#N/A,#N/A,FALSE,"MAT96";#N/A,#N/A,FALSE,"FANDA96";#N/A,#N/A,FALSE,"INTRAN96";#N/A,#N/A,FALSE,"NAA9697";#N/A,#N/A,FALSE,"ECWEBB";#N/A,#N/A,FALSE,"MFT96";#N/A,#N/A,FALSE,"CTrecon"}</definedName>
    <definedName name="dgsgf_4_1_1_2" hidden="1">{#N/A,#N/A,FALSE,"TMCOMP96";#N/A,#N/A,FALSE,"MAT96";#N/A,#N/A,FALSE,"FANDA96";#N/A,#N/A,FALSE,"INTRAN96";#N/A,#N/A,FALSE,"NAA9697";#N/A,#N/A,FALSE,"ECWEBB";#N/A,#N/A,FALSE,"MFT96";#N/A,#N/A,FALSE,"CTrecon"}</definedName>
    <definedName name="dgsgf_4_1_2" localSheetId="0" hidden="1">{#N/A,#N/A,FALSE,"TMCOMP96";#N/A,#N/A,FALSE,"MAT96";#N/A,#N/A,FALSE,"FANDA96";#N/A,#N/A,FALSE,"INTRAN96";#N/A,#N/A,FALSE,"NAA9697";#N/A,#N/A,FALSE,"ECWEBB";#N/A,#N/A,FALSE,"MFT96";#N/A,#N/A,FALSE,"CTrecon"}</definedName>
    <definedName name="dgsgf_4_1_2" hidden="1">{#N/A,#N/A,FALSE,"TMCOMP96";#N/A,#N/A,FALSE,"MAT96";#N/A,#N/A,FALSE,"FANDA96";#N/A,#N/A,FALSE,"INTRAN96";#N/A,#N/A,FALSE,"NAA9697";#N/A,#N/A,FALSE,"ECWEBB";#N/A,#N/A,FALSE,"MFT96";#N/A,#N/A,FALSE,"CTrecon"}</definedName>
    <definedName name="dgsgf_4_1_3" localSheetId="0" hidden="1">{#N/A,#N/A,FALSE,"TMCOMP96";#N/A,#N/A,FALSE,"MAT96";#N/A,#N/A,FALSE,"FANDA96";#N/A,#N/A,FALSE,"INTRAN96";#N/A,#N/A,FALSE,"NAA9697";#N/A,#N/A,FALSE,"ECWEBB";#N/A,#N/A,FALSE,"MFT96";#N/A,#N/A,FALSE,"CTrecon"}</definedName>
    <definedName name="dgsgf_4_1_3" hidden="1">{#N/A,#N/A,FALSE,"TMCOMP96";#N/A,#N/A,FALSE,"MAT96";#N/A,#N/A,FALSE,"FANDA96";#N/A,#N/A,FALSE,"INTRAN96";#N/A,#N/A,FALSE,"NAA9697";#N/A,#N/A,FALSE,"ECWEBB";#N/A,#N/A,FALSE,"MFT96";#N/A,#N/A,FALSE,"CTrecon"}</definedName>
    <definedName name="dgsgf_4_1_4" localSheetId="0" hidden="1">{#N/A,#N/A,FALSE,"TMCOMP96";#N/A,#N/A,FALSE,"MAT96";#N/A,#N/A,FALSE,"FANDA96";#N/A,#N/A,FALSE,"INTRAN96";#N/A,#N/A,FALSE,"NAA9697";#N/A,#N/A,FALSE,"ECWEBB";#N/A,#N/A,FALSE,"MFT96";#N/A,#N/A,FALSE,"CTrecon"}</definedName>
    <definedName name="dgsgf_4_1_4" hidden="1">{#N/A,#N/A,FALSE,"TMCOMP96";#N/A,#N/A,FALSE,"MAT96";#N/A,#N/A,FALSE,"FANDA96";#N/A,#N/A,FALSE,"INTRAN96";#N/A,#N/A,FALSE,"NAA9697";#N/A,#N/A,FALSE,"ECWEBB";#N/A,#N/A,FALSE,"MFT96";#N/A,#N/A,FALSE,"CTrecon"}</definedName>
    <definedName name="dgsgf_4_1_5" localSheetId="0" hidden="1">{#N/A,#N/A,FALSE,"TMCOMP96";#N/A,#N/A,FALSE,"MAT96";#N/A,#N/A,FALSE,"FANDA96";#N/A,#N/A,FALSE,"INTRAN96";#N/A,#N/A,FALSE,"NAA9697";#N/A,#N/A,FALSE,"ECWEBB";#N/A,#N/A,FALSE,"MFT96";#N/A,#N/A,FALSE,"CTrecon"}</definedName>
    <definedName name="dgsgf_4_1_5" hidden="1">{#N/A,#N/A,FALSE,"TMCOMP96";#N/A,#N/A,FALSE,"MAT96";#N/A,#N/A,FALSE,"FANDA96";#N/A,#N/A,FALSE,"INTRAN96";#N/A,#N/A,FALSE,"NAA9697";#N/A,#N/A,FALSE,"ECWEBB";#N/A,#N/A,FALSE,"MFT96";#N/A,#N/A,FALSE,"CTrecon"}</definedName>
    <definedName name="dgsgf_4_2" localSheetId="0" hidden="1">{#N/A,#N/A,FALSE,"TMCOMP96";#N/A,#N/A,FALSE,"MAT96";#N/A,#N/A,FALSE,"FANDA96";#N/A,#N/A,FALSE,"INTRAN96";#N/A,#N/A,FALSE,"NAA9697";#N/A,#N/A,FALSE,"ECWEBB";#N/A,#N/A,FALSE,"MFT96";#N/A,#N/A,FALSE,"CTrecon"}</definedName>
    <definedName name="dgsgf_4_2" hidden="1">{#N/A,#N/A,FALSE,"TMCOMP96";#N/A,#N/A,FALSE,"MAT96";#N/A,#N/A,FALSE,"FANDA96";#N/A,#N/A,FALSE,"INTRAN96";#N/A,#N/A,FALSE,"NAA9697";#N/A,#N/A,FALSE,"ECWEBB";#N/A,#N/A,FALSE,"MFT96";#N/A,#N/A,FALSE,"CTrecon"}</definedName>
    <definedName name="dgsgf_4_3" localSheetId="0" hidden="1">{#N/A,#N/A,FALSE,"TMCOMP96";#N/A,#N/A,FALSE,"MAT96";#N/A,#N/A,FALSE,"FANDA96";#N/A,#N/A,FALSE,"INTRAN96";#N/A,#N/A,FALSE,"NAA9697";#N/A,#N/A,FALSE,"ECWEBB";#N/A,#N/A,FALSE,"MFT96";#N/A,#N/A,FALSE,"CTrecon"}</definedName>
    <definedName name="dgsgf_4_3" hidden="1">{#N/A,#N/A,FALSE,"TMCOMP96";#N/A,#N/A,FALSE,"MAT96";#N/A,#N/A,FALSE,"FANDA96";#N/A,#N/A,FALSE,"INTRAN96";#N/A,#N/A,FALSE,"NAA9697";#N/A,#N/A,FALSE,"ECWEBB";#N/A,#N/A,FALSE,"MFT96";#N/A,#N/A,FALSE,"CTrecon"}</definedName>
    <definedName name="dgsgf_4_4" localSheetId="0" hidden="1">{#N/A,#N/A,FALSE,"TMCOMP96";#N/A,#N/A,FALSE,"MAT96";#N/A,#N/A,FALSE,"FANDA96";#N/A,#N/A,FALSE,"INTRAN96";#N/A,#N/A,FALSE,"NAA9697";#N/A,#N/A,FALSE,"ECWEBB";#N/A,#N/A,FALSE,"MFT96";#N/A,#N/A,FALSE,"CTrecon"}</definedName>
    <definedName name="dgsgf_4_4" hidden="1">{#N/A,#N/A,FALSE,"TMCOMP96";#N/A,#N/A,FALSE,"MAT96";#N/A,#N/A,FALSE,"FANDA96";#N/A,#N/A,FALSE,"INTRAN96";#N/A,#N/A,FALSE,"NAA9697";#N/A,#N/A,FALSE,"ECWEBB";#N/A,#N/A,FALSE,"MFT96";#N/A,#N/A,FALSE,"CTrecon"}</definedName>
    <definedName name="dgsgf_4_5" localSheetId="0" hidden="1">{#N/A,#N/A,FALSE,"TMCOMP96";#N/A,#N/A,FALSE,"MAT96";#N/A,#N/A,FALSE,"FANDA96";#N/A,#N/A,FALSE,"INTRAN96";#N/A,#N/A,FALSE,"NAA9697";#N/A,#N/A,FALSE,"ECWEBB";#N/A,#N/A,FALSE,"MFT96";#N/A,#N/A,FALSE,"CTrecon"}</definedName>
    <definedName name="dgsgf_4_5" hidden="1">{#N/A,#N/A,FALSE,"TMCOMP96";#N/A,#N/A,FALSE,"MAT96";#N/A,#N/A,FALSE,"FANDA96";#N/A,#N/A,FALSE,"INTRAN96";#N/A,#N/A,FALSE,"NAA9697";#N/A,#N/A,FALSE,"ECWEBB";#N/A,#N/A,FALSE,"MFT96";#N/A,#N/A,FALSE,"CTrecon"}</definedName>
    <definedName name="dgsgf_5" localSheetId="0" hidden="1">{#N/A,#N/A,FALSE,"TMCOMP96";#N/A,#N/A,FALSE,"MAT96";#N/A,#N/A,FALSE,"FANDA96";#N/A,#N/A,FALSE,"INTRAN96";#N/A,#N/A,FALSE,"NAA9697";#N/A,#N/A,FALSE,"ECWEBB";#N/A,#N/A,FALSE,"MFT96";#N/A,#N/A,FALSE,"CTrecon"}</definedName>
    <definedName name="dgsgf_5" hidden="1">{#N/A,#N/A,FALSE,"TMCOMP96";#N/A,#N/A,FALSE,"MAT96";#N/A,#N/A,FALSE,"FANDA96";#N/A,#N/A,FALSE,"INTRAN96";#N/A,#N/A,FALSE,"NAA9697";#N/A,#N/A,FALSE,"ECWEBB";#N/A,#N/A,FALSE,"MFT96";#N/A,#N/A,FALSE,"CTrecon"}</definedName>
    <definedName name="dgsgf_5_1" localSheetId="0" hidden="1">{#N/A,#N/A,FALSE,"TMCOMP96";#N/A,#N/A,FALSE,"MAT96";#N/A,#N/A,FALSE,"FANDA96";#N/A,#N/A,FALSE,"INTRAN96";#N/A,#N/A,FALSE,"NAA9697";#N/A,#N/A,FALSE,"ECWEBB";#N/A,#N/A,FALSE,"MFT96";#N/A,#N/A,FALSE,"CTrecon"}</definedName>
    <definedName name="dgsgf_5_1" hidden="1">{#N/A,#N/A,FALSE,"TMCOMP96";#N/A,#N/A,FALSE,"MAT96";#N/A,#N/A,FALSE,"FANDA96";#N/A,#N/A,FALSE,"INTRAN96";#N/A,#N/A,FALSE,"NAA9697";#N/A,#N/A,FALSE,"ECWEBB";#N/A,#N/A,FALSE,"MFT96";#N/A,#N/A,FALSE,"CTrecon"}</definedName>
    <definedName name="dgsgf_5_1_1" localSheetId="0" hidden="1">{#N/A,#N/A,FALSE,"TMCOMP96";#N/A,#N/A,FALSE,"MAT96";#N/A,#N/A,FALSE,"FANDA96";#N/A,#N/A,FALSE,"INTRAN96";#N/A,#N/A,FALSE,"NAA9697";#N/A,#N/A,FALSE,"ECWEBB";#N/A,#N/A,FALSE,"MFT96";#N/A,#N/A,FALSE,"CTrecon"}</definedName>
    <definedName name="dgsgf_5_1_1" hidden="1">{#N/A,#N/A,FALSE,"TMCOMP96";#N/A,#N/A,FALSE,"MAT96";#N/A,#N/A,FALSE,"FANDA96";#N/A,#N/A,FALSE,"INTRAN96";#N/A,#N/A,FALSE,"NAA9697";#N/A,#N/A,FALSE,"ECWEBB";#N/A,#N/A,FALSE,"MFT96";#N/A,#N/A,FALSE,"CTrecon"}</definedName>
    <definedName name="dgsgf_5_1_1_1" hidden="1">{#N/A,#N/A,FALSE,"TMCOMP96";#N/A,#N/A,FALSE,"MAT96";#N/A,#N/A,FALSE,"FANDA96";#N/A,#N/A,FALSE,"INTRAN96";#N/A,#N/A,FALSE,"NAA9697";#N/A,#N/A,FALSE,"ECWEBB";#N/A,#N/A,FALSE,"MFT96";#N/A,#N/A,FALSE,"CTrecon"}</definedName>
    <definedName name="dgsgf_5_1_1_2" hidden="1">{#N/A,#N/A,FALSE,"TMCOMP96";#N/A,#N/A,FALSE,"MAT96";#N/A,#N/A,FALSE,"FANDA96";#N/A,#N/A,FALSE,"INTRAN96";#N/A,#N/A,FALSE,"NAA9697";#N/A,#N/A,FALSE,"ECWEBB";#N/A,#N/A,FALSE,"MFT96";#N/A,#N/A,FALSE,"CTrecon"}</definedName>
    <definedName name="dgsgf_5_1_2" localSheetId="0" hidden="1">{#N/A,#N/A,FALSE,"TMCOMP96";#N/A,#N/A,FALSE,"MAT96";#N/A,#N/A,FALSE,"FANDA96";#N/A,#N/A,FALSE,"INTRAN96";#N/A,#N/A,FALSE,"NAA9697";#N/A,#N/A,FALSE,"ECWEBB";#N/A,#N/A,FALSE,"MFT96";#N/A,#N/A,FALSE,"CTrecon"}</definedName>
    <definedName name="dgsgf_5_1_2" hidden="1">{#N/A,#N/A,FALSE,"TMCOMP96";#N/A,#N/A,FALSE,"MAT96";#N/A,#N/A,FALSE,"FANDA96";#N/A,#N/A,FALSE,"INTRAN96";#N/A,#N/A,FALSE,"NAA9697";#N/A,#N/A,FALSE,"ECWEBB";#N/A,#N/A,FALSE,"MFT96";#N/A,#N/A,FALSE,"CTrecon"}</definedName>
    <definedName name="dgsgf_5_1_3" localSheetId="0" hidden="1">{#N/A,#N/A,FALSE,"TMCOMP96";#N/A,#N/A,FALSE,"MAT96";#N/A,#N/A,FALSE,"FANDA96";#N/A,#N/A,FALSE,"INTRAN96";#N/A,#N/A,FALSE,"NAA9697";#N/A,#N/A,FALSE,"ECWEBB";#N/A,#N/A,FALSE,"MFT96";#N/A,#N/A,FALSE,"CTrecon"}</definedName>
    <definedName name="dgsgf_5_1_3" hidden="1">{#N/A,#N/A,FALSE,"TMCOMP96";#N/A,#N/A,FALSE,"MAT96";#N/A,#N/A,FALSE,"FANDA96";#N/A,#N/A,FALSE,"INTRAN96";#N/A,#N/A,FALSE,"NAA9697";#N/A,#N/A,FALSE,"ECWEBB";#N/A,#N/A,FALSE,"MFT96";#N/A,#N/A,FALSE,"CTrecon"}</definedName>
    <definedName name="dgsgf_5_1_4" localSheetId="0" hidden="1">{#N/A,#N/A,FALSE,"TMCOMP96";#N/A,#N/A,FALSE,"MAT96";#N/A,#N/A,FALSE,"FANDA96";#N/A,#N/A,FALSE,"INTRAN96";#N/A,#N/A,FALSE,"NAA9697";#N/A,#N/A,FALSE,"ECWEBB";#N/A,#N/A,FALSE,"MFT96";#N/A,#N/A,FALSE,"CTrecon"}</definedName>
    <definedName name="dgsgf_5_1_4" hidden="1">{#N/A,#N/A,FALSE,"TMCOMP96";#N/A,#N/A,FALSE,"MAT96";#N/A,#N/A,FALSE,"FANDA96";#N/A,#N/A,FALSE,"INTRAN96";#N/A,#N/A,FALSE,"NAA9697";#N/A,#N/A,FALSE,"ECWEBB";#N/A,#N/A,FALSE,"MFT96";#N/A,#N/A,FALSE,"CTrecon"}</definedName>
    <definedName name="dgsgf_5_1_5" localSheetId="0" hidden="1">{#N/A,#N/A,FALSE,"TMCOMP96";#N/A,#N/A,FALSE,"MAT96";#N/A,#N/A,FALSE,"FANDA96";#N/A,#N/A,FALSE,"INTRAN96";#N/A,#N/A,FALSE,"NAA9697";#N/A,#N/A,FALSE,"ECWEBB";#N/A,#N/A,FALSE,"MFT96";#N/A,#N/A,FALSE,"CTrecon"}</definedName>
    <definedName name="dgsgf_5_1_5" hidden="1">{#N/A,#N/A,FALSE,"TMCOMP96";#N/A,#N/A,FALSE,"MAT96";#N/A,#N/A,FALSE,"FANDA96";#N/A,#N/A,FALSE,"INTRAN96";#N/A,#N/A,FALSE,"NAA9697";#N/A,#N/A,FALSE,"ECWEBB";#N/A,#N/A,FALSE,"MFT96";#N/A,#N/A,FALSE,"CTrecon"}</definedName>
    <definedName name="dgsgf_5_2" localSheetId="0" hidden="1">{#N/A,#N/A,FALSE,"TMCOMP96";#N/A,#N/A,FALSE,"MAT96";#N/A,#N/A,FALSE,"FANDA96";#N/A,#N/A,FALSE,"INTRAN96";#N/A,#N/A,FALSE,"NAA9697";#N/A,#N/A,FALSE,"ECWEBB";#N/A,#N/A,FALSE,"MFT96";#N/A,#N/A,FALSE,"CTrecon"}</definedName>
    <definedName name="dgsgf_5_2" hidden="1">{#N/A,#N/A,FALSE,"TMCOMP96";#N/A,#N/A,FALSE,"MAT96";#N/A,#N/A,FALSE,"FANDA96";#N/A,#N/A,FALSE,"INTRAN96";#N/A,#N/A,FALSE,"NAA9697";#N/A,#N/A,FALSE,"ECWEBB";#N/A,#N/A,FALSE,"MFT96";#N/A,#N/A,FALSE,"CTrecon"}</definedName>
    <definedName name="dgsgf_5_3" localSheetId="0" hidden="1">{#N/A,#N/A,FALSE,"TMCOMP96";#N/A,#N/A,FALSE,"MAT96";#N/A,#N/A,FALSE,"FANDA96";#N/A,#N/A,FALSE,"INTRAN96";#N/A,#N/A,FALSE,"NAA9697";#N/A,#N/A,FALSE,"ECWEBB";#N/A,#N/A,FALSE,"MFT96";#N/A,#N/A,FALSE,"CTrecon"}</definedName>
    <definedName name="dgsgf_5_3" hidden="1">{#N/A,#N/A,FALSE,"TMCOMP96";#N/A,#N/A,FALSE,"MAT96";#N/A,#N/A,FALSE,"FANDA96";#N/A,#N/A,FALSE,"INTRAN96";#N/A,#N/A,FALSE,"NAA9697";#N/A,#N/A,FALSE,"ECWEBB";#N/A,#N/A,FALSE,"MFT96";#N/A,#N/A,FALSE,"CTrecon"}</definedName>
    <definedName name="dgsgf_5_4" localSheetId="0" hidden="1">{#N/A,#N/A,FALSE,"TMCOMP96";#N/A,#N/A,FALSE,"MAT96";#N/A,#N/A,FALSE,"FANDA96";#N/A,#N/A,FALSE,"INTRAN96";#N/A,#N/A,FALSE,"NAA9697";#N/A,#N/A,FALSE,"ECWEBB";#N/A,#N/A,FALSE,"MFT96";#N/A,#N/A,FALSE,"CTrecon"}</definedName>
    <definedName name="dgsgf_5_4" hidden="1">{#N/A,#N/A,FALSE,"TMCOMP96";#N/A,#N/A,FALSE,"MAT96";#N/A,#N/A,FALSE,"FANDA96";#N/A,#N/A,FALSE,"INTRAN96";#N/A,#N/A,FALSE,"NAA9697";#N/A,#N/A,FALSE,"ECWEBB";#N/A,#N/A,FALSE,"MFT96";#N/A,#N/A,FALSE,"CTrecon"}</definedName>
    <definedName name="dgsgf_5_5" localSheetId="0" hidden="1">{#N/A,#N/A,FALSE,"TMCOMP96";#N/A,#N/A,FALSE,"MAT96";#N/A,#N/A,FALSE,"FANDA96";#N/A,#N/A,FALSE,"INTRAN96";#N/A,#N/A,FALSE,"NAA9697";#N/A,#N/A,FALSE,"ECWEBB";#N/A,#N/A,FALSE,"MFT96";#N/A,#N/A,FALSE,"CTrecon"}</definedName>
    <definedName name="dgsgf_5_5" hidden="1">{#N/A,#N/A,FALSE,"TMCOMP96";#N/A,#N/A,FALSE,"MAT96";#N/A,#N/A,FALSE,"FANDA96";#N/A,#N/A,FALSE,"INTRAN96";#N/A,#N/A,FALSE,"NAA9697";#N/A,#N/A,FALSE,"ECWEBB";#N/A,#N/A,FALSE,"MFT96";#N/A,#N/A,FALSE,"CTrecon"}</definedName>
    <definedName name="dgsgf2" hidden="1">{#N/A,#N/A,FALSE,"TMCOMP96";#N/A,#N/A,FALSE,"MAT96";#N/A,#N/A,FALSE,"FANDA96";#N/A,#N/A,FALSE,"INTRAN96";#N/A,#N/A,FALSE,"NAA9697";#N/A,#N/A,FALSE,"ECWEBB";#N/A,#N/A,FALSE,"MFT96";#N/A,#N/A,FALSE,"CTrecon"}</definedName>
    <definedName name="Distribution" localSheetId="0" hidden="1">#REF!</definedName>
    <definedName name="Distribution" localSheetId="4" hidden="1">#REF!</definedName>
    <definedName name="Distribution" hidden="1">#REF!</definedName>
    <definedName name="dsfgdfg" hidden="1">{#N/A,#N/A,FALSE,"TMCOMP96";#N/A,#N/A,FALSE,"MAT96";#N/A,#N/A,FALSE,"FANDA96";#N/A,#N/A,FALSE,"INTRAN96";#N/A,#N/A,FALSE,"NAA9697";#N/A,#N/A,FALSE,"ECWEBB";#N/A,#N/A,FALSE,"MFT96";#N/A,#N/A,FALSE,"CTrecon"}</definedName>
    <definedName name="dsfgdsfgfdsg" hidden="1">{#N/A,#N/A,FALSE,"TMCOMP96";#N/A,#N/A,FALSE,"MAT96";#N/A,#N/A,FALSE,"FANDA96";#N/A,#N/A,FALSE,"INTRAN96";#N/A,#N/A,FALSE,"NAA9697";#N/A,#N/A,FALSE,"ECWEBB";#N/A,#N/A,FALSE,"MFT96";#N/A,#N/A,FALSE,"CTrecon"}</definedName>
    <definedName name="dsfgdsg" hidden="1">{#N/A,#N/A,FALSE,"TMCOMP96";#N/A,#N/A,FALSE,"MAT96";#N/A,#N/A,FALSE,"FANDA96";#N/A,#N/A,FALSE,"INTRAN96";#N/A,#N/A,FALSE,"NAA9697";#N/A,#N/A,FALSE,"ECWEBB";#N/A,#N/A,FALSE,"MFT96";#N/A,#N/A,FALSE,"CTrecon"}</definedName>
    <definedName name="EFO" hidden="1">'[2]Forecast data'!#REF!</definedName>
    <definedName name="eh" localSheetId="0" hidden="1">{"'Trust by name'!$A$6:$E$350","'Trust by name'!$A$1:$D$348"}</definedName>
    <definedName name="eh" localSheetId="3" hidden="1">{"'Trust by name'!$A$6:$E$350","'Trust by name'!$A$1:$D$348"}</definedName>
    <definedName name="eh" localSheetId="4" hidden="1">{"'Trust by name'!$A$6:$E$350","'Trust by name'!$A$1:$D$348"}</definedName>
    <definedName name="eh" hidden="1">{"'Trust by name'!$A$6:$E$350","'Trust by name'!$A$1:$D$348"}</definedName>
    <definedName name="eh_1" localSheetId="0" hidden="1">{"'Trust by name'!$A$6:$E$350","'Trust by name'!$A$1:$D$348"}</definedName>
    <definedName name="eh_1" localSheetId="3" hidden="1">{"'Trust by name'!$A$6:$E$350","'Trust by name'!$A$1:$D$348"}</definedName>
    <definedName name="eh_1" localSheetId="4" hidden="1">{"'Trust by name'!$A$6:$E$350","'Trust by name'!$A$1:$D$348"}</definedName>
    <definedName name="eh_1" hidden="1">{"'Trust by name'!$A$6:$E$350","'Trust by name'!$A$1:$D$348"}</definedName>
    <definedName name="eh_1_1" localSheetId="0" hidden="1">{"'Trust by name'!$A$6:$E$350","'Trust by name'!$A$1:$D$348"}</definedName>
    <definedName name="eh_1_1" hidden="1">{"'Trust by name'!$A$6:$E$350","'Trust by name'!$A$1:$D$348"}</definedName>
    <definedName name="eh_1_1_1" localSheetId="0" hidden="1">{"'Trust by name'!$A$6:$E$350","'Trust by name'!$A$1:$D$348"}</definedName>
    <definedName name="eh_1_1_1" hidden="1">{"'Trust by name'!$A$6:$E$350","'Trust by name'!$A$1:$D$348"}</definedName>
    <definedName name="eh_1_1_1_1" localSheetId="0" hidden="1">{"'Trust by name'!$A$6:$E$350","'Trust by name'!$A$1:$D$348"}</definedName>
    <definedName name="eh_1_1_1_1" hidden="1">{"'Trust by name'!$A$6:$E$350","'Trust by name'!$A$1:$D$348"}</definedName>
    <definedName name="eh_1_1_1_1_1" hidden="1">{"'Trust by name'!$A$6:$E$350","'Trust by name'!$A$1:$D$348"}</definedName>
    <definedName name="eh_1_1_1_1_2" hidden="1">{"'Trust by name'!$A$6:$E$350","'Trust by name'!$A$1:$D$348"}</definedName>
    <definedName name="eh_1_1_1_2" localSheetId="0" hidden="1">{"'Trust by name'!$A$6:$E$350","'Trust by name'!$A$1:$D$348"}</definedName>
    <definedName name="eh_1_1_1_2" hidden="1">{"'Trust by name'!$A$6:$E$350","'Trust by name'!$A$1:$D$348"}</definedName>
    <definedName name="eh_1_1_1_3" localSheetId="0" hidden="1">{"'Trust by name'!$A$6:$E$350","'Trust by name'!$A$1:$D$348"}</definedName>
    <definedName name="eh_1_1_1_3" hidden="1">{"'Trust by name'!$A$6:$E$350","'Trust by name'!$A$1:$D$348"}</definedName>
    <definedName name="eh_1_1_1_4" localSheetId="0" hidden="1">{"'Trust by name'!$A$6:$E$350","'Trust by name'!$A$1:$D$348"}</definedName>
    <definedName name="eh_1_1_1_4" hidden="1">{"'Trust by name'!$A$6:$E$350","'Trust by name'!$A$1:$D$348"}</definedName>
    <definedName name="eh_1_1_1_5" localSheetId="0" hidden="1">{"'Trust by name'!$A$6:$E$350","'Trust by name'!$A$1:$D$348"}</definedName>
    <definedName name="eh_1_1_1_5" hidden="1">{"'Trust by name'!$A$6:$E$350","'Trust by name'!$A$1:$D$348"}</definedName>
    <definedName name="eh_1_1_2" localSheetId="0" hidden="1">{"'Trust by name'!$A$6:$E$350","'Trust by name'!$A$1:$D$348"}</definedName>
    <definedName name="eh_1_1_2" hidden="1">{"'Trust by name'!$A$6:$E$350","'Trust by name'!$A$1:$D$348"}</definedName>
    <definedName name="eh_1_1_3" localSheetId="0" hidden="1">{"'Trust by name'!$A$6:$E$350","'Trust by name'!$A$1:$D$348"}</definedName>
    <definedName name="eh_1_1_3" hidden="1">{"'Trust by name'!$A$6:$E$350","'Trust by name'!$A$1:$D$348"}</definedName>
    <definedName name="eh_1_1_4" localSheetId="0" hidden="1">{"'Trust by name'!$A$6:$E$350","'Trust by name'!$A$1:$D$348"}</definedName>
    <definedName name="eh_1_1_4" hidden="1">{"'Trust by name'!$A$6:$E$350","'Trust by name'!$A$1:$D$348"}</definedName>
    <definedName name="eh_1_1_5" localSheetId="0" hidden="1">{"'Trust by name'!$A$6:$E$350","'Trust by name'!$A$1:$D$348"}</definedName>
    <definedName name="eh_1_1_5" hidden="1">{"'Trust by name'!$A$6:$E$350","'Trust by name'!$A$1:$D$348"}</definedName>
    <definedName name="eh_1_2" localSheetId="0" hidden="1">{"'Trust by name'!$A$6:$E$350","'Trust by name'!$A$1:$D$348"}</definedName>
    <definedName name="eh_1_2" hidden="1">{"'Trust by name'!$A$6:$E$350","'Trust by name'!$A$1:$D$348"}</definedName>
    <definedName name="eh_1_2_1" localSheetId="0" hidden="1">{"'Trust by name'!$A$6:$E$350","'Trust by name'!$A$1:$D$348"}</definedName>
    <definedName name="eh_1_2_1" hidden="1">{"'Trust by name'!$A$6:$E$350","'Trust by name'!$A$1:$D$348"}</definedName>
    <definedName name="eh_1_2_1_1" localSheetId="0" hidden="1">{"'Trust by name'!$A$6:$E$350","'Trust by name'!$A$1:$D$348"}</definedName>
    <definedName name="eh_1_2_1_1" hidden="1">{"'Trust by name'!$A$6:$E$350","'Trust by name'!$A$1:$D$348"}</definedName>
    <definedName name="eh_1_2_1_1_1" hidden="1">{"'Trust by name'!$A$6:$E$350","'Trust by name'!$A$1:$D$348"}</definedName>
    <definedName name="eh_1_2_1_1_2" hidden="1">{"'Trust by name'!$A$6:$E$350","'Trust by name'!$A$1:$D$348"}</definedName>
    <definedName name="eh_1_2_1_2" localSheetId="0" hidden="1">{"'Trust by name'!$A$6:$E$350","'Trust by name'!$A$1:$D$348"}</definedName>
    <definedName name="eh_1_2_1_2" hidden="1">{"'Trust by name'!$A$6:$E$350","'Trust by name'!$A$1:$D$348"}</definedName>
    <definedName name="eh_1_2_1_3" localSheetId="0" hidden="1">{"'Trust by name'!$A$6:$E$350","'Trust by name'!$A$1:$D$348"}</definedName>
    <definedName name="eh_1_2_1_3" hidden="1">{"'Trust by name'!$A$6:$E$350","'Trust by name'!$A$1:$D$348"}</definedName>
    <definedName name="eh_1_2_1_4" localSheetId="0" hidden="1">{"'Trust by name'!$A$6:$E$350","'Trust by name'!$A$1:$D$348"}</definedName>
    <definedName name="eh_1_2_1_4" hidden="1">{"'Trust by name'!$A$6:$E$350","'Trust by name'!$A$1:$D$348"}</definedName>
    <definedName name="eh_1_2_1_5" localSheetId="0" hidden="1">{"'Trust by name'!$A$6:$E$350","'Trust by name'!$A$1:$D$348"}</definedName>
    <definedName name="eh_1_2_1_5" hidden="1">{"'Trust by name'!$A$6:$E$350","'Trust by name'!$A$1:$D$348"}</definedName>
    <definedName name="eh_1_2_2" localSheetId="0" hidden="1">{"'Trust by name'!$A$6:$E$350","'Trust by name'!$A$1:$D$348"}</definedName>
    <definedName name="eh_1_2_2" hidden="1">{"'Trust by name'!$A$6:$E$350","'Trust by name'!$A$1:$D$348"}</definedName>
    <definedName name="eh_1_2_3" localSheetId="0" hidden="1">{"'Trust by name'!$A$6:$E$350","'Trust by name'!$A$1:$D$348"}</definedName>
    <definedName name="eh_1_2_3" hidden="1">{"'Trust by name'!$A$6:$E$350","'Trust by name'!$A$1:$D$348"}</definedName>
    <definedName name="eh_1_2_4" localSheetId="0" hidden="1">{"'Trust by name'!$A$6:$E$350","'Trust by name'!$A$1:$D$348"}</definedName>
    <definedName name="eh_1_2_4" hidden="1">{"'Trust by name'!$A$6:$E$350","'Trust by name'!$A$1:$D$348"}</definedName>
    <definedName name="eh_1_2_5" localSheetId="0" hidden="1">{"'Trust by name'!$A$6:$E$350","'Trust by name'!$A$1:$D$348"}</definedName>
    <definedName name="eh_1_2_5" hidden="1">{"'Trust by name'!$A$6:$E$350","'Trust by name'!$A$1:$D$348"}</definedName>
    <definedName name="eh_1_3" localSheetId="0" hidden="1">{"'Trust by name'!$A$6:$E$350","'Trust by name'!$A$1:$D$348"}</definedName>
    <definedName name="eh_1_3" hidden="1">{"'Trust by name'!$A$6:$E$350","'Trust by name'!$A$1:$D$348"}</definedName>
    <definedName name="eh_1_3_1" localSheetId="0" hidden="1">{"'Trust by name'!$A$6:$E$350","'Trust by name'!$A$1:$D$348"}</definedName>
    <definedName name="eh_1_3_1" hidden="1">{"'Trust by name'!$A$6:$E$350","'Trust by name'!$A$1:$D$348"}</definedName>
    <definedName name="eh_1_3_1_1" localSheetId="0" hidden="1">{"'Trust by name'!$A$6:$E$350","'Trust by name'!$A$1:$D$348"}</definedName>
    <definedName name="eh_1_3_1_1" hidden="1">{"'Trust by name'!$A$6:$E$350","'Trust by name'!$A$1:$D$348"}</definedName>
    <definedName name="eh_1_3_1_1_1" hidden="1">{"'Trust by name'!$A$6:$E$350","'Trust by name'!$A$1:$D$348"}</definedName>
    <definedName name="eh_1_3_1_1_2" hidden="1">{"'Trust by name'!$A$6:$E$350","'Trust by name'!$A$1:$D$348"}</definedName>
    <definedName name="eh_1_3_1_2" localSheetId="0" hidden="1">{"'Trust by name'!$A$6:$E$350","'Trust by name'!$A$1:$D$348"}</definedName>
    <definedName name="eh_1_3_1_2" hidden="1">{"'Trust by name'!$A$6:$E$350","'Trust by name'!$A$1:$D$348"}</definedName>
    <definedName name="eh_1_3_1_3" localSheetId="0" hidden="1">{"'Trust by name'!$A$6:$E$350","'Trust by name'!$A$1:$D$348"}</definedName>
    <definedName name="eh_1_3_1_3" hidden="1">{"'Trust by name'!$A$6:$E$350","'Trust by name'!$A$1:$D$348"}</definedName>
    <definedName name="eh_1_3_1_4" localSheetId="0" hidden="1">{"'Trust by name'!$A$6:$E$350","'Trust by name'!$A$1:$D$348"}</definedName>
    <definedName name="eh_1_3_1_4" hidden="1">{"'Trust by name'!$A$6:$E$350","'Trust by name'!$A$1:$D$348"}</definedName>
    <definedName name="eh_1_3_1_5" localSheetId="0" hidden="1">{"'Trust by name'!$A$6:$E$350","'Trust by name'!$A$1:$D$348"}</definedName>
    <definedName name="eh_1_3_1_5" hidden="1">{"'Trust by name'!$A$6:$E$350","'Trust by name'!$A$1:$D$348"}</definedName>
    <definedName name="eh_1_3_2" localSheetId="0" hidden="1">{"'Trust by name'!$A$6:$E$350","'Trust by name'!$A$1:$D$348"}</definedName>
    <definedName name="eh_1_3_2" hidden="1">{"'Trust by name'!$A$6:$E$350","'Trust by name'!$A$1:$D$348"}</definedName>
    <definedName name="eh_1_3_3" localSheetId="0" hidden="1">{"'Trust by name'!$A$6:$E$350","'Trust by name'!$A$1:$D$348"}</definedName>
    <definedName name="eh_1_3_3" hidden="1">{"'Trust by name'!$A$6:$E$350","'Trust by name'!$A$1:$D$348"}</definedName>
    <definedName name="eh_1_3_4" localSheetId="0" hidden="1">{"'Trust by name'!$A$6:$E$350","'Trust by name'!$A$1:$D$348"}</definedName>
    <definedName name="eh_1_3_4" hidden="1">{"'Trust by name'!$A$6:$E$350","'Trust by name'!$A$1:$D$348"}</definedName>
    <definedName name="eh_1_3_5" localSheetId="0" hidden="1">{"'Trust by name'!$A$6:$E$350","'Trust by name'!$A$1:$D$348"}</definedName>
    <definedName name="eh_1_3_5" hidden="1">{"'Trust by name'!$A$6:$E$350","'Trust by name'!$A$1:$D$348"}</definedName>
    <definedName name="eh_1_4" localSheetId="0" hidden="1">{"'Trust by name'!$A$6:$E$350","'Trust by name'!$A$1:$D$348"}</definedName>
    <definedName name="eh_1_4" hidden="1">{"'Trust by name'!$A$6:$E$350","'Trust by name'!$A$1:$D$348"}</definedName>
    <definedName name="eh_1_4_1" localSheetId="0" hidden="1">{"'Trust by name'!$A$6:$E$350","'Trust by name'!$A$1:$D$348"}</definedName>
    <definedName name="eh_1_4_1" hidden="1">{"'Trust by name'!$A$6:$E$350","'Trust by name'!$A$1:$D$348"}</definedName>
    <definedName name="eh_1_4_1_1" localSheetId="0" hidden="1">{"'Trust by name'!$A$6:$E$350","'Trust by name'!$A$1:$D$348"}</definedName>
    <definedName name="eh_1_4_1_1" hidden="1">{"'Trust by name'!$A$6:$E$350","'Trust by name'!$A$1:$D$348"}</definedName>
    <definedName name="eh_1_4_1_2" localSheetId="0" hidden="1">{"'Trust by name'!$A$6:$E$350","'Trust by name'!$A$1:$D$348"}</definedName>
    <definedName name="eh_1_4_1_2" hidden="1">{"'Trust by name'!$A$6:$E$350","'Trust by name'!$A$1:$D$348"}</definedName>
    <definedName name="eh_1_4_1_3" localSheetId="0" hidden="1">{"'Trust by name'!$A$6:$E$350","'Trust by name'!$A$1:$D$348"}</definedName>
    <definedName name="eh_1_4_1_3" hidden="1">{"'Trust by name'!$A$6:$E$350","'Trust by name'!$A$1:$D$348"}</definedName>
    <definedName name="eh_1_4_1_4" localSheetId="0" hidden="1">{"'Trust by name'!$A$6:$E$350","'Trust by name'!$A$1:$D$348"}</definedName>
    <definedName name="eh_1_4_1_4" hidden="1">{"'Trust by name'!$A$6:$E$350","'Trust by name'!$A$1:$D$348"}</definedName>
    <definedName name="eh_1_4_1_5" hidden="1">{"'Trust by name'!$A$6:$E$350","'Trust by name'!$A$1:$D$348"}</definedName>
    <definedName name="eh_1_4_2" localSheetId="0" hidden="1">{"'Trust by name'!$A$6:$E$350","'Trust by name'!$A$1:$D$348"}</definedName>
    <definedName name="eh_1_4_2" hidden="1">{"'Trust by name'!$A$6:$E$350","'Trust by name'!$A$1:$D$348"}</definedName>
    <definedName name="eh_1_4_3" localSheetId="0" hidden="1">{"'Trust by name'!$A$6:$E$350","'Trust by name'!$A$1:$D$348"}</definedName>
    <definedName name="eh_1_4_3" hidden="1">{"'Trust by name'!$A$6:$E$350","'Trust by name'!$A$1:$D$348"}</definedName>
    <definedName name="eh_1_4_4" localSheetId="0" hidden="1">{"'Trust by name'!$A$6:$E$350","'Trust by name'!$A$1:$D$348"}</definedName>
    <definedName name="eh_1_4_4" hidden="1">{"'Trust by name'!$A$6:$E$350","'Trust by name'!$A$1:$D$348"}</definedName>
    <definedName name="eh_1_4_5" localSheetId="0" hidden="1">{"'Trust by name'!$A$6:$E$350","'Trust by name'!$A$1:$D$348"}</definedName>
    <definedName name="eh_1_4_5" hidden="1">{"'Trust by name'!$A$6:$E$350","'Trust by name'!$A$1:$D$348"}</definedName>
    <definedName name="eh_1_5" localSheetId="0" hidden="1">{"'Trust by name'!$A$6:$E$350","'Trust by name'!$A$1:$D$348"}</definedName>
    <definedName name="eh_1_5" hidden="1">{"'Trust by name'!$A$6:$E$350","'Trust by name'!$A$1:$D$348"}</definedName>
    <definedName name="eh_1_5_1" localSheetId="0" hidden="1">{"'Trust by name'!$A$6:$E$350","'Trust by name'!$A$1:$D$348"}</definedName>
    <definedName name="eh_1_5_1" hidden="1">{"'Trust by name'!$A$6:$E$350","'Trust by name'!$A$1:$D$348"}</definedName>
    <definedName name="eh_1_5_2" localSheetId="0" hidden="1">{"'Trust by name'!$A$6:$E$350","'Trust by name'!$A$1:$D$348"}</definedName>
    <definedName name="eh_1_5_2" hidden="1">{"'Trust by name'!$A$6:$E$350","'Trust by name'!$A$1:$D$348"}</definedName>
    <definedName name="eh_1_5_3" localSheetId="0" hidden="1">{"'Trust by name'!$A$6:$E$350","'Trust by name'!$A$1:$D$348"}</definedName>
    <definedName name="eh_1_5_3" hidden="1">{"'Trust by name'!$A$6:$E$350","'Trust by name'!$A$1:$D$348"}</definedName>
    <definedName name="eh_1_5_4" localSheetId="0" hidden="1">{"'Trust by name'!$A$6:$E$350","'Trust by name'!$A$1:$D$348"}</definedName>
    <definedName name="eh_1_5_4" hidden="1">{"'Trust by name'!$A$6:$E$350","'Trust by name'!$A$1:$D$348"}</definedName>
    <definedName name="eh_1_5_5" hidden="1">{"'Trust by name'!$A$6:$E$350","'Trust by name'!$A$1:$D$348"}</definedName>
    <definedName name="eh_2" localSheetId="0" hidden="1">{"'Trust by name'!$A$6:$E$350","'Trust by name'!$A$1:$D$348"}</definedName>
    <definedName name="eh_2" localSheetId="3" hidden="1">{"'Trust by name'!$A$6:$E$350","'Trust by name'!$A$1:$D$348"}</definedName>
    <definedName name="eh_2" localSheetId="4" hidden="1">{"'Trust by name'!$A$6:$E$350","'Trust by name'!$A$1:$D$348"}</definedName>
    <definedName name="eh_2" hidden="1">{"'Trust by name'!$A$6:$E$350","'Trust by name'!$A$1:$D$348"}</definedName>
    <definedName name="eh_2_1" localSheetId="0" hidden="1">{"'Trust by name'!$A$6:$E$350","'Trust by name'!$A$1:$D$348"}</definedName>
    <definedName name="eh_2_1" hidden="1">{"'Trust by name'!$A$6:$E$350","'Trust by name'!$A$1:$D$348"}</definedName>
    <definedName name="eh_2_1_1" localSheetId="0" hidden="1">{"'Trust by name'!$A$6:$E$350","'Trust by name'!$A$1:$D$348"}</definedName>
    <definedName name="eh_2_1_1" hidden="1">{"'Trust by name'!$A$6:$E$350","'Trust by name'!$A$1:$D$348"}</definedName>
    <definedName name="eh_2_1_1_1" hidden="1">{"'Trust by name'!$A$6:$E$350","'Trust by name'!$A$1:$D$348"}</definedName>
    <definedName name="eh_2_1_1_2" hidden="1">{"'Trust by name'!$A$6:$E$350","'Trust by name'!$A$1:$D$348"}</definedName>
    <definedName name="eh_2_1_2" localSheetId="0" hidden="1">{"'Trust by name'!$A$6:$E$350","'Trust by name'!$A$1:$D$348"}</definedName>
    <definedName name="eh_2_1_2" hidden="1">{"'Trust by name'!$A$6:$E$350","'Trust by name'!$A$1:$D$348"}</definedName>
    <definedName name="eh_2_1_3" localSheetId="0" hidden="1">{"'Trust by name'!$A$6:$E$350","'Trust by name'!$A$1:$D$348"}</definedName>
    <definedName name="eh_2_1_3" hidden="1">{"'Trust by name'!$A$6:$E$350","'Trust by name'!$A$1:$D$348"}</definedName>
    <definedName name="eh_2_1_4" localSheetId="0" hidden="1">{"'Trust by name'!$A$6:$E$350","'Trust by name'!$A$1:$D$348"}</definedName>
    <definedName name="eh_2_1_4" hidden="1">{"'Trust by name'!$A$6:$E$350","'Trust by name'!$A$1:$D$348"}</definedName>
    <definedName name="eh_2_1_5" localSheetId="0" hidden="1">{"'Trust by name'!$A$6:$E$350","'Trust by name'!$A$1:$D$348"}</definedName>
    <definedName name="eh_2_1_5" hidden="1">{"'Trust by name'!$A$6:$E$350","'Trust by name'!$A$1:$D$348"}</definedName>
    <definedName name="eh_2_2" localSheetId="0" hidden="1">{"'Trust by name'!$A$6:$E$350","'Trust by name'!$A$1:$D$348"}</definedName>
    <definedName name="eh_2_2" hidden="1">{"'Trust by name'!$A$6:$E$350","'Trust by name'!$A$1:$D$348"}</definedName>
    <definedName name="eh_2_3" localSheetId="0" hidden="1">{"'Trust by name'!$A$6:$E$350","'Trust by name'!$A$1:$D$348"}</definedName>
    <definedName name="eh_2_3" hidden="1">{"'Trust by name'!$A$6:$E$350","'Trust by name'!$A$1:$D$348"}</definedName>
    <definedName name="eh_2_4" localSheetId="0" hidden="1">{"'Trust by name'!$A$6:$E$350","'Trust by name'!$A$1:$D$348"}</definedName>
    <definedName name="eh_2_4" hidden="1">{"'Trust by name'!$A$6:$E$350","'Trust by name'!$A$1:$D$348"}</definedName>
    <definedName name="eh_2_5" localSheetId="0" hidden="1">{"'Trust by name'!$A$6:$E$350","'Trust by name'!$A$1:$D$348"}</definedName>
    <definedName name="eh_2_5" hidden="1">{"'Trust by name'!$A$6:$E$350","'Trust by name'!$A$1:$D$348"}</definedName>
    <definedName name="eh_3" localSheetId="0" hidden="1">{"'Trust by name'!$A$6:$E$350","'Trust by name'!$A$1:$D$348"}</definedName>
    <definedName name="eh_3" hidden="1">{"'Trust by name'!$A$6:$E$350","'Trust by name'!$A$1:$D$348"}</definedName>
    <definedName name="eh_3_1" localSheetId="0" hidden="1">{"'Trust by name'!$A$6:$E$350","'Trust by name'!$A$1:$D$348"}</definedName>
    <definedName name="eh_3_1" hidden="1">{"'Trust by name'!$A$6:$E$350","'Trust by name'!$A$1:$D$348"}</definedName>
    <definedName name="eh_3_1_1" localSheetId="0" hidden="1">{"'Trust by name'!$A$6:$E$350","'Trust by name'!$A$1:$D$348"}</definedName>
    <definedName name="eh_3_1_1" hidden="1">{"'Trust by name'!$A$6:$E$350","'Trust by name'!$A$1:$D$348"}</definedName>
    <definedName name="eh_3_1_1_1" hidden="1">{"'Trust by name'!$A$6:$E$350","'Trust by name'!$A$1:$D$348"}</definedName>
    <definedName name="eh_3_1_1_2" hidden="1">{"'Trust by name'!$A$6:$E$350","'Trust by name'!$A$1:$D$348"}</definedName>
    <definedName name="eh_3_1_2" localSheetId="0" hidden="1">{"'Trust by name'!$A$6:$E$350","'Trust by name'!$A$1:$D$348"}</definedName>
    <definedName name="eh_3_1_2" hidden="1">{"'Trust by name'!$A$6:$E$350","'Trust by name'!$A$1:$D$348"}</definedName>
    <definedName name="eh_3_1_3" localSheetId="0" hidden="1">{"'Trust by name'!$A$6:$E$350","'Trust by name'!$A$1:$D$348"}</definedName>
    <definedName name="eh_3_1_3" hidden="1">{"'Trust by name'!$A$6:$E$350","'Trust by name'!$A$1:$D$348"}</definedName>
    <definedName name="eh_3_1_4" localSheetId="0" hidden="1">{"'Trust by name'!$A$6:$E$350","'Trust by name'!$A$1:$D$348"}</definedName>
    <definedName name="eh_3_1_4" hidden="1">{"'Trust by name'!$A$6:$E$350","'Trust by name'!$A$1:$D$348"}</definedName>
    <definedName name="eh_3_1_5" localSheetId="0" hidden="1">{"'Trust by name'!$A$6:$E$350","'Trust by name'!$A$1:$D$348"}</definedName>
    <definedName name="eh_3_1_5" hidden="1">{"'Trust by name'!$A$6:$E$350","'Trust by name'!$A$1:$D$348"}</definedName>
    <definedName name="eh_3_2" localSheetId="0" hidden="1">{"'Trust by name'!$A$6:$E$350","'Trust by name'!$A$1:$D$348"}</definedName>
    <definedName name="eh_3_2" hidden="1">{"'Trust by name'!$A$6:$E$350","'Trust by name'!$A$1:$D$348"}</definedName>
    <definedName name="eh_3_3" localSheetId="0" hidden="1">{"'Trust by name'!$A$6:$E$350","'Trust by name'!$A$1:$D$348"}</definedName>
    <definedName name="eh_3_3" hidden="1">{"'Trust by name'!$A$6:$E$350","'Trust by name'!$A$1:$D$348"}</definedName>
    <definedName name="eh_3_4" localSheetId="0" hidden="1">{"'Trust by name'!$A$6:$E$350","'Trust by name'!$A$1:$D$348"}</definedName>
    <definedName name="eh_3_4" hidden="1">{"'Trust by name'!$A$6:$E$350","'Trust by name'!$A$1:$D$348"}</definedName>
    <definedName name="eh_3_5" localSheetId="0" hidden="1">{"'Trust by name'!$A$6:$E$350","'Trust by name'!$A$1:$D$348"}</definedName>
    <definedName name="eh_3_5" hidden="1">{"'Trust by name'!$A$6:$E$350","'Trust by name'!$A$1:$D$348"}</definedName>
    <definedName name="eh_4" localSheetId="0" hidden="1">{"'Trust by name'!$A$6:$E$350","'Trust by name'!$A$1:$D$348"}</definedName>
    <definedName name="eh_4" hidden="1">{"'Trust by name'!$A$6:$E$350","'Trust by name'!$A$1:$D$348"}</definedName>
    <definedName name="eh_4_1" localSheetId="0" hidden="1">{"'Trust by name'!$A$6:$E$350","'Trust by name'!$A$1:$D$348"}</definedName>
    <definedName name="eh_4_1" hidden="1">{"'Trust by name'!$A$6:$E$350","'Trust by name'!$A$1:$D$348"}</definedName>
    <definedName name="eh_4_1_1" localSheetId="0" hidden="1">{"'Trust by name'!$A$6:$E$350","'Trust by name'!$A$1:$D$348"}</definedName>
    <definedName name="eh_4_1_1" hidden="1">{"'Trust by name'!$A$6:$E$350","'Trust by name'!$A$1:$D$348"}</definedName>
    <definedName name="eh_4_1_1_1" hidden="1">{"'Trust by name'!$A$6:$E$350","'Trust by name'!$A$1:$D$348"}</definedName>
    <definedName name="eh_4_1_1_2" hidden="1">{"'Trust by name'!$A$6:$E$350","'Trust by name'!$A$1:$D$348"}</definedName>
    <definedName name="eh_4_1_2" localSheetId="0" hidden="1">{"'Trust by name'!$A$6:$E$350","'Trust by name'!$A$1:$D$348"}</definedName>
    <definedName name="eh_4_1_2" hidden="1">{"'Trust by name'!$A$6:$E$350","'Trust by name'!$A$1:$D$348"}</definedName>
    <definedName name="eh_4_1_3" localSheetId="0" hidden="1">{"'Trust by name'!$A$6:$E$350","'Trust by name'!$A$1:$D$348"}</definedName>
    <definedName name="eh_4_1_3" hidden="1">{"'Trust by name'!$A$6:$E$350","'Trust by name'!$A$1:$D$348"}</definedName>
    <definedName name="eh_4_1_4" localSheetId="0" hidden="1">{"'Trust by name'!$A$6:$E$350","'Trust by name'!$A$1:$D$348"}</definedName>
    <definedName name="eh_4_1_4" hidden="1">{"'Trust by name'!$A$6:$E$350","'Trust by name'!$A$1:$D$348"}</definedName>
    <definedName name="eh_4_1_5" localSheetId="0" hidden="1">{"'Trust by name'!$A$6:$E$350","'Trust by name'!$A$1:$D$348"}</definedName>
    <definedName name="eh_4_1_5" hidden="1">{"'Trust by name'!$A$6:$E$350","'Trust by name'!$A$1:$D$348"}</definedName>
    <definedName name="eh_4_2" localSheetId="0" hidden="1">{"'Trust by name'!$A$6:$E$350","'Trust by name'!$A$1:$D$348"}</definedName>
    <definedName name="eh_4_2" hidden="1">{"'Trust by name'!$A$6:$E$350","'Trust by name'!$A$1:$D$348"}</definedName>
    <definedName name="eh_4_3" localSheetId="0" hidden="1">{"'Trust by name'!$A$6:$E$350","'Trust by name'!$A$1:$D$348"}</definedName>
    <definedName name="eh_4_3" hidden="1">{"'Trust by name'!$A$6:$E$350","'Trust by name'!$A$1:$D$348"}</definedName>
    <definedName name="eh_4_4" localSheetId="0" hidden="1">{"'Trust by name'!$A$6:$E$350","'Trust by name'!$A$1:$D$348"}</definedName>
    <definedName name="eh_4_4" hidden="1">{"'Trust by name'!$A$6:$E$350","'Trust by name'!$A$1:$D$348"}</definedName>
    <definedName name="eh_4_5" localSheetId="0" hidden="1">{"'Trust by name'!$A$6:$E$350","'Trust by name'!$A$1:$D$348"}</definedName>
    <definedName name="eh_4_5" hidden="1">{"'Trust by name'!$A$6:$E$350","'Trust by name'!$A$1:$D$348"}</definedName>
    <definedName name="eh_5" localSheetId="0" hidden="1">{"'Trust by name'!$A$6:$E$350","'Trust by name'!$A$1:$D$348"}</definedName>
    <definedName name="eh_5" hidden="1">{"'Trust by name'!$A$6:$E$350","'Trust by name'!$A$1:$D$348"}</definedName>
    <definedName name="eh_5_1" localSheetId="0" hidden="1">{"'Trust by name'!$A$6:$E$350","'Trust by name'!$A$1:$D$348"}</definedName>
    <definedName name="eh_5_1" hidden="1">{"'Trust by name'!$A$6:$E$350","'Trust by name'!$A$1:$D$348"}</definedName>
    <definedName name="eh_5_1_1" localSheetId="0" hidden="1">{"'Trust by name'!$A$6:$E$350","'Trust by name'!$A$1:$D$348"}</definedName>
    <definedName name="eh_5_1_1" hidden="1">{"'Trust by name'!$A$6:$E$350","'Trust by name'!$A$1:$D$348"}</definedName>
    <definedName name="eh_5_1_1_1" hidden="1">{"'Trust by name'!$A$6:$E$350","'Trust by name'!$A$1:$D$348"}</definedName>
    <definedName name="eh_5_1_1_2" hidden="1">{"'Trust by name'!$A$6:$E$350","'Trust by name'!$A$1:$D$348"}</definedName>
    <definedName name="eh_5_1_2" localSheetId="0" hidden="1">{"'Trust by name'!$A$6:$E$350","'Trust by name'!$A$1:$D$348"}</definedName>
    <definedName name="eh_5_1_2" hidden="1">{"'Trust by name'!$A$6:$E$350","'Trust by name'!$A$1:$D$348"}</definedName>
    <definedName name="eh_5_1_3" localSheetId="0" hidden="1">{"'Trust by name'!$A$6:$E$350","'Trust by name'!$A$1:$D$348"}</definedName>
    <definedName name="eh_5_1_3" hidden="1">{"'Trust by name'!$A$6:$E$350","'Trust by name'!$A$1:$D$348"}</definedName>
    <definedName name="eh_5_1_4" localSheetId="0" hidden="1">{"'Trust by name'!$A$6:$E$350","'Trust by name'!$A$1:$D$348"}</definedName>
    <definedName name="eh_5_1_4" hidden="1">{"'Trust by name'!$A$6:$E$350","'Trust by name'!$A$1:$D$348"}</definedName>
    <definedName name="eh_5_1_5" localSheetId="0" hidden="1">{"'Trust by name'!$A$6:$E$350","'Trust by name'!$A$1:$D$348"}</definedName>
    <definedName name="eh_5_1_5" hidden="1">{"'Trust by name'!$A$6:$E$350","'Trust by name'!$A$1:$D$348"}</definedName>
    <definedName name="eh_5_2" localSheetId="0" hidden="1">{"'Trust by name'!$A$6:$E$350","'Trust by name'!$A$1:$D$348"}</definedName>
    <definedName name="eh_5_2" hidden="1">{"'Trust by name'!$A$6:$E$350","'Trust by name'!$A$1:$D$348"}</definedName>
    <definedName name="eh_5_3" localSheetId="0" hidden="1">{"'Trust by name'!$A$6:$E$350","'Trust by name'!$A$1:$D$348"}</definedName>
    <definedName name="eh_5_3" hidden="1">{"'Trust by name'!$A$6:$E$350","'Trust by name'!$A$1:$D$348"}</definedName>
    <definedName name="eh_5_4" localSheetId="0" hidden="1">{"'Trust by name'!$A$6:$E$350","'Trust by name'!$A$1:$D$348"}</definedName>
    <definedName name="eh_5_4" hidden="1">{"'Trust by name'!$A$6:$E$350","'Trust by name'!$A$1:$D$348"}</definedName>
    <definedName name="eh_5_5" localSheetId="0" hidden="1">{"'Trust by name'!$A$6:$E$350","'Trust by name'!$A$1:$D$348"}</definedName>
    <definedName name="eh_5_5" hidden="1">{"'Trust by name'!$A$6:$E$350","'Trust by name'!$A$1:$D$348"}</definedName>
    <definedName name="ExtraProfiles" localSheetId="0" hidden="1">#REF!</definedName>
    <definedName name="ExtraProfiles" localSheetId="4" hidden="1">#REF!</definedName>
    <definedName name="ExtraProfiles" hidden="1">#REF!</definedName>
    <definedName name="ExtraProfiless" hidden="1">#REF!</definedName>
    <definedName name="FDDD" localSheetId="0" hidden="1">{#N/A,#N/A,FALSE,"TMCOMP96";#N/A,#N/A,FALSE,"MAT96";#N/A,#N/A,FALSE,"FANDA96";#N/A,#N/A,FALSE,"INTRAN96";#N/A,#N/A,FALSE,"NAA9697";#N/A,#N/A,FALSE,"ECWEBB";#N/A,#N/A,FALSE,"MFT96";#N/A,#N/A,FALSE,"CTrecon"}</definedName>
    <definedName name="FDDD" localSheetId="3" hidden="1">{#N/A,#N/A,FALSE,"TMCOMP96";#N/A,#N/A,FALSE,"MAT96";#N/A,#N/A,FALSE,"FANDA96";#N/A,#N/A,FALSE,"INTRAN96";#N/A,#N/A,FALSE,"NAA9697";#N/A,#N/A,FALSE,"ECWEBB";#N/A,#N/A,FALSE,"MFT96";#N/A,#N/A,FALSE,"CTrecon"}</definedName>
    <definedName name="FDDD" localSheetId="4" hidden="1">{#N/A,#N/A,FALSE,"TMCOMP96";#N/A,#N/A,FALSE,"MAT96";#N/A,#N/A,FALSE,"FANDA96";#N/A,#N/A,FALSE,"INTRAN96";#N/A,#N/A,FALSE,"NAA9697";#N/A,#N/A,FALSE,"ECWEBB";#N/A,#N/A,FALSE,"MFT96";#N/A,#N/A,FALSE,"CTrecon"}</definedName>
    <definedName name="FDDD" hidden="1">{#N/A,#N/A,FALSE,"TMCOMP96";#N/A,#N/A,FALSE,"MAT96";#N/A,#N/A,FALSE,"FANDA96";#N/A,#N/A,FALSE,"INTRAN96";#N/A,#N/A,FALSE,"NAA9697";#N/A,#N/A,FALSE,"ECWEBB";#N/A,#N/A,FALSE,"MFT96";#N/A,#N/A,FALSE,"CTrecon"}</definedName>
    <definedName name="FDDD_1" localSheetId="0" hidden="1">{#N/A,#N/A,FALSE,"TMCOMP96";#N/A,#N/A,FALSE,"MAT96";#N/A,#N/A,FALSE,"FANDA96";#N/A,#N/A,FALSE,"INTRAN96";#N/A,#N/A,FALSE,"NAA9697";#N/A,#N/A,FALSE,"ECWEBB";#N/A,#N/A,FALSE,"MFT96";#N/A,#N/A,FALSE,"CTrecon"}</definedName>
    <definedName name="FDDD_1" localSheetId="3" hidden="1">{#N/A,#N/A,FALSE,"TMCOMP96";#N/A,#N/A,FALSE,"MAT96";#N/A,#N/A,FALSE,"FANDA96";#N/A,#N/A,FALSE,"INTRAN96";#N/A,#N/A,FALSE,"NAA9697";#N/A,#N/A,FALSE,"ECWEBB";#N/A,#N/A,FALSE,"MFT96";#N/A,#N/A,FALSE,"CTrecon"}</definedName>
    <definedName name="FDDD_1" localSheetId="4" hidden="1">{#N/A,#N/A,FALSE,"TMCOMP96";#N/A,#N/A,FALSE,"MAT96";#N/A,#N/A,FALSE,"FANDA96";#N/A,#N/A,FALSE,"INTRAN96";#N/A,#N/A,FALSE,"NAA9697";#N/A,#N/A,FALSE,"ECWEBB";#N/A,#N/A,FALSE,"MFT96";#N/A,#N/A,FALSE,"CTrecon"}</definedName>
    <definedName name="FDDD_1" hidden="1">{#N/A,#N/A,FALSE,"TMCOMP96";#N/A,#N/A,FALSE,"MAT96";#N/A,#N/A,FALSE,"FANDA96";#N/A,#N/A,FALSE,"INTRAN96";#N/A,#N/A,FALSE,"NAA9697";#N/A,#N/A,FALSE,"ECWEBB";#N/A,#N/A,FALSE,"MFT96";#N/A,#N/A,FALSE,"CTrecon"}</definedName>
    <definedName name="FDDD_1_1" localSheetId="0" hidden="1">{#N/A,#N/A,FALSE,"TMCOMP96";#N/A,#N/A,FALSE,"MAT96";#N/A,#N/A,FALSE,"FANDA96";#N/A,#N/A,FALSE,"INTRAN96";#N/A,#N/A,FALSE,"NAA9697";#N/A,#N/A,FALSE,"ECWEBB";#N/A,#N/A,FALSE,"MFT96";#N/A,#N/A,FALSE,"CTrecon"}</definedName>
    <definedName name="FDDD_1_1" hidden="1">{#N/A,#N/A,FALSE,"TMCOMP96";#N/A,#N/A,FALSE,"MAT96";#N/A,#N/A,FALSE,"FANDA96";#N/A,#N/A,FALSE,"INTRAN96";#N/A,#N/A,FALSE,"NAA9697";#N/A,#N/A,FALSE,"ECWEBB";#N/A,#N/A,FALSE,"MFT96";#N/A,#N/A,FALSE,"CTrecon"}</definedName>
    <definedName name="FDDD_1_1_1" localSheetId="0" hidden="1">{#N/A,#N/A,FALSE,"TMCOMP96";#N/A,#N/A,FALSE,"MAT96";#N/A,#N/A,FALSE,"FANDA96";#N/A,#N/A,FALSE,"INTRAN96";#N/A,#N/A,FALSE,"NAA9697";#N/A,#N/A,FALSE,"ECWEBB";#N/A,#N/A,FALSE,"MFT96";#N/A,#N/A,FALSE,"CTrecon"}</definedName>
    <definedName name="FDDD_1_1_1" hidden="1">{#N/A,#N/A,FALSE,"TMCOMP96";#N/A,#N/A,FALSE,"MAT96";#N/A,#N/A,FALSE,"FANDA96";#N/A,#N/A,FALSE,"INTRAN96";#N/A,#N/A,FALSE,"NAA9697";#N/A,#N/A,FALSE,"ECWEBB";#N/A,#N/A,FALSE,"MFT96";#N/A,#N/A,FALSE,"CTrecon"}</definedName>
    <definedName name="FDDD_1_1_1_1" localSheetId="0" hidden="1">{#N/A,#N/A,FALSE,"TMCOMP96";#N/A,#N/A,FALSE,"MAT96";#N/A,#N/A,FALSE,"FANDA96";#N/A,#N/A,FALSE,"INTRAN96";#N/A,#N/A,FALSE,"NAA9697";#N/A,#N/A,FALSE,"ECWEBB";#N/A,#N/A,FALSE,"MFT96";#N/A,#N/A,FALSE,"CTrecon"}</definedName>
    <definedName name="FDDD_1_1_1_1" hidden="1">{#N/A,#N/A,FALSE,"TMCOMP96";#N/A,#N/A,FALSE,"MAT96";#N/A,#N/A,FALSE,"FANDA96";#N/A,#N/A,FALSE,"INTRAN96";#N/A,#N/A,FALSE,"NAA9697";#N/A,#N/A,FALSE,"ECWEBB";#N/A,#N/A,FALSE,"MFT96";#N/A,#N/A,FALSE,"CTrecon"}</definedName>
    <definedName name="FDDD_1_1_1_1_1" hidden="1">{#N/A,#N/A,FALSE,"TMCOMP96";#N/A,#N/A,FALSE,"MAT96";#N/A,#N/A,FALSE,"FANDA96";#N/A,#N/A,FALSE,"INTRAN96";#N/A,#N/A,FALSE,"NAA9697";#N/A,#N/A,FALSE,"ECWEBB";#N/A,#N/A,FALSE,"MFT96";#N/A,#N/A,FALSE,"CTrecon"}</definedName>
    <definedName name="FDDD_1_1_1_1_2" hidden="1">{#N/A,#N/A,FALSE,"TMCOMP96";#N/A,#N/A,FALSE,"MAT96";#N/A,#N/A,FALSE,"FANDA96";#N/A,#N/A,FALSE,"INTRAN96";#N/A,#N/A,FALSE,"NAA9697";#N/A,#N/A,FALSE,"ECWEBB";#N/A,#N/A,FALSE,"MFT96";#N/A,#N/A,FALSE,"CTrecon"}</definedName>
    <definedName name="FDDD_1_1_1_2" localSheetId="0" hidden="1">{#N/A,#N/A,FALSE,"TMCOMP96";#N/A,#N/A,FALSE,"MAT96";#N/A,#N/A,FALSE,"FANDA96";#N/A,#N/A,FALSE,"INTRAN96";#N/A,#N/A,FALSE,"NAA9697";#N/A,#N/A,FALSE,"ECWEBB";#N/A,#N/A,FALSE,"MFT96";#N/A,#N/A,FALSE,"CTrecon"}</definedName>
    <definedName name="FDDD_1_1_1_2" hidden="1">{#N/A,#N/A,FALSE,"TMCOMP96";#N/A,#N/A,FALSE,"MAT96";#N/A,#N/A,FALSE,"FANDA96";#N/A,#N/A,FALSE,"INTRAN96";#N/A,#N/A,FALSE,"NAA9697";#N/A,#N/A,FALSE,"ECWEBB";#N/A,#N/A,FALSE,"MFT96";#N/A,#N/A,FALSE,"CTrecon"}</definedName>
    <definedName name="FDDD_1_1_1_3" localSheetId="0" hidden="1">{#N/A,#N/A,FALSE,"TMCOMP96";#N/A,#N/A,FALSE,"MAT96";#N/A,#N/A,FALSE,"FANDA96";#N/A,#N/A,FALSE,"INTRAN96";#N/A,#N/A,FALSE,"NAA9697";#N/A,#N/A,FALSE,"ECWEBB";#N/A,#N/A,FALSE,"MFT96";#N/A,#N/A,FALSE,"CTrecon"}</definedName>
    <definedName name="FDDD_1_1_1_3" hidden="1">{#N/A,#N/A,FALSE,"TMCOMP96";#N/A,#N/A,FALSE,"MAT96";#N/A,#N/A,FALSE,"FANDA96";#N/A,#N/A,FALSE,"INTRAN96";#N/A,#N/A,FALSE,"NAA9697";#N/A,#N/A,FALSE,"ECWEBB";#N/A,#N/A,FALSE,"MFT96";#N/A,#N/A,FALSE,"CTrecon"}</definedName>
    <definedName name="FDDD_1_1_1_4" localSheetId="0" hidden="1">{#N/A,#N/A,FALSE,"TMCOMP96";#N/A,#N/A,FALSE,"MAT96";#N/A,#N/A,FALSE,"FANDA96";#N/A,#N/A,FALSE,"INTRAN96";#N/A,#N/A,FALSE,"NAA9697";#N/A,#N/A,FALSE,"ECWEBB";#N/A,#N/A,FALSE,"MFT96";#N/A,#N/A,FALSE,"CTrecon"}</definedName>
    <definedName name="FDDD_1_1_1_4" hidden="1">{#N/A,#N/A,FALSE,"TMCOMP96";#N/A,#N/A,FALSE,"MAT96";#N/A,#N/A,FALSE,"FANDA96";#N/A,#N/A,FALSE,"INTRAN96";#N/A,#N/A,FALSE,"NAA9697";#N/A,#N/A,FALSE,"ECWEBB";#N/A,#N/A,FALSE,"MFT96";#N/A,#N/A,FALSE,"CTrecon"}</definedName>
    <definedName name="FDDD_1_1_1_5" localSheetId="0" hidden="1">{#N/A,#N/A,FALSE,"TMCOMP96";#N/A,#N/A,FALSE,"MAT96";#N/A,#N/A,FALSE,"FANDA96";#N/A,#N/A,FALSE,"INTRAN96";#N/A,#N/A,FALSE,"NAA9697";#N/A,#N/A,FALSE,"ECWEBB";#N/A,#N/A,FALSE,"MFT96";#N/A,#N/A,FALSE,"CTrecon"}</definedName>
    <definedName name="FDDD_1_1_1_5" hidden="1">{#N/A,#N/A,FALSE,"TMCOMP96";#N/A,#N/A,FALSE,"MAT96";#N/A,#N/A,FALSE,"FANDA96";#N/A,#N/A,FALSE,"INTRAN96";#N/A,#N/A,FALSE,"NAA9697";#N/A,#N/A,FALSE,"ECWEBB";#N/A,#N/A,FALSE,"MFT96";#N/A,#N/A,FALSE,"CTrecon"}</definedName>
    <definedName name="FDDD_1_1_2" localSheetId="0" hidden="1">{#N/A,#N/A,FALSE,"TMCOMP96";#N/A,#N/A,FALSE,"MAT96";#N/A,#N/A,FALSE,"FANDA96";#N/A,#N/A,FALSE,"INTRAN96";#N/A,#N/A,FALSE,"NAA9697";#N/A,#N/A,FALSE,"ECWEBB";#N/A,#N/A,FALSE,"MFT96";#N/A,#N/A,FALSE,"CTrecon"}</definedName>
    <definedName name="FDDD_1_1_2" hidden="1">{#N/A,#N/A,FALSE,"TMCOMP96";#N/A,#N/A,FALSE,"MAT96";#N/A,#N/A,FALSE,"FANDA96";#N/A,#N/A,FALSE,"INTRAN96";#N/A,#N/A,FALSE,"NAA9697";#N/A,#N/A,FALSE,"ECWEBB";#N/A,#N/A,FALSE,"MFT96";#N/A,#N/A,FALSE,"CTrecon"}</definedName>
    <definedName name="FDDD_1_1_3" localSheetId="0" hidden="1">{#N/A,#N/A,FALSE,"TMCOMP96";#N/A,#N/A,FALSE,"MAT96";#N/A,#N/A,FALSE,"FANDA96";#N/A,#N/A,FALSE,"INTRAN96";#N/A,#N/A,FALSE,"NAA9697";#N/A,#N/A,FALSE,"ECWEBB";#N/A,#N/A,FALSE,"MFT96";#N/A,#N/A,FALSE,"CTrecon"}</definedName>
    <definedName name="FDDD_1_1_3" hidden="1">{#N/A,#N/A,FALSE,"TMCOMP96";#N/A,#N/A,FALSE,"MAT96";#N/A,#N/A,FALSE,"FANDA96";#N/A,#N/A,FALSE,"INTRAN96";#N/A,#N/A,FALSE,"NAA9697";#N/A,#N/A,FALSE,"ECWEBB";#N/A,#N/A,FALSE,"MFT96";#N/A,#N/A,FALSE,"CTrecon"}</definedName>
    <definedName name="FDDD_1_1_4" localSheetId="0" hidden="1">{#N/A,#N/A,FALSE,"TMCOMP96";#N/A,#N/A,FALSE,"MAT96";#N/A,#N/A,FALSE,"FANDA96";#N/A,#N/A,FALSE,"INTRAN96";#N/A,#N/A,FALSE,"NAA9697";#N/A,#N/A,FALSE,"ECWEBB";#N/A,#N/A,FALSE,"MFT96";#N/A,#N/A,FALSE,"CTrecon"}</definedName>
    <definedName name="FDDD_1_1_4" hidden="1">{#N/A,#N/A,FALSE,"TMCOMP96";#N/A,#N/A,FALSE,"MAT96";#N/A,#N/A,FALSE,"FANDA96";#N/A,#N/A,FALSE,"INTRAN96";#N/A,#N/A,FALSE,"NAA9697";#N/A,#N/A,FALSE,"ECWEBB";#N/A,#N/A,FALSE,"MFT96";#N/A,#N/A,FALSE,"CTrecon"}</definedName>
    <definedName name="FDDD_1_1_5" localSheetId="0" hidden="1">{#N/A,#N/A,FALSE,"TMCOMP96";#N/A,#N/A,FALSE,"MAT96";#N/A,#N/A,FALSE,"FANDA96";#N/A,#N/A,FALSE,"INTRAN96";#N/A,#N/A,FALSE,"NAA9697";#N/A,#N/A,FALSE,"ECWEBB";#N/A,#N/A,FALSE,"MFT96";#N/A,#N/A,FALSE,"CTrecon"}</definedName>
    <definedName name="FDDD_1_1_5" hidden="1">{#N/A,#N/A,FALSE,"TMCOMP96";#N/A,#N/A,FALSE,"MAT96";#N/A,#N/A,FALSE,"FANDA96";#N/A,#N/A,FALSE,"INTRAN96";#N/A,#N/A,FALSE,"NAA9697";#N/A,#N/A,FALSE,"ECWEBB";#N/A,#N/A,FALSE,"MFT96";#N/A,#N/A,FALSE,"CTrecon"}</definedName>
    <definedName name="FDDD_1_2" localSheetId="0" hidden="1">{#N/A,#N/A,FALSE,"TMCOMP96";#N/A,#N/A,FALSE,"MAT96";#N/A,#N/A,FALSE,"FANDA96";#N/A,#N/A,FALSE,"INTRAN96";#N/A,#N/A,FALSE,"NAA9697";#N/A,#N/A,FALSE,"ECWEBB";#N/A,#N/A,FALSE,"MFT96";#N/A,#N/A,FALSE,"CTrecon"}</definedName>
    <definedName name="FDDD_1_2" hidden="1">{#N/A,#N/A,FALSE,"TMCOMP96";#N/A,#N/A,FALSE,"MAT96";#N/A,#N/A,FALSE,"FANDA96";#N/A,#N/A,FALSE,"INTRAN96";#N/A,#N/A,FALSE,"NAA9697";#N/A,#N/A,FALSE,"ECWEBB";#N/A,#N/A,FALSE,"MFT96";#N/A,#N/A,FALSE,"CTrecon"}</definedName>
    <definedName name="FDDD_1_2_1" localSheetId="0" hidden="1">{#N/A,#N/A,FALSE,"TMCOMP96";#N/A,#N/A,FALSE,"MAT96";#N/A,#N/A,FALSE,"FANDA96";#N/A,#N/A,FALSE,"INTRAN96";#N/A,#N/A,FALSE,"NAA9697";#N/A,#N/A,FALSE,"ECWEBB";#N/A,#N/A,FALSE,"MFT96";#N/A,#N/A,FALSE,"CTrecon"}</definedName>
    <definedName name="FDDD_1_2_1" hidden="1">{#N/A,#N/A,FALSE,"TMCOMP96";#N/A,#N/A,FALSE,"MAT96";#N/A,#N/A,FALSE,"FANDA96";#N/A,#N/A,FALSE,"INTRAN96";#N/A,#N/A,FALSE,"NAA9697";#N/A,#N/A,FALSE,"ECWEBB";#N/A,#N/A,FALSE,"MFT96";#N/A,#N/A,FALSE,"CTrecon"}</definedName>
    <definedName name="FDDD_1_2_1_1" localSheetId="0" hidden="1">{#N/A,#N/A,FALSE,"TMCOMP96";#N/A,#N/A,FALSE,"MAT96";#N/A,#N/A,FALSE,"FANDA96";#N/A,#N/A,FALSE,"INTRAN96";#N/A,#N/A,FALSE,"NAA9697";#N/A,#N/A,FALSE,"ECWEBB";#N/A,#N/A,FALSE,"MFT96";#N/A,#N/A,FALSE,"CTrecon"}</definedName>
    <definedName name="FDDD_1_2_1_1" hidden="1">{#N/A,#N/A,FALSE,"TMCOMP96";#N/A,#N/A,FALSE,"MAT96";#N/A,#N/A,FALSE,"FANDA96";#N/A,#N/A,FALSE,"INTRAN96";#N/A,#N/A,FALSE,"NAA9697";#N/A,#N/A,FALSE,"ECWEBB";#N/A,#N/A,FALSE,"MFT96";#N/A,#N/A,FALSE,"CTrecon"}</definedName>
    <definedName name="FDDD_1_2_1_1_1" hidden="1">{#N/A,#N/A,FALSE,"TMCOMP96";#N/A,#N/A,FALSE,"MAT96";#N/A,#N/A,FALSE,"FANDA96";#N/A,#N/A,FALSE,"INTRAN96";#N/A,#N/A,FALSE,"NAA9697";#N/A,#N/A,FALSE,"ECWEBB";#N/A,#N/A,FALSE,"MFT96";#N/A,#N/A,FALSE,"CTrecon"}</definedName>
    <definedName name="FDDD_1_2_1_1_2" hidden="1">{#N/A,#N/A,FALSE,"TMCOMP96";#N/A,#N/A,FALSE,"MAT96";#N/A,#N/A,FALSE,"FANDA96";#N/A,#N/A,FALSE,"INTRAN96";#N/A,#N/A,FALSE,"NAA9697";#N/A,#N/A,FALSE,"ECWEBB";#N/A,#N/A,FALSE,"MFT96";#N/A,#N/A,FALSE,"CTrecon"}</definedName>
    <definedName name="FDDD_1_2_1_2" localSheetId="0" hidden="1">{#N/A,#N/A,FALSE,"TMCOMP96";#N/A,#N/A,FALSE,"MAT96";#N/A,#N/A,FALSE,"FANDA96";#N/A,#N/A,FALSE,"INTRAN96";#N/A,#N/A,FALSE,"NAA9697";#N/A,#N/A,FALSE,"ECWEBB";#N/A,#N/A,FALSE,"MFT96";#N/A,#N/A,FALSE,"CTrecon"}</definedName>
    <definedName name="FDDD_1_2_1_2" hidden="1">{#N/A,#N/A,FALSE,"TMCOMP96";#N/A,#N/A,FALSE,"MAT96";#N/A,#N/A,FALSE,"FANDA96";#N/A,#N/A,FALSE,"INTRAN96";#N/A,#N/A,FALSE,"NAA9697";#N/A,#N/A,FALSE,"ECWEBB";#N/A,#N/A,FALSE,"MFT96";#N/A,#N/A,FALSE,"CTrecon"}</definedName>
    <definedName name="FDDD_1_2_1_3" localSheetId="0" hidden="1">{#N/A,#N/A,FALSE,"TMCOMP96";#N/A,#N/A,FALSE,"MAT96";#N/A,#N/A,FALSE,"FANDA96";#N/A,#N/A,FALSE,"INTRAN96";#N/A,#N/A,FALSE,"NAA9697";#N/A,#N/A,FALSE,"ECWEBB";#N/A,#N/A,FALSE,"MFT96";#N/A,#N/A,FALSE,"CTrecon"}</definedName>
    <definedName name="FDDD_1_2_1_3" hidden="1">{#N/A,#N/A,FALSE,"TMCOMP96";#N/A,#N/A,FALSE,"MAT96";#N/A,#N/A,FALSE,"FANDA96";#N/A,#N/A,FALSE,"INTRAN96";#N/A,#N/A,FALSE,"NAA9697";#N/A,#N/A,FALSE,"ECWEBB";#N/A,#N/A,FALSE,"MFT96";#N/A,#N/A,FALSE,"CTrecon"}</definedName>
    <definedName name="FDDD_1_2_1_4" localSheetId="0" hidden="1">{#N/A,#N/A,FALSE,"TMCOMP96";#N/A,#N/A,FALSE,"MAT96";#N/A,#N/A,FALSE,"FANDA96";#N/A,#N/A,FALSE,"INTRAN96";#N/A,#N/A,FALSE,"NAA9697";#N/A,#N/A,FALSE,"ECWEBB";#N/A,#N/A,FALSE,"MFT96";#N/A,#N/A,FALSE,"CTrecon"}</definedName>
    <definedName name="FDDD_1_2_1_4" hidden="1">{#N/A,#N/A,FALSE,"TMCOMP96";#N/A,#N/A,FALSE,"MAT96";#N/A,#N/A,FALSE,"FANDA96";#N/A,#N/A,FALSE,"INTRAN96";#N/A,#N/A,FALSE,"NAA9697";#N/A,#N/A,FALSE,"ECWEBB";#N/A,#N/A,FALSE,"MFT96";#N/A,#N/A,FALSE,"CTrecon"}</definedName>
    <definedName name="FDDD_1_2_1_5" localSheetId="0" hidden="1">{#N/A,#N/A,FALSE,"TMCOMP96";#N/A,#N/A,FALSE,"MAT96";#N/A,#N/A,FALSE,"FANDA96";#N/A,#N/A,FALSE,"INTRAN96";#N/A,#N/A,FALSE,"NAA9697";#N/A,#N/A,FALSE,"ECWEBB";#N/A,#N/A,FALSE,"MFT96";#N/A,#N/A,FALSE,"CTrecon"}</definedName>
    <definedName name="FDDD_1_2_1_5" hidden="1">{#N/A,#N/A,FALSE,"TMCOMP96";#N/A,#N/A,FALSE,"MAT96";#N/A,#N/A,FALSE,"FANDA96";#N/A,#N/A,FALSE,"INTRAN96";#N/A,#N/A,FALSE,"NAA9697";#N/A,#N/A,FALSE,"ECWEBB";#N/A,#N/A,FALSE,"MFT96";#N/A,#N/A,FALSE,"CTrecon"}</definedName>
    <definedName name="FDDD_1_2_2" localSheetId="0" hidden="1">{#N/A,#N/A,FALSE,"TMCOMP96";#N/A,#N/A,FALSE,"MAT96";#N/A,#N/A,FALSE,"FANDA96";#N/A,#N/A,FALSE,"INTRAN96";#N/A,#N/A,FALSE,"NAA9697";#N/A,#N/A,FALSE,"ECWEBB";#N/A,#N/A,FALSE,"MFT96";#N/A,#N/A,FALSE,"CTrecon"}</definedName>
    <definedName name="FDDD_1_2_2" hidden="1">{#N/A,#N/A,FALSE,"TMCOMP96";#N/A,#N/A,FALSE,"MAT96";#N/A,#N/A,FALSE,"FANDA96";#N/A,#N/A,FALSE,"INTRAN96";#N/A,#N/A,FALSE,"NAA9697";#N/A,#N/A,FALSE,"ECWEBB";#N/A,#N/A,FALSE,"MFT96";#N/A,#N/A,FALSE,"CTrecon"}</definedName>
    <definedName name="FDDD_1_2_3" localSheetId="0" hidden="1">{#N/A,#N/A,FALSE,"TMCOMP96";#N/A,#N/A,FALSE,"MAT96";#N/A,#N/A,FALSE,"FANDA96";#N/A,#N/A,FALSE,"INTRAN96";#N/A,#N/A,FALSE,"NAA9697";#N/A,#N/A,FALSE,"ECWEBB";#N/A,#N/A,FALSE,"MFT96";#N/A,#N/A,FALSE,"CTrecon"}</definedName>
    <definedName name="FDDD_1_2_3" hidden="1">{#N/A,#N/A,FALSE,"TMCOMP96";#N/A,#N/A,FALSE,"MAT96";#N/A,#N/A,FALSE,"FANDA96";#N/A,#N/A,FALSE,"INTRAN96";#N/A,#N/A,FALSE,"NAA9697";#N/A,#N/A,FALSE,"ECWEBB";#N/A,#N/A,FALSE,"MFT96";#N/A,#N/A,FALSE,"CTrecon"}</definedName>
    <definedName name="FDDD_1_2_4" localSheetId="0" hidden="1">{#N/A,#N/A,FALSE,"TMCOMP96";#N/A,#N/A,FALSE,"MAT96";#N/A,#N/A,FALSE,"FANDA96";#N/A,#N/A,FALSE,"INTRAN96";#N/A,#N/A,FALSE,"NAA9697";#N/A,#N/A,FALSE,"ECWEBB";#N/A,#N/A,FALSE,"MFT96";#N/A,#N/A,FALSE,"CTrecon"}</definedName>
    <definedName name="FDDD_1_2_4" hidden="1">{#N/A,#N/A,FALSE,"TMCOMP96";#N/A,#N/A,FALSE,"MAT96";#N/A,#N/A,FALSE,"FANDA96";#N/A,#N/A,FALSE,"INTRAN96";#N/A,#N/A,FALSE,"NAA9697";#N/A,#N/A,FALSE,"ECWEBB";#N/A,#N/A,FALSE,"MFT96";#N/A,#N/A,FALSE,"CTrecon"}</definedName>
    <definedName name="FDDD_1_2_5" localSheetId="0" hidden="1">{#N/A,#N/A,FALSE,"TMCOMP96";#N/A,#N/A,FALSE,"MAT96";#N/A,#N/A,FALSE,"FANDA96";#N/A,#N/A,FALSE,"INTRAN96";#N/A,#N/A,FALSE,"NAA9697";#N/A,#N/A,FALSE,"ECWEBB";#N/A,#N/A,FALSE,"MFT96";#N/A,#N/A,FALSE,"CTrecon"}</definedName>
    <definedName name="FDDD_1_2_5" hidden="1">{#N/A,#N/A,FALSE,"TMCOMP96";#N/A,#N/A,FALSE,"MAT96";#N/A,#N/A,FALSE,"FANDA96";#N/A,#N/A,FALSE,"INTRAN96";#N/A,#N/A,FALSE,"NAA9697";#N/A,#N/A,FALSE,"ECWEBB";#N/A,#N/A,FALSE,"MFT96";#N/A,#N/A,FALSE,"CTrecon"}</definedName>
    <definedName name="FDDD_1_3" localSheetId="0" hidden="1">{#N/A,#N/A,FALSE,"TMCOMP96";#N/A,#N/A,FALSE,"MAT96";#N/A,#N/A,FALSE,"FANDA96";#N/A,#N/A,FALSE,"INTRAN96";#N/A,#N/A,FALSE,"NAA9697";#N/A,#N/A,FALSE,"ECWEBB";#N/A,#N/A,FALSE,"MFT96";#N/A,#N/A,FALSE,"CTrecon"}</definedName>
    <definedName name="FDDD_1_3" hidden="1">{#N/A,#N/A,FALSE,"TMCOMP96";#N/A,#N/A,FALSE,"MAT96";#N/A,#N/A,FALSE,"FANDA96";#N/A,#N/A,FALSE,"INTRAN96";#N/A,#N/A,FALSE,"NAA9697";#N/A,#N/A,FALSE,"ECWEBB";#N/A,#N/A,FALSE,"MFT96";#N/A,#N/A,FALSE,"CTrecon"}</definedName>
    <definedName name="FDDD_1_3_1" localSheetId="0" hidden="1">{#N/A,#N/A,FALSE,"TMCOMP96";#N/A,#N/A,FALSE,"MAT96";#N/A,#N/A,FALSE,"FANDA96";#N/A,#N/A,FALSE,"INTRAN96";#N/A,#N/A,FALSE,"NAA9697";#N/A,#N/A,FALSE,"ECWEBB";#N/A,#N/A,FALSE,"MFT96";#N/A,#N/A,FALSE,"CTrecon"}</definedName>
    <definedName name="FDDD_1_3_1" hidden="1">{#N/A,#N/A,FALSE,"TMCOMP96";#N/A,#N/A,FALSE,"MAT96";#N/A,#N/A,FALSE,"FANDA96";#N/A,#N/A,FALSE,"INTRAN96";#N/A,#N/A,FALSE,"NAA9697";#N/A,#N/A,FALSE,"ECWEBB";#N/A,#N/A,FALSE,"MFT96";#N/A,#N/A,FALSE,"CTrecon"}</definedName>
    <definedName name="FDDD_1_3_1_1" localSheetId="0" hidden="1">{#N/A,#N/A,FALSE,"TMCOMP96";#N/A,#N/A,FALSE,"MAT96";#N/A,#N/A,FALSE,"FANDA96";#N/A,#N/A,FALSE,"INTRAN96";#N/A,#N/A,FALSE,"NAA9697";#N/A,#N/A,FALSE,"ECWEBB";#N/A,#N/A,FALSE,"MFT96";#N/A,#N/A,FALSE,"CTrecon"}</definedName>
    <definedName name="FDDD_1_3_1_1" hidden="1">{#N/A,#N/A,FALSE,"TMCOMP96";#N/A,#N/A,FALSE,"MAT96";#N/A,#N/A,FALSE,"FANDA96";#N/A,#N/A,FALSE,"INTRAN96";#N/A,#N/A,FALSE,"NAA9697";#N/A,#N/A,FALSE,"ECWEBB";#N/A,#N/A,FALSE,"MFT96";#N/A,#N/A,FALSE,"CTrecon"}</definedName>
    <definedName name="FDDD_1_3_1_1_1" hidden="1">{#N/A,#N/A,FALSE,"TMCOMP96";#N/A,#N/A,FALSE,"MAT96";#N/A,#N/A,FALSE,"FANDA96";#N/A,#N/A,FALSE,"INTRAN96";#N/A,#N/A,FALSE,"NAA9697";#N/A,#N/A,FALSE,"ECWEBB";#N/A,#N/A,FALSE,"MFT96";#N/A,#N/A,FALSE,"CTrecon"}</definedName>
    <definedName name="FDDD_1_3_1_1_2" hidden="1">{#N/A,#N/A,FALSE,"TMCOMP96";#N/A,#N/A,FALSE,"MAT96";#N/A,#N/A,FALSE,"FANDA96";#N/A,#N/A,FALSE,"INTRAN96";#N/A,#N/A,FALSE,"NAA9697";#N/A,#N/A,FALSE,"ECWEBB";#N/A,#N/A,FALSE,"MFT96";#N/A,#N/A,FALSE,"CTrecon"}</definedName>
    <definedName name="FDDD_1_3_1_2" localSheetId="0" hidden="1">{#N/A,#N/A,FALSE,"TMCOMP96";#N/A,#N/A,FALSE,"MAT96";#N/A,#N/A,FALSE,"FANDA96";#N/A,#N/A,FALSE,"INTRAN96";#N/A,#N/A,FALSE,"NAA9697";#N/A,#N/A,FALSE,"ECWEBB";#N/A,#N/A,FALSE,"MFT96";#N/A,#N/A,FALSE,"CTrecon"}</definedName>
    <definedName name="FDDD_1_3_1_2" hidden="1">{#N/A,#N/A,FALSE,"TMCOMP96";#N/A,#N/A,FALSE,"MAT96";#N/A,#N/A,FALSE,"FANDA96";#N/A,#N/A,FALSE,"INTRAN96";#N/A,#N/A,FALSE,"NAA9697";#N/A,#N/A,FALSE,"ECWEBB";#N/A,#N/A,FALSE,"MFT96";#N/A,#N/A,FALSE,"CTrecon"}</definedName>
    <definedName name="FDDD_1_3_1_3" localSheetId="0" hidden="1">{#N/A,#N/A,FALSE,"TMCOMP96";#N/A,#N/A,FALSE,"MAT96";#N/A,#N/A,FALSE,"FANDA96";#N/A,#N/A,FALSE,"INTRAN96";#N/A,#N/A,FALSE,"NAA9697";#N/A,#N/A,FALSE,"ECWEBB";#N/A,#N/A,FALSE,"MFT96";#N/A,#N/A,FALSE,"CTrecon"}</definedName>
    <definedName name="FDDD_1_3_1_3" hidden="1">{#N/A,#N/A,FALSE,"TMCOMP96";#N/A,#N/A,FALSE,"MAT96";#N/A,#N/A,FALSE,"FANDA96";#N/A,#N/A,FALSE,"INTRAN96";#N/A,#N/A,FALSE,"NAA9697";#N/A,#N/A,FALSE,"ECWEBB";#N/A,#N/A,FALSE,"MFT96";#N/A,#N/A,FALSE,"CTrecon"}</definedName>
    <definedName name="FDDD_1_3_1_4" localSheetId="0" hidden="1">{#N/A,#N/A,FALSE,"TMCOMP96";#N/A,#N/A,FALSE,"MAT96";#N/A,#N/A,FALSE,"FANDA96";#N/A,#N/A,FALSE,"INTRAN96";#N/A,#N/A,FALSE,"NAA9697";#N/A,#N/A,FALSE,"ECWEBB";#N/A,#N/A,FALSE,"MFT96";#N/A,#N/A,FALSE,"CTrecon"}</definedName>
    <definedName name="FDDD_1_3_1_4" hidden="1">{#N/A,#N/A,FALSE,"TMCOMP96";#N/A,#N/A,FALSE,"MAT96";#N/A,#N/A,FALSE,"FANDA96";#N/A,#N/A,FALSE,"INTRAN96";#N/A,#N/A,FALSE,"NAA9697";#N/A,#N/A,FALSE,"ECWEBB";#N/A,#N/A,FALSE,"MFT96";#N/A,#N/A,FALSE,"CTrecon"}</definedName>
    <definedName name="FDDD_1_3_1_5" localSheetId="0" hidden="1">{#N/A,#N/A,FALSE,"TMCOMP96";#N/A,#N/A,FALSE,"MAT96";#N/A,#N/A,FALSE,"FANDA96";#N/A,#N/A,FALSE,"INTRAN96";#N/A,#N/A,FALSE,"NAA9697";#N/A,#N/A,FALSE,"ECWEBB";#N/A,#N/A,FALSE,"MFT96";#N/A,#N/A,FALSE,"CTrecon"}</definedName>
    <definedName name="FDDD_1_3_1_5" hidden="1">{#N/A,#N/A,FALSE,"TMCOMP96";#N/A,#N/A,FALSE,"MAT96";#N/A,#N/A,FALSE,"FANDA96";#N/A,#N/A,FALSE,"INTRAN96";#N/A,#N/A,FALSE,"NAA9697";#N/A,#N/A,FALSE,"ECWEBB";#N/A,#N/A,FALSE,"MFT96";#N/A,#N/A,FALSE,"CTrecon"}</definedName>
    <definedName name="FDDD_1_3_2" localSheetId="0" hidden="1">{#N/A,#N/A,FALSE,"TMCOMP96";#N/A,#N/A,FALSE,"MAT96";#N/A,#N/A,FALSE,"FANDA96";#N/A,#N/A,FALSE,"INTRAN96";#N/A,#N/A,FALSE,"NAA9697";#N/A,#N/A,FALSE,"ECWEBB";#N/A,#N/A,FALSE,"MFT96";#N/A,#N/A,FALSE,"CTrecon"}</definedName>
    <definedName name="FDDD_1_3_2" hidden="1">{#N/A,#N/A,FALSE,"TMCOMP96";#N/A,#N/A,FALSE,"MAT96";#N/A,#N/A,FALSE,"FANDA96";#N/A,#N/A,FALSE,"INTRAN96";#N/A,#N/A,FALSE,"NAA9697";#N/A,#N/A,FALSE,"ECWEBB";#N/A,#N/A,FALSE,"MFT96";#N/A,#N/A,FALSE,"CTrecon"}</definedName>
    <definedName name="FDDD_1_3_3" localSheetId="0" hidden="1">{#N/A,#N/A,FALSE,"TMCOMP96";#N/A,#N/A,FALSE,"MAT96";#N/A,#N/A,FALSE,"FANDA96";#N/A,#N/A,FALSE,"INTRAN96";#N/A,#N/A,FALSE,"NAA9697";#N/A,#N/A,FALSE,"ECWEBB";#N/A,#N/A,FALSE,"MFT96";#N/A,#N/A,FALSE,"CTrecon"}</definedName>
    <definedName name="FDDD_1_3_3" hidden="1">{#N/A,#N/A,FALSE,"TMCOMP96";#N/A,#N/A,FALSE,"MAT96";#N/A,#N/A,FALSE,"FANDA96";#N/A,#N/A,FALSE,"INTRAN96";#N/A,#N/A,FALSE,"NAA9697";#N/A,#N/A,FALSE,"ECWEBB";#N/A,#N/A,FALSE,"MFT96";#N/A,#N/A,FALSE,"CTrecon"}</definedName>
    <definedName name="FDDD_1_3_4" localSheetId="0" hidden="1">{#N/A,#N/A,FALSE,"TMCOMP96";#N/A,#N/A,FALSE,"MAT96";#N/A,#N/A,FALSE,"FANDA96";#N/A,#N/A,FALSE,"INTRAN96";#N/A,#N/A,FALSE,"NAA9697";#N/A,#N/A,FALSE,"ECWEBB";#N/A,#N/A,FALSE,"MFT96";#N/A,#N/A,FALSE,"CTrecon"}</definedName>
    <definedName name="FDDD_1_3_4" hidden="1">{#N/A,#N/A,FALSE,"TMCOMP96";#N/A,#N/A,FALSE,"MAT96";#N/A,#N/A,FALSE,"FANDA96";#N/A,#N/A,FALSE,"INTRAN96";#N/A,#N/A,FALSE,"NAA9697";#N/A,#N/A,FALSE,"ECWEBB";#N/A,#N/A,FALSE,"MFT96";#N/A,#N/A,FALSE,"CTrecon"}</definedName>
    <definedName name="FDDD_1_3_5" localSheetId="0" hidden="1">{#N/A,#N/A,FALSE,"TMCOMP96";#N/A,#N/A,FALSE,"MAT96";#N/A,#N/A,FALSE,"FANDA96";#N/A,#N/A,FALSE,"INTRAN96";#N/A,#N/A,FALSE,"NAA9697";#N/A,#N/A,FALSE,"ECWEBB";#N/A,#N/A,FALSE,"MFT96";#N/A,#N/A,FALSE,"CTrecon"}</definedName>
    <definedName name="FDDD_1_3_5" hidden="1">{#N/A,#N/A,FALSE,"TMCOMP96";#N/A,#N/A,FALSE,"MAT96";#N/A,#N/A,FALSE,"FANDA96";#N/A,#N/A,FALSE,"INTRAN96";#N/A,#N/A,FALSE,"NAA9697";#N/A,#N/A,FALSE,"ECWEBB";#N/A,#N/A,FALSE,"MFT96";#N/A,#N/A,FALSE,"CTrecon"}</definedName>
    <definedName name="FDDD_1_4" localSheetId="0" hidden="1">{#N/A,#N/A,FALSE,"TMCOMP96";#N/A,#N/A,FALSE,"MAT96";#N/A,#N/A,FALSE,"FANDA96";#N/A,#N/A,FALSE,"INTRAN96";#N/A,#N/A,FALSE,"NAA9697";#N/A,#N/A,FALSE,"ECWEBB";#N/A,#N/A,FALSE,"MFT96";#N/A,#N/A,FALSE,"CTrecon"}</definedName>
    <definedName name="FDDD_1_4" hidden="1">{#N/A,#N/A,FALSE,"TMCOMP96";#N/A,#N/A,FALSE,"MAT96";#N/A,#N/A,FALSE,"FANDA96";#N/A,#N/A,FALSE,"INTRAN96";#N/A,#N/A,FALSE,"NAA9697";#N/A,#N/A,FALSE,"ECWEBB";#N/A,#N/A,FALSE,"MFT96";#N/A,#N/A,FALSE,"CTrecon"}</definedName>
    <definedName name="FDDD_1_4_1" localSheetId="0" hidden="1">{#N/A,#N/A,FALSE,"TMCOMP96";#N/A,#N/A,FALSE,"MAT96";#N/A,#N/A,FALSE,"FANDA96";#N/A,#N/A,FALSE,"INTRAN96";#N/A,#N/A,FALSE,"NAA9697";#N/A,#N/A,FALSE,"ECWEBB";#N/A,#N/A,FALSE,"MFT96";#N/A,#N/A,FALSE,"CTrecon"}</definedName>
    <definedName name="FDDD_1_4_1" hidden="1">{#N/A,#N/A,FALSE,"TMCOMP96";#N/A,#N/A,FALSE,"MAT96";#N/A,#N/A,FALSE,"FANDA96";#N/A,#N/A,FALSE,"INTRAN96";#N/A,#N/A,FALSE,"NAA9697";#N/A,#N/A,FALSE,"ECWEBB";#N/A,#N/A,FALSE,"MFT96";#N/A,#N/A,FALSE,"CTrecon"}</definedName>
    <definedName name="FDDD_1_4_1_1" localSheetId="0" hidden="1">{#N/A,#N/A,FALSE,"TMCOMP96";#N/A,#N/A,FALSE,"MAT96";#N/A,#N/A,FALSE,"FANDA96";#N/A,#N/A,FALSE,"INTRAN96";#N/A,#N/A,FALSE,"NAA9697";#N/A,#N/A,FALSE,"ECWEBB";#N/A,#N/A,FALSE,"MFT96";#N/A,#N/A,FALSE,"CTrecon"}</definedName>
    <definedName name="FDDD_1_4_1_1" hidden="1">{#N/A,#N/A,FALSE,"TMCOMP96";#N/A,#N/A,FALSE,"MAT96";#N/A,#N/A,FALSE,"FANDA96";#N/A,#N/A,FALSE,"INTRAN96";#N/A,#N/A,FALSE,"NAA9697";#N/A,#N/A,FALSE,"ECWEBB";#N/A,#N/A,FALSE,"MFT96";#N/A,#N/A,FALSE,"CTrecon"}</definedName>
    <definedName name="FDDD_1_4_1_2" localSheetId="0" hidden="1">{#N/A,#N/A,FALSE,"TMCOMP96";#N/A,#N/A,FALSE,"MAT96";#N/A,#N/A,FALSE,"FANDA96";#N/A,#N/A,FALSE,"INTRAN96";#N/A,#N/A,FALSE,"NAA9697";#N/A,#N/A,FALSE,"ECWEBB";#N/A,#N/A,FALSE,"MFT96";#N/A,#N/A,FALSE,"CTrecon"}</definedName>
    <definedName name="FDDD_1_4_1_2" hidden="1">{#N/A,#N/A,FALSE,"TMCOMP96";#N/A,#N/A,FALSE,"MAT96";#N/A,#N/A,FALSE,"FANDA96";#N/A,#N/A,FALSE,"INTRAN96";#N/A,#N/A,FALSE,"NAA9697";#N/A,#N/A,FALSE,"ECWEBB";#N/A,#N/A,FALSE,"MFT96";#N/A,#N/A,FALSE,"CTrecon"}</definedName>
    <definedName name="FDDD_1_4_1_3" localSheetId="0" hidden="1">{#N/A,#N/A,FALSE,"TMCOMP96";#N/A,#N/A,FALSE,"MAT96";#N/A,#N/A,FALSE,"FANDA96";#N/A,#N/A,FALSE,"INTRAN96";#N/A,#N/A,FALSE,"NAA9697";#N/A,#N/A,FALSE,"ECWEBB";#N/A,#N/A,FALSE,"MFT96";#N/A,#N/A,FALSE,"CTrecon"}</definedName>
    <definedName name="FDDD_1_4_1_3" hidden="1">{#N/A,#N/A,FALSE,"TMCOMP96";#N/A,#N/A,FALSE,"MAT96";#N/A,#N/A,FALSE,"FANDA96";#N/A,#N/A,FALSE,"INTRAN96";#N/A,#N/A,FALSE,"NAA9697";#N/A,#N/A,FALSE,"ECWEBB";#N/A,#N/A,FALSE,"MFT96";#N/A,#N/A,FALSE,"CTrecon"}</definedName>
    <definedName name="FDDD_1_4_1_4" localSheetId="0" hidden="1">{#N/A,#N/A,FALSE,"TMCOMP96";#N/A,#N/A,FALSE,"MAT96";#N/A,#N/A,FALSE,"FANDA96";#N/A,#N/A,FALSE,"INTRAN96";#N/A,#N/A,FALSE,"NAA9697";#N/A,#N/A,FALSE,"ECWEBB";#N/A,#N/A,FALSE,"MFT96";#N/A,#N/A,FALSE,"CTrecon"}</definedName>
    <definedName name="FDDD_1_4_1_4" hidden="1">{#N/A,#N/A,FALSE,"TMCOMP96";#N/A,#N/A,FALSE,"MAT96";#N/A,#N/A,FALSE,"FANDA96";#N/A,#N/A,FALSE,"INTRAN96";#N/A,#N/A,FALSE,"NAA9697";#N/A,#N/A,FALSE,"ECWEBB";#N/A,#N/A,FALSE,"MFT96";#N/A,#N/A,FALSE,"CTrecon"}</definedName>
    <definedName name="FDDD_1_4_1_5" hidden="1">{#N/A,#N/A,FALSE,"TMCOMP96";#N/A,#N/A,FALSE,"MAT96";#N/A,#N/A,FALSE,"FANDA96";#N/A,#N/A,FALSE,"INTRAN96";#N/A,#N/A,FALSE,"NAA9697";#N/A,#N/A,FALSE,"ECWEBB";#N/A,#N/A,FALSE,"MFT96";#N/A,#N/A,FALSE,"CTrecon"}</definedName>
    <definedName name="FDDD_1_4_2" localSheetId="0" hidden="1">{#N/A,#N/A,FALSE,"TMCOMP96";#N/A,#N/A,FALSE,"MAT96";#N/A,#N/A,FALSE,"FANDA96";#N/A,#N/A,FALSE,"INTRAN96";#N/A,#N/A,FALSE,"NAA9697";#N/A,#N/A,FALSE,"ECWEBB";#N/A,#N/A,FALSE,"MFT96";#N/A,#N/A,FALSE,"CTrecon"}</definedName>
    <definedName name="FDDD_1_4_2" hidden="1">{#N/A,#N/A,FALSE,"TMCOMP96";#N/A,#N/A,FALSE,"MAT96";#N/A,#N/A,FALSE,"FANDA96";#N/A,#N/A,FALSE,"INTRAN96";#N/A,#N/A,FALSE,"NAA9697";#N/A,#N/A,FALSE,"ECWEBB";#N/A,#N/A,FALSE,"MFT96";#N/A,#N/A,FALSE,"CTrecon"}</definedName>
    <definedName name="FDDD_1_4_3" localSheetId="0" hidden="1">{#N/A,#N/A,FALSE,"TMCOMP96";#N/A,#N/A,FALSE,"MAT96";#N/A,#N/A,FALSE,"FANDA96";#N/A,#N/A,FALSE,"INTRAN96";#N/A,#N/A,FALSE,"NAA9697";#N/A,#N/A,FALSE,"ECWEBB";#N/A,#N/A,FALSE,"MFT96";#N/A,#N/A,FALSE,"CTrecon"}</definedName>
    <definedName name="FDDD_1_4_3" hidden="1">{#N/A,#N/A,FALSE,"TMCOMP96";#N/A,#N/A,FALSE,"MAT96";#N/A,#N/A,FALSE,"FANDA96";#N/A,#N/A,FALSE,"INTRAN96";#N/A,#N/A,FALSE,"NAA9697";#N/A,#N/A,FALSE,"ECWEBB";#N/A,#N/A,FALSE,"MFT96";#N/A,#N/A,FALSE,"CTrecon"}</definedName>
    <definedName name="FDDD_1_4_4" localSheetId="0" hidden="1">{#N/A,#N/A,FALSE,"TMCOMP96";#N/A,#N/A,FALSE,"MAT96";#N/A,#N/A,FALSE,"FANDA96";#N/A,#N/A,FALSE,"INTRAN96";#N/A,#N/A,FALSE,"NAA9697";#N/A,#N/A,FALSE,"ECWEBB";#N/A,#N/A,FALSE,"MFT96";#N/A,#N/A,FALSE,"CTrecon"}</definedName>
    <definedName name="FDDD_1_4_4" hidden="1">{#N/A,#N/A,FALSE,"TMCOMP96";#N/A,#N/A,FALSE,"MAT96";#N/A,#N/A,FALSE,"FANDA96";#N/A,#N/A,FALSE,"INTRAN96";#N/A,#N/A,FALSE,"NAA9697";#N/A,#N/A,FALSE,"ECWEBB";#N/A,#N/A,FALSE,"MFT96";#N/A,#N/A,FALSE,"CTrecon"}</definedName>
    <definedName name="FDDD_1_4_5" localSheetId="0" hidden="1">{#N/A,#N/A,FALSE,"TMCOMP96";#N/A,#N/A,FALSE,"MAT96";#N/A,#N/A,FALSE,"FANDA96";#N/A,#N/A,FALSE,"INTRAN96";#N/A,#N/A,FALSE,"NAA9697";#N/A,#N/A,FALSE,"ECWEBB";#N/A,#N/A,FALSE,"MFT96";#N/A,#N/A,FALSE,"CTrecon"}</definedName>
    <definedName name="FDDD_1_4_5" hidden="1">{#N/A,#N/A,FALSE,"TMCOMP96";#N/A,#N/A,FALSE,"MAT96";#N/A,#N/A,FALSE,"FANDA96";#N/A,#N/A,FALSE,"INTRAN96";#N/A,#N/A,FALSE,"NAA9697";#N/A,#N/A,FALSE,"ECWEBB";#N/A,#N/A,FALSE,"MFT96";#N/A,#N/A,FALSE,"CTrecon"}</definedName>
    <definedName name="FDDD_1_5" localSheetId="0" hidden="1">{#N/A,#N/A,FALSE,"TMCOMP96";#N/A,#N/A,FALSE,"MAT96";#N/A,#N/A,FALSE,"FANDA96";#N/A,#N/A,FALSE,"INTRAN96";#N/A,#N/A,FALSE,"NAA9697";#N/A,#N/A,FALSE,"ECWEBB";#N/A,#N/A,FALSE,"MFT96";#N/A,#N/A,FALSE,"CTrecon"}</definedName>
    <definedName name="FDDD_1_5" hidden="1">{#N/A,#N/A,FALSE,"TMCOMP96";#N/A,#N/A,FALSE,"MAT96";#N/A,#N/A,FALSE,"FANDA96";#N/A,#N/A,FALSE,"INTRAN96";#N/A,#N/A,FALSE,"NAA9697";#N/A,#N/A,FALSE,"ECWEBB";#N/A,#N/A,FALSE,"MFT96";#N/A,#N/A,FALSE,"CTrecon"}</definedName>
    <definedName name="FDDD_1_5_1" localSheetId="0" hidden="1">{#N/A,#N/A,FALSE,"TMCOMP96";#N/A,#N/A,FALSE,"MAT96";#N/A,#N/A,FALSE,"FANDA96";#N/A,#N/A,FALSE,"INTRAN96";#N/A,#N/A,FALSE,"NAA9697";#N/A,#N/A,FALSE,"ECWEBB";#N/A,#N/A,FALSE,"MFT96";#N/A,#N/A,FALSE,"CTrecon"}</definedName>
    <definedName name="FDDD_1_5_1" hidden="1">{#N/A,#N/A,FALSE,"TMCOMP96";#N/A,#N/A,FALSE,"MAT96";#N/A,#N/A,FALSE,"FANDA96";#N/A,#N/A,FALSE,"INTRAN96";#N/A,#N/A,FALSE,"NAA9697";#N/A,#N/A,FALSE,"ECWEBB";#N/A,#N/A,FALSE,"MFT96";#N/A,#N/A,FALSE,"CTrecon"}</definedName>
    <definedName name="FDDD_1_5_2" localSheetId="0" hidden="1">{#N/A,#N/A,FALSE,"TMCOMP96";#N/A,#N/A,FALSE,"MAT96";#N/A,#N/A,FALSE,"FANDA96";#N/A,#N/A,FALSE,"INTRAN96";#N/A,#N/A,FALSE,"NAA9697";#N/A,#N/A,FALSE,"ECWEBB";#N/A,#N/A,FALSE,"MFT96";#N/A,#N/A,FALSE,"CTrecon"}</definedName>
    <definedName name="FDDD_1_5_2" hidden="1">{#N/A,#N/A,FALSE,"TMCOMP96";#N/A,#N/A,FALSE,"MAT96";#N/A,#N/A,FALSE,"FANDA96";#N/A,#N/A,FALSE,"INTRAN96";#N/A,#N/A,FALSE,"NAA9697";#N/A,#N/A,FALSE,"ECWEBB";#N/A,#N/A,FALSE,"MFT96";#N/A,#N/A,FALSE,"CTrecon"}</definedName>
    <definedName name="FDDD_1_5_3" localSheetId="0" hidden="1">{#N/A,#N/A,FALSE,"TMCOMP96";#N/A,#N/A,FALSE,"MAT96";#N/A,#N/A,FALSE,"FANDA96";#N/A,#N/A,FALSE,"INTRAN96";#N/A,#N/A,FALSE,"NAA9697";#N/A,#N/A,FALSE,"ECWEBB";#N/A,#N/A,FALSE,"MFT96";#N/A,#N/A,FALSE,"CTrecon"}</definedName>
    <definedName name="FDDD_1_5_3" hidden="1">{#N/A,#N/A,FALSE,"TMCOMP96";#N/A,#N/A,FALSE,"MAT96";#N/A,#N/A,FALSE,"FANDA96";#N/A,#N/A,FALSE,"INTRAN96";#N/A,#N/A,FALSE,"NAA9697";#N/A,#N/A,FALSE,"ECWEBB";#N/A,#N/A,FALSE,"MFT96";#N/A,#N/A,FALSE,"CTrecon"}</definedName>
    <definedName name="FDDD_1_5_4" localSheetId="0" hidden="1">{#N/A,#N/A,FALSE,"TMCOMP96";#N/A,#N/A,FALSE,"MAT96";#N/A,#N/A,FALSE,"FANDA96";#N/A,#N/A,FALSE,"INTRAN96";#N/A,#N/A,FALSE,"NAA9697";#N/A,#N/A,FALSE,"ECWEBB";#N/A,#N/A,FALSE,"MFT96";#N/A,#N/A,FALSE,"CTrecon"}</definedName>
    <definedName name="FDDD_1_5_4" hidden="1">{#N/A,#N/A,FALSE,"TMCOMP96";#N/A,#N/A,FALSE,"MAT96";#N/A,#N/A,FALSE,"FANDA96";#N/A,#N/A,FALSE,"INTRAN96";#N/A,#N/A,FALSE,"NAA9697";#N/A,#N/A,FALSE,"ECWEBB";#N/A,#N/A,FALSE,"MFT96";#N/A,#N/A,FALSE,"CTrecon"}</definedName>
    <definedName name="FDDD_1_5_5" hidden="1">{#N/A,#N/A,FALSE,"TMCOMP96";#N/A,#N/A,FALSE,"MAT96";#N/A,#N/A,FALSE,"FANDA96";#N/A,#N/A,FALSE,"INTRAN96";#N/A,#N/A,FALSE,"NAA9697";#N/A,#N/A,FALSE,"ECWEBB";#N/A,#N/A,FALSE,"MFT96";#N/A,#N/A,FALSE,"CTrecon"}</definedName>
    <definedName name="FDDD_2" localSheetId="0" hidden="1">{#N/A,#N/A,FALSE,"TMCOMP96";#N/A,#N/A,FALSE,"MAT96";#N/A,#N/A,FALSE,"FANDA96";#N/A,#N/A,FALSE,"INTRAN96";#N/A,#N/A,FALSE,"NAA9697";#N/A,#N/A,FALSE,"ECWEBB";#N/A,#N/A,FALSE,"MFT96";#N/A,#N/A,FALSE,"CTrecon"}</definedName>
    <definedName name="FDDD_2" localSheetId="3" hidden="1">{#N/A,#N/A,FALSE,"TMCOMP96";#N/A,#N/A,FALSE,"MAT96";#N/A,#N/A,FALSE,"FANDA96";#N/A,#N/A,FALSE,"INTRAN96";#N/A,#N/A,FALSE,"NAA9697";#N/A,#N/A,FALSE,"ECWEBB";#N/A,#N/A,FALSE,"MFT96";#N/A,#N/A,FALSE,"CTrecon"}</definedName>
    <definedName name="FDDD_2" localSheetId="4" hidden="1">{#N/A,#N/A,FALSE,"TMCOMP96";#N/A,#N/A,FALSE,"MAT96";#N/A,#N/A,FALSE,"FANDA96";#N/A,#N/A,FALSE,"INTRAN96";#N/A,#N/A,FALSE,"NAA9697";#N/A,#N/A,FALSE,"ECWEBB";#N/A,#N/A,FALSE,"MFT96";#N/A,#N/A,FALSE,"CTrecon"}</definedName>
    <definedName name="FDDD_2" hidden="1">{#N/A,#N/A,FALSE,"TMCOMP96";#N/A,#N/A,FALSE,"MAT96";#N/A,#N/A,FALSE,"FANDA96";#N/A,#N/A,FALSE,"INTRAN96";#N/A,#N/A,FALSE,"NAA9697";#N/A,#N/A,FALSE,"ECWEBB";#N/A,#N/A,FALSE,"MFT96";#N/A,#N/A,FALSE,"CTrecon"}</definedName>
    <definedName name="FDDD_2_1" localSheetId="0" hidden="1">{#N/A,#N/A,FALSE,"TMCOMP96";#N/A,#N/A,FALSE,"MAT96";#N/A,#N/A,FALSE,"FANDA96";#N/A,#N/A,FALSE,"INTRAN96";#N/A,#N/A,FALSE,"NAA9697";#N/A,#N/A,FALSE,"ECWEBB";#N/A,#N/A,FALSE,"MFT96";#N/A,#N/A,FALSE,"CTrecon"}</definedName>
    <definedName name="FDDD_2_1" hidden="1">{#N/A,#N/A,FALSE,"TMCOMP96";#N/A,#N/A,FALSE,"MAT96";#N/A,#N/A,FALSE,"FANDA96";#N/A,#N/A,FALSE,"INTRAN96";#N/A,#N/A,FALSE,"NAA9697";#N/A,#N/A,FALSE,"ECWEBB";#N/A,#N/A,FALSE,"MFT96";#N/A,#N/A,FALSE,"CTrecon"}</definedName>
    <definedName name="FDDD_2_1_1" localSheetId="0" hidden="1">{#N/A,#N/A,FALSE,"TMCOMP96";#N/A,#N/A,FALSE,"MAT96";#N/A,#N/A,FALSE,"FANDA96";#N/A,#N/A,FALSE,"INTRAN96";#N/A,#N/A,FALSE,"NAA9697";#N/A,#N/A,FALSE,"ECWEBB";#N/A,#N/A,FALSE,"MFT96";#N/A,#N/A,FALSE,"CTrecon"}</definedName>
    <definedName name="FDDD_2_1_1" hidden="1">{#N/A,#N/A,FALSE,"TMCOMP96";#N/A,#N/A,FALSE,"MAT96";#N/A,#N/A,FALSE,"FANDA96";#N/A,#N/A,FALSE,"INTRAN96";#N/A,#N/A,FALSE,"NAA9697";#N/A,#N/A,FALSE,"ECWEBB";#N/A,#N/A,FALSE,"MFT96";#N/A,#N/A,FALSE,"CTrecon"}</definedName>
    <definedName name="FDDD_2_1_1_1" hidden="1">{#N/A,#N/A,FALSE,"TMCOMP96";#N/A,#N/A,FALSE,"MAT96";#N/A,#N/A,FALSE,"FANDA96";#N/A,#N/A,FALSE,"INTRAN96";#N/A,#N/A,FALSE,"NAA9697";#N/A,#N/A,FALSE,"ECWEBB";#N/A,#N/A,FALSE,"MFT96";#N/A,#N/A,FALSE,"CTrecon"}</definedName>
    <definedName name="FDDD_2_1_1_2" hidden="1">{#N/A,#N/A,FALSE,"TMCOMP96";#N/A,#N/A,FALSE,"MAT96";#N/A,#N/A,FALSE,"FANDA96";#N/A,#N/A,FALSE,"INTRAN96";#N/A,#N/A,FALSE,"NAA9697";#N/A,#N/A,FALSE,"ECWEBB";#N/A,#N/A,FALSE,"MFT96";#N/A,#N/A,FALSE,"CTrecon"}</definedName>
    <definedName name="FDDD_2_1_2" localSheetId="0" hidden="1">{#N/A,#N/A,FALSE,"TMCOMP96";#N/A,#N/A,FALSE,"MAT96";#N/A,#N/A,FALSE,"FANDA96";#N/A,#N/A,FALSE,"INTRAN96";#N/A,#N/A,FALSE,"NAA9697";#N/A,#N/A,FALSE,"ECWEBB";#N/A,#N/A,FALSE,"MFT96";#N/A,#N/A,FALSE,"CTrecon"}</definedName>
    <definedName name="FDDD_2_1_2" hidden="1">{#N/A,#N/A,FALSE,"TMCOMP96";#N/A,#N/A,FALSE,"MAT96";#N/A,#N/A,FALSE,"FANDA96";#N/A,#N/A,FALSE,"INTRAN96";#N/A,#N/A,FALSE,"NAA9697";#N/A,#N/A,FALSE,"ECWEBB";#N/A,#N/A,FALSE,"MFT96";#N/A,#N/A,FALSE,"CTrecon"}</definedName>
    <definedName name="FDDD_2_1_3" localSheetId="0" hidden="1">{#N/A,#N/A,FALSE,"TMCOMP96";#N/A,#N/A,FALSE,"MAT96";#N/A,#N/A,FALSE,"FANDA96";#N/A,#N/A,FALSE,"INTRAN96";#N/A,#N/A,FALSE,"NAA9697";#N/A,#N/A,FALSE,"ECWEBB";#N/A,#N/A,FALSE,"MFT96";#N/A,#N/A,FALSE,"CTrecon"}</definedName>
    <definedName name="FDDD_2_1_3" hidden="1">{#N/A,#N/A,FALSE,"TMCOMP96";#N/A,#N/A,FALSE,"MAT96";#N/A,#N/A,FALSE,"FANDA96";#N/A,#N/A,FALSE,"INTRAN96";#N/A,#N/A,FALSE,"NAA9697";#N/A,#N/A,FALSE,"ECWEBB";#N/A,#N/A,FALSE,"MFT96";#N/A,#N/A,FALSE,"CTrecon"}</definedName>
    <definedName name="FDDD_2_1_4" localSheetId="0" hidden="1">{#N/A,#N/A,FALSE,"TMCOMP96";#N/A,#N/A,FALSE,"MAT96";#N/A,#N/A,FALSE,"FANDA96";#N/A,#N/A,FALSE,"INTRAN96";#N/A,#N/A,FALSE,"NAA9697";#N/A,#N/A,FALSE,"ECWEBB";#N/A,#N/A,FALSE,"MFT96";#N/A,#N/A,FALSE,"CTrecon"}</definedName>
    <definedName name="FDDD_2_1_4" hidden="1">{#N/A,#N/A,FALSE,"TMCOMP96";#N/A,#N/A,FALSE,"MAT96";#N/A,#N/A,FALSE,"FANDA96";#N/A,#N/A,FALSE,"INTRAN96";#N/A,#N/A,FALSE,"NAA9697";#N/A,#N/A,FALSE,"ECWEBB";#N/A,#N/A,FALSE,"MFT96";#N/A,#N/A,FALSE,"CTrecon"}</definedName>
    <definedName name="FDDD_2_1_5" localSheetId="0" hidden="1">{#N/A,#N/A,FALSE,"TMCOMP96";#N/A,#N/A,FALSE,"MAT96";#N/A,#N/A,FALSE,"FANDA96";#N/A,#N/A,FALSE,"INTRAN96";#N/A,#N/A,FALSE,"NAA9697";#N/A,#N/A,FALSE,"ECWEBB";#N/A,#N/A,FALSE,"MFT96";#N/A,#N/A,FALSE,"CTrecon"}</definedName>
    <definedName name="FDDD_2_1_5" hidden="1">{#N/A,#N/A,FALSE,"TMCOMP96";#N/A,#N/A,FALSE,"MAT96";#N/A,#N/A,FALSE,"FANDA96";#N/A,#N/A,FALSE,"INTRAN96";#N/A,#N/A,FALSE,"NAA9697";#N/A,#N/A,FALSE,"ECWEBB";#N/A,#N/A,FALSE,"MFT96";#N/A,#N/A,FALSE,"CTrecon"}</definedName>
    <definedName name="FDDD_2_2" localSheetId="0" hidden="1">{#N/A,#N/A,FALSE,"TMCOMP96";#N/A,#N/A,FALSE,"MAT96";#N/A,#N/A,FALSE,"FANDA96";#N/A,#N/A,FALSE,"INTRAN96";#N/A,#N/A,FALSE,"NAA9697";#N/A,#N/A,FALSE,"ECWEBB";#N/A,#N/A,FALSE,"MFT96";#N/A,#N/A,FALSE,"CTrecon"}</definedName>
    <definedName name="FDDD_2_2" hidden="1">{#N/A,#N/A,FALSE,"TMCOMP96";#N/A,#N/A,FALSE,"MAT96";#N/A,#N/A,FALSE,"FANDA96";#N/A,#N/A,FALSE,"INTRAN96";#N/A,#N/A,FALSE,"NAA9697";#N/A,#N/A,FALSE,"ECWEBB";#N/A,#N/A,FALSE,"MFT96";#N/A,#N/A,FALSE,"CTrecon"}</definedName>
    <definedName name="FDDD_2_3" localSheetId="0" hidden="1">{#N/A,#N/A,FALSE,"TMCOMP96";#N/A,#N/A,FALSE,"MAT96";#N/A,#N/A,FALSE,"FANDA96";#N/A,#N/A,FALSE,"INTRAN96";#N/A,#N/A,FALSE,"NAA9697";#N/A,#N/A,FALSE,"ECWEBB";#N/A,#N/A,FALSE,"MFT96";#N/A,#N/A,FALSE,"CTrecon"}</definedName>
    <definedName name="FDDD_2_3" hidden="1">{#N/A,#N/A,FALSE,"TMCOMP96";#N/A,#N/A,FALSE,"MAT96";#N/A,#N/A,FALSE,"FANDA96";#N/A,#N/A,FALSE,"INTRAN96";#N/A,#N/A,FALSE,"NAA9697";#N/A,#N/A,FALSE,"ECWEBB";#N/A,#N/A,FALSE,"MFT96";#N/A,#N/A,FALSE,"CTrecon"}</definedName>
    <definedName name="FDDD_2_4" localSheetId="0" hidden="1">{#N/A,#N/A,FALSE,"TMCOMP96";#N/A,#N/A,FALSE,"MAT96";#N/A,#N/A,FALSE,"FANDA96";#N/A,#N/A,FALSE,"INTRAN96";#N/A,#N/A,FALSE,"NAA9697";#N/A,#N/A,FALSE,"ECWEBB";#N/A,#N/A,FALSE,"MFT96";#N/A,#N/A,FALSE,"CTrecon"}</definedName>
    <definedName name="FDDD_2_4" hidden="1">{#N/A,#N/A,FALSE,"TMCOMP96";#N/A,#N/A,FALSE,"MAT96";#N/A,#N/A,FALSE,"FANDA96";#N/A,#N/A,FALSE,"INTRAN96";#N/A,#N/A,FALSE,"NAA9697";#N/A,#N/A,FALSE,"ECWEBB";#N/A,#N/A,FALSE,"MFT96";#N/A,#N/A,FALSE,"CTrecon"}</definedName>
    <definedName name="FDDD_2_5" localSheetId="0" hidden="1">{#N/A,#N/A,FALSE,"TMCOMP96";#N/A,#N/A,FALSE,"MAT96";#N/A,#N/A,FALSE,"FANDA96";#N/A,#N/A,FALSE,"INTRAN96";#N/A,#N/A,FALSE,"NAA9697";#N/A,#N/A,FALSE,"ECWEBB";#N/A,#N/A,FALSE,"MFT96";#N/A,#N/A,FALSE,"CTrecon"}</definedName>
    <definedName name="FDDD_2_5" hidden="1">{#N/A,#N/A,FALSE,"TMCOMP96";#N/A,#N/A,FALSE,"MAT96";#N/A,#N/A,FALSE,"FANDA96";#N/A,#N/A,FALSE,"INTRAN96";#N/A,#N/A,FALSE,"NAA9697";#N/A,#N/A,FALSE,"ECWEBB";#N/A,#N/A,FALSE,"MFT96";#N/A,#N/A,FALSE,"CTrecon"}</definedName>
    <definedName name="FDDD_3" localSheetId="0" hidden="1">{#N/A,#N/A,FALSE,"TMCOMP96";#N/A,#N/A,FALSE,"MAT96";#N/A,#N/A,FALSE,"FANDA96";#N/A,#N/A,FALSE,"INTRAN96";#N/A,#N/A,FALSE,"NAA9697";#N/A,#N/A,FALSE,"ECWEBB";#N/A,#N/A,FALSE,"MFT96";#N/A,#N/A,FALSE,"CTrecon"}</definedName>
    <definedName name="FDDD_3" hidden="1">{#N/A,#N/A,FALSE,"TMCOMP96";#N/A,#N/A,FALSE,"MAT96";#N/A,#N/A,FALSE,"FANDA96";#N/A,#N/A,FALSE,"INTRAN96";#N/A,#N/A,FALSE,"NAA9697";#N/A,#N/A,FALSE,"ECWEBB";#N/A,#N/A,FALSE,"MFT96";#N/A,#N/A,FALSE,"CTrecon"}</definedName>
    <definedName name="FDDD_3_1" localSheetId="0" hidden="1">{#N/A,#N/A,FALSE,"TMCOMP96";#N/A,#N/A,FALSE,"MAT96";#N/A,#N/A,FALSE,"FANDA96";#N/A,#N/A,FALSE,"INTRAN96";#N/A,#N/A,FALSE,"NAA9697";#N/A,#N/A,FALSE,"ECWEBB";#N/A,#N/A,FALSE,"MFT96";#N/A,#N/A,FALSE,"CTrecon"}</definedName>
    <definedName name="FDDD_3_1" hidden="1">{#N/A,#N/A,FALSE,"TMCOMP96";#N/A,#N/A,FALSE,"MAT96";#N/A,#N/A,FALSE,"FANDA96";#N/A,#N/A,FALSE,"INTRAN96";#N/A,#N/A,FALSE,"NAA9697";#N/A,#N/A,FALSE,"ECWEBB";#N/A,#N/A,FALSE,"MFT96";#N/A,#N/A,FALSE,"CTrecon"}</definedName>
    <definedName name="FDDD_3_1_1" localSheetId="0" hidden="1">{#N/A,#N/A,FALSE,"TMCOMP96";#N/A,#N/A,FALSE,"MAT96";#N/A,#N/A,FALSE,"FANDA96";#N/A,#N/A,FALSE,"INTRAN96";#N/A,#N/A,FALSE,"NAA9697";#N/A,#N/A,FALSE,"ECWEBB";#N/A,#N/A,FALSE,"MFT96";#N/A,#N/A,FALSE,"CTrecon"}</definedName>
    <definedName name="FDDD_3_1_1" hidden="1">{#N/A,#N/A,FALSE,"TMCOMP96";#N/A,#N/A,FALSE,"MAT96";#N/A,#N/A,FALSE,"FANDA96";#N/A,#N/A,FALSE,"INTRAN96";#N/A,#N/A,FALSE,"NAA9697";#N/A,#N/A,FALSE,"ECWEBB";#N/A,#N/A,FALSE,"MFT96";#N/A,#N/A,FALSE,"CTrecon"}</definedName>
    <definedName name="FDDD_3_1_1_1" hidden="1">{#N/A,#N/A,FALSE,"TMCOMP96";#N/A,#N/A,FALSE,"MAT96";#N/A,#N/A,FALSE,"FANDA96";#N/A,#N/A,FALSE,"INTRAN96";#N/A,#N/A,FALSE,"NAA9697";#N/A,#N/A,FALSE,"ECWEBB";#N/A,#N/A,FALSE,"MFT96";#N/A,#N/A,FALSE,"CTrecon"}</definedName>
    <definedName name="FDDD_3_1_1_2" hidden="1">{#N/A,#N/A,FALSE,"TMCOMP96";#N/A,#N/A,FALSE,"MAT96";#N/A,#N/A,FALSE,"FANDA96";#N/A,#N/A,FALSE,"INTRAN96";#N/A,#N/A,FALSE,"NAA9697";#N/A,#N/A,FALSE,"ECWEBB";#N/A,#N/A,FALSE,"MFT96";#N/A,#N/A,FALSE,"CTrecon"}</definedName>
    <definedName name="FDDD_3_1_2" localSheetId="0" hidden="1">{#N/A,#N/A,FALSE,"TMCOMP96";#N/A,#N/A,FALSE,"MAT96";#N/A,#N/A,FALSE,"FANDA96";#N/A,#N/A,FALSE,"INTRAN96";#N/A,#N/A,FALSE,"NAA9697";#N/A,#N/A,FALSE,"ECWEBB";#N/A,#N/A,FALSE,"MFT96";#N/A,#N/A,FALSE,"CTrecon"}</definedName>
    <definedName name="FDDD_3_1_2" hidden="1">{#N/A,#N/A,FALSE,"TMCOMP96";#N/A,#N/A,FALSE,"MAT96";#N/A,#N/A,FALSE,"FANDA96";#N/A,#N/A,FALSE,"INTRAN96";#N/A,#N/A,FALSE,"NAA9697";#N/A,#N/A,FALSE,"ECWEBB";#N/A,#N/A,FALSE,"MFT96";#N/A,#N/A,FALSE,"CTrecon"}</definedName>
    <definedName name="FDDD_3_1_3" localSheetId="0" hidden="1">{#N/A,#N/A,FALSE,"TMCOMP96";#N/A,#N/A,FALSE,"MAT96";#N/A,#N/A,FALSE,"FANDA96";#N/A,#N/A,FALSE,"INTRAN96";#N/A,#N/A,FALSE,"NAA9697";#N/A,#N/A,FALSE,"ECWEBB";#N/A,#N/A,FALSE,"MFT96";#N/A,#N/A,FALSE,"CTrecon"}</definedName>
    <definedName name="FDDD_3_1_3" hidden="1">{#N/A,#N/A,FALSE,"TMCOMP96";#N/A,#N/A,FALSE,"MAT96";#N/A,#N/A,FALSE,"FANDA96";#N/A,#N/A,FALSE,"INTRAN96";#N/A,#N/A,FALSE,"NAA9697";#N/A,#N/A,FALSE,"ECWEBB";#N/A,#N/A,FALSE,"MFT96";#N/A,#N/A,FALSE,"CTrecon"}</definedName>
    <definedName name="FDDD_3_1_4" localSheetId="0" hidden="1">{#N/A,#N/A,FALSE,"TMCOMP96";#N/A,#N/A,FALSE,"MAT96";#N/A,#N/A,FALSE,"FANDA96";#N/A,#N/A,FALSE,"INTRAN96";#N/A,#N/A,FALSE,"NAA9697";#N/A,#N/A,FALSE,"ECWEBB";#N/A,#N/A,FALSE,"MFT96";#N/A,#N/A,FALSE,"CTrecon"}</definedName>
    <definedName name="FDDD_3_1_4" hidden="1">{#N/A,#N/A,FALSE,"TMCOMP96";#N/A,#N/A,FALSE,"MAT96";#N/A,#N/A,FALSE,"FANDA96";#N/A,#N/A,FALSE,"INTRAN96";#N/A,#N/A,FALSE,"NAA9697";#N/A,#N/A,FALSE,"ECWEBB";#N/A,#N/A,FALSE,"MFT96";#N/A,#N/A,FALSE,"CTrecon"}</definedName>
    <definedName name="FDDD_3_1_5" localSheetId="0" hidden="1">{#N/A,#N/A,FALSE,"TMCOMP96";#N/A,#N/A,FALSE,"MAT96";#N/A,#N/A,FALSE,"FANDA96";#N/A,#N/A,FALSE,"INTRAN96";#N/A,#N/A,FALSE,"NAA9697";#N/A,#N/A,FALSE,"ECWEBB";#N/A,#N/A,FALSE,"MFT96";#N/A,#N/A,FALSE,"CTrecon"}</definedName>
    <definedName name="FDDD_3_1_5" hidden="1">{#N/A,#N/A,FALSE,"TMCOMP96";#N/A,#N/A,FALSE,"MAT96";#N/A,#N/A,FALSE,"FANDA96";#N/A,#N/A,FALSE,"INTRAN96";#N/A,#N/A,FALSE,"NAA9697";#N/A,#N/A,FALSE,"ECWEBB";#N/A,#N/A,FALSE,"MFT96";#N/A,#N/A,FALSE,"CTrecon"}</definedName>
    <definedName name="FDDD_3_2" localSheetId="0" hidden="1">{#N/A,#N/A,FALSE,"TMCOMP96";#N/A,#N/A,FALSE,"MAT96";#N/A,#N/A,FALSE,"FANDA96";#N/A,#N/A,FALSE,"INTRAN96";#N/A,#N/A,FALSE,"NAA9697";#N/A,#N/A,FALSE,"ECWEBB";#N/A,#N/A,FALSE,"MFT96";#N/A,#N/A,FALSE,"CTrecon"}</definedName>
    <definedName name="FDDD_3_2" hidden="1">{#N/A,#N/A,FALSE,"TMCOMP96";#N/A,#N/A,FALSE,"MAT96";#N/A,#N/A,FALSE,"FANDA96";#N/A,#N/A,FALSE,"INTRAN96";#N/A,#N/A,FALSE,"NAA9697";#N/A,#N/A,FALSE,"ECWEBB";#N/A,#N/A,FALSE,"MFT96";#N/A,#N/A,FALSE,"CTrecon"}</definedName>
    <definedName name="FDDD_3_3" localSheetId="0" hidden="1">{#N/A,#N/A,FALSE,"TMCOMP96";#N/A,#N/A,FALSE,"MAT96";#N/A,#N/A,FALSE,"FANDA96";#N/A,#N/A,FALSE,"INTRAN96";#N/A,#N/A,FALSE,"NAA9697";#N/A,#N/A,FALSE,"ECWEBB";#N/A,#N/A,FALSE,"MFT96";#N/A,#N/A,FALSE,"CTrecon"}</definedName>
    <definedName name="FDDD_3_3" hidden="1">{#N/A,#N/A,FALSE,"TMCOMP96";#N/A,#N/A,FALSE,"MAT96";#N/A,#N/A,FALSE,"FANDA96";#N/A,#N/A,FALSE,"INTRAN96";#N/A,#N/A,FALSE,"NAA9697";#N/A,#N/A,FALSE,"ECWEBB";#N/A,#N/A,FALSE,"MFT96";#N/A,#N/A,FALSE,"CTrecon"}</definedName>
    <definedName name="FDDD_3_4" localSheetId="0" hidden="1">{#N/A,#N/A,FALSE,"TMCOMP96";#N/A,#N/A,FALSE,"MAT96";#N/A,#N/A,FALSE,"FANDA96";#N/A,#N/A,FALSE,"INTRAN96";#N/A,#N/A,FALSE,"NAA9697";#N/A,#N/A,FALSE,"ECWEBB";#N/A,#N/A,FALSE,"MFT96";#N/A,#N/A,FALSE,"CTrecon"}</definedName>
    <definedName name="FDDD_3_4" hidden="1">{#N/A,#N/A,FALSE,"TMCOMP96";#N/A,#N/A,FALSE,"MAT96";#N/A,#N/A,FALSE,"FANDA96";#N/A,#N/A,FALSE,"INTRAN96";#N/A,#N/A,FALSE,"NAA9697";#N/A,#N/A,FALSE,"ECWEBB";#N/A,#N/A,FALSE,"MFT96";#N/A,#N/A,FALSE,"CTrecon"}</definedName>
    <definedName name="FDDD_3_5" localSheetId="0" hidden="1">{#N/A,#N/A,FALSE,"TMCOMP96";#N/A,#N/A,FALSE,"MAT96";#N/A,#N/A,FALSE,"FANDA96";#N/A,#N/A,FALSE,"INTRAN96";#N/A,#N/A,FALSE,"NAA9697";#N/A,#N/A,FALSE,"ECWEBB";#N/A,#N/A,FALSE,"MFT96";#N/A,#N/A,FALSE,"CTrecon"}</definedName>
    <definedName name="FDDD_3_5" hidden="1">{#N/A,#N/A,FALSE,"TMCOMP96";#N/A,#N/A,FALSE,"MAT96";#N/A,#N/A,FALSE,"FANDA96";#N/A,#N/A,FALSE,"INTRAN96";#N/A,#N/A,FALSE,"NAA9697";#N/A,#N/A,FALSE,"ECWEBB";#N/A,#N/A,FALSE,"MFT96";#N/A,#N/A,FALSE,"CTrecon"}</definedName>
    <definedName name="FDDD_4" localSheetId="0" hidden="1">{#N/A,#N/A,FALSE,"TMCOMP96";#N/A,#N/A,FALSE,"MAT96";#N/A,#N/A,FALSE,"FANDA96";#N/A,#N/A,FALSE,"INTRAN96";#N/A,#N/A,FALSE,"NAA9697";#N/A,#N/A,FALSE,"ECWEBB";#N/A,#N/A,FALSE,"MFT96";#N/A,#N/A,FALSE,"CTrecon"}</definedName>
    <definedName name="FDDD_4" hidden="1">{#N/A,#N/A,FALSE,"TMCOMP96";#N/A,#N/A,FALSE,"MAT96";#N/A,#N/A,FALSE,"FANDA96";#N/A,#N/A,FALSE,"INTRAN96";#N/A,#N/A,FALSE,"NAA9697";#N/A,#N/A,FALSE,"ECWEBB";#N/A,#N/A,FALSE,"MFT96";#N/A,#N/A,FALSE,"CTrecon"}</definedName>
    <definedName name="FDDD_4_1" localSheetId="0" hidden="1">{#N/A,#N/A,FALSE,"TMCOMP96";#N/A,#N/A,FALSE,"MAT96";#N/A,#N/A,FALSE,"FANDA96";#N/A,#N/A,FALSE,"INTRAN96";#N/A,#N/A,FALSE,"NAA9697";#N/A,#N/A,FALSE,"ECWEBB";#N/A,#N/A,FALSE,"MFT96";#N/A,#N/A,FALSE,"CTrecon"}</definedName>
    <definedName name="FDDD_4_1" hidden="1">{#N/A,#N/A,FALSE,"TMCOMP96";#N/A,#N/A,FALSE,"MAT96";#N/A,#N/A,FALSE,"FANDA96";#N/A,#N/A,FALSE,"INTRAN96";#N/A,#N/A,FALSE,"NAA9697";#N/A,#N/A,FALSE,"ECWEBB";#N/A,#N/A,FALSE,"MFT96";#N/A,#N/A,FALSE,"CTrecon"}</definedName>
    <definedName name="FDDD_4_1_1" localSheetId="0" hidden="1">{#N/A,#N/A,FALSE,"TMCOMP96";#N/A,#N/A,FALSE,"MAT96";#N/A,#N/A,FALSE,"FANDA96";#N/A,#N/A,FALSE,"INTRAN96";#N/A,#N/A,FALSE,"NAA9697";#N/A,#N/A,FALSE,"ECWEBB";#N/A,#N/A,FALSE,"MFT96";#N/A,#N/A,FALSE,"CTrecon"}</definedName>
    <definedName name="FDDD_4_1_1" hidden="1">{#N/A,#N/A,FALSE,"TMCOMP96";#N/A,#N/A,FALSE,"MAT96";#N/A,#N/A,FALSE,"FANDA96";#N/A,#N/A,FALSE,"INTRAN96";#N/A,#N/A,FALSE,"NAA9697";#N/A,#N/A,FALSE,"ECWEBB";#N/A,#N/A,FALSE,"MFT96";#N/A,#N/A,FALSE,"CTrecon"}</definedName>
    <definedName name="FDDD_4_1_1_1" hidden="1">{#N/A,#N/A,FALSE,"TMCOMP96";#N/A,#N/A,FALSE,"MAT96";#N/A,#N/A,FALSE,"FANDA96";#N/A,#N/A,FALSE,"INTRAN96";#N/A,#N/A,FALSE,"NAA9697";#N/A,#N/A,FALSE,"ECWEBB";#N/A,#N/A,FALSE,"MFT96";#N/A,#N/A,FALSE,"CTrecon"}</definedName>
    <definedName name="FDDD_4_1_1_2" hidden="1">{#N/A,#N/A,FALSE,"TMCOMP96";#N/A,#N/A,FALSE,"MAT96";#N/A,#N/A,FALSE,"FANDA96";#N/A,#N/A,FALSE,"INTRAN96";#N/A,#N/A,FALSE,"NAA9697";#N/A,#N/A,FALSE,"ECWEBB";#N/A,#N/A,FALSE,"MFT96";#N/A,#N/A,FALSE,"CTrecon"}</definedName>
    <definedName name="FDDD_4_1_2" localSheetId="0" hidden="1">{#N/A,#N/A,FALSE,"TMCOMP96";#N/A,#N/A,FALSE,"MAT96";#N/A,#N/A,FALSE,"FANDA96";#N/A,#N/A,FALSE,"INTRAN96";#N/A,#N/A,FALSE,"NAA9697";#N/A,#N/A,FALSE,"ECWEBB";#N/A,#N/A,FALSE,"MFT96";#N/A,#N/A,FALSE,"CTrecon"}</definedName>
    <definedName name="FDDD_4_1_2" hidden="1">{#N/A,#N/A,FALSE,"TMCOMP96";#N/A,#N/A,FALSE,"MAT96";#N/A,#N/A,FALSE,"FANDA96";#N/A,#N/A,FALSE,"INTRAN96";#N/A,#N/A,FALSE,"NAA9697";#N/A,#N/A,FALSE,"ECWEBB";#N/A,#N/A,FALSE,"MFT96";#N/A,#N/A,FALSE,"CTrecon"}</definedName>
    <definedName name="FDDD_4_1_3" localSheetId="0" hidden="1">{#N/A,#N/A,FALSE,"TMCOMP96";#N/A,#N/A,FALSE,"MAT96";#N/A,#N/A,FALSE,"FANDA96";#N/A,#N/A,FALSE,"INTRAN96";#N/A,#N/A,FALSE,"NAA9697";#N/A,#N/A,FALSE,"ECWEBB";#N/A,#N/A,FALSE,"MFT96";#N/A,#N/A,FALSE,"CTrecon"}</definedName>
    <definedName name="FDDD_4_1_3" hidden="1">{#N/A,#N/A,FALSE,"TMCOMP96";#N/A,#N/A,FALSE,"MAT96";#N/A,#N/A,FALSE,"FANDA96";#N/A,#N/A,FALSE,"INTRAN96";#N/A,#N/A,FALSE,"NAA9697";#N/A,#N/A,FALSE,"ECWEBB";#N/A,#N/A,FALSE,"MFT96";#N/A,#N/A,FALSE,"CTrecon"}</definedName>
    <definedName name="FDDD_4_1_4" localSheetId="0" hidden="1">{#N/A,#N/A,FALSE,"TMCOMP96";#N/A,#N/A,FALSE,"MAT96";#N/A,#N/A,FALSE,"FANDA96";#N/A,#N/A,FALSE,"INTRAN96";#N/A,#N/A,FALSE,"NAA9697";#N/A,#N/A,FALSE,"ECWEBB";#N/A,#N/A,FALSE,"MFT96";#N/A,#N/A,FALSE,"CTrecon"}</definedName>
    <definedName name="FDDD_4_1_4" hidden="1">{#N/A,#N/A,FALSE,"TMCOMP96";#N/A,#N/A,FALSE,"MAT96";#N/A,#N/A,FALSE,"FANDA96";#N/A,#N/A,FALSE,"INTRAN96";#N/A,#N/A,FALSE,"NAA9697";#N/A,#N/A,FALSE,"ECWEBB";#N/A,#N/A,FALSE,"MFT96";#N/A,#N/A,FALSE,"CTrecon"}</definedName>
    <definedName name="FDDD_4_1_5" localSheetId="0" hidden="1">{#N/A,#N/A,FALSE,"TMCOMP96";#N/A,#N/A,FALSE,"MAT96";#N/A,#N/A,FALSE,"FANDA96";#N/A,#N/A,FALSE,"INTRAN96";#N/A,#N/A,FALSE,"NAA9697";#N/A,#N/A,FALSE,"ECWEBB";#N/A,#N/A,FALSE,"MFT96";#N/A,#N/A,FALSE,"CTrecon"}</definedName>
    <definedName name="FDDD_4_1_5" hidden="1">{#N/A,#N/A,FALSE,"TMCOMP96";#N/A,#N/A,FALSE,"MAT96";#N/A,#N/A,FALSE,"FANDA96";#N/A,#N/A,FALSE,"INTRAN96";#N/A,#N/A,FALSE,"NAA9697";#N/A,#N/A,FALSE,"ECWEBB";#N/A,#N/A,FALSE,"MFT96";#N/A,#N/A,FALSE,"CTrecon"}</definedName>
    <definedName name="FDDD_4_2" localSheetId="0" hidden="1">{#N/A,#N/A,FALSE,"TMCOMP96";#N/A,#N/A,FALSE,"MAT96";#N/A,#N/A,FALSE,"FANDA96";#N/A,#N/A,FALSE,"INTRAN96";#N/A,#N/A,FALSE,"NAA9697";#N/A,#N/A,FALSE,"ECWEBB";#N/A,#N/A,FALSE,"MFT96";#N/A,#N/A,FALSE,"CTrecon"}</definedName>
    <definedName name="FDDD_4_2" hidden="1">{#N/A,#N/A,FALSE,"TMCOMP96";#N/A,#N/A,FALSE,"MAT96";#N/A,#N/A,FALSE,"FANDA96";#N/A,#N/A,FALSE,"INTRAN96";#N/A,#N/A,FALSE,"NAA9697";#N/A,#N/A,FALSE,"ECWEBB";#N/A,#N/A,FALSE,"MFT96";#N/A,#N/A,FALSE,"CTrecon"}</definedName>
    <definedName name="FDDD_4_3" localSheetId="0" hidden="1">{#N/A,#N/A,FALSE,"TMCOMP96";#N/A,#N/A,FALSE,"MAT96";#N/A,#N/A,FALSE,"FANDA96";#N/A,#N/A,FALSE,"INTRAN96";#N/A,#N/A,FALSE,"NAA9697";#N/A,#N/A,FALSE,"ECWEBB";#N/A,#N/A,FALSE,"MFT96";#N/A,#N/A,FALSE,"CTrecon"}</definedName>
    <definedName name="FDDD_4_3" hidden="1">{#N/A,#N/A,FALSE,"TMCOMP96";#N/A,#N/A,FALSE,"MAT96";#N/A,#N/A,FALSE,"FANDA96";#N/A,#N/A,FALSE,"INTRAN96";#N/A,#N/A,FALSE,"NAA9697";#N/A,#N/A,FALSE,"ECWEBB";#N/A,#N/A,FALSE,"MFT96";#N/A,#N/A,FALSE,"CTrecon"}</definedName>
    <definedName name="FDDD_4_4" localSheetId="0" hidden="1">{#N/A,#N/A,FALSE,"TMCOMP96";#N/A,#N/A,FALSE,"MAT96";#N/A,#N/A,FALSE,"FANDA96";#N/A,#N/A,FALSE,"INTRAN96";#N/A,#N/A,FALSE,"NAA9697";#N/A,#N/A,FALSE,"ECWEBB";#N/A,#N/A,FALSE,"MFT96";#N/A,#N/A,FALSE,"CTrecon"}</definedName>
    <definedName name="FDDD_4_4" hidden="1">{#N/A,#N/A,FALSE,"TMCOMP96";#N/A,#N/A,FALSE,"MAT96";#N/A,#N/A,FALSE,"FANDA96";#N/A,#N/A,FALSE,"INTRAN96";#N/A,#N/A,FALSE,"NAA9697";#N/A,#N/A,FALSE,"ECWEBB";#N/A,#N/A,FALSE,"MFT96";#N/A,#N/A,FALSE,"CTrecon"}</definedName>
    <definedName name="FDDD_4_5" localSheetId="0" hidden="1">{#N/A,#N/A,FALSE,"TMCOMP96";#N/A,#N/A,FALSE,"MAT96";#N/A,#N/A,FALSE,"FANDA96";#N/A,#N/A,FALSE,"INTRAN96";#N/A,#N/A,FALSE,"NAA9697";#N/A,#N/A,FALSE,"ECWEBB";#N/A,#N/A,FALSE,"MFT96";#N/A,#N/A,FALSE,"CTrecon"}</definedName>
    <definedName name="FDDD_4_5" hidden="1">{#N/A,#N/A,FALSE,"TMCOMP96";#N/A,#N/A,FALSE,"MAT96";#N/A,#N/A,FALSE,"FANDA96";#N/A,#N/A,FALSE,"INTRAN96";#N/A,#N/A,FALSE,"NAA9697";#N/A,#N/A,FALSE,"ECWEBB";#N/A,#N/A,FALSE,"MFT96";#N/A,#N/A,FALSE,"CTrecon"}</definedName>
    <definedName name="FDDD_5" localSheetId="0" hidden="1">{#N/A,#N/A,FALSE,"TMCOMP96";#N/A,#N/A,FALSE,"MAT96";#N/A,#N/A,FALSE,"FANDA96";#N/A,#N/A,FALSE,"INTRAN96";#N/A,#N/A,FALSE,"NAA9697";#N/A,#N/A,FALSE,"ECWEBB";#N/A,#N/A,FALSE,"MFT96";#N/A,#N/A,FALSE,"CTrecon"}</definedName>
    <definedName name="FDDD_5" hidden="1">{#N/A,#N/A,FALSE,"TMCOMP96";#N/A,#N/A,FALSE,"MAT96";#N/A,#N/A,FALSE,"FANDA96";#N/A,#N/A,FALSE,"INTRAN96";#N/A,#N/A,FALSE,"NAA9697";#N/A,#N/A,FALSE,"ECWEBB";#N/A,#N/A,FALSE,"MFT96";#N/A,#N/A,FALSE,"CTrecon"}</definedName>
    <definedName name="FDDD_5_1" localSheetId="0" hidden="1">{#N/A,#N/A,FALSE,"TMCOMP96";#N/A,#N/A,FALSE,"MAT96";#N/A,#N/A,FALSE,"FANDA96";#N/A,#N/A,FALSE,"INTRAN96";#N/A,#N/A,FALSE,"NAA9697";#N/A,#N/A,FALSE,"ECWEBB";#N/A,#N/A,FALSE,"MFT96";#N/A,#N/A,FALSE,"CTrecon"}</definedName>
    <definedName name="FDDD_5_1" hidden="1">{#N/A,#N/A,FALSE,"TMCOMP96";#N/A,#N/A,FALSE,"MAT96";#N/A,#N/A,FALSE,"FANDA96";#N/A,#N/A,FALSE,"INTRAN96";#N/A,#N/A,FALSE,"NAA9697";#N/A,#N/A,FALSE,"ECWEBB";#N/A,#N/A,FALSE,"MFT96";#N/A,#N/A,FALSE,"CTrecon"}</definedName>
    <definedName name="FDDD_5_1_1" localSheetId="0" hidden="1">{#N/A,#N/A,FALSE,"TMCOMP96";#N/A,#N/A,FALSE,"MAT96";#N/A,#N/A,FALSE,"FANDA96";#N/A,#N/A,FALSE,"INTRAN96";#N/A,#N/A,FALSE,"NAA9697";#N/A,#N/A,FALSE,"ECWEBB";#N/A,#N/A,FALSE,"MFT96";#N/A,#N/A,FALSE,"CTrecon"}</definedName>
    <definedName name="FDDD_5_1_1" hidden="1">{#N/A,#N/A,FALSE,"TMCOMP96";#N/A,#N/A,FALSE,"MAT96";#N/A,#N/A,FALSE,"FANDA96";#N/A,#N/A,FALSE,"INTRAN96";#N/A,#N/A,FALSE,"NAA9697";#N/A,#N/A,FALSE,"ECWEBB";#N/A,#N/A,FALSE,"MFT96";#N/A,#N/A,FALSE,"CTrecon"}</definedName>
    <definedName name="FDDD_5_1_1_1" hidden="1">{#N/A,#N/A,FALSE,"TMCOMP96";#N/A,#N/A,FALSE,"MAT96";#N/A,#N/A,FALSE,"FANDA96";#N/A,#N/A,FALSE,"INTRAN96";#N/A,#N/A,FALSE,"NAA9697";#N/A,#N/A,FALSE,"ECWEBB";#N/A,#N/A,FALSE,"MFT96";#N/A,#N/A,FALSE,"CTrecon"}</definedName>
    <definedName name="FDDD_5_1_1_2" hidden="1">{#N/A,#N/A,FALSE,"TMCOMP96";#N/A,#N/A,FALSE,"MAT96";#N/A,#N/A,FALSE,"FANDA96";#N/A,#N/A,FALSE,"INTRAN96";#N/A,#N/A,FALSE,"NAA9697";#N/A,#N/A,FALSE,"ECWEBB";#N/A,#N/A,FALSE,"MFT96";#N/A,#N/A,FALSE,"CTrecon"}</definedName>
    <definedName name="FDDD_5_1_2" localSheetId="0" hidden="1">{#N/A,#N/A,FALSE,"TMCOMP96";#N/A,#N/A,FALSE,"MAT96";#N/A,#N/A,FALSE,"FANDA96";#N/A,#N/A,FALSE,"INTRAN96";#N/A,#N/A,FALSE,"NAA9697";#N/A,#N/A,FALSE,"ECWEBB";#N/A,#N/A,FALSE,"MFT96";#N/A,#N/A,FALSE,"CTrecon"}</definedName>
    <definedName name="FDDD_5_1_2" hidden="1">{#N/A,#N/A,FALSE,"TMCOMP96";#N/A,#N/A,FALSE,"MAT96";#N/A,#N/A,FALSE,"FANDA96";#N/A,#N/A,FALSE,"INTRAN96";#N/A,#N/A,FALSE,"NAA9697";#N/A,#N/A,FALSE,"ECWEBB";#N/A,#N/A,FALSE,"MFT96";#N/A,#N/A,FALSE,"CTrecon"}</definedName>
    <definedName name="FDDD_5_1_3" localSheetId="0" hidden="1">{#N/A,#N/A,FALSE,"TMCOMP96";#N/A,#N/A,FALSE,"MAT96";#N/A,#N/A,FALSE,"FANDA96";#N/A,#N/A,FALSE,"INTRAN96";#N/A,#N/A,FALSE,"NAA9697";#N/A,#N/A,FALSE,"ECWEBB";#N/A,#N/A,FALSE,"MFT96";#N/A,#N/A,FALSE,"CTrecon"}</definedName>
    <definedName name="FDDD_5_1_3" hidden="1">{#N/A,#N/A,FALSE,"TMCOMP96";#N/A,#N/A,FALSE,"MAT96";#N/A,#N/A,FALSE,"FANDA96";#N/A,#N/A,FALSE,"INTRAN96";#N/A,#N/A,FALSE,"NAA9697";#N/A,#N/A,FALSE,"ECWEBB";#N/A,#N/A,FALSE,"MFT96";#N/A,#N/A,FALSE,"CTrecon"}</definedName>
    <definedName name="FDDD_5_1_4" localSheetId="0" hidden="1">{#N/A,#N/A,FALSE,"TMCOMP96";#N/A,#N/A,FALSE,"MAT96";#N/A,#N/A,FALSE,"FANDA96";#N/A,#N/A,FALSE,"INTRAN96";#N/A,#N/A,FALSE,"NAA9697";#N/A,#N/A,FALSE,"ECWEBB";#N/A,#N/A,FALSE,"MFT96";#N/A,#N/A,FALSE,"CTrecon"}</definedName>
    <definedName name="FDDD_5_1_4" hidden="1">{#N/A,#N/A,FALSE,"TMCOMP96";#N/A,#N/A,FALSE,"MAT96";#N/A,#N/A,FALSE,"FANDA96";#N/A,#N/A,FALSE,"INTRAN96";#N/A,#N/A,FALSE,"NAA9697";#N/A,#N/A,FALSE,"ECWEBB";#N/A,#N/A,FALSE,"MFT96";#N/A,#N/A,FALSE,"CTrecon"}</definedName>
    <definedName name="FDDD_5_1_5" localSheetId="0" hidden="1">{#N/A,#N/A,FALSE,"TMCOMP96";#N/A,#N/A,FALSE,"MAT96";#N/A,#N/A,FALSE,"FANDA96";#N/A,#N/A,FALSE,"INTRAN96";#N/A,#N/A,FALSE,"NAA9697";#N/A,#N/A,FALSE,"ECWEBB";#N/A,#N/A,FALSE,"MFT96";#N/A,#N/A,FALSE,"CTrecon"}</definedName>
    <definedName name="FDDD_5_1_5" hidden="1">{#N/A,#N/A,FALSE,"TMCOMP96";#N/A,#N/A,FALSE,"MAT96";#N/A,#N/A,FALSE,"FANDA96";#N/A,#N/A,FALSE,"INTRAN96";#N/A,#N/A,FALSE,"NAA9697";#N/A,#N/A,FALSE,"ECWEBB";#N/A,#N/A,FALSE,"MFT96";#N/A,#N/A,FALSE,"CTrecon"}</definedName>
    <definedName name="FDDD_5_2" localSheetId="0" hidden="1">{#N/A,#N/A,FALSE,"TMCOMP96";#N/A,#N/A,FALSE,"MAT96";#N/A,#N/A,FALSE,"FANDA96";#N/A,#N/A,FALSE,"INTRAN96";#N/A,#N/A,FALSE,"NAA9697";#N/A,#N/A,FALSE,"ECWEBB";#N/A,#N/A,FALSE,"MFT96";#N/A,#N/A,FALSE,"CTrecon"}</definedName>
    <definedName name="FDDD_5_2" hidden="1">{#N/A,#N/A,FALSE,"TMCOMP96";#N/A,#N/A,FALSE,"MAT96";#N/A,#N/A,FALSE,"FANDA96";#N/A,#N/A,FALSE,"INTRAN96";#N/A,#N/A,FALSE,"NAA9697";#N/A,#N/A,FALSE,"ECWEBB";#N/A,#N/A,FALSE,"MFT96";#N/A,#N/A,FALSE,"CTrecon"}</definedName>
    <definedName name="FDDD_5_3" localSheetId="0" hidden="1">{#N/A,#N/A,FALSE,"TMCOMP96";#N/A,#N/A,FALSE,"MAT96";#N/A,#N/A,FALSE,"FANDA96";#N/A,#N/A,FALSE,"INTRAN96";#N/A,#N/A,FALSE,"NAA9697";#N/A,#N/A,FALSE,"ECWEBB";#N/A,#N/A,FALSE,"MFT96";#N/A,#N/A,FALSE,"CTrecon"}</definedName>
    <definedName name="FDDD_5_3" hidden="1">{#N/A,#N/A,FALSE,"TMCOMP96";#N/A,#N/A,FALSE,"MAT96";#N/A,#N/A,FALSE,"FANDA96";#N/A,#N/A,FALSE,"INTRAN96";#N/A,#N/A,FALSE,"NAA9697";#N/A,#N/A,FALSE,"ECWEBB";#N/A,#N/A,FALSE,"MFT96";#N/A,#N/A,FALSE,"CTrecon"}</definedName>
    <definedName name="FDDD_5_4" localSheetId="0" hidden="1">{#N/A,#N/A,FALSE,"TMCOMP96";#N/A,#N/A,FALSE,"MAT96";#N/A,#N/A,FALSE,"FANDA96";#N/A,#N/A,FALSE,"INTRAN96";#N/A,#N/A,FALSE,"NAA9697";#N/A,#N/A,FALSE,"ECWEBB";#N/A,#N/A,FALSE,"MFT96";#N/A,#N/A,FALSE,"CTrecon"}</definedName>
    <definedName name="FDDD_5_4" hidden="1">{#N/A,#N/A,FALSE,"TMCOMP96";#N/A,#N/A,FALSE,"MAT96";#N/A,#N/A,FALSE,"FANDA96";#N/A,#N/A,FALSE,"INTRAN96";#N/A,#N/A,FALSE,"NAA9697";#N/A,#N/A,FALSE,"ECWEBB";#N/A,#N/A,FALSE,"MFT96";#N/A,#N/A,FALSE,"CTrecon"}</definedName>
    <definedName name="FDDD_5_5" localSheetId="0" hidden="1">{#N/A,#N/A,FALSE,"TMCOMP96";#N/A,#N/A,FALSE,"MAT96";#N/A,#N/A,FALSE,"FANDA96";#N/A,#N/A,FALSE,"INTRAN96";#N/A,#N/A,FALSE,"NAA9697";#N/A,#N/A,FALSE,"ECWEBB";#N/A,#N/A,FALSE,"MFT96";#N/A,#N/A,FALSE,"CTrecon"}</definedName>
    <definedName name="FDDD_5_5" hidden="1">{#N/A,#N/A,FALSE,"TMCOMP96";#N/A,#N/A,FALSE,"MAT96";#N/A,#N/A,FALSE,"FANDA96";#N/A,#N/A,FALSE,"INTRAN96";#N/A,#N/A,FALSE,"NAA9697";#N/A,#N/A,FALSE,"ECWEBB";#N/A,#N/A,FALSE,"MFT96";#N/A,#N/A,FALSE,"CTrecon"}</definedName>
    <definedName name="fdgfgfd" hidden="1">{#N/A,#N/A,FALSE,"TMCOMP96";#N/A,#N/A,FALSE,"MAT96";#N/A,#N/A,FALSE,"FANDA96";#N/A,#N/A,FALSE,"INTRAN96";#N/A,#N/A,FALSE,"NAA9697";#N/A,#N/A,FALSE,"ECWEBB";#N/A,#N/A,FALSE,"MFT96";#N/A,#N/A,FALSE,"CTrecon"}</definedName>
    <definedName name="fdsgfdg" hidden="1">#REF!</definedName>
    <definedName name="fg" localSheetId="0" hidden="1">{#N/A,#N/A,FALSE,"TMCOMP96";#N/A,#N/A,FALSE,"MAT96";#N/A,#N/A,FALSE,"FANDA96";#N/A,#N/A,FALSE,"INTRAN96";#N/A,#N/A,FALSE,"NAA9697";#N/A,#N/A,FALSE,"ECWEBB";#N/A,#N/A,FALSE,"MFT96";#N/A,#N/A,FALSE,"CTrecon"}</definedName>
    <definedName name="fg" localSheetId="3" hidden="1">{#N/A,#N/A,FALSE,"TMCOMP96";#N/A,#N/A,FALSE,"MAT96";#N/A,#N/A,FALSE,"FANDA96";#N/A,#N/A,FALSE,"INTRAN96";#N/A,#N/A,FALSE,"NAA9697";#N/A,#N/A,FALSE,"ECWEBB";#N/A,#N/A,FALSE,"MFT96";#N/A,#N/A,FALSE,"CTrecon"}</definedName>
    <definedName name="fg" localSheetId="4"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_1" localSheetId="0" hidden="1">{#N/A,#N/A,FALSE,"TMCOMP96";#N/A,#N/A,FALSE,"MAT96";#N/A,#N/A,FALSE,"FANDA96";#N/A,#N/A,FALSE,"INTRAN96";#N/A,#N/A,FALSE,"NAA9697";#N/A,#N/A,FALSE,"ECWEBB";#N/A,#N/A,FALSE,"MFT96";#N/A,#N/A,FALSE,"CTrecon"}</definedName>
    <definedName name="fg_1" localSheetId="3" hidden="1">{#N/A,#N/A,FALSE,"TMCOMP96";#N/A,#N/A,FALSE,"MAT96";#N/A,#N/A,FALSE,"FANDA96";#N/A,#N/A,FALSE,"INTRAN96";#N/A,#N/A,FALSE,"NAA9697";#N/A,#N/A,FALSE,"ECWEBB";#N/A,#N/A,FALSE,"MFT96";#N/A,#N/A,FALSE,"CTrecon"}</definedName>
    <definedName name="fg_1" localSheetId="4" hidden="1">{#N/A,#N/A,FALSE,"TMCOMP96";#N/A,#N/A,FALSE,"MAT96";#N/A,#N/A,FALSE,"FANDA96";#N/A,#N/A,FALSE,"INTRAN96";#N/A,#N/A,FALSE,"NAA9697";#N/A,#N/A,FALSE,"ECWEBB";#N/A,#N/A,FALSE,"MFT96";#N/A,#N/A,FALSE,"CTrecon"}</definedName>
    <definedName name="fg_1" hidden="1">{#N/A,#N/A,FALSE,"TMCOMP96";#N/A,#N/A,FALSE,"MAT96";#N/A,#N/A,FALSE,"FANDA96";#N/A,#N/A,FALSE,"INTRAN96";#N/A,#N/A,FALSE,"NAA9697";#N/A,#N/A,FALSE,"ECWEBB";#N/A,#N/A,FALSE,"MFT96";#N/A,#N/A,FALSE,"CTrecon"}</definedName>
    <definedName name="fg_1_1" localSheetId="0" hidden="1">{#N/A,#N/A,FALSE,"TMCOMP96";#N/A,#N/A,FALSE,"MAT96";#N/A,#N/A,FALSE,"FANDA96";#N/A,#N/A,FALSE,"INTRAN96";#N/A,#N/A,FALSE,"NAA9697";#N/A,#N/A,FALSE,"ECWEBB";#N/A,#N/A,FALSE,"MFT96";#N/A,#N/A,FALSE,"CTrecon"}</definedName>
    <definedName name="fg_1_1" localSheetId="3" hidden="1">{#N/A,#N/A,FALSE,"TMCOMP96";#N/A,#N/A,FALSE,"MAT96";#N/A,#N/A,FALSE,"FANDA96";#N/A,#N/A,FALSE,"INTRAN96";#N/A,#N/A,FALSE,"NAA9697";#N/A,#N/A,FALSE,"ECWEBB";#N/A,#N/A,FALSE,"MFT96";#N/A,#N/A,FALSE,"CTrecon"}</definedName>
    <definedName name="fg_1_1" localSheetId="4" hidden="1">{#N/A,#N/A,FALSE,"TMCOMP96";#N/A,#N/A,FALSE,"MAT96";#N/A,#N/A,FALSE,"FANDA96";#N/A,#N/A,FALSE,"INTRAN96";#N/A,#N/A,FALSE,"NAA9697";#N/A,#N/A,FALSE,"ECWEBB";#N/A,#N/A,FALSE,"MFT96";#N/A,#N/A,FALSE,"CTrecon"}</definedName>
    <definedName name="fg_1_1" hidden="1">{#N/A,#N/A,FALSE,"TMCOMP96";#N/A,#N/A,FALSE,"MAT96";#N/A,#N/A,FALSE,"FANDA96";#N/A,#N/A,FALSE,"INTRAN96";#N/A,#N/A,FALSE,"NAA9697";#N/A,#N/A,FALSE,"ECWEBB";#N/A,#N/A,FALSE,"MFT96";#N/A,#N/A,FALSE,"CTrecon"}</definedName>
    <definedName name="fg_1_1_1" localSheetId="0" hidden="1">{#N/A,#N/A,FALSE,"TMCOMP96";#N/A,#N/A,FALSE,"MAT96";#N/A,#N/A,FALSE,"FANDA96";#N/A,#N/A,FALSE,"INTRAN96";#N/A,#N/A,FALSE,"NAA9697";#N/A,#N/A,FALSE,"ECWEBB";#N/A,#N/A,FALSE,"MFT96";#N/A,#N/A,FALSE,"CTrecon"}</definedName>
    <definedName name="fg_1_1_1" hidden="1">{#N/A,#N/A,FALSE,"TMCOMP96";#N/A,#N/A,FALSE,"MAT96";#N/A,#N/A,FALSE,"FANDA96";#N/A,#N/A,FALSE,"INTRAN96";#N/A,#N/A,FALSE,"NAA9697";#N/A,#N/A,FALSE,"ECWEBB";#N/A,#N/A,FALSE,"MFT96";#N/A,#N/A,FALSE,"CTrecon"}</definedName>
    <definedName name="fg_1_1_1_1" localSheetId="0" hidden="1">{#N/A,#N/A,FALSE,"TMCOMP96";#N/A,#N/A,FALSE,"MAT96";#N/A,#N/A,FALSE,"FANDA96";#N/A,#N/A,FALSE,"INTRAN96";#N/A,#N/A,FALSE,"NAA9697";#N/A,#N/A,FALSE,"ECWEBB";#N/A,#N/A,FALSE,"MFT96";#N/A,#N/A,FALSE,"CTrecon"}</definedName>
    <definedName name="fg_1_1_1_1" hidden="1">{#N/A,#N/A,FALSE,"TMCOMP96";#N/A,#N/A,FALSE,"MAT96";#N/A,#N/A,FALSE,"FANDA96";#N/A,#N/A,FALSE,"INTRAN96";#N/A,#N/A,FALSE,"NAA9697";#N/A,#N/A,FALSE,"ECWEBB";#N/A,#N/A,FALSE,"MFT96";#N/A,#N/A,FALSE,"CTrecon"}</definedName>
    <definedName name="fg_1_1_1_1_1" hidden="1">{#N/A,#N/A,FALSE,"TMCOMP96";#N/A,#N/A,FALSE,"MAT96";#N/A,#N/A,FALSE,"FANDA96";#N/A,#N/A,FALSE,"INTRAN96";#N/A,#N/A,FALSE,"NAA9697";#N/A,#N/A,FALSE,"ECWEBB";#N/A,#N/A,FALSE,"MFT96";#N/A,#N/A,FALSE,"CTrecon"}</definedName>
    <definedName name="fg_1_1_1_1_2" hidden="1">{#N/A,#N/A,FALSE,"TMCOMP96";#N/A,#N/A,FALSE,"MAT96";#N/A,#N/A,FALSE,"FANDA96";#N/A,#N/A,FALSE,"INTRAN96";#N/A,#N/A,FALSE,"NAA9697";#N/A,#N/A,FALSE,"ECWEBB";#N/A,#N/A,FALSE,"MFT96";#N/A,#N/A,FALSE,"CTrecon"}</definedName>
    <definedName name="fg_1_1_1_2" localSheetId="0" hidden="1">{#N/A,#N/A,FALSE,"TMCOMP96";#N/A,#N/A,FALSE,"MAT96";#N/A,#N/A,FALSE,"FANDA96";#N/A,#N/A,FALSE,"INTRAN96";#N/A,#N/A,FALSE,"NAA9697";#N/A,#N/A,FALSE,"ECWEBB";#N/A,#N/A,FALSE,"MFT96";#N/A,#N/A,FALSE,"CTrecon"}</definedName>
    <definedName name="fg_1_1_1_2" hidden="1">{#N/A,#N/A,FALSE,"TMCOMP96";#N/A,#N/A,FALSE,"MAT96";#N/A,#N/A,FALSE,"FANDA96";#N/A,#N/A,FALSE,"INTRAN96";#N/A,#N/A,FALSE,"NAA9697";#N/A,#N/A,FALSE,"ECWEBB";#N/A,#N/A,FALSE,"MFT96";#N/A,#N/A,FALSE,"CTrecon"}</definedName>
    <definedName name="fg_1_1_1_3" localSheetId="0" hidden="1">{#N/A,#N/A,FALSE,"TMCOMP96";#N/A,#N/A,FALSE,"MAT96";#N/A,#N/A,FALSE,"FANDA96";#N/A,#N/A,FALSE,"INTRAN96";#N/A,#N/A,FALSE,"NAA9697";#N/A,#N/A,FALSE,"ECWEBB";#N/A,#N/A,FALSE,"MFT96";#N/A,#N/A,FALSE,"CTrecon"}</definedName>
    <definedName name="fg_1_1_1_3" hidden="1">{#N/A,#N/A,FALSE,"TMCOMP96";#N/A,#N/A,FALSE,"MAT96";#N/A,#N/A,FALSE,"FANDA96";#N/A,#N/A,FALSE,"INTRAN96";#N/A,#N/A,FALSE,"NAA9697";#N/A,#N/A,FALSE,"ECWEBB";#N/A,#N/A,FALSE,"MFT96";#N/A,#N/A,FALSE,"CTrecon"}</definedName>
    <definedName name="fg_1_1_1_4" localSheetId="0" hidden="1">{#N/A,#N/A,FALSE,"TMCOMP96";#N/A,#N/A,FALSE,"MAT96";#N/A,#N/A,FALSE,"FANDA96";#N/A,#N/A,FALSE,"INTRAN96";#N/A,#N/A,FALSE,"NAA9697";#N/A,#N/A,FALSE,"ECWEBB";#N/A,#N/A,FALSE,"MFT96";#N/A,#N/A,FALSE,"CTrecon"}</definedName>
    <definedName name="fg_1_1_1_4" hidden="1">{#N/A,#N/A,FALSE,"TMCOMP96";#N/A,#N/A,FALSE,"MAT96";#N/A,#N/A,FALSE,"FANDA96";#N/A,#N/A,FALSE,"INTRAN96";#N/A,#N/A,FALSE,"NAA9697";#N/A,#N/A,FALSE,"ECWEBB";#N/A,#N/A,FALSE,"MFT96";#N/A,#N/A,FALSE,"CTrecon"}</definedName>
    <definedName name="fg_1_1_1_5" localSheetId="0" hidden="1">{#N/A,#N/A,FALSE,"TMCOMP96";#N/A,#N/A,FALSE,"MAT96";#N/A,#N/A,FALSE,"FANDA96";#N/A,#N/A,FALSE,"INTRAN96";#N/A,#N/A,FALSE,"NAA9697";#N/A,#N/A,FALSE,"ECWEBB";#N/A,#N/A,FALSE,"MFT96";#N/A,#N/A,FALSE,"CTrecon"}</definedName>
    <definedName name="fg_1_1_1_5" hidden="1">{#N/A,#N/A,FALSE,"TMCOMP96";#N/A,#N/A,FALSE,"MAT96";#N/A,#N/A,FALSE,"FANDA96";#N/A,#N/A,FALSE,"INTRAN96";#N/A,#N/A,FALSE,"NAA9697";#N/A,#N/A,FALSE,"ECWEBB";#N/A,#N/A,FALSE,"MFT96";#N/A,#N/A,FALSE,"CTrecon"}</definedName>
    <definedName name="fg_1_1_2" localSheetId="0" hidden="1">{#N/A,#N/A,FALSE,"TMCOMP96";#N/A,#N/A,FALSE,"MAT96";#N/A,#N/A,FALSE,"FANDA96";#N/A,#N/A,FALSE,"INTRAN96";#N/A,#N/A,FALSE,"NAA9697";#N/A,#N/A,FALSE,"ECWEBB";#N/A,#N/A,FALSE,"MFT96";#N/A,#N/A,FALSE,"CTrecon"}</definedName>
    <definedName name="fg_1_1_2" hidden="1">{#N/A,#N/A,FALSE,"TMCOMP96";#N/A,#N/A,FALSE,"MAT96";#N/A,#N/A,FALSE,"FANDA96";#N/A,#N/A,FALSE,"INTRAN96";#N/A,#N/A,FALSE,"NAA9697";#N/A,#N/A,FALSE,"ECWEBB";#N/A,#N/A,FALSE,"MFT96";#N/A,#N/A,FALSE,"CTrecon"}</definedName>
    <definedName name="fg_1_1_3" localSheetId="0" hidden="1">{#N/A,#N/A,FALSE,"TMCOMP96";#N/A,#N/A,FALSE,"MAT96";#N/A,#N/A,FALSE,"FANDA96";#N/A,#N/A,FALSE,"INTRAN96";#N/A,#N/A,FALSE,"NAA9697";#N/A,#N/A,FALSE,"ECWEBB";#N/A,#N/A,FALSE,"MFT96";#N/A,#N/A,FALSE,"CTrecon"}</definedName>
    <definedName name="fg_1_1_3" hidden="1">{#N/A,#N/A,FALSE,"TMCOMP96";#N/A,#N/A,FALSE,"MAT96";#N/A,#N/A,FALSE,"FANDA96";#N/A,#N/A,FALSE,"INTRAN96";#N/A,#N/A,FALSE,"NAA9697";#N/A,#N/A,FALSE,"ECWEBB";#N/A,#N/A,FALSE,"MFT96";#N/A,#N/A,FALSE,"CTrecon"}</definedName>
    <definedName name="fg_1_1_4" localSheetId="0" hidden="1">{#N/A,#N/A,FALSE,"TMCOMP96";#N/A,#N/A,FALSE,"MAT96";#N/A,#N/A,FALSE,"FANDA96";#N/A,#N/A,FALSE,"INTRAN96";#N/A,#N/A,FALSE,"NAA9697";#N/A,#N/A,FALSE,"ECWEBB";#N/A,#N/A,FALSE,"MFT96";#N/A,#N/A,FALSE,"CTrecon"}</definedName>
    <definedName name="fg_1_1_4" hidden="1">{#N/A,#N/A,FALSE,"TMCOMP96";#N/A,#N/A,FALSE,"MAT96";#N/A,#N/A,FALSE,"FANDA96";#N/A,#N/A,FALSE,"INTRAN96";#N/A,#N/A,FALSE,"NAA9697";#N/A,#N/A,FALSE,"ECWEBB";#N/A,#N/A,FALSE,"MFT96";#N/A,#N/A,FALSE,"CTrecon"}</definedName>
    <definedName name="fg_1_1_5" localSheetId="0" hidden="1">{#N/A,#N/A,FALSE,"TMCOMP96";#N/A,#N/A,FALSE,"MAT96";#N/A,#N/A,FALSE,"FANDA96";#N/A,#N/A,FALSE,"INTRAN96";#N/A,#N/A,FALSE,"NAA9697";#N/A,#N/A,FALSE,"ECWEBB";#N/A,#N/A,FALSE,"MFT96";#N/A,#N/A,FALSE,"CTrecon"}</definedName>
    <definedName name="fg_1_1_5" hidden="1">{#N/A,#N/A,FALSE,"TMCOMP96";#N/A,#N/A,FALSE,"MAT96";#N/A,#N/A,FALSE,"FANDA96";#N/A,#N/A,FALSE,"INTRAN96";#N/A,#N/A,FALSE,"NAA9697";#N/A,#N/A,FALSE,"ECWEBB";#N/A,#N/A,FALSE,"MFT96";#N/A,#N/A,FALSE,"CTrecon"}</definedName>
    <definedName name="fg_1_2" localSheetId="0" hidden="1">{#N/A,#N/A,FALSE,"TMCOMP96";#N/A,#N/A,FALSE,"MAT96";#N/A,#N/A,FALSE,"FANDA96";#N/A,#N/A,FALSE,"INTRAN96";#N/A,#N/A,FALSE,"NAA9697";#N/A,#N/A,FALSE,"ECWEBB";#N/A,#N/A,FALSE,"MFT96";#N/A,#N/A,FALSE,"CTrecon"}</definedName>
    <definedName name="fg_1_2" hidden="1">{#N/A,#N/A,FALSE,"TMCOMP96";#N/A,#N/A,FALSE,"MAT96";#N/A,#N/A,FALSE,"FANDA96";#N/A,#N/A,FALSE,"INTRAN96";#N/A,#N/A,FALSE,"NAA9697";#N/A,#N/A,FALSE,"ECWEBB";#N/A,#N/A,FALSE,"MFT96";#N/A,#N/A,FALSE,"CTrecon"}</definedName>
    <definedName name="fg_1_2_1" localSheetId="0" hidden="1">{#N/A,#N/A,FALSE,"TMCOMP96";#N/A,#N/A,FALSE,"MAT96";#N/A,#N/A,FALSE,"FANDA96";#N/A,#N/A,FALSE,"INTRAN96";#N/A,#N/A,FALSE,"NAA9697";#N/A,#N/A,FALSE,"ECWEBB";#N/A,#N/A,FALSE,"MFT96";#N/A,#N/A,FALSE,"CTrecon"}</definedName>
    <definedName name="fg_1_2_1" hidden="1">{#N/A,#N/A,FALSE,"TMCOMP96";#N/A,#N/A,FALSE,"MAT96";#N/A,#N/A,FALSE,"FANDA96";#N/A,#N/A,FALSE,"INTRAN96";#N/A,#N/A,FALSE,"NAA9697";#N/A,#N/A,FALSE,"ECWEBB";#N/A,#N/A,FALSE,"MFT96";#N/A,#N/A,FALSE,"CTrecon"}</definedName>
    <definedName name="fg_1_2_1_1" localSheetId="0" hidden="1">{#N/A,#N/A,FALSE,"TMCOMP96";#N/A,#N/A,FALSE,"MAT96";#N/A,#N/A,FALSE,"FANDA96";#N/A,#N/A,FALSE,"INTRAN96";#N/A,#N/A,FALSE,"NAA9697";#N/A,#N/A,FALSE,"ECWEBB";#N/A,#N/A,FALSE,"MFT96";#N/A,#N/A,FALSE,"CTrecon"}</definedName>
    <definedName name="fg_1_2_1_1" hidden="1">{#N/A,#N/A,FALSE,"TMCOMP96";#N/A,#N/A,FALSE,"MAT96";#N/A,#N/A,FALSE,"FANDA96";#N/A,#N/A,FALSE,"INTRAN96";#N/A,#N/A,FALSE,"NAA9697";#N/A,#N/A,FALSE,"ECWEBB";#N/A,#N/A,FALSE,"MFT96";#N/A,#N/A,FALSE,"CTrecon"}</definedName>
    <definedName name="fg_1_2_1_1_1" hidden="1">{#N/A,#N/A,FALSE,"TMCOMP96";#N/A,#N/A,FALSE,"MAT96";#N/A,#N/A,FALSE,"FANDA96";#N/A,#N/A,FALSE,"INTRAN96";#N/A,#N/A,FALSE,"NAA9697";#N/A,#N/A,FALSE,"ECWEBB";#N/A,#N/A,FALSE,"MFT96";#N/A,#N/A,FALSE,"CTrecon"}</definedName>
    <definedName name="fg_1_2_1_1_2" hidden="1">{#N/A,#N/A,FALSE,"TMCOMP96";#N/A,#N/A,FALSE,"MAT96";#N/A,#N/A,FALSE,"FANDA96";#N/A,#N/A,FALSE,"INTRAN96";#N/A,#N/A,FALSE,"NAA9697";#N/A,#N/A,FALSE,"ECWEBB";#N/A,#N/A,FALSE,"MFT96";#N/A,#N/A,FALSE,"CTrecon"}</definedName>
    <definedName name="fg_1_2_1_2" localSheetId="0" hidden="1">{#N/A,#N/A,FALSE,"TMCOMP96";#N/A,#N/A,FALSE,"MAT96";#N/A,#N/A,FALSE,"FANDA96";#N/A,#N/A,FALSE,"INTRAN96";#N/A,#N/A,FALSE,"NAA9697";#N/A,#N/A,FALSE,"ECWEBB";#N/A,#N/A,FALSE,"MFT96";#N/A,#N/A,FALSE,"CTrecon"}</definedName>
    <definedName name="fg_1_2_1_2" hidden="1">{#N/A,#N/A,FALSE,"TMCOMP96";#N/A,#N/A,FALSE,"MAT96";#N/A,#N/A,FALSE,"FANDA96";#N/A,#N/A,FALSE,"INTRAN96";#N/A,#N/A,FALSE,"NAA9697";#N/A,#N/A,FALSE,"ECWEBB";#N/A,#N/A,FALSE,"MFT96";#N/A,#N/A,FALSE,"CTrecon"}</definedName>
    <definedName name="fg_1_2_1_3" localSheetId="0" hidden="1">{#N/A,#N/A,FALSE,"TMCOMP96";#N/A,#N/A,FALSE,"MAT96";#N/A,#N/A,FALSE,"FANDA96";#N/A,#N/A,FALSE,"INTRAN96";#N/A,#N/A,FALSE,"NAA9697";#N/A,#N/A,FALSE,"ECWEBB";#N/A,#N/A,FALSE,"MFT96";#N/A,#N/A,FALSE,"CTrecon"}</definedName>
    <definedName name="fg_1_2_1_3" hidden="1">{#N/A,#N/A,FALSE,"TMCOMP96";#N/A,#N/A,FALSE,"MAT96";#N/A,#N/A,FALSE,"FANDA96";#N/A,#N/A,FALSE,"INTRAN96";#N/A,#N/A,FALSE,"NAA9697";#N/A,#N/A,FALSE,"ECWEBB";#N/A,#N/A,FALSE,"MFT96";#N/A,#N/A,FALSE,"CTrecon"}</definedName>
    <definedName name="fg_1_2_1_4" localSheetId="0" hidden="1">{#N/A,#N/A,FALSE,"TMCOMP96";#N/A,#N/A,FALSE,"MAT96";#N/A,#N/A,FALSE,"FANDA96";#N/A,#N/A,FALSE,"INTRAN96";#N/A,#N/A,FALSE,"NAA9697";#N/A,#N/A,FALSE,"ECWEBB";#N/A,#N/A,FALSE,"MFT96";#N/A,#N/A,FALSE,"CTrecon"}</definedName>
    <definedName name="fg_1_2_1_4" hidden="1">{#N/A,#N/A,FALSE,"TMCOMP96";#N/A,#N/A,FALSE,"MAT96";#N/A,#N/A,FALSE,"FANDA96";#N/A,#N/A,FALSE,"INTRAN96";#N/A,#N/A,FALSE,"NAA9697";#N/A,#N/A,FALSE,"ECWEBB";#N/A,#N/A,FALSE,"MFT96";#N/A,#N/A,FALSE,"CTrecon"}</definedName>
    <definedName name="fg_1_2_1_5" localSheetId="0" hidden="1">{#N/A,#N/A,FALSE,"TMCOMP96";#N/A,#N/A,FALSE,"MAT96";#N/A,#N/A,FALSE,"FANDA96";#N/A,#N/A,FALSE,"INTRAN96";#N/A,#N/A,FALSE,"NAA9697";#N/A,#N/A,FALSE,"ECWEBB";#N/A,#N/A,FALSE,"MFT96";#N/A,#N/A,FALSE,"CTrecon"}</definedName>
    <definedName name="fg_1_2_1_5" hidden="1">{#N/A,#N/A,FALSE,"TMCOMP96";#N/A,#N/A,FALSE,"MAT96";#N/A,#N/A,FALSE,"FANDA96";#N/A,#N/A,FALSE,"INTRAN96";#N/A,#N/A,FALSE,"NAA9697";#N/A,#N/A,FALSE,"ECWEBB";#N/A,#N/A,FALSE,"MFT96";#N/A,#N/A,FALSE,"CTrecon"}</definedName>
    <definedName name="fg_1_2_2" localSheetId="0" hidden="1">{#N/A,#N/A,FALSE,"TMCOMP96";#N/A,#N/A,FALSE,"MAT96";#N/A,#N/A,FALSE,"FANDA96";#N/A,#N/A,FALSE,"INTRAN96";#N/A,#N/A,FALSE,"NAA9697";#N/A,#N/A,FALSE,"ECWEBB";#N/A,#N/A,FALSE,"MFT96";#N/A,#N/A,FALSE,"CTrecon"}</definedName>
    <definedName name="fg_1_2_2" hidden="1">{#N/A,#N/A,FALSE,"TMCOMP96";#N/A,#N/A,FALSE,"MAT96";#N/A,#N/A,FALSE,"FANDA96";#N/A,#N/A,FALSE,"INTRAN96";#N/A,#N/A,FALSE,"NAA9697";#N/A,#N/A,FALSE,"ECWEBB";#N/A,#N/A,FALSE,"MFT96";#N/A,#N/A,FALSE,"CTrecon"}</definedName>
    <definedName name="fg_1_2_3" localSheetId="0" hidden="1">{#N/A,#N/A,FALSE,"TMCOMP96";#N/A,#N/A,FALSE,"MAT96";#N/A,#N/A,FALSE,"FANDA96";#N/A,#N/A,FALSE,"INTRAN96";#N/A,#N/A,FALSE,"NAA9697";#N/A,#N/A,FALSE,"ECWEBB";#N/A,#N/A,FALSE,"MFT96";#N/A,#N/A,FALSE,"CTrecon"}</definedName>
    <definedName name="fg_1_2_3" hidden="1">{#N/A,#N/A,FALSE,"TMCOMP96";#N/A,#N/A,FALSE,"MAT96";#N/A,#N/A,FALSE,"FANDA96";#N/A,#N/A,FALSE,"INTRAN96";#N/A,#N/A,FALSE,"NAA9697";#N/A,#N/A,FALSE,"ECWEBB";#N/A,#N/A,FALSE,"MFT96";#N/A,#N/A,FALSE,"CTrecon"}</definedName>
    <definedName name="fg_1_2_4" localSheetId="0" hidden="1">{#N/A,#N/A,FALSE,"TMCOMP96";#N/A,#N/A,FALSE,"MAT96";#N/A,#N/A,FALSE,"FANDA96";#N/A,#N/A,FALSE,"INTRAN96";#N/A,#N/A,FALSE,"NAA9697";#N/A,#N/A,FALSE,"ECWEBB";#N/A,#N/A,FALSE,"MFT96";#N/A,#N/A,FALSE,"CTrecon"}</definedName>
    <definedName name="fg_1_2_4" hidden="1">{#N/A,#N/A,FALSE,"TMCOMP96";#N/A,#N/A,FALSE,"MAT96";#N/A,#N/A,FALSE,"FANDA96";#N/A,#N/A,FALSE,"INTRAN96";#N/A,#N/A,FALSE,"NAA9697";#N/A,#N/A,FALSE,"ECWEBB";#N/A,#N/A,FALSE,"MFT96";#N/A,#N/A,FALSE,"CTrecon"}</definedName>
    <definedName name="fg_1_2_5" localSheetId="0" hidden="1">{#N/A,#N/A,FALSE,"TMCOMP96";#N/A,#N/A,FALSE,"MAT96";#N/A,#N/A,FALSE,"FANDA96";#N/A,#N/A,FALSE,"INTRAN96";#N/A,#N/A,FALSE,"NAA9697";#N/A,#N/A,FALSE,"ECWEBB";#N/A,#N/A,FALSE,"MFT96";#N/A,#N/A,FALSE,"CTrecon"}</definedName>
    <definedName name="fg_1_2_5" hidden="1">{#N/A,#N/A,FALSE,"TMCOMP96";#N/A,#N/A,FALSE,"MAT96";#N/A,#N/A,FALSE,"FANDA96";#N/A,#N/A,FALSE,"INTRAN96";#N/A,#N/A,FALSE,"NAA9697";#N/A,#N/A,FALSE,"ECWEBB";#N/A,#N/A,FALSE,"MFT96";#N/A,#N/A,FALSE,"CTrecon"}</definedName>
    <definedName name="fg_1_3" localSheetId="0" hidden="1">{#N/A,#N/A,FALSE,"TMCOMP96";#N/A,#N/A,FALSE,"MAT96";#N/A,#N/A,FALSE,"FANDA96";#N/A,#N/A,FALSE,"INTRAN96";#N/A,#N/A,FALSE,"NAA9697";#N/A,#N/A,FALSE,"ECWEBB";#N/A,#N/A,FALSE,"MFT96";#N/A,#N/A,FALSE,"CTrecon"}</definedName>
    <definedName name="fg_1_3" hidden="1">{#N/A,#N/A,FALSE,"TMCOMP96";#N/A,#N/A,FALSE,"MAT96";#N/A,#N/A,FALSE,"FANDA96";#N/A,#N/A,FALSE,"INTRAN96";#N/A,#N/A,FALSE,"NAA9697";#N/A,#N/A,FALSE,"ECWEBB";#N/A,#N/A,FALSE,"MFT96";#N/A,#N/A,FALSE,"CTrecon"}</definedName>
    <definedName name="fg_1_3_1" localSheetId="0" hidden="1">{#N/A,#N/A,FALSE,"TMCOMP96";#N/A,#N/A,FALSE,"MAT96";#N/A,#N/A,FALSE,"FANDA96";#N/A,#N/A,FALSE,"INTRAN96";#N/A,#N/A,FALSE,"NAA9697";#N/A,#N/A,FALSE,"ECWEBB";#N/A,#N/A,FALSE,"MFT96";#N/A,#N/A,FALSE,"CTrecon"}</definedName>
    <definedName name="fg_1_3_1" hidden="1">{#N/A,#N/A,FALSE,"TMCOMP96";#N/A,#N/A,FALSE,"MAT96";#N/A,#N/A,FALSE,"FANDA96";#N/A,#N/A,FALSE,"INTRAN96";#N/A,#N/A,FALSE,"NAA9697";#N/A,#N/A,FALSE,"ECWEBB";#N/A,#N/A,FALSE,"MFT96";#N/A,#N/A,FALSE,"CTrecon"}</definedName>
    <definedName name="fg_1_3_1_1" localSheetId="0" hidden="1">{#N/A,#N/A,FALSE,"TMCOMP96";#N/A,#N/A,FALSE,"MAT96";#N/A,#N/A,FALSE,"FANDA96";#N/A,#N/A,FALSE,"INTRAN96";#N/A,#N/A,FALSE,"NAA9697";#N/A,#N/A,FALSE,"ECWEBB";#N/A,#N/A,FALSE,"MFT96";#N/A,#N/A,FALSE,"CTrecon"}</definedName>
    <definedName name="fg_1_3_1_1" hidden="1">{#N/A,#N/A,FALSE,"TMCOMP96";#N/A,#N/A,FALSE,"MAT96";#N/A,#N/A,FALSE,"FANDA96";#N/A,#N/A,FALSE,"INTRAN96";#N/A,#N/A,FALSE,"NAA9697";#N/A,#N/A,FALSE,"ECWEBB";#N/A,#N/A,FALSE,"MFT96";#N/A,#N/A,FALSE,"CTrecon"}</definedName>
    <definedName name="fg_1_3_1_1_1" hidden="1">{#N/A,#N/A,FALSE,"TMCOMP96";#N/A,#N/A,FALSE,"MAT96";#N/A,#N/A,FALSE,"FANDA96";#N/A,#N/A,FALSE,"INTRAN96";#N/A,#N/A,FALSE,"NAA9697";#N/A,#N/A,FALSE,"ECWEBB";#N/A,#N/A,FALSE,"MFT96";#N/A,#N/A,FALSE,"CTrecon"}</definedName>
    <definedName name="fg_1_3_1_1_2" hidden="1">{#N/A,#N/A,FALSE,"TMCOMP96";#N/A,#N/A,FALSE,"MAT96";#N/A,#N/A,FALSE,"FANDA96";#N/A,#N/A,FALSE,"INTRAN96";#N/A,#N/A,FALSE,"NAA9697";#N/A,#N/A,FALSE,"ECWEBB";#N/A,#N/A,FALSE,"MFT96";#N/A,#N/A,FALSE,"CTrecon"}</definedName>
    <definedName name="fg_1_3_1_2" localSheetId="0" hidden="1">{#N/A,#N/A,FALSE,"TMCOMP96";#N/A,#N/A,FALSE,"MAT96";#N/A,#N/A,FALSE,"FANDA96";#N/A,#N/A,FALSE,"INTRAN96";#N/A,#N/A,FALSE,"NAA9697";#N/A,#N/A,FALSE,"ECWEBB";#N/A,#N/A,FALSE,"MFT96";#N/A,#N/A,FALSE,"CTrecon"}</definedName>
    <definedName name="fg_1_3_1_2" hidden="1">{#N/A,#N/A,FALSE,"TMCOMP96";#N/A,#N/A,FALSE,"MAT96";#N/A,#N/A,FALSE,"FANDA96";#N/A,#N/A,FALSE,"INTRAN96";#N/A,#N/A,FALSE,"NAA9697";#N/A,#N/A,FALSE,"ECWEBB";#N/A,#N/A,FALSE,"MFT96";#N/A,#N/A,FALSE,"CTrecon"}</definedName>
    <definedName name="fg_1_3_1_3" localSheetId="0" hidden="1">{#N/A,#N/A,FALSE,"TMCOMP96";#N/A,#N/A,FALSE,"MAT96";#N/A,#N/A,FALSE,"FANDA96";#N/A,#N/A,FALSE,"INTRAN96";#N/A,#N/A,FALSE,"NAA9697";#N/A,#N/A,FALSE,"ECWEBB";#N/A,#N/A,FALSE,"MFT96";#N/A,#N/A,FALSE,"CTrecon"}</definedName>
    <definedName name="fg_1_3_1_3" hidden="1">{#N/A,#N/A,FALSE,"TMCOMP96";#N/A,#N/A,FALSE,"MAT96";#N/A,#N/A,FALSE,"FANDA96";#N/A,#N/A,FALSE,"INTRAN96";#N/A,#N/A,FALSE,"NAA9697";#N/A,#N/A,FALSE,"ECWEBB";#N/A,#N/A,FALSE,"MFT96";#N/A,#N/A,FALSE,"CTrecon"}</definedName>
    <definedName name="fg_1_3_1_4" localSheetId="0" hidden="1">{#N/A,#N/A,FALSE,"TMCOMP96";#N/A,#N/A,FALSE,"MAT96";#N/A,#N/A,FALSE,"FANDA96";#N/A,#N/A,FALSE,"INTRAN96";#N/A,#N/A,FALSE,"NAA9697";#N/A,#N/A,FALSE,"ECWEBB";#N/A,#N/A,FALSE,"MFT96";#N/A,#N/A,FALSE,"CTrecon"}</definedName>
    <definedName name="fg_1_3_1_4" hidden="1">{#N/A,#N/A,FALSE,"TMCOMP96";#N/A,#N/A,FALSE,"MAT96";#N/A,#N/A,FALSE,"FANDA96";#N/A,#N/A,FALSE,"INTRAN96";#N/A,#N/A,FALSE,"NAA9697";#N/A,#N/A,FALSE,"ECWEBB";#N/A,#N/A,FALSE,"MFT96";#N/A,#N/A,FALSE,"CTrecon"}</definedName>
    <definedName name="fg_1_3_1_5" localSheetId="0" hidden="1">{#N/A,#N/A,FALSE,"TMCOMP96";#N/A,#N/A,FALSE,"MAT96";#N/A,#N/A,FALSE,"FANDA96";#N/A,#N/A,FALSE,"INTRAN96";#N/A,#N/A,FALSE,"NAA9697";#N/A,#N/A,FALSE,"ECWEBB";#N/A,#N/A,FALSE,"MFT96";#N/A,#N/A,FALSE,"CTrecon"}</definedName>
    <definedName name="fg_1_3_1_5" hidden="1">{#N/A,#N/A,FALSE,"TMCOMP96";#N/A,#N/A,FALSE,"MAT96";#N/A,#N/A,FALSE,"FANDA96";#N/A,#N/A,FALSE,"INTRAN96";#N/A,#N/A,FALSE,"NAA9697";#N/A,#N/A,FALSE,"ECWEBB";#N/A,#N/A,FALSE,"MFT96";#N/A,#N/A,FALSE,"CTrecon"}</definedName>
    <definedName name="fg_1_3_2" localSheetId="0" hidden="1">{#N/A,#N/A,FALSE,"TMCOMP96";#N/A,#N/A,FALSE,"MAT96";#N/A,#N/A,FALSE,"FANDA96";#N/A,#N/A,FALSE,"INTRAN96";#N/A,#N/A,FALSE,"NAA9697";#N/A,#N/A,FALSE,"ECWEBB";#N/A,#N/A,FALSE,"MFT96";#N/A,#N/A,FALSE,"CTrecon"}</definedName>
    <definedName name="fg_1_3_2" hidden="1">{#N/A,#N/A,FALSE,"TMCOMP96";#N/A,#N/A,FALSE,"MAT96";#N/A,#N/A,FALSE,"FANDA96";#N/A,#N/A,FALSE,"INTRAN96";#N/A,#N/A,FALSE,"NAA9697";#N/A,#N/A,FALSE,"ECWEBB";#N/A,#N/A,FALSE,"MFT96";#N/A,#N/A,FALSE,"CTrecon"}</definedName>
    <definedName name="fg_1_3_3" localSheetId="0" hidden="1">{#N/A,#N/A,FALSE,"TMCOMP96";#N/A,#N/A,FALSE,"MAT96";#N/A,#N/A,FALSE,"FANDA96";#N/A,#N/A,FALSE,"INTRAN96";#N/A,#N/A,FALSE,"NAA9697";#N/A,#N/A,FALSE,"ECWEBB";#N/A,#N/A,FALSE,"MFT96";#N/A,#N/A,FALSE,"CTrecon"}</definedName>
    <definedName name="fg_1_3_3" hidden="1">{#N/A,#N/A,FALSE,"TMCOMP96";#N/A,#N/A,FALSE,"MAT96";#N/A,#N/A,FALSE,"FANDA96";#N/A,#N/A,FALSE,"INTRAN96";#N/A,#N/A,FALSE,"NAA9697";#N/A,#N/A,FALSE,"ECWEBB";#N/A,#N/A,FALSE,"MFT96";#N/A,#N/A,FALSE,"CTrecon"}</definedName>
    <definedName name="fg_1_3_4" localSheetId="0" hidden="1">{#N/A,#N/A,FALSE,"TMCOMP96";#N/A,#N/A,FALSE,"MAT96";#N/A,#N/A,FALSE,"FANDA96";#N/A,#N/A,FALSE,"INTRAN96";#N/A,#N/A,FALSE,"NAA9697";#N/A,#N/A,FALSE,"ECWEBB";#N/A,#N/A,FALSE,"MFT96";#N/A,#N/A,FALSE,"CTrecon"}</definedName>
    <definedName name="fg_1_3_4" hidden="1">{#N/A,#N/A,FALSE,"TMCOMP96";#N/A,#N/A,FALSE,"MAT96";#N/A,#N/A,FALSE,"FANDA96";#N/A,#N/A,FALSE,"INTRAN96";#N/A,#N/A,FALSE,"NAA9697";#N/A,#N/A,FALSE,"ECWEBB";#N/A,#N/A,FALSE,"MFT96";#N/A,#N/A,FALSE,"CTrecon"}</definedName>
    <definedName name="fg_1_3_5" localSheetId="0" hidden="1">{#N/A,#N/A,FALSE,"TMCOMP96";#N/A,#N/A,FALSE,"MAT96";#N/A,#N/A,FALSE,"FANDA96";#N/A,#N/A,FALSE,"INTRAN96";#N/A,#N/A,FALSE,"NAA9697";#N/A,#N/A,FALSE,"ECWEBB";#N/A,#N/A,FALSE,"MFT96";#N/A,#N/A,FALSE,"CTrecon"}</definedName>
    <definedName name="fg_1_3_5" hidden="1">{#N/A,#N/A,FALSE,"TMCOMP96";#N/A,#N/A,FALSE,"MAT96";#N/A,#N/A,FALSE,"FANDA96";#N/A,#N/A,FALSE,"INTRAN96";#N/A,#N/A,FALSE,"NAA9697";#N/A,#N/A,FALSE,"ECWEBB";#N/A,#N/A,FALSE,"MFT96";#N/A,#N/A,FALSE,"CTrecon"}</definedName>
    <definedName name="fg_1_4" localSheetId="0" hidden="1">{#N/A,#N/A,FALSE,"TMCOMP96";#N/A,#N/A,FALSE,"MAT96";#N/A,#N/A,FALSE,"FANDA96";#N/A,#N/A,FALSE,"INTRAN96";#N/A,#N/A,FALSE,"NAA9697";#N/A,#N/A,FALSE,"ECWEBB";#N/A,#N/A,FALSE,"MFT96";#N/A,#N/A,FALSE,"CTrecon"}</definedName>
    <definedName name="fg_1_4" hidden="1">{#N/A,#N/A,FALSE,"TMCOMP96";#N/A,#N/A,FALSE,"MAT96";#N/A,#N/A,FALSE,"FANDA96";#N/A,#N/A,FALSE,"INTRAN96";#N/A,#N/A,FALSE,"NAA9697";#N/A,#N/A,FALSE,"ECWEBB";#N/A,#N/A,FALSE,"MFT96";#N/A,#N/A,FALSE,"CTrecon"}</definedName>
    <definedName name="fg_1_4_1" localSheetId="0" hidden="1">{#N/A,#N/A,FALSE,"TMCOMP96";#N/A,#N/A,FALSE,"MAT96";#N/A,#N/A,FALSE,"FANDA96";#N/A,#N/A,FALSE,"INTRAN96";#N/A,#N/A,FALSE,"NAA9697";#N/A,#N/A,FALSE,"ECWEBB";#N/A,#N/A,FALSE,"MFT96";#N/A,#N/A,FALSE,"CTrecon"}</definedName>
    <definedName name="fg_1_4_1" hidden="1">{#N/A,#N/A,FALSE,"TMCOMP96";#N/A,#N/A,FALSE,"MAT96";#N/A,#N/A,FALSE,"FANDA96";#N/A,#N/A,FALSE,"INTRAN96";#N/A,#N/A,FALSE,"NAA9697";#N/A,#N/A,FALSE,"ECWEBB";#N/A,#N/A,FALSE,"MFT96";#N/A,#N/A,FALSE,"CTrecon"}</definedName>
    <definedName name="fg_1_4_1_1" localSheetId="0" hidden="1">{#N/A,#N/A,FALSE,"TMCOMP96";#N/A,#N/A,FALSE,"MAT96";#N/A,#N/A,FALSE,"FANDA96";#N/A,#N/A,FALSE,"INTRAN96";#N/A,#N/A,FALSE,"NAA9697";#N/A,#N/A,FALSE,"ECWEBB";#N/A,#N/A,FALSE,"MFT96";#N/A,#N/A,FALSE,"CTrecon"}</definedName>
    <definedName name="fg_1_4_1_1" hidden="1">{#N/A,#N/A,FALSE,"TMCOMP96";#N/A,#N/A,FALSE,"MAT96";#N/A,#N/A,FALSE,"FANDA96";#N/A,#N/A,FALSE,"INTRAN96";#N/A,#N/A,FALSE,"NAA9697";#N/A,#N/A,FALSE,"ECWEBB";#N/A,#N/A,FALSE,"MFT96";#N/A,#N/A,FALSE,"CTrecon"}</definedName>
    <definedName name="fg_1_4_1_2" localSheetId="0" hidden="1">{#N/A,#N/A,FALSE,"TMCOMP96";#N/A,#N/A,FALSE,"MAT96";#N/A,#N/A,FALSE,"FANDA96";#N/A,#N/A,FALSE,"INTRAN96";#N/A,#N/A,FALSE,"NAA9697";#N/A,#N/A,FALSE,"ECWEBB";#N/A,#N/A,FALSE,"MFT96";#N/A,#N/A,FALSE,"CTrecon"}</definedName>
    <definedName name="fg_1_4_1_2" hidden="1">{#N/A,#N/A,FALSE,"TMCOMP96";#N/A,#N/A,FALSE,"MAT96";#N/A,#N/A,FALSE,"FANDA96";#N/A,#N/A,FALSE,"INTRAN96";#N/A,#N/A,FALSE,"NAA9697";#N/A,#N/A,FALSE,"ECWEBB";#N/A,#N/A,FALSE,"MFT96";#N/A,#N/A,FALSE,"CTrecon"}</definedName>
    <definedName name="fg_1_4_1_3" localSheetId="0" hidden="1">{#N/A,#N/A,FALSE,"TMCOMP96";#N/A,#N/A,FALSE,"MAT96";#N/A,#N/A,FALSE,"FANDA96";#N/A,#N/A,FALSE,"INTRAN96";#N/A,#N/A,FALSE,"NAA9697";#N/A,#N/A,FALSE,"ECWEBB";#N/A,#N/A,FALSE,"MFT96";#N/A,#N/A,FALSE,"CTrecon"}</definedName>
    <definedName name="fg_1_4_1_3" hidden="1">{#N/A,#N/A,FALSE,"TMCOMP96";#N/A,#N/A,FALSE,"MAT96";#N/A,#N/A,FALSE,"FANDA96";#N/A,#N/A,FALSE,"INTRAN96";#N/A,#N/A,FALSE,"NAA9697";#N/A,#N/A,FALSE,"ECWEBB";#N/A,#N/A,FALSE,"MFT96";#N/A,#N/A,FALSE,"CTrecon"}</definedName>
    <definedName name="fg_1_4_1_4" localSheetId="0" hidden="1">{#N/A,#N/A,FALSE,"TMCOMP96";#N/A,#N/A,FALSE,"MAT96";#N/A,#N/A,FALSE,"FANDA96";#N/A,#N/A,FALSE,"INTRAN96";#N/A,#N/A,FALSE,"NAA9697";#N/A,#N/A,FALSE,"ECWEBB";#N/A,#N/A,FALSE,"MFT96";#N/A,#N/A,FALSE,"CTrecon"}</definedName>
    <definedName name="fg_1_4_1_4" hidden="1">{#N/A,#N/A,FALSE,"TMCOMP96";#N/A,#N/A,FALSE,"MAT96";#N/A,#N/A,FALSE,"FANDA96";#N/A,#N/A,FALSE,"INTRAN96";#N/A,#N/A,FALSE,"NAA9697";#N/A,#N/A,FALSE,"ECWEBB";#N/A,#N/A,FALSE,"MFT96";#N/A,#N/A,FALSE,"CTrecon"}</definedName>
    <definedName name="fg_1_4_1_5" hidden="1">{#N/A,#N/A,FALSE,"TMCOMP96";#N/A,#N/A,FALSE,"MAT96";#N/A,#N/A,FALSE,"FANDA96";#N/A,#N/A,FALSE,"INTRAN96";#N/A,#N/A,FALSE,"NAA9697";#N/A,#N/A,FALSE,"ECWEBB";#N/A,#N/A,FALSE,"MFT96";#N/A,#N/A,FALSE,"CTrecon"}</definedName>
    <definedName name="fg_1_4_2" localSheetId="0" hidden="1">{#N/A,#N/A,FALSE,"TMCOMP96";#N/A,#N/A,FALSE,"MAT96";#N/A,#N/A,FALSE,"FANDA96";#N/A,#N/A,FALSE,"INTRAN96";#N/A,#N/A,FALSE,"NAA9697";#N/A,#N/A,FALSE,"ECWEBB";#N/A,#N/A,FALSE,"MFT96";#N/A,#N/A,FALSE,"CTrecon"}</definedName>
    <definedName name="fg_1_4_2" hidden="1">{#N/A,#N/A,FALSE,"TMCOMP96";#N/A,#N/A,FALSE,"MAT96";#N/A,#N/A,FALSE,"FANDA96";#N/A,#N/A,FALSE,"INTRAN96";#N/A,#N/A,FALSE,"NAA9697";#N/A,#N/A,FALSE,"ECWEBB";#N/A,#N/A,FALSE,"MFT96";#N/A,#N/A,FALSE,"CTrecon"}</definedName>
    <definedName name="fg_1_4_3" localSheetId="0" hidden="1">{#N/A,#N/A,FALSE,"TMCOMP96";#N/A,#N/A,FALSE,"MAT96";#N/A,#N/A,FALSE,"FANDA96";#N/A,#N/A,FALSE,"INTRAN96";#N/A,#N/A,FALSE,"NAA9697";#N/A,#N/A,FALSE,"ECWEBB";#N/A,#N/A,FALSE,"MFT96";#N/A,#N/A,FALSE,"CTrecon"}</definedName>
    <definedName name="fg_1_4_3" hidden="1">{#N/A,#N/A,FALSE,"TMCOMP96";#N/A,#N/A,FALSE,"MAT96";#N/A,#N/A,FALSE,"FANDA96";#N/A,#N/A,FALSE,"INTRAN96";#N/A,#N/A,FALSE,"NAA9697";#N/A,#N/A,FALSE,"ECWEBB";#N/A,#N/A,FALSE,"MFT96";#N/A,#N/A,FALSE,"CTrecon"}</definedName>
    <definedName name="fg_1_4_4" localSheetId="0" hidden="1">{#N/A,#N/A,FALSE,"TMCOMP96";#N/A,#N/A,FALSE,"MAT96";#N/A,#N/A,FALSE,"FANDA96";#N/A,#N/A,FALSE,"INTRAN96";#N/A,#N/A,FALSE,"NAA9697";#N/A,#N/A,FALSE,"ECWEBB";#N/A,#N/A,FALSE,"MFT96";#N/A,#N/A,FALSE,"CTrecon"}</definedName>
    <definedName name="fg_1_4_4" hidden="1">{#N/A,#N/A,FALSE,"TMCOMP96";#N/A,#N/A,FALSE,"MAT96";#N/A,#N/A,FALSE,"FANDA96";#N/A,#N/A,FALSE,"INTRAN96";#N/A,#N/A,FALSE,"NAA9697";#N/A,#N/A,FALSE,"ECWEBB";#N/A,#N/A,FALSE,"MFT96";#N/A,#N/A,FALSE,"CTrecon"}</definedName>
    <definedName name="fg_1_4_5" localSheetId="0" hidden="1">{#N/A,#N/A,FALSE,"TMCOMP96";#N/A,#N/A,FALSE,"MAT96";#N/A,#N/A,FALSE,"FANDA96";#N/A,#N/A,FALSE,"INTRAN96";#N/A,#N/A,FALSE,"NAA9697";#N/A,#N/A,FALSE,"ECWEBB";#N/A,#N/A,FALSE,"MFT96";#N/A,#N/A,FALSE,"CTrecon"}</definedName>
    <definedName name="fg_1_4_5" hidden="1">{#N/A,#N/A,FALSE,"TMCOMP96";#N/A,#N/A,FALSE,"MAT96";#N/A,#N/A,FALSE,"FANDA96";#N/A,#N/A,FALSE,"INTRAN96";#N/A,#N/A,FALSE,"NAA9697";#N/A,#N/A,FALSE,"ECWEBB";#N/A,#N/A,FALSE,"MFT96";#N/A,#N/A,FALSE,"CTrecon"}</definedName>
    <definedName name="fg_1_5" localSheetId="0" hidden="1">{#N/A,#N/A,FALSE,"TMCOMP96";#N/A,#N/A,FALSE,"MAT96";#N/A,#N/A,FALSE,"FANDA96";#N/A,#N/A,FALSE,"INTRAN96";#N/A,#N/A,FALSE,"NAA9697";#N/A,#N/A,FALSE,"ECWEBB";#N/A,#N/A,FALSE,"MFT96";#N/A,#N/A,FALSE,"CTrecon"}</definedName>
    <definedName name="fg_1_5" hidden="1">{#N/A,#N/A,FALSE,"TMCOMP96";#N/A,#N/A,FALSE,"MAT96";#N/A,#N/A,FALSE,"FANDA96";#N/A,#N/A,FALSE,"INTRAN96";#N/A,#N/A,FALSE,"NAA9697";#N/A,#N/A,FALSE,"ECWEBB";#N/A,#N/A,FALSE,"MFT96";#N/A,#N/A,FALSE,"CTrecon"}</definedName>
    <definedName name="fg_1_5_1" localSheetId="0" hidden="1">{#N/A,#N/A,FALSE,"TMCOMP96";#N/A,#N/A,FALSE,"MAT96";#N/A,#N/A,FALSE,"FANDA96";#N/A,#N/A,FALSE,"INTRAN96";#N/A,#N/A,FALSE,"NAA9697";#N/A,#N/A,FALSE,"ECWEBB";#N/A,#N/A,FALSE,"MFT96";#N/A,#N/A,FALSE,"CTrecon"}</definedName>
    <definedName name="fg_1_5_1" hidden="1">{#N/A,#N/A,FALSE,"TMCOMP96";#N/A,#N/A,FALSE,"MAT96";#N/A,#N/A,FALSE,"FANDA96";#N/A,#N/A,FALSE,"INTRAN96";#N/A,#N/A,FALSE,"NAA9697";#N/A,#N/A,FALSE,"ECWEBB";#N/A,#N/A,FALSE,"MFT96";#N/A,#N/A,FALSE,"CTrecon"}</definedName>
    <definedName name="fg_1_5_2" localSheetId="0" hidden="1">{#N/A,#N/A,FALSE,"TMCOMP96";#N/A,#N/A,FALSE,"MAT96";#N/A,#N/A,FALSE,"FANDA96";#N/A,#N/A,FALSE,"INTRAN96";#N/A,#N/A,FALSE,"NAA9697";#N/A,#N/A,FALSE,"ECWEBB";#N/A,#N/A,FALSE,"MFT96";#N/A,#N/A,FALSE,"CTrecon"}</definedName>
    <definedName name="fg_1_5_2" hidden="1">{#N/A,#N/A,FALSE,"TMCOMP96";#N/A,#N/A,FALSE,"MAT96";#N/A,#N/A,FALSE,"FANDA96";#N/A,#N/A,FALSE,"INTRAN96";#N/A,#N/A,FALSE,"NAA9697";#N/A,#N/A,FALSE,"ECWEBB";#N/A,#N/A,FALSE,"MFT96";#N/A,#N/A,FALSE,"CTrecon"}</definedName>
    <definedName name="fg_1_5_3" localSheetId="0" hidden="1">{#N/A,#N/A,FALSE,"TMCOMP96";#N/A,#N/A,FALSE,"MAT96";#N/A,#N/A,FALSE,"FANDA96";#N/A,#N/A,FALSE,"INTRAN96";#N/A,#N/A,FALSE,"NAA9697";#N/A,#N/A,FALSE,"ECWEBB";#N/A,#N/A,FALSE,"MFT96";#N/A,#N/A,FALSE,"CTrecon"}</definedName>
    <definedName name="fg_1_5_3" hidden="1">{#N/A,#N/A,FALSE,"TMCOMP96";#N/A,#N/A,FALSE,"MAT96";#N/A,#N/A,FALSE,"FANDA96";#N/A,#N/A,FALSE,"INTRAN96";#N/A,#N/A,FALSE,"NAA9697";#N/A,#N/A,FALSE,"ECWEBB";#N/A,#N/A,FALSE,"MFT96";#N/A,#N/A,FALSE,"CTrecon"}</definedName>
    <definedName name="fg_1_5_4" localSheetId="0" hidden="1">{#N/A,#N/A,FALSE,"TMCOMP96";#N/A,#N/A,FALSE,"MAT96";#N/A,#N/A,FALSE,"FANDA96";#N/A,#N/A,FALSE,"INTRAN96";#N/A,#N/A,FALSE,"NAA9697";#N/A,#N/A,FALSE,"ECWEBB";#N/A,#N/A,FALSE,"MFT96";#N/A,#N/A,FALSE,"CTrecon"}</definedName>
    <definedName name="fg_1_5_4" hidden="1">{#N/A,#N/A,FALSE,"TMCOMP96";#N/A,#N/A,FALSE,"MAT96";#N/A,#N/A,FALSE,"FANDA96";#N/A,#N/A,FALSE,"INTRAN96";#N/A,#N/A,FALSE,"NAA9697";#N/A,#N/A,FALSE,"ECWEBB";#N/A,#N/A,FALSE,"MFT96";#N/A,#N/A,FALSE,"CTrecon"}</definedName>
    <definedName name="fg_1_5_5" hidden="1">{#N/A,#N/A,FALSE,"TMCOMP96";#N/A,#N/A,FALSE,"MAT96";#N/A,#N/A,FALSE,"FANDA96";#N/A,#N/A,FALSE,"INTRAN96";#N/A,#N/A,FALSE,"NAA9697";#N/A,#N/A,FALSE,"ECWEBB";#N/A,#N/A,FALSE,"MFT96";#N/A,#N/A,FALSE,"CTrecon"}</definedName>
    <definedName name="fg_2" localSheetId="0" hidden="1">{#N/A,#N/A,FALSE,"TMCOMP96";#N/A,#N/A,FALSE,"MAT96";#N/A,#N/A,FALSE,"FANDA96";#N/A,#N/A,FALSE,"INTRAN96";#N/A,#N/A,FALSE,"NAA9697";#N/A,#N/A,FALSE,"ECWEBB";#N/A,#N/A,FALSE,"MFT96";#N/A,#N/A,FALSE,"CTrecon"}</definedName>
    <definedName name="fg_2" localSheetId="3" hidden="1">{#N/A,#N/A,FALSE,"TMCOMP96";#N/A,#N/A,FALSE,"MAT96";#N/A,#N/A,FALSE,"FANDA96";#N/A,#N/A,FALSE,"INTRAN96";#N/A,#N/A,FALSE,"NAA9697";#N/A,#N/A,FALSE,"ECWEBB";#N/A,#N/A,FALSE,"MFT96";#N/A,#N/A,FALSE,"CTrecon"}</definedName>
    <definedName name="fg_2" localSheetId="4" hidden="1">{#N/A,#N/A,FALSE,"TMCOMP96";#N/A,#N/A,FALSE,"MAT96";#N/A,#N/A,FALSE,"FANDA96";#N/A,#N/A,FALSE,"INTRAN96";#N/A,#N/A,FALSE,"NAA9697";#N/A,#N/A,FALSE,"ECWEBB";#N/A,#N/A,FALSE,"MFT96";#N/A,#N/A,FALSE,"CTrecon"}</definedName>
    <definedName name="fg_2" hidden="1">{#N/A,#N/A,FALSE,"TMCOMP96";#N/A,#N/A,FALSE,"MAT96";#N/A,#N/A,FALSE,"FANDA96";#N/A,#N/A,FALSE,"INTRAN96";#N/A,#N/A,FALSE,"NAA9697";#N/A,#N/A,FALSE,"ECWEBB";#N/A,#N/A,FALSE,"MFT96";#N/A,#N/A,FALSE,"CTrecon"}</definedName>
    <definedName name="fg_2_1" localSheetId="0" hidden="1">{#N/A,#N/A,FALSE,"TMCOMP96";#N/A,#N/A,FALSE,"MAT96";#N/A,#N/A,FALSE,"FANDA96";#N/A,#N/A,FALSE,"INTRAN96";#N/A,#N/A,FALSE,"NAA9697";#N/A,#N/A,FALSE,"ECWEBB";#N/A,#N/A,FALSE,"MFT96";#N/A,#N/A,FALSE,"CTrecon"}</definedName>
    <definedName name="fg_2_1" localSheetId="3" hidden="1">{#N/A,#N/A,FALSE,"TMCOMP96";#N/A,#N/A,FALSE,"MAT96";#N/A,#N/A,FALSE,"FANDA96";#N/A,#N/A,FALSE,"INTRAN96";#N/A,#N/A,FALSE,"NAA9697";#N/A,#N/A,FALSE,"ECWEBB";#N/A,#N/A,FALSE,"MFT96";#N/A,#N/A,FALSE,"CTrecon"}</definedName>
    <definedName name="fg_2_1" hidden="1">{#N/A,#N/A,FALSE,"TMCOMP96";#N/A,#N/A,FALSE,"MAT96";#N/A,#N/A,FALSE,"FANDA96";#N/A,#N/A,FALSE,"INTRAN96";#N/A,#N/A,FALSE,"NAA9697";#N/A,#N/A,FALSE,"ECWEBB";#N/A,#N/A,FALSE,"MFT96";#N/A,#N/A,FALSE,"CTrecon"}</definedName>
    <definedName name="fg_2_1_1" localSheetId="0" hidden="1">{#N/A,#N/A,FALSE,"TMCOMP96";#N/A,#N/A,FALSE,"MAT96";#N/A,#N/A,FALSE,"FANDA96";#N/A,#N/A,FALSE,"INTRAN96";#N/A,#N/A,FALSE,"NAA9697";#N/A,#N/A,FALSE,"ECWEBB";#N/A,#N/A,FALSE,"MFT96";#N/A,#N/A,FALSE,"CTrecon"}</definedName>
    <definedName name="fg_2_1_1" hidden="1">{#N/A,#N/A,FALSE,"TMCOMP96";#N/A,#N/A,FALSE,"MAT96";#N/A,#N/A,FALSE,"FANDA96";#N/A,#N/A,FALSE,"INTRAN96";#N/A,#N/A,FALSE,"NAA9697";#N/A,#N/A,FALSE,"ECWEBB";#N/A,#N/A,FALSE,"MFT96";#N/A,#N/A,FALSE,"CTrecon"}</definedName>
    <definedName name="fg_2_1_1_1" hidden="1">{#N/A,#N/A,FALSE,"TMCOMP96";#N/A,#N/A,FALSE,"MAT96";#N/A,#N/A,FALSE,"FANDA96";#N/A,#N/A,FALSE,"INTRAN96";#N/A,#N/A,FALSE,"NAA9697";#N/A,#N/A,FALSE,"ECWEBB";#N/A,#N/A,FALSE,"MFT96";#N/A,#N/A,FALSE,"CTrecon"}</definedName>
    <definedName name="fg_2_1_1_2" hidden="1">{#N/A,#N/A,FALSE,"TMCOMP96";#N/A,#N/A,FALSE,"MAT96";#N/A,#N/A,FALSE,"FANDA96";#N/A,#N/A,FALSE,"INTRAN96";#N/A,#N/A,FALSE,"NAA9697";#N/A,#N/A,FALSE,"ECWEBB";#N/A,#N/A,FALSE,"MFT96";#N/A,#N/A,FALSE,"CTrecon"}</definedName>
    <definedName name="fg_2_1_2" localSheetId="0" hidden="1">{#N/A,#N/A,FALSE,"TMCOMP96";#N/A,#N/A,FALSE,"MAT96";#N/A,#N/A,FALSE,"FANDA96";#N/A,#N/A,FALSE,"INTRAN96";#N/A,#N/A,FALSE,"NAA9697";#N/A,#N/A,FALSE,"ECWEBB";#N/A,#N/A,FALSE,"MFT96";#N/A,#N/A,FALSE,"CTrecon"}</definedName>
    <definedName name="fg_2_1_2" hidden="1">{#N/A,#N/A,FALSE,"TMCOMP96";#N/A,#N/A,FALSE,"MAT96";#N/A,#N/A,FALSE,"FANDA96";#N/A,#N/A,FALSE,"INTRAN96";#N/A,#N/A,FALSE,"NAA9697";#N/A,#N/A,FALSE,"ECWEBB";#N/A,#N/A,FALSE,"MFT96";#N/A,#N/A,FALSE,"CTrecon"}</definedName>
    <definedName name="fg_2_1_3" localSheetId="0" hidden="1">{#N/A,#N/A,FALSE,"TMCOMP96";#N/A,#N/A,FALSE,"MAT96";#N/A,#N/A,FALSE,"FANDA96";#N/A,#N/A,FALSE,"INTRAN96";#N/A,#N/A,FALSE,"NAA9697";#N/A,#N/A,FALSE,"ECWEBB";#N/A,#N/A,FALSE,"MFT96";#N/A,#N/A,FALSE,"CTrecon"}</definedName>
    <definedName name="fg_2_1_3" hidden="1">{#N/A,#N/A,FALSE,"TMCOMP96";#N/A,#N/A,FALSE,"MAT96";#N/A,#N/A,FALSE,"FANDA96";#N/A,#N/A,FALSE,"INTRAN96";#N/A,#N/A,FALSE,"NAA9697";#N/A,#N/A,FALSE,"ECWEBB";#N/A,#N/A,FALSE,"MFT96";#N/A,#N/A,FALSE,"CTrecon"}</definedName>
    <definedName name="fg_2_1_4" localSheetId="0" hidden="1">{#N/A,#N/A,FALSE,"TMCOMP96";#N/A,#N/A,FALSE,"MAT96";#N/A,#N/A,FALSE,"FANDA96";#N/A,#N/A,FALSE,"INTRAN96";#N/A,#N/A,FALSE,"NAA9697";#N/A,#N/A,FALSE,"ECWEBB";#N/A,#N/A,FALSE,"MFT96";#N/A,#N/A,FALSE,"CTrecon"}</definedName>
    <definedName name="fg_2_1_4" hidden="1">{#N/A,#N/A,FALSE,"TMCOMP96";#N/A,#N/A,FALSE,"MAT96";#N/A,#N/A,FALSE,"FANDA96";#N/A,#N/A,FALSE,"INTRAN96";#N/A,#N/A,FALSE,"NAA9697";#N/A,#N/A,FALSE,"ECWEBB";#N/A,#N/A,FALSE,"MFT96";#N/A,#N/A,FALSE,"CTrecon"}</definedName>
    <definedName name="fg_2_1_5" localSheetId="0" hidden="1">{#N/A,#N/A,FALSE,"TMCOMP96";#N/A,#N/A,FALSE,"MAT96";#N/A,#N/A,FALSE,"FANDA96";#N/A,#N/A,FALSE,"INTRAN96";#N/A,#N/A,FALSE,"NAA9697";#N/A,#N/A,FALSE,"ECWEBB";#N/A,#N/A,FALSE,"MFT96";#N/A,#N/A,FALSE,"CTrecon"}</definedName>
    <definedName name="fg_2_1_5" hidden="1">{#N/A,#N/A,FALSE,"TMCOMP96";#N/A,#N/A,FALSE,"MAT96";#N/A,#N/A,FALSE,"FANDA96";#N/A,#N/A,FALSE,"INTRAN96";#N/A,#N/A,FALSE,"NAA9697";#N/A,#N/A,FALSE,"ECWEBB";#N/A,#N/A,FALSE,"MFT96";#N/A,#N/A,FALSE,"CTrecon"}</definedName>
    <definedName name="fg_2_2" localSheetId="0" hidden="1">{#N/A,#N/A,FALSE,"TMCOMP96";#N/A,#N/A,FALSE,"MAT96";#N/A,#N/A,FALSE,"FANDA96";#N/A,#N/A,FALSE,"INTRAN96";#N/A,#N/A,FALSE,"NAA9697";#N/A,#N/A,FALSE,"ECWEBB";#N/A,#N/A,FALSE,"MFT96";#N/A,#N/A,FALSE,"CTrecon"}</definedName>
    <definedName name="fg_2_2" hidden="1">{#N/A,#N/A,FALSE,"TMCOMP96";#N/A,#N/A,FALSE,"MAT96";#N/A,#N/A,FALSE,"FANDA96";#N/A,#N/A,FALSE,"INTRAN96";#N/A,#N/A,FALSE,"NAA9697";#N/A,#N/A,FALSE,"ECWEBB";#N/A,#N/A,FALSE,"MFT96";#N/A,#N/A,FALSE,"CTrecon"}</definedName>
    <definedName name="fg_2_3" localSheetId="0" hidden="1">{#N/A,#N/A,FALSE,"TMCOMP96";#N/A,#N/A,FALSE,"MAT96";#N/A,#N/A,FALSE,"FANDA96";#N/A,#N/A,FALSE,"INTRAN96";#N/A,#N/A,FALSE,"NAA9697";#N/A,#N/A,FALSE,"ECWEBB";#N/A,#N/A,FALSE,"MFT96";#N/A,#N/A,FALSE,"CTrecon"}</definedName>
    <definedName name="fg_2_3" hidden="1">{#N/A,#N/A,FALSE,"TMCOMP96";#N/A,#N/A,FALSE,"MAT96";#N/A,#N/A,FALSE,"FANDA96";#N/A,#N/A,FALSE,"INTRAN96";#N/A,#N/A,FALSE,"NAA9697";#N/A,#N/A,FALSE,"ECWEBB";#N/A,#N/A,FALSE,"MFT96";#N/A,#N/A,FALSE,"CTrecon"}</definedName>
    <definedName name="fg_2_4" localSheetId="0" hidden="1">{#N/A,#N/A,FALSE,"TMCOMP96";#N/A,#N/A,FALSE,"MAT96";#N/A,#N/A,FALSE,"FANDA96";#N/A,#N/A,FALSE,"INTRAN96";#N/A,#N/A,FALSE,"NAA9697";#N/A,#N/A,FALSE,"ECWEBB";#N/A,#N/A,FALSE,"MFT96";#N/A,#N/A,FALSE,"CTrecon"}</definedName>
    <definedName name="fg_2_4" hidden="1">{#N/A,#N/A,FALSE,"TMCOMP96";#N/A,#N/A,FALSE,"MAT96";#N/A,#N/A,FALSE,"FANDA96";#N/A,#N/A,FALSE,"INTRAN96";#N/A,#N/A,FALSE,"NAA9697";#N/A,#N/A,FALSE,"ECWEBB";#N/A,#N/A,FALSE,"MFT96";#N/A,#N/A,FALSE,"CTrecon"}</definedName>
    <definedName name="fg_2_5" localSheetId="0" hidden="1">{#N/A,#N/A,FALSE,"TMCOMP96";#N/A,#N/A,FALSE,"MAT96";#N/A,#N/A,FALSE,"FANDA96";#N/A,#N/A,FALSE,"INTRAN96";#N/A,#N/A,FALSE,"NAA9697";#N/A,#N/A,FALSE,"ECWEBB";#N/A,#N/A,FALSE,"MFT96";#N/A,#N/A,FALSE,"CTrecon"}</definedName>
    <definedName name="fg_2_5" hidden="1">{#N/A,#N/A,FALSE,"TMCOMP96";#N/A,#N/A,FALSE,"MAT96";#N/A,#N/A,FALSE,"FANDA96";#N/A,#N/A,FALSE,"INTRAN96";#N/A,#N/A,FALSE,"NAA9697";#N/A,#N/A,FALSE,"ECWEBB";#N/A,#N/A,FALSE,"MFT96";#N/A,#N/A,FALSE,"CTrecon"}</definedName>
    <definedName name="fg_3" localSheetId="0" hidden="1">{#N/A,#N/A,FALSE,"TMCOMP96";#N/A,#N/A,FALSE,"MAT96";#N/A,#N/A,FALSE,"FANDA96";#N/A,#N/A,FALSE,"INTRAN96";#N/A,#N/A,FALSE,"NAA9697";#N/A,#N/A,FALSE,"ECWEBB";#N/A,#N/A,FALSE,"MFT96";#N/A,#N/A,FALSE,"CTrecon"}</definedName>
    <definedName name="fg_3" hidden="1">{#N/A,#N/A,FALSE,"TMCOMP96";#N/A,#N/A,FALSE,"MAT96";#N/A,#N/A,FALSE,"FANDA96";#N/A,#N/A,FALSE,"INTRAN96";#N/A,#N/A,FALSE,"NAA9697";#N/A,#N/A,FALSE,"ECWEBB";#N/A,#N/A,FALSE,"MFT96";#N/A,#N/A,FALSE,"CTrecon"}</definedName>
    <definedName name="fg_3_1" localSheetId="0" hidden="1">{#N/A,#N/A,FALSE,"TMCOMP96";#N/A,#N/A,FALSE,"MAT96";#N/A,#N/A,FALSE,"FANDA96";#N/A,#N/A,FALSE,"INTRAN96";#N/A,#N/A,FALSE,"NAA9697";#N/A,#N/A,FALSE,"ECWEBB";#N/A,#N/A,FALSE,"MFT96";#N/A,#N/A,FALSE,"CTrecon"}</definedName>
    <definedName name="fg_3_1" hidden="1">{#N/A,#N/A,FALSE,"TMCOMP96";#N/A,#N/A,FALSE,"MAT96";#N/A,#N/A,FALSE,"FANDA96";#N/A,#N/A,FALSE,"INTRAN96";#N/A,#N/A,FALSE,"NAA9697";#N/A,#N/A,FALSE,"ECWEBB";#N/A,#N/A,FALSE,"MFT96";#N/A,#N/A,FALSE,"CTrecon"}</definedName>
    <definedName name="fg_3_1_1" localSheetId="0" hidden="1">{#N/A,#N/A,FALSE,"TMCOMP96";#N/A,#N/A,FALSE,"MAT96";#N/A,#N/A,FALSE,"FANDA96";#N/A,#N/A,FALSE,"INTRAN96";#N/A,#N/A,FALSE,"NAA9697";#N/A,#N/A,FALSE,"ECWEBB";#N/A,#N/A,FALSE,"MFT96";#N/A,#N/A,FALSE,"CTrecon"}</definedName>
    <definedName name="fg_3_1_1" hidden="1">{#N/A,#N/A,FALSE,"TMCOMP96";#N/A,#N/A,FALSE,"MAT96";#N/A,#N/A,FALSE,"FANDA96";#N/A,#N/A,FALSE,"INTRAN96";#N/A,#N/A,FALSE,"NAA9697";#N/A,#N/A,FALSE,"ECWEBB";#N/A,#N/A,FALSE,"MFT96";#N/A,#N/A,FALSE,"CTrecon"}</definedName>
    <definedName name="fg_3_1_1_1" hidden="1">{#N/A,#N/A,FALSE,"TMCOMP96";#N/A,#N/A,FALSE,"MAT96";#N/A,#N/A,FALSE,"FANDA96";#N/A,#N/A,FALSE,"INTRAN96";#N/A,#N/A,FALSE,"NAA9697";#N/A,#N/A,FALSE,"ECWEBB";#N/A,#N/A,FALSE,"MFT96";#N/A,#N/A,FALSE,"CTrecon"}</definedName>
    <definedName name="fg_3_1_1_2" hidden="1">{#N/A,#N/A,FALSE,"TMCOMP96";#N/A,#N/A,FALSE,"MAT96";#N/A,#N/A,FALSE,"FANDA96";#N/A,#N/A,FALSE,"INTRAN96";#N/A,#N/A,FALSE,"NAA9697";#N/A,#N/A,FALSE,"ECWEBB";#N/A,#N/A,FALSE,"MFT96";#N/A,#N/A,FALSE,"CTrecon"}</definedName>
    <definedName name="fg_3_1_2" localSheetId="0" hidden="1">{#N/A,#N/A,FALSE,"TMCOMP96";#N/A,#N/A,FALSE,"MAT96";#N/A,#N/A,FALSE,"FANDA96";#N/A,#N/A,FALSE,"INTRAN96";#N/A,#N/A,FALSE,"NAA9697";#N/A,#N/A,FALSE,"ECWEBB";#N/A,#N/A,FALSE,"MFT96";#N/A,#N/A,FALSE,"CTrecon"}</definedName>
    <definedName name="fg_3_1_2" hidden="1">{#N/A,#N/A,FALSE,"TMCOMP96";#N/A,#N/A,FALSE,"MAT96";#N/A,#N/A,FALSE,"FANDA96";#N/A,#N/A,FALSE,"INTRAN96";#N/A,#N/A,FALSE,"NAA9697";#N/A,#N/A,FALSE,"ECWEBB";#N/A,#N/A,FALSE,"MFT96";#N/A,#N/A,FALSE,"CTrecon"}</definedName>
    <definedName name="fg_3_1_3" localSheetId="0" hidden="1">{#N/A,#N/A,FALSE,"TMCOMP96";#N/A,#N/A,FALSE,"MAT96";#N/A,#N/A,FALSE,"FANDA96";#N/A,#N/A,FALSE,"INTRAN96";#N/A,#N/A,FALSE,"NAA9697";#N/A,#N/A,FALSE,"ECWEBB";#N/A,#N/A,FALSE,"MFT96";#N/A,#N/A,FALSE,"CTrecon"}</definedName>
    <definedName name="fg_3_1_3" hidden="1">{#N/A,#N/A,FALSE,"TMCOMP96";#N/A,#N/A,FALSE,"MAT96";#N/A,#N/A,FALSE,"FANDA96";#N/A,#N/A,FALSE,"INTRAN96";#N/A,#N/A,FALSE,"NAA9697";#N/A,#N/A,FALSE,"ECWEBB";#N/A,#N/A,FALSE,"MFT96";#N/A,#N/A,FALSE,"CTrecon"}</definedName>
    <definedName name="fg_3_1_4" localSheetId="0" hidden="1">{#N/A,#N/A,FALSE,"TMCOMP96";#N/A,#N/A,FALSE,"MAT96";#N/A,#N/A,FALSE,"FANDA96";#N/A,#N/A,FALSE,"INTRAN96";#N/A,#N/A,FALSE,"NAA9697";#N/A,#N/A,FALSE,"ECWEBB";#N/A,#N/A,FALSE,"MFT96";#N/A,#N/A,FALSE,"CTrecon"}</definedName>
    <definedName name="fg_3_1_4" hidden="1">{#N/A,#N/A,FALSE,"TMCOMP96";#N/A,#N/A,FALSE,"MAT96";#N/A,#N/A,FALSE,"FANDA96";#N/A,#N/A,FALSE,"INTRAN96";#N/A,#N/A,FALSE,"NAA9697";#N/A,#N/A,FALSE,"ECWEBB";#N/A,#N/A,FALSE,"MFT96";#N/A,#N/A,FALSE,"CTrecon"}</definedName>
    <definedName name="fg_3_1_5" localSheetId="0" hidden="1">{#N/A,#N/A,FALSE,"TMCOMP96";#N/A,#N/A,FALSE,"MAT96";#N/A,#N/A,FALSE,"FANDA96";#N/A,#N/A,FALSE,"INTRAN96";#N/A,#N/A,FALSE,"NAA9697";#N/A,#N/A,FALSE,"ECWEBB";#N/A,#N/A,FALSE,"MFT96";#N/A,#N/A,FALSE,"CTrecon"}</definedName>
    <definedName name="fg_3_1_5" hidden="1">{#N/A,#N/A,FALSE,"TMCOMP96";#N/A,#N/A,FALSE,"MAT96";#N/A,#N/A,FALSE,"FANDA96";#N/A,#N/A,FALSE,"INTRAN96";#N/A,#N/A,FALSE,"NAA9697";#N/A,#N/A,FALSE,"ECWEBB";#N/A,#N/A,FALSE,"MFT96";#N/A,#N/A,FALSE,"CTrecon"}</definedName>
    <definedName name="fg_3_2" localSheetId="0" hidden="1">{#N/A,#N/A,FALSE,"TMCOMP96";#N/A,#N/A,FALSE,"MAT96";#N/A,#N/A,FALSE,"FANDA96";#N/A,#N/A,FALSE,"INTRAN96";#N/A,#N/A,FALSE,"NAA9697";#N/A,#N/A,FALSE,"ECWEBB";#N/A,#N/A,FALSE,"MFT96";#N/A,#N/A,FALSE,"CTrecon"}</definedName>
    <definedName name="fg_3_2" hidden="1">{#N/A,#N/A,FALSE,"TMCOMP96";#N/A,#N/A,FALSE,"MAT96";#N/A,#N/A,FALSE,"FANDA96";#N/A,#N/A,FALSE,"INTRAN96";#N/A,#N/A,FALSE,"NAA9697";#N/A,#N/A,FALSE,"ECWEBB";#N/A,#N/A,FALSE,"MFT96";#N/A,#N/A,FALSE,"CTrecon"}</definedName>
    <definedName name="fg_3_3" localSheetId="0" hidden="1">{#N/A,#N/A,FALSE,"TMCOMP96";#N/A,#N/A,FALSE,"MAT96";#N/A,#N/A,FALSE,"FANDA96";#N/A,#N/A,FALSE,"INTRAN96";#N/A,#N/A,FALSE,"NAA9697";#N/A,#N/A,FALSE,"ECWEBB";#N/A,#N/A,FALSE,"MFT96";#N/A,#N/A,FALSE,"CTrecon"}</definedName>
    <definedName name="fg_3_3" hidden="1">{#N/A,#N/A,FALSE,"TMCOMP96";#N/A,#N/A,FALSE,"MAT96";#N/A,#N/A,FALSE,"FANDA96";#N/A,#N/A,FALSE,"INTRAN96";#N/A,#N/A,FALSE,"NAA9697";#N/A,#N/A,FALSE,"ECWEBB";#N/A,#N/A,FALSE,"MFT96";#N/A,#N/A,FALSE,"CTrecon"}</definedName>
    <definedName name="fg_3_4" localSheetId="0" hidden="1">{#N/A,#N/A,FALSE,"TMCOMP96";#N/A,#N/A,FALSE,"MAT96";#N/A,#N/A,FALSE,"FANDA96";#N/A,#N/A,FALSE,"INTRAN96";#N/A,#N/A,FALSE,"NAA9697";#N/A,#N/A,FALSE,"ECWEBB";#N/A,#N/A,FALSE,"MFT96";#N/A,#N/A,FALSE,"CTrecon"}</definedName>
    <definedName name="fg_3_4" hidden="1">{#N/A,#N/A,FALSE,"TMCOMP96";#N/A,#N/A,FALSE,"MAT96";#N/A,#N/A,FALSE,"FANDA96";#N/A,#N/A,FALSE,"INTRAN96";#N/A,#N/A,FALSE,"NAA9697";#N/A,#N/A,FALSE,"ECWEBB";#N/A,#N/A,FALSE,"MFT96";#N/A,#N/A,FALSE,"CTrecon"}</definedName>
    <definedName name="fg_3_5" localSheetId="0" hidden="1">{#N/A,#N/A,FALSE,"TMCOMP96";#N/A,#N/A,FALSE,"MAT96";#N/A,#N/A,FALSE,"FANDA96";#N/A,#N/A,FALSE,"INTRAN96";#N/A,#N/A,FALSE,"NAA9697";#N/A,#N/A,FALSE,"ECWEBB";#N/A,#N/A,FALSE,"MFT96";#N/A,#N/A,FALSE,"CTrecon"}</definedName>
    <definedName name="fg_3_5" hidden="1">{#N/A,#N/A,FALSE,"TMCOMP96";#N/A,#N/A,FALSE,"MAT96";#N/A,#N/A,FALSE,"FANDA96";#N/A,#N/A,FALSE,"INTRAN96";#N/A,#N/A,FALSE,"NAA9697";#N/A,#N/A,FALSE,"ECWEBB";#N/A,#N/A,FALSE,"MFT96";#N/A,#N/A,FALSE,"CTrecon"}</definedName>
    <definedName name="fg_4" localSheetId="0" hidden="1">{#N/A,#N/A,FALSE,"TMCOMP96";#N/A,#N/A,FALSE,"MAT96";#N/A,#N/A,FALSE,"FANDA96";#N/A,#N/A,FALSE,"INTRAN96";#N/A,#N/A,FALSE,"NAA9697";#N/A,#N/A,FALSE,"ECWEBB";#N/A,#N/A,FALSE,"MFT96";#N/A,#N/A,FALSE,"CTrecon"}</definedName>
    <definedName name="fg_4" hidden="1">{#N/A,#N/A,FALSE,"TMCOMP96";#N/A,#N/A,FALSE,"MAT96";#N/A,#N/A,FALSE,"FANDA96";#N/A,#N/A,FALSE,"INTRAN96";#N/A,#N/A,FALSE,"NAA9697";#N/A,#N/A,FALSE,"ECWEBB";#N/A,#N/A,FALSE,"MFT96";#N/A,#N/A,FALSE,"CTrecon"}</definedName>
    <definedName name="fg_4_1" localSheetId="0" hidden="1">{#N/A,#N/A,FALSE,"TMCOMP96";#N/A,#N/A,FALSE,"MAT96";#N/A,#N/A,FALSE,"FANDA96";#N/A,#N/A,FALSE,"INTRAN96";#N/A,#N/A,FALSE,"NAA9697";#N/A,#N/A,FALSE,"ECWEBB";#N/A,#N/A,FALSE,"MFT96";#N/A,#N/A,FALSE,"CTrecon"}</definedName>
    <definedName name="fg_4_1" hidden="1">{#N/A,#N/A,FALSE,"TMCOMP96";#N/A,#N/A,FALSE,"MAT96";#N/A,#N/A,FALSE,"FANDA96";#N/A,#N/A,FALSE,"INTRAN96";#N/A,#N/A,FALSE,"NAA9697";#N/A,#N/A,FALSE,"ECWEBB";#N/A,#N/A,FALSE,"MFT96";#N/A,#N/A,FALSE,"CTrecon"}</definedName>
    <definedName name="fg_4_1_1" localSheetId="0" hidden="1">{#N/A,#N/A,FALSE,"TMCOMP96";#N/A,#N/A,FALSE,"MAT96";#N/A,#N/A,FALSE,"FANDA96";#N/A,#N/A,FALSE,"INTRAN96";#N/A,#N/A,FALSE,"NAA9697";#N/A,#N/A,FALSE,"ECWEBB";#N/A,#N/A,FALSE,"MFT96";#N/A,#N/A,FALSE,"CTrecon"}</definedName>
    <definedName name="fg_4_1_1" hidden="1">{#N/A,#N/A,FALSE,"TMCOMP96";#N/A,#N/A,FALSE,"MAT96";#N/A,#N/A,FALSE,"FANDA96";#N/A,#N/A,FALSE,"INTRAN96";#N/A,#N/A,FALSE,"NAA9697";#N/A,#N/A,FALSE,"ECWEBB";#N/A,#N/A,FALSE,"MFT96";#N/A,#N/A,FALSE,"CTrecon"}</definedName>
    <definedName name="fg_4_1_1_1" hidden="1">{#N/A,#N/A,FALSE,"TMCOMP96";#N/A,#N/A,FALSE,"MAT96";#N/A,#N/A,FALSE,"FANDA96";#N/A,#N/A,FALSE,"INTRAN96";#N/A,#N/A,FALSE,"NAA9697";#N/A,#N/A,FALSE,"ECWEBB";#N/A,#N/A,FALSE,"MFT96";#N/A,#N/A,FALSE,"CTrecon"}</definedName>
    <definedName name="fg_4_1_1_2" hidden="1">{#N/A,#N/A,FALSE,"TMCOMP96";#N/A,#N/A,FALSE,"MAT96";#N/A,#N/A,FALSE,"FANDA96";#N/A,#N/A,FALSE,"INTRAN96";#N/A,#N/A,FALSE,"NAA9697";#N/A,#N/A,FALSE,"ECWEBB";#N/A,#N/A,FALSE,"MFT96";#N/A,#N/A,FALSE,"CTrecon"}</definedName>
    <definedName name="fg_4_1_2" localSheetId="0" hidden="1">{#N/A,#N/A,FALSE,"TMCOMP96";#N/A,#N/A,FALSE,"MAT96";#N/A,#N/A,FALSE,"FANDA96";#N/A,#N/A,FALSE,"INTRAN96";#N/A,#N/A,FALSE,"NAA9697";#N/A,#N/A,FALSE,"ECWEBB";#N/A,#N/A,FALSE,"MFT96";#N/A,#N/A,FALSE,"CTrecon"}</definedName>
    <definedName name="fg_4_1_2" hidden="1">{#N/A,#N/A,FALSE,"TMCOMP96";#N/A,#N/A,FALSE,"MAT96";#N/A,#N/A,FALSE,"FANDA96";#N/A,#N/A,FALSE,"INTRAN96";#N/A,#N/A,FALSE,"NAA9697";#N/A,#N/A,FALSE,"ECWEBB";#N/A,#N/A,FALSE,"MFT96";#N/A,#N/A,FALSE,"CTrecon"}</definedName>
    <definedName name="fg_4_1_3" localSheetId="0" hidden="1">{#N/A,#N/A,FALSE,"TMCOMP96";#N/A,#N/A,FALSE,"MAT96";#N/A,#N/A,FALSE,"FANDA96";#N/A,#N/A,FALSE,"INTRAN96";#N/A,#N/A,FALSE,"NAA9697";#N/A,#N/A,FALSE,"ECWEBB";#N/A,#N/A,FALSE,"MFT96";#N/A,#N/A,FALSE,"CTrecon"}</definedName>
    <definedName name="fg_4_1_3" hidden="1">{#N/A,#N/A,FALSE,"TMCOMP96";#N/A,#N/A,FALSE,"MAT96";#N/A,#N/A,FALSE,"FANDA96";#N/A,#N/A,FALSE,"INTRAN96";#N/A,#N/A,FALSE,"NAA9697";#N/A,#N/A,FALSE,"ECWEBB";#N/A,#N/A,FALSE,"MFT96";#N/A,#N/A,FALSE,"CTrecon"}</definedName>
    <definedName name="fg_4_1_4" localSheetId="0" hidden="1">{#N/A,#N/A,FALSE,"TMCOMP96";#N/A,#N/A,FALSE,"MAT96";#N/A,#N/A,FALSE,"FANDA96";#N/A,#N/A,FALSE,"INTRAN96";#N/A,#N/A,FALSE,"NAA9697";#N/A,#N/A,FALSE,"ECWEBB";#N/A,#N/A,FALSE,"MFT96";#N/A,#N/A,FALSE,"CTrecon"}</definedName>
    <definedName name="fg_4_1_4" hidden="1">{#N/A,#N/A,FALSE,"TMCOMP96";#N/A,#N/A,FALSE,"MAT96";#N/A,#N/A,FALSE,"FANDA96";#N/A,#N/A,FALSE,"INTRAN96";#N/A,#N/A,FALSE,"NAA9697";#N/A,#N/A,FALSE,"ECWEBB";#N/A,#N/A,FALSE,"MFT96";#N/A,#N/A,FALSE,"CTrecon"}</definedName>
    <definedName name="fg_4_1_5" localSheetId="0" hidden="1">{#N/A,#N/A,FALSE,"TMCOMP96";#N/A,#N/A,FALSE,"MAT96";#N/A,#N/A,FALSE,"FANDA96";#N/A,#N/A,FALSE,"INTRAN96";#N/A,#N/A,FALSE,"NAA9697";#N/A,#N/A,FALSE,"ECWEBB";#N/A,#N/A,FALSE,"MFT96";#N/A,#N/A,FALSE,"CTrecon"}</definedName>
    <definedName name="fg_4_1_5" hidden="1">{#N/A,#N/A,FALSE,"TMCOMP96";#N/A,#N/A,FALSE,"MAT96";#N/A,#N/A,FALSE,"FANDA96";#N/A,#N/A,FALSE,"INTRAN96";#N/A,#N/A,FALSE,"NAA9697";#N/A,#N/A,FALSE,"ECWEBB";#N/A,#N/A,FALSE,"MFT96";#N/A,#N/A,FALSE,"CTrecon"}</definedName>
    <definedName name="fg_4_2" localSheetId="0" hidden="1">{#N/A,#N/A,FALSE,"TMCOMP96";#N/A,#N/A,FALSE,"MAT96";#N/A,#N/A,FALSE,"FANDA96";#N/A,#N/A,FALSE,"INTRAN96";#N/A,#N/A,FALSE,"NAA9697";#N/A,#N/A,FALSE,"ECWEBB";#N/A,#N/A,FALSE,"MFT96";#N/A,#N/A,FALSE,"CTrecon"}</definedName>
    <definedName name="fg_4_2" hidden="1">{#N/A,#N/A,FALSE,"TMCOMP96";#N/A,#N/A,FALSE,"MAT96";#N/A,#N/A,FALSE,"FANDA96";#N/A,#N/A,FALSE,"INTRAN96";#N/A,#N/A,FALSE,"NAA9697";#N/A,#N/A,FALSE,"ECWEBB";#N/A,#N/A,FALSE,"MFT96";#N/A,#N/A,FALSE,"CTrecon"}</definedName>
    <definedName name="fg_4_3" localSheetId="0" hidden="1">{#N/A,#N/A,FALSE,"TMCOMP96";#N/A,#N/A,FALSE,"MAT96";#N/A,#N/A,FALSE,"FANDA96";#N/A,#N/A,FALSE,"INTRAN96";#N/A,#N/A,FALSE,"NAA9697";#N/A,#N/A,FALSE,"ECWEBB";#N/A,#N/A,FALSE,"MFT96";#N/A,#N/A,FALSE,"CTrecon"}</definedName>
    <definedName name="fg_4_3" hidden="1">{#N/A,#N/A,FALSE,"TMCOMP96";#N/A,#N/A,FALSE,"MAT96";#N/A,#N/A,FALSE,"FANDA96";#N/A,#N/A,FALSE,"INTRAN96";#N/A,#N/A,FALSE,"NAA9697";#N/A,#N/A,FALSE,"ECWEBB";#N/A,#N/A,FALSE,"MFT96";#N/A,#N/A,FALSE,"CTrecon"}</definedName>
    <definedName name="fg_4_4" localSheetId="0" hidden="1">{#N/A,#N/A,FALSE,"TMCOMP96";#N/A,#N/A,FALSE,"MAT96";#N/A,#N/A,FALSE,"FANDA96";#N/A,#N/A,FALSE,"INTRAN96";#N/A,#N/A,FALSE,"NAA9697";#N/A,#N/A,FALSE,"ECWEBB";#N/A,#N/A,FALSE,"MFT96";#N/A,#N/A,FALSE,"CTrecon"}</definedName>
    <definedName name="fg_4_4" hidden="1">{#N/A,#N/A,FALSE,"TMCOMP96";#N/A,#N/A,FALSE,"MAT96";#N/A,#N/A,FALSE,"FANDA96";#N/A,#N/A,FALSE,"INTRAN96";#N/A,#N/A,FALSE,"NAA9697";#N/A,#N/A,FALSE,"ECWEBB";#N/A,#N/A,FALSE,"MFT96";#N/A,#N/A,FALSE,"CTrecon"}</definedName>
    <definedName name="fg_4_5" localSheetId="0" hidden="1">{#N/A,#N/A,FALSE,"TMCOMP96";#N/A,#N/A,FALSE,"MAT96";#N/A,#N/A,FALSE,"FANDA96";#N/A,#N/A,FALSE,"INTRAN96";#N/A,#N/A,FALSE,"NAA9697";#N/A,#N/A,FALSE,"ECWEBB";#N/A,#N/A,FALSE,"MFT96";#N/A,#N/A,FALSE,"CTrecon"}</definedName>
    <definedName name="fg_4_5" hidden="1">{#N/A,#N/A,FALSE,"TMCOMP96";#N/A,#N/A,FALSE,"MAT96";#N/A,#N/A,FALSE,"FANDA96";#N/A,#N/A,FALSE,"INTRAN96";#N/A,#N/A,FALSE,"NAA9697";#N/A,#N/A,FALSE,"ECWEBB";#N/A,#N/A,FALSE,"MFT96";#N/A,#N/A,FALSE,"CTrecon"}</definedName>
    <definedName name="fg_5" localSheetId="0" hidden="1">{#N/A,#N/A,FALSE,"TMCOMP96";#N/A,#N/A,FALSE,"MAT96";#N/A,#N/A,FALSE,"FANDA96";#N/A,#N/A,FALSE,"INTRAN96";#N/A,#N/A,FALSE,"NAA9697";#N/A,#N/A,FALSE,"ECWEBB";#N/A,#N/A,FALSE,"MFT96";#N/A,#N/A,FALSE,"CTrecon"}</definedName>
    <definedName name="fg_5" hidden="1">{#N/A,#N/A,FALSE,"TMCOMP96";#N/A,#N/A,FALSE,"MAT96";#N/A,#N/A,FALSE,"FANDA96";#N/A,#N/A,FALSE,"INTRAN96";#N/A,#N/A,FALSE,"NAA9697";#N/A,#N/A,FALSE,"ECWEBB";#N/A,#N/A,FALSE,"MFT96";#N/A,#N/A,FALSE,"CTrecon"}</definedName>
    <definedName name="fg_5_1" localSheetId="0" hidden="1">{#N/A,#N/A,FALSE,"TMCOMP96";#N/A,#N/A,FALSE,"MAT96";#N/A,#N/A,FALSE,"FANDA96";#N/A,#N/A,FALSE,"INTRAN96";#N/A,#N/A,FALSE,"NAA9697";#N/A,#N/A,FALSE,"ECWEBB";#N/A,#N/A,FALSE,"MFT96";#N/A,#N/A,FALSE,"CTrecon"}</definedName>
    <definedName name="fg_5_1" hidden="1">{#N/A,#N/A,FALSE,"TMCOMP96";#N/A,#N/A,FALSE,"MAT96";#N/A,#N/A,FALSE,"FANDA96";#N/A,#N/A,FALSE,"INTRAN96";#N/A,#N/A,FALSE,"NAA9697";#N/A,#N/A,FALSE,"ECWEBB";#N/A,#N/A,FALSE,"MFT96";#N/A,#N/A,FALSE,"CTrecon"}</definedName>
    <definedName name="fg_5_1_1" localSheetId="0" hidden="1">{#N/A,#N/A,FALSE,"TMCOMP96";#N/A,#N/A,FALSE,"MAT96";#N/A,#N/A,FALSE,"FANDA96";#N/A,#N/A,FALSE,"INTRAN96";#N/A,#N/A,FALSE,"NAA9697";#N/A,#N/A,FALSE,"ECWEBB";#N/A,#N/A,FALSE,"MFT96";#N/A,#N/A,FALSE,"CTrecon"}</definedName>
    <definedName name="fg_5_1_1" hidden="1">{#N/A,#N/A,FALSE,"TMCOMP96";#N/A,#N/A,FALSE,"MAT96";#N/A,#N/A,FALSE,"FANDA96";#N/A,#N/A,FALSE,"INTRAN96";#N/A,#N/A,FALSE,"NAA9697";#N/A,#N/A,FALSE,"ECWEBB";#N/A,#N/A,FALSE,"MFT96";#N/A,#N/A,FALSE,"CTrecon"}</definedName>
    <definedName name="fg_5_1_1_1" hidden="1">{#N/A,#N/A,FALSE,"TMCOMP96";#N/A,#N/A,FALSE,"MAT96";#N/A,#N/A,FALSE,"FANDA96";#N/A,#N/A,FALSE,"INTRAN96";#N/A,#N/A,FALSE,"NAA9697";#N/A,#N/A,FALSE,"ECWEBB";#N/A,#N/A,FALSE,"MFT96";#N/A,#N/A,FALSE,"CTrecon"}</definedName>
    <definedName name="fg_5_1_1_2" hidden="1">{#N/A,#N/A,FALSE,"TMCOMP96";#N/A,#N/A,FALSE,"MAT96";#N/A,#N/A,FALSE,"FANDA96";#N/A,#N/A,FALSE,"INTRAN96";#N/A,#N/A,FALSE,"NAA9697";#N/A,#N/A,FALSE,"ECWEBB";#N/A,#N/A,FALSE,"MFT96";#N/A,#N/A,FALSE,"CTrecon"}</definedName>
    <definedName name="fg_5_1_2" localSheetId="0" hidden="1">{#N/A,#N/A,FALSE,"TMCOMP96";#N/A,#N/A,FALSE,"MAT96";#N/A,#N/A,FALSE,"FANDA96";#N/A,#N/A,FALSE,"INTRAN96";#N/A,#N/A,FALSE,"NAA9697";#N/A,#N/A,FALSE,"ECWEBB";#N/A,#N/A,FALSE,"MFT96";#N/A,#N/A,FALSE,"CTrecon"}</definedName>
    <definedName name="fg_5_1_2" hidden="1">{#N/A,#N/A,FALSE,"TMCOMP96";#N/A,#N/A,FALSE,"MAT96";#N/A,#N/A,FALSE,"FANDA96";#N/A,#N/A,FALSE,"INTRAN96";#N/A,#N/A,FALSE,"NAA9697";#N/A,#N/A,FALSE,"ECWEBB";#N/A,#N/A,FALSE,"MFT96";#N/A,#N/A,FALSE,"CTrecon"}</definedName>
    <definedName name="fg_5_1_3" localSheetId="0" hidden="1">{#N/A,#N/A,FALSE,"TMCOMP96";#N/A,#N/A,FALSE,"MAT96";#N/A,#N/A,FALSE,"FANDA96";#N/A,#N/A,FALSE,"INTRAN96";#N/A,#N/A,FALSE,"NAA9697";#N/A,#N/A,FALSE,"ECWEBB";#N/A,#N/A,FALSE,"MFT96";#N/A,#N/A,FALSE,"CTrecon"}</definedName>
    <definedName name="fg_5_1_3" hidden="1">{#N/A,#N/A,FALSE,"TMCOMP96";#N/A,#N/A,FALSE,"MAT96";#N/A,#N/A,FALSE,"FANDA96";#N/A,#N/A,FALSE,"INTRAN96";#N/A,#N/A,FALSE,"NAA9697";#N/A,#N/A,FALSE,"ECWEBB";#N/A,#N/A,FALSE,"MFT96";#N/A,#N/A,FALSE,"CTrecon"}</definedName>
    <definedName name="fg_5_1_4" localSheetId="0" hidden="1">{#N/A,#N/A,FALSE,"TMCOMP96";#N/A,#N/A,FALSE,"MAT96";#N/A,#N/A,FALSE,"FANDA96";#N/A,#N/A,FALSE,"INTRAN96";#N/A,#N/A,FALSE,"NAA9697";#N/A,#N/A,FALSE,"ECWEBB";#N/A,#N/A,FALSE,"MFT96";#N/A,#N/A,FALSE,"CTrecon"}</definedName>
    <definedName name="fg_5_1_4" hidden="1">{#N/A,#N/A,FALSE,"TMCOMP96";#N/A,#N/A,FALSE,"MAT96";#N/A,#N/A,FALSE,"FANDA96";#N/A,#N/A,FALSE,"INTRAN96";#N/A,#N/A,FALSE,"NAA9697";#N/A,#N/A,FALSE,"ECWEBB";#N/A,#N/A,FALSE,"MFT96";#N/A,#N/A,FALSE,"CTrecon"}</definedName>
    <definedName name="fg_5_1_5" localSheetId="0" hidden="1">{#N/A,#N/A,FALSE,"TMCOMP96";#N/A,#N/A,FALSE,"MAT96";#N/A,#N/A,FALSE,"FANDA96";#N/A,#N/A,FALSE,"INTRAN96";#N/A,#N/A,FALSE,"NAA9697";#N/A,#N/A,FALSE,"ECWEBB";#N/A,#N/A,FALSE,"MFT96";#N/A,#N/A,FALSE,"CTrecon"}</definedName>
    <definedName name="fg_5_1_5" hidden="1">{#N/A,#N/A,FALSE,"TMCOMP96";#N/A,#N/A,FALSE,"MAT96";#N/A,#N/A,FALSE,"FANDA96";#N/A,#N/A,FALSE,"INTRAN96";#N/A,#N/A,FALSE,"NAA9697";#N/A,#N/A,FALSE,"ECWEBB";#N/A,#N/A,FALSE,"MFT96";#N/A,#N/A,FALSE,"CTrecon"}</definedName>
    <definedName name="fg_5_2" localSheetId="0" hidden="1">{#N/A,#N/A,FALSE,"TMCOMP96";#N/A,#N/A,FALSE,"MAT96";#N/A,#N/A,FALSE,"FANDA96";#N/A,#N/A,FALSE,"INTRAN96";#N/A,#N/A,FALSE,"NAA9697";#N/A,#N/A,FALSE,"ECWEBB";#N/A,#N/A,FALSE,"MFT96";#N/A,#N/A,FALSE,"CTrecon"}</definedName>
    <definedName name="fg_5_2" hidden="1">{#N/A,#N/A,FALSE,"TMCOMP96";#N/A,#N/A,FALSE,"MAT96";#N/A,#N/A,FALSE,"FANDA96";#N/A,#N/A,FALSE,"INTRAN96";#N/A,#N/A,FALSE,"NAA9697";#N/A,#N/A,FALSE,"ECWEBB";#N/A,#N/A,FALSE,"MFT96";#N/A,#N/A,FALSE,"CTrecon"}</definedName>
    <definedName name="fg_5_3" localSheetId="0" hidden="1">{#N/A,#N/A,FALSE,"TMCOMP96";#N/A,#N/A,FALSE,"MAT96";#N/A,#N/A,FALSE,"FANDA96";#N/A,#N/A,FALSE,"INTRAN96";#N/A,#N/A,FALSE,"NAA9697";#N/A,#N/A,FALSE,"ECWEBB";#N/A,#N/A,FALSE,"MFT96";#N/A,#N/A,FALSE,"CTrecon"}</definedName>
    <definedName name="fg_5_3" hidden="1">{#N/A,#N/A,FALSE,"TMCOMP96";#N/A,#N/A,FALSE,"MAT96";#N/A,#N/A,FALSE,"FANDA96";#N/A,#N/A,FALSE,"INTRAN96";#N/A,#N/A,FALSE,"NAA9697";#N/A,#N/A,FALSE,"ECWEBB";#N/A,#N/A,FALSE,"MFT96";#N/A,#N/A,FALSE,"CTrecon"}</definedName>
    <definedName name="fg_5_4" localSheetId="0" hidden="1">{#N/A,#N/A,FALSE,"TMCOMP96";#N/A,#N/A,FALSE,"MAT96";#N/A,#N/A,FALSE,"FANDA96";#N/A,#N/A,FALSE,"INTRAN96";#N/A,#N/A,FALSE,"NAA9697";#N/A,#N/A,FALSE,"ECWEBB";#N/A,#N/A,FALSE,"MFT96";#N/A,#N/A,FALSE,"CTrecon"}</definedName>
    <definedName name="fg_5_4" hidden="1">{#N/A,#N/A,FALSE,"TMCOMP96";#N/A,#N/A,FALSE,"MAT96";#N/A,#N/A,FALSE,"FANDA96";#N/A,#N/A,FALSE,"INTRAN96";#N/A,#N/A,FALSE,"NAA9697";#N/A,#N/A,FALSE,"ECWEBB";#N/A,#N/A,FALSE,"MFT96";#N/A,#N/A,FALSE,"CTrecon"}</definedName>
    <definedName name="fg_5_5" localSheetId="0" hidden="1">{#N/A,#N/A,FALSE,"TMCOMP96";#N/A,#N/A,FALSE,"MAT96";#N/A,#N/A,FALSE,"FANDA96";#N/A,#N/A,FALSE,"INTRAN96";#N/A,#N/A,FALSE,"NAA9697";#N/A,#N/A,FALSE,"ECWEBB";#N/A,#N/A,FALSE,"MFT96";#N/A,#N/A,FALSE,"CTrecon"}</definedName>
    <definedName name="fg_5_5" hidden="1">{#N/A,#N/A,FALSE,"TMCOMP96";#N/A,#N/A,FALSE,"MAT96";#N/A,#N/A,FALSE,"FANDA96";#N/A,#N/A,FALSE,"INTRAN96";#N/A,#N/A,FALSE,"NAA9697";#N/A,#N/A,FALSE,"ECWEBB";#N/A,#N/A,FALSE,"MFT96";#N/A,#N/A,FALSE,"CTrecon"}</definedName>
    <definedName name="fgdd" hidden="1">{#N/A,#N/A,FALSE,"TMCOMP96";#N/A,#N/A,FALSE,"MAT96";#N/A,#N/A,FALSE,"FANDA96";#N/A,#N/A,FALSE,"INTRAN96";#N/A,#N/A,FALSE,"NAA9697";#N/A,#N/A,FALSE,"ECWEBB";#N/A,#N/A,FALSE,"MFT96";#N/A,#N/A,FALSE,"CTrecon"}</definedName>
    <definedName name="fgfd" localSheetId="0" hidden="1">{#N/A,#N/A,FALSE,"TMCOMP96";#N/A,#N/A,FALSE,"MAT96";#N/A,#N/A,FALSE,"FANDA96";#N/A,#N/A,FALSE,"INTRAN96";#N/A,#N/A,FALSE,"NAA9697";#N/A,#N/A,FALSE,"ECWEBB";#N/A,#N/A,FALSE,"MFT96";#N/A,#N/A,FALSE,"CTrecon"}</definedName>
    <definedName name="fgfd" localSheetId="3" hidden="1">{#N/A,#N/A,FALSE,"TMCOMP96";#N/A,#N/A,FALSE,"MAT96";#N/A,#N/A,FALSE,"FANDA96";#N/A,#N/A,FALSE,"INTRAN96";#N/A,#N/A,FALSE,"NAA9697";#N/A,#N/A,FALSE,"ECWEBB";#N/A,#N/A,FALSE,"MFT96";#N/A,#N/A,FALSE,"CTrecon"}</definedName>
    <definedName name="fgfd" localSheetId="4"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gfd_1" localSheetId="0" hidden="1">{#N/A,#N/A,FALSE,"TMCOMP96";#N/A,#N/A,FALSE,"MAT96";#N/A,#N/A,FALSE,"FANDA96";#N/A,#N/A,FALSE,"INTRAN96";#N/A,#N/A,FALSE,"NAA9697";#N/A,#N/A,FALSE,"ECWEBB";#N/A,#N/A,FALSE,"MFT96";#N/A,#N/A,FALSE,"CTrecon"}</definedName>
    <definedName name="fgfd_1" localSheetId="3" hidden="1">{#N/A,#N/A,FALSE,"TMCOMP96";#N/A,#N/A,FALSE,"MAT96";#N/A,#N/A,FALSE,"FANDA96";#N/A,#N/A,FALSE,"INTRAN96";#N/A,#N/A,FALSE,"NAA9697";#N/A,#N/A,FALSE,"ECWEBB";#N/A,#N/A,FALSE,"MFT96";#N/A,#N/A,FALSE,"CTrecon"}</definedName>
    <definedName name="fgfd_1" localSheetId="4" hidden="1">{#N/A,#N/A,FALSE,"TMCOMP96";#N/A,#N/A,FALSE,"MAT96";#N/A,#N/A,FALSE,"FANDA96";#N/A,#N/A,FALSE,"INTRAN96";#N/A,#N/A,FALSE,"NAA9697";#N/A,#N/A,FALSE,"ECWEBB";#N/A,#N/A,FALSE,"MFT96";#N/A,#N/A,FALSE,"CTrecon"}</definedName>
    <definedName name="fgfd_1" hidden="1">{#N/A,#N/A,FALSE,"TMCOMP96";#N/A,#N/A,FALSE,"MAT96";#N/A,#N/A,FALSE,"FANDA96";#N/A,#N/A,FALSE,"INTRAN96";#N/A,#N/A,FALSE,"NAA9697";#N/A,#N/A,FALSE,"ECWEBB";#N/A,#N/A,FALSE,"MFT96";#N/A,#N/A,FALSE,"CTrecon"}</definedName>
    <definedName name="fgfd_1_1" localSheetId="0" hidden="1">{#N/A,#N/A,FALSE,"TMCOMP96";#N/A,#N/A,FALSE,"MAT96";#N/A,#N/A,FALSE,"FANDA96";#N/A,#N/A,FALSE,"INTRAN96";#N/A,#N/A,FALSE,"NAA9697";#N/A,#N/A,FALSE,"ECWEBB";#N/A,#N/A,FALSE,"MFT96";#N/A,#N/A,FALSE,"CTrecon"}</definedName>
    <definedName name="fgfd_1_1" localSheetId="3" hidden="1">{#N/A,#N/A,FALSE,"TMCOMP96";#N/A,#N/A,FALSE,"MAT96";#N/A,#N/A,FALSE,"FANDA96";#N/A,#N/A,FALSE,"INTRAN96";#N/A,#N/A,FALSE,"NAA9697";#N/A,#N/A,FALSE,"ECWEBB";#N/A,#N/A,FALSE,"MFT96";#N/A,#N/A,FALSE,"CTrecon"}</definedName>
    <definedName name="fgfd_1_1" localSheetId="4" hidden="1">{#N/A,#N/A,FALSE,"TMCOMP96";#N/A,#N/A,FALSE,"MAT96";#N/A,#N/A,FALSE,"FANDA96";#N/A,#N/A,FALSE,"INTRAN96";#N/A,#N/A,FALSE,"NAA9697";#N/A,#N/A,FALSE,"ECWEBB";#N/A,#N/A,FALSE,"MFT96";#N/A,#N/A,FALSE,"CTrecon"}</definedName>
    <definedName name="fgfd_1_1" hidden="1">{#N/A,#N/A,FALSE,"TMCOMP96";#N/A,#N/A,FALSE,"MAT96";#N/A,#N/A,FALSE,"FANDA96";#N/A,#N/A,FALSE,"INTRAN96";#N/A,#N/A,FALSE,"NAA9697";#N/A,#N/A,FALSE,"ECWEBB";#N/A,#N/A,FALSE,"MFT96";#N/A,#N/A,FALSE,"CTrecon"}</definedName>
    <definedName name="fgfd_1_1_1" localSheetId="0" hidden="1">{#N/A,#N/A,FALSE,"TMCOMP96";#N/A,#N/A,FALSE,"MAT96";#N/A,#N/A,FALSE,"FANDA96";#N/A,#N/A,FALSE,"INTRAN96";#N/A,#N/A,FALSE,"NAA9697";#N/A,#N/A,FALSE,"ECWEBB";#N/A,#N/A,FALSE,"MFT96";#N/A,#N/A,FALSE,"CTrecon"}</definedName>
    <definedName name="fgfd_1_1_1" hidden="1">{#N/A,#N/A,FALSE,"TMCOMP96";#N/A,#N/A,FALSE,"MAT96";#N/A,#N/A,FALSE,"FANDA96";#N/A,#N/A,FALSE,"INTRAN96";#N/A,#N/A,FALSE,"NAA9697";#N/A,#N/A,FALSE,"ECWEBB";#N/A,#N/A,FALSE,"MFT96";#N/A,#N/A,FALSE,"CTrecon"}</definedName>
    <definedName name="fgfd_1_1_1_1" localSheetId="0" hidden="1">{#N/A,#N/A,FALSE,"TMCOMP96";#N/A,#N/A,FALSE,"MAT96";#N/A,#N/A,FALSE,"FANDA96";#N/A,#N/A,FALSE,"INTRAN96";#N/A,#N/A,FALSE,"NAA9697";#N/A,#N/A,FALSE,"ECWEBB";#N/A,#N/A,FALSE,"MFT96";#N/A,#N/A,FALSE,"CTrecon"}</definedName>
    <definedName name="fgfd_1_1_1_1" hidden="1">{#N/A,#N/A,FALSE,"TMCOMP96";#N/A,#N/A,FALSE,"MAT96";#N/A,#N/A,FALSE,"FANDA96";#N/A,#N/A,FALSE,"INTRAN96";#N/A,#N/A,FALSE,"NAA9697";#N/A,#N/A,FALSE,"ECWEBB";#N/A,#N/A,FALSE,"MFT96";#N/A,#N/A,FALSE,"CTrecon"}</definedName>
    <definedName name="fgfd_1_1_1_1_1" hidden="1">{#N/A,#N/A,FALSE,"TMCOMP96";#N/A,#N/A,FALSE,"MAT96";#N/A,#N/A,FALSE,"FANDA96";#N/A,#N/A,FALSE,"INTRAN96";#N/A,#N/A,FALSE,"NAA9697";#N/A,#N/A,FALSE,"ECWEBB";#N/A,#N/A,FALSE,"MFT96";#N/A,#N/A,FALSE,"CTrecon"}</definedName>
    <definedName name="fgfd_1_1_1_1_2" hidden="1">{#N/A,#N/A,FALSE,"TMCOMP96";#N/A,#N/A,FALSE,"MAT96";#N/A,#N/A,FALSE,"FANDA96";#N/A,#N/A,FALSE,"INTRAN96";#N/A,#N/A,FALSE,"NAA9697";#N/A,#N/A,FALSE,"ECWEBB";#N/A,#N/A,FALSE,"MFT96";#N/A,#N/A,FALSE,"CTrecon"}</definedName>
    <definedName name="fgfd_1_1_1_2" localSheetId="0" hidden="1">{#N/A,#N/A,FALSE,"TMCOMP96";#N/A,#N/A,FALSE,"MAT96";#N/A,#N/A,FALSE,"FANDA96";#N/A,#N/A,FALSE,"INTRAN96";#N/A,#N/A,FALSE,"NAA9697";#N/A,#N/A,FALSE,"ECWEBB";#N/A,#N/A,FALSE,"MFT96";#N/A,#N/A,FALSE,"CTrecon"}</definedName>
    <definedName name="fgfd_1_1_1_2" hidden="1">{#N/A,#N/A,FALSE,"TMCOMP96";#N/A,#N/A,FALSE,"MAT96";#N/A,#N/A,FALSE,"FANDA96";#N/A,#N/A,FALSE,"INTRAN96";#N/A,#N/A,FALSE,"NAA9697";#N/A,#N/A,FALSE,"ECWEBB";#N/A,#N/A,FALSE,"MFT96";#N/A,#N/A,FALSE,"CTrecon"}</definedName>
    <definedName name="fgfd_1_1_1_3" localSheetId="0" hidden="1">{#N/A,#N/A,FALSE,"TMCOMP96";#N/A,#N/A,FALSE,"MAT96";#N/A,#N/A,FALSE,"FANDA96";#N/A,#N/A,FALSE,"INTRAN96";#N/A,#N/A,FALSE,"NAA9697";#N/A,#N/A,FALSE,"ECWEBB";#N/A,#N/A,FALSE,"MFT96";#N/A,#N/A,FALSE,"CTrecon"}</definedName>
    <definedName name="fgfd_1_1_1_3" hidden="1">{#N/A,#N/A,FALSE,"TMCOMP96";#N/A,#N/A,FALSE,"MAT96";#N/A,#N/A,FALSE,"FANDA96";#N/A,#N/A,FALSE,"INTRAN96";#N/A,#N/A,FALSE,"NAA9697";#N/A,#N/A,FALSE,"ECWEBB";#N/A,#N/A,FALSE,"MFT96";#N/A,#N/A,FALSE,"CTrecon"}</definedName>
    <definedName name="fgfd_1_1_1_4" localSheetId="0" hidden="1">{#N/A,#N/A,FALSE,"TMCOMP96";#N/A,#N/A,FALSE,"MAT96";#N/A,#N/A,FALSE,"FANDA96";#N/A,#N/A,FALSE,"INTRAN96";#N/A,#N/A,FALSE,"NAA9697";#N/A,#N/A,FALSE,"ECWEBB";#N/A,#N/A,FALSE,"MFT96";#N/A,#N/A,FALSE,"CTrecon"}</definedName>
    <definedName name="fgfd_1_1_1_4" hidden="1">{#N/A,#N/A,FALSE,"TMCOMP96";#N/A,#N/A,FALSE,"MAT96";#N/A,#N/A,FALSE,"FANDA96";#N/A,#N/A,FALSE,"INTRAN96";#N/A,#N/A,FALSE,"NAA9697";#N/A,#N/A,FALSE,"ECWEBB";#N/A,#N/A,FALSE,"MFT96";#N/A,#N/A,FALSE,"CTrecon"}</definedName>
    <definedName name="fgfd_1_1_1_5" localSheetId="0" hidden="1">{#N/A,#N/A,FALSE,"TMCOMP96";#N/A,#N/A,FALSE,"MAT96";#N/A,#N/A,FALSE,"FANDA96";#N/A,#N/A,FALSE,"INTRAN96";#N/A,#N/A,FALSE,"NAA9697";#N/A,#N/A,FALSE,"ECWEBB";#N/A,#N/A,FALSE,"MFT96";#N/A,#N/A,FALSE,"CTrecon"}</definedName>
    <definedName name="fgfd_1_1_1_5" hidden="1">{#N/A,#N/A,FALSE,"TMCOMP96";#N/A,#N/A,FALSE,"MAT96";#N/A,#N/A,FALSE,"FANDA96";#N/A,#N/A,FALSE,"INTRAN96";#N/A,#N/A,FALSE,"NAA9697";#N/A,#N/A,FALSE,"ECWEBB";#N/A,#N/A,FALSE,"MFT96";#N/A,#N/A,FALSE,"CTrecon"}</definedName>
    <definedName name="fgfd_1_1_2" localSheetId="0" hidden="1">{#N/A,#N/A,FALSE,"TMCOMP96";#N/A,#N/A,FALSE,"MAT96";#N/A,#N/A,FALSE,"FANDA96";#N/A,#N/A,FALSE,"INTRAN96";#N/A,#N/A,FALSE,"NAA9697";#N/A,#N/A,FALSE,"ECWEBB";#N/A,#N/A,FALSE,"MFT96";#N/A,#N/A,FALSE,"CTrecon"}</definedName>
    <definedName name="fgfd_1_1_2" hidden="1">{#N/A,#N/A,FALSE,"TMCOMP96";#N/A,#N/A,FALSE,"MAT96";#N/A,#N/A,FALSE,"FANDA96";#N/A,#N/A,FALSE,"INTRAN96";#N/A,#N/A,FALSE,"NAA9697";#N/A,#N/A,FALSE,"ECWEBB";#N/A,#N/A,FALSE,"MFT96";#N/A,#N/A,FALSE,"CTrecon"}</definedName>
    <definedName name="fgfd_1_1_3" localSheetId="0" hidden="1">{#N/A,#N/A,FALSE,"TMCOMP96";#N/A,#N/A,FALSE,"MAT96";#N/A,#N/A,FALSE,"FANDA96";#N/A,#N/A,FALSE,"INTRAN96";#N/A,#N/A,FALSE,"NAA9697";#N/A,#N/A,FALSE,"ECWEBB";#N/A,#N/A,FALSE,"MFT96";#N/A,#N/A,FALSE,"CTrecon"}</definedName>
    <definedName name="fgfd_1_1_3" hidden="1">{#N/A,#N/A,FALSE,"TMCOMP96";#N/A,#N/A,FALSE,"MAT96";#N/A,#N/A,FALSE,"FANDA96";#N/A,#N/A,FALSE,"INTRAN96";#N/A,#N/A,FALSE,"NAA9697";#N/A,#N/A,FALSE,"ECWEBB";#N/A,#N/A,FALSE,"MFT96";#N/A,#N/A,FALSE,"CTrecon"}</definedName>
    <definedName name="fgfd_1_1_4" localSheetId="0" hidden="1">{#N/A,#N/A,FALSE,"TMCOMP96";#N/A,#N/A,FALSE,"MAT96";#N/A,#N/A,FALSE,"FANDA96";#N/A,#N/A,FALSE,"INTRAN96";#N/A,#N/A,FALSE,"NAA9697";#N/A,#N/A,FALSE,"ECWEBB";#N/A,#N/A,FALSE,"MFT96";#N/A,#N/A,FALSE,"CTrecon"}</definedName>
    <definedName name="fgfd_1_1_4" hidden="1">{#N/A,#N/A,FALSE,"TMCOMP96";#N/A,#N/A,FALSE,"MAT96";#N/A,#N/A,FALSE,"FANDA96";#N/A,#N/A,FALSE,"INTRAN96";#N/A,#N/A,FALSE,"NAA9697";#N/A,#N/A,FALSE,"ECWEBB";#N/A,#N/A,FALSE,"MFT96";#N/A,#N/A,FALSE,"CTrecon"}</definedName>
    <definedName name="fgfd_1_1_5" localSheetId="0" hidden="1">{#N/A,#N/A,FALSE,"TMCOMP96";#N/A,#N/A,FALSE,"MAT96";#N/A,#N/A,FALSE,"FANDA96";#N/A,#N/A,FALSE,"INTRAN96";#N/A,#N/A,FALSE,"NAA9697";#N/A,#N/A,FALSE,"ECWEBB";#N/A,#N/A,FALSE,"MFT96";#N/A,#N/A,FALSE,"CTrecon"}</definedName>
    <definedName name="fgfd_1_1_5" hidden="1">{#N/A,#N/A,FALSE,"TMCOMP96";#N/A,#N/A,FALSE,"MAT96";#N/A,#N/A,FALSE,"FANDA96";#N/A,#N/A,FALSE,"INTRAN96";#N/A,#N/A,FALSE,"NAA9697";#N/A,#N/A,FALSE,"ECWEBB";#N/A,#N/A,FALSE,"MFT96";#N/A,#N/A,FALSE,"CTrecon"}</definedName>
    <definedName name="fgfd_1_2" localSheetId="0" hidden="1">{#N/A,#N/A,FALSE,"TMCOMP96";#N/A,#N/A,FALSE,"MAT96";#N/A,#N/A,FALSE,"FANDA96";#N/A,#N/A,FALSE,"INTRAN96";#N/A,#N/A,FALSE,"NAA9697";#N/A,#N/A,FALSE,"ECWEBB";#N/A,#N/A,FALSE,"MFT96";#N/A,#N/A,FALSE,"CTrecon"}</definedName>
    <definedName name="fgfd_1_2" hidden="1">{#N/A,#N/A,FALSE,"TMCOMP96";#N/A,#N/A,FALSE,"MAT96";#N/A,#N/A,FALSE,"FANDA96";#N/A,#N/A,FALSE,"INTRAN96";#N/A,#N/A,FALSE,"NAA9697";#N/A,#N/A,FALSE,"ECWEBB";#N/A,#N/A,FALSE,"MFT96";#N/A,#N/A,FALSE,"CTrecon"}</definedName>
    <definedName name="fgfd_1_2_1" localSheetId="0" hidden="1">{#N/A,#N/A,FALSE,"TMCOMP96";#N/A,#N/A,FALSE,"MAT96";#N/A,#N/A,FALSE,"FANDA96";#N/A,#N/A,FALSE,"INTRAN96";#N/A,#N/A,FALSE,"NAA9697";#N/A,#N/A,FALSE,"ECWEBB";#N/A,#N/A,FALSE,"MFT96";#N/A,#N/A,FALSE,"CTrecon"}</definedName>
    <definedName name="fgfd_1_2_1" hidden="1">{#N/A,#N/A,FALSE,"TMCOMP96";#N/A,#N/A,FALSE,"MAT96";#N/A,#N/A,FALSE,"FANDA96";#N/A,#N/A,FALSE,"INTRAN96";#N/A,#N/A,FALSE,"NAA9697";#N/A,#N/A,FALSE,"ECWEBB";#N/A,#N/A,FALSE,"MFT96";#N/A,#N/A,FALSE,"CTrecon"}</definedName>
    <definedName name="fgfd_1_2_1_1" localSheetId="0" hidden="1">{#N/A,#N/A,FALSE,"TMCOMP96";#N/A,#N/A,FALSE,"MAT96";#N/A,#N/A,FALSE,"FANDA96";#N/A,#N/A,FALSE,"INTRAN96";#N/A,#N/A,FALSE,"NAA9697";#N/A,#N/A,FALSE,"ECWEBB";#N/A,#N/A,FALSE,"MFT96";#N/A,#N/A,FALSE,"CTrecon"}</definedName>
    <definedName name="fgfd_1_2_1_1" hidden="1">{#N/A,#N/A,FALSE,"TMCOMP96";#N/A,#N/A,FALSE,"MAT96";#N/A,#N/A,FALSE,"FANDA96";#N/A,#N/A,FALSE,"INTRAN96";#N/A,#N/A,FALSE,"NAA9697";#N/A,#N/A,FALSE,"ECWEBB";#N/A,#N/A,FALSE,"MFT96";#N/A,#N/A,FALSE,"CTrecon"}</definedName>
    <definedName name="fgfd_1_2_1_1_1" hidden="1">{#N/A,#N/A,FALSE,"TMCOMP96";#N/A,#N/A,FALSE,"MAT96";#N/A,#N/A,FALSE,"FANDA96";#N/A,#N/A,FALSE,"INTRAN96";#N/A,#N/A,FALSE,"NAA9697";#N/A,#N/A,FALSE,"ECWEBB";#N/A,#N/A,FALSE,"MFT96";#N/A,#N/A,FALSE,"CTrecon"}</definedName>
    <definedName name="fgfd_1_2_1_1_2" hidden="1">{#N/A,#N/A,FALSE,"TMCOMP96";#N/A,#N/A,FALSE,"MAT96";#N/A,#N/A,FALSE,"FANDA96";#N/A,#N/A,FALSE,"INTRAN96";#N/A,#N/A,FALSE,"NAA9697";#N/A,#N/A,FALSE,"ECWEBB";#N/A,#N/A,FALSE,"MFT96";#N/A,#N/A,FALSE,"CTrecon"}</definedName>
    <definedName name="fgfd_1_2_1_2" localSheetId="0" hidden="1">{#N/A,#N/A,FALSE,"TMCOMP96";#N/A,#N/A,FALSE,"MAT96";#N/A,#N/A,FALSE,"FANDA96";#N/A,#N/A,FALSE,"INTRAN96";#N/A,#N/A,FALSE,"NAA9697";#N/A,#N/A,FALSE,"ECWEBB";#N/A,#N/A,FALSE,"MFT96";#N/A,#N/A,FALSE,"CTrecon"}</definedName>
    <definedName name="fgfd_1_2_1_2" hidden="1">{#N/A,#N/A,FALSE,"TMCOMP96";#N/A,#N/A,FALSE,"MAT96";#N/A,#N/A,FALSE,"FANDA96";#N/A,#N/A,FALSE,"INTRAN96";#N/A,#N/A,FALSE,"NAA9697";#N/A,#N/A,FALSE,"ECWEBB";#N/A,#N/A,FALSE,"MFT96";#N/A,#N/A,FALSE,"CTrecon"}</definedName>
    <definedName name="fgfd_1_2_1_3" localSheetId="0" hidden="1">{#N/A,#N/A,FALSE,"TMCOMP96";#N/A,#N/A,FALSE,"MAT96";#N/A,#N/A,FALSE,"FANDA96";#N/A,#N/A,FALSE,"INTRAN96";#N/A,#N/A,FALSE,"NAA9697";#N/A,#N/A,FALSE,"ECWEBB";#N/A,#N/A,FALSE,"MFT96";#N/A,#N/A,FALSE,"CTrecon"}</definedName>
    <definedName name="fgfd_1_2_1_3" hidden="1">{#N/A,#N/A,FALSE,"TMCOMP96";#N/A,#N/A,FALSE,"MAT96";#N/A,#N/A,FALSE,"FANDA96";#N/A,#N/A,FALSE,"INTRAN96";#N/A,#N/A,FALSE,"NAA9697";#N/A,#N/A,FALSE,"ECWEBB";#N/A,#N/A,FALSE,"MFT96";#N/A,#N/A,FALSE,"CTrecon"}</definedName>
    <definedName name="fgfd_1_2_1_4" localSheetId="0" hidden="1">{#N/A,#N/A,FALSE,"TMCOMP96";#N/A,#N/A,FALSE,"MAT96";#N/A,#N/A,FALSE,"FANDA96";#N/A,#N/A,FALSE,"INTRAN96";#N/A,#N/A,FALSE,"NAA9697";#N/A,#N/A,FALSE,"ECWEBB";#N/A,#N/A,FALSE,"MFT96";#N/A,#N/A,FALSE,"CTrecon"}</definedName>
    <definedName name="fgfd_1_2_1_4" hidden="1">{#N/A,#N/A,FALSE,"TMCOMP96";#N/A,#N/A,FALSE,"MAT96";#N/A,#N/A,FALSE,"FANDA96";#N/A,#N/A,FALSE,"INTRAN96";#N/A,#N/A,FALSE,"NAA9697";#N/A,#N/A,FALSE,"ECWEBB";#N/A,#N/A,FALSE,"MFT96";#N/A,#N/A,FALSE,"CTrecon"}</definedName>
    <definedName name="fgfd_1_2_1_5" localSheetId="0" hidden="1">{#N/A,#N/A,FALSE,"TMCOMP96";#N/A,#N/A,FALSE,"MAT96";#N/A,#N/A,FALSE,"FANDA96";#N/A,#N/A,FALSE,"INTRAN96";#N/A,#N/A,FALSE,"NAA9697";#N/A,#N/A,FALSE,"ECWEBB";#N/A,#N/A,FALSE,"MFT96";#N/A,#N/A,FALSE,"CTrecon"}</definedName>
    <definedName name="fgfd_1_2_1_5" hidden="1">{#N/A,#N/A,FALSE,"TMCOMP96";#N/A,#N/A,FALSE,"MAT96";#N/A,#N/A,FALSE,"FANDA96";#N/A,#N/A,FALSE,"INTRAN96";#N/A,#N/A,FALSE,"NAA9697";#N/A,#N/A,FALSE,"ECWEBB";#N/A,#N/A,FALSE,"MFT96";#N/A,#N/A,FALSE,"CTrecon"}</definedName>
    <definedName name="fgfd_1_2_2" localSheetId="0" hidden="1">{#N/A,#N/A,FALSE,"TMCOMP96";#N/A,#N/A,FALSE,"MAT96";#N/A,#N/A,FALSE,"FANDA96";#N/A,#N/A,FALSE,"INTRAN96";#N/A,#N/A,FALSE,"NAA9697";#N/A,#N/A,FALSE,"ECWEBB";#N/A,#N/A,FALSE,"MFT96";#N/A,#N/A,FALSE,"CTrecon"}</definedName>
    <definedName name="fgfd_1_2_2" hidden="1">{#N/A,#N/A,FALSE,"TMCOMP96";#N/A,#N/A,FALSE,"MAT96";#N/A,#N/A,FALSE,"FANDA96";#N/A,#N/A,FALSE,"INTRAN96";#N/A,#N/A,FALSE,"NAA9697";#N/A,#N/A,FALSE,"ECWEBB";#N/A,#N/A,FALSE,"MFT96";#N/A,#N/A,FALSE,"CTrecon"}</definedName>
    <definedName name="fgfd_1_2_3" localSheetId="0" hidden="1">{#N/A,#N/A,FALSE,"TMCOMP96";#N/A,#N/A,FALSE,"MAT96";#N/A,#N/A,FALSE,"FANDA96";#N/A,#N/A,FALSE,"INTRAN96";#N/A,#N/A,FALSE,"NAA9697";#N/A,#N/A,FALSE,"ECWEBB";#N/A,#N/A,FALSE,"MFT96";#N/A,#N/A,FALSE,"CTrecon"}</definedName>
    <definedName name="fgfd_1_2_3" hidden="1">{#N/A,#N/A,FALSE,"TMCOMP96";#N/A,#N/A,FALSE,"MAT96";#N/A,#N/A,FALSE,"FANDA96";#N/A,#N/A,FALSE,"INTRAN96";#N/A,#N/A,FALSE,"NAA9697";#N/A,#N/A,FALSE,"ECWEBB";#N/A,#N/A,FALSE,"MFT96";#N/A,#N/A,FALSE,"CTrecon"}</definedName>
    <definedName name="fgfd_1_2_4" localSheetId="0" hidden="1">{#N/A,#N/A,FALSE,"TMCOMP96";#N/A,#N/A,FALSE,"MAT96";#N/A,#N/A,FALSE,"FANDA96";#N/A,#N/A,FALSE,"INTRAN96";#N/A,#N/A,FALSE,"NAA9697";#N/A,#N/A,FALSE,"ECWEBB";#N/A,#N/A,FALSE,"MFT96";#N/A,#N/A,FALSE,"CTrecon"}</definedName>
    <definedName name="fgfd_1_2_4" hidden="1">{#N/A,#N/A,FALSE,"TMCOMP96";#N/A,#N/A,FALSE,"MAT96";#N/A,#N/A,FALSE,"FANDA96";#N/A,#N/A,FALSE,"INTRAN96";#N/A,#N/A,FALSE,"NAA9697";#N/A,#N/A,FALSE,"ECWEBB";#N/A,#N/A,FALSE,"MFT96";#N/A,#N/A,FALSE,"CTrecon"}</definedName>
    <definedName name="fgfd_1_2_5" localSheetId="0" hidden="1">{#N/A,#N/A,FALSE,"TMCOMP96";#N/A,#N/A,FALSE,"MAT96";#N/A,#N/A,FALSE,"FANDA96";#N/A,#N/A,FALSE,"INTRAN96";#N/A,#N/A,FALSE,"NAA9697";#N/A,#N/A,FALSE,"ECWEBB";#N/A,#N/A,FALSE,"MFT96";#N/A,#N/A,FALSE,"CTrecon"}</definedName>
    <definedName name="fgfd_1_2_5" hidden="1">{#N/A,#N/A,FALSE,"TMCOMP96";#N/A,#N/A,FALSE,"MAT96";#N/A,#N/A,FALSE,"FANDA96";#N/A,#N/A,FALSE,"INTRAN96";#N/A,#N/A,FALSE,"NAA9697";#N/A,#N/A,FALSE,"ECWEBB";#N/A,#N/A,FALSE,"MFT96";#N/A,#N/A,FALSE,"CTrecon"}</definedName>
    <definedName name="fgfd_1_3" localSheetId="0" hidden="1">{#N/A,#N/A,FALSE,"TMCOMP96";#N/A,#N/A,FALSE,"MAT96";#N/A,#N/A,FALSE,"FANDA96";#N/A,#N/A,FALSE,"INTRAN96";#N/A,#N/A,FALSE,"NAA9697";#N/A,#N/A,FALSE,"ECWEBB";#N/A,#N/A,FALSE,"MFT96";#N/A,#N/A,FALSE,"CTrecon"}</definedName>
    <definedName name="fgfd_1_3" hidden="1">{#N/A,#N/A,FALSE,"TMCOMP96";#N/A,#N/A,FALSE,"MAT96";#N/A,#N/A,FALSE,"FANDA96";#N/A,#N/A,FALSE,"INTRAN96";#N/A,#N/A,FALSE,"NAA9697";#N/A,#N/A,FALSE,"ECWEBB";#N/A,#N/A,FALSE,"MFT96";#N/A,#N/A,FALSE,"CTrecon"}</definedName>
    <definedName name="fgfd_1_3_1" localSheetId="0" hidden="1">{#N/A,#N/A,FALSE,"TMCOMP96";#N/A,#N/A,FALSE,"MAT96";#N/A,#N/A,FALSE,"FANDA96";#N/A,#N/A,FALSE,"INTRAN96";#N/A,#N/A,FALSE,"NAA9697";#N/A,#N/A,FALSE,"ECWEBB";#N/A,#N/A,FALSE,"MFT96";#N/A,#N/A,FALSE,"CTrecon"}</definedName>
    <definedName name="fgfd_1_3_1" hidden="1">{#N/A,#N/A,FALSE,"TMCOMP96";#N/A,#N/A,FALSE,"MAT96";#N/A,#N/A,FALSE,"FANDA96";#N/A,#N/A,FALSE,"INTRAN96";#N/A,#N/A,FALSE,"NAA9697";#N/A,#N/A,FALSE,"ECWEBB";#N/A,#N/A,FALSE,"MFT96";#N/A,#N/A,FALSE,"CTrecon"}</definedName>
    <definedName name="fgfd_1_3_1_1" localSheetId="0" hidden="1">{#N/A,#N/A,FALSE,"TMCOMP96";#N/A,#N/A,FALSE,"MAT96";#N/A,#N/A,FALSE,"FANDA96";#N/A,#N/A,FALSE,"INTRAN96";#N/A,#N/A,FALSE,"NAA9697";#N/A,#N/A,FALSE,"ECWEBB";#N/A,#N/A,FALSE,"MFT96";#N/A,#N/A,FALSE,"CTrecon"}</definedName>
    <definedName name="fgfd_1_3_1_1" hidden="1">{#N/A,#N/A,FALSE,"TMCOMP96";#N/A,#N/A,FALSE,"MAT96";#N/A,#N/A,FALSE,"FANDA96";#N/A,#N/A,FALSE,"INTRAN96";#N/A,#N/A,FALSE,"NAA9697";#N/A,#N/A,FALSE,"ECWEBB";#N/A,#N/A,FALSE,"MFT96";#N/A,#N/A,FALSE,"CTrecon"}</definedName>
    <definedName name="fgfd_1_3_1_1_1" hidden="1">{#N/A,#N/A,FALSE,"TMCOMP96";#N/A,#N/A,FALSE,"MAT96";#N/A,#N/A,FALSE,"FANDA96";#N/A,#N/A,FALSE,"INTRAN96";#N/A,#N/A,FALSE,"NAA9697";#N/A,#N/A,FALSE,"ECWEBB";#N/A,#N/A,FALSE,"MFT96";#N/A,#N/A,FALSE,"CTrecon"}</definedName>
    <definedName name="fgfd_1_3_1_1_2" hidden="1">{#N/A,#N/A,FALSE,"TMCOMP96";#N/A,#N/A,FALSE,"MAT96";#N/A,#N/A,FALSE,"FANDA96";#N/A,#N/A,FALSE,"INTRAN96";#N/A,#N/A,FALSE,"NAA9697";#N/A,#N/A,FALSE,"ECWEBB";#N/A,#N/A,FALSE,"MFT96";#N/A,#N/A,FALSE,"CTrecon"}</definedName>
    <definedName name="fgfd_1_3_1_2" localSheetId="0" hidden="1">{#N/A,#N/A,FALSE,"TMCOMP96";#N/A,#N/A,FALSE,"MAT96";#N/A,#N/A,FALSE,"FANDA96";#N/A,#N/A,FALSE,"INTRAN96";#N/A,#N/A,FALSE,"NAA9697";#N/A,#N/A,FALSE,"ECWEBB";#N/A,#N/A,FALSE,"MFT96";#N/A,#N/A,FALSE,"CTrecon"}</definedName>
    <definedName name="fgfd_1_3_1_2" hidden="1">{#N/A,#N/A,FALSE,"TMCOMP96";#N/A,#N/A,FALSE,"MAT96";#N/A,#N/A,FALSE,"FANDA96";#N/A,#N/A,FALSE,"INTRAN96";#N/A,#N/A,FALSE,"NAA9697";#N/A,#N/A,FALSE,"ECWEBB";#N/A,#N/A,FALSE,"MFT96";#N/A,#N/A,FALSE,"CTrecon"}</definedName>
    <definedName name="fgfd_1_3_1_3" localSheetId="0" hidden="1">{#N/A,#N/A,FALSE,"TMCOMP96";#N/A,#N/A,FALSE,"MAT96";#N/A,#N/A,FALSE,"FANDA96";#N/A,#N/A,FALSE,"INTRAN96";#N/A,#N/A,FALSE,"NAA9697";#N/A,#N/A,FALSE,"ECWEBB";#N/A,#N/A,FALSE,"MFT96";#N/A,#N/A,FALSE,"CTrecon"}</definedName>
    <definedName name="fgfd_1_3_1_3" hidden="1">{#N/A,#N/A,FALSE,"TMCOMP96";#N/A,#N/A,FALSE,"MAT96";#N/A,#N/A,FALSE,"FANDA96";#N/A,#N/A,FALSE,"INTRAN96";#N/A,#N/A,FALSE,"NAA9697";#N/A,#N/A,FALSE,"ECWEBB";#N/A,#N/A,FALSE,"MFT96";#N/A,#N/A,FALSE,"CTrecon"}</definedName>
    <definedName name="fgfd_1_3_1_4" localSheetId="0" hidden="1">{#N/A,#N/A,FALSE,"TMCOMP96";#N/A,#N/A,FALSE,"MAT96";#N/A,#N/A,FALSE,"FANDA96";#N/A,#N/A,FALSE,"INTRAN96";#N/A,#N/A,FALSE,"NAA9697";#N/A,#N/A,FALSE,"ECWEBB";#N/A,#N/A,FALSE,"MFT96";#N/A,#N/A,FALSE,"CTrecon"}</definedName>
    <definedName name="fgfd_1_3_1_4" hidden="1">{#N/A,#N/A,FALSE,"TMCOMP96";#N/A,#N/A,FALSE,"MAT96";#N/A,#N/A,FALSE,"FANDA96";#N/A,#N/A,FALSE,"INTRAN96";#N/A,#N/A,FALSE,"NAA9697";#N/A,#N/A,FALSE,"ECWEBB";#N/A,#N/A,FALSE,"MFT96";#N/A,#N/A,FALSE,"CTrecon"}</definedName>
    <definedName name="fgfd_1_3_1_5" localSheetId="0" hidden="1">{#N/A,#N/A,FALSE,"TMCOMP96";#N/A,#N/A,FALSE,"MAT96";#N/A,#N/A,FALSE,"FANDA96";#N/A,#N/A,FALSE,"INTRAN96";#N/A,#N/A,FALSE,"NAA9697";#N/A,#N/A,FALSE,"ECWEBB";#N/A,#N/A,FALSE,"MFT96";#N/A,#N/A,FALSE,"CTrecon"}</definedName>
    <definedName name="fgfd_1_3_1_5" hidden="1">{#N/A,#N/A,FALSE,"TMCOMP96";#N/A,#N/A,FALSE,"MAT96";#N/A,#N/A,FALSE,"FANDA96";#N/A,#N/A,FALSE,"INTRAN96";#N/A,#N/A,FALSE,"NAA9697";#N/A,#N/A,FALSE,"ECWEBB";#N/A,#N/A,FALSE,"MFT96";#N/A,#N/A,FALSE,"CTrecon"}</definedName>
    <definedName name="fgfd_1_3_2" localSheetId="0" hidden="1">{#N/A,#N/A,FALSE,"TMCOMP96";#N/A,#N/A,FALSE,"MAT96";#N/A,#N/A,FALSE,"FANDA96";#N/A,#N/A,FALSE,"INTRAN96";#N/A,#N/A,FALSE,"NAA9697";#N/A,#N/A,FALSE,"ECWEBB";#N/A,#N/A,FALSE,"MFT96";#N/A,#N/A,FALSE,"CTrecon"}</definedName>
    <definedName name="fgfd_1_3_2" hidden="1">{#N/A,#N/A,FALSE,"TMCOMP96";#N/A,#N/A,FALSE,"MAT96";#N/A,#N/A,FALSE,"FANDA96";#N/A,#N/A,FALSE,"INTRAN96";#N/A,#N/A,FALSE,"NAA9697";#N/A,#N/A,FALSE,"ECWEBB";#N/A,#N/A,FALSE,"MFT96";#N/A,#N/A,FALSE,"CTrecon"}</definedName>
    <definedName name="fgfd_1_3_3" localSheetId="0" hidden="1">{#N/A,#N/A,FALSE,"TMCOMP96";#N/A,#N/A,FALSE,"MAT96";#N/A,#N/A,FALSE,"FANDA96";#N/A,#N/A,FALSE,"INTRAN96";#N/A,#N/A,FALSE,"NAA9697";#N/A,#N/A,FALSE,"ECWEBB";#N/A,#N/A,FALSE,"MFT96";#N/A,#N/A,FALSE,"CTrecon"}</definedName>
    <definedName name="fgfd_1_3_3" hidden="1">{#N/A,#N/A,FALSE,"TMCOMP96";#N/A,#N/A,FALSE,"MAT96";#N/A,#N/A,FALSE,"FANDA96";#N/A,#N/A,FALSE,"INTRAN96";#N/A,#N/A,FALSE,"NAA9697";#N/A,#N/A,FALSE,"ECWEBB";#N/A,#N/A,FALSE,"MFT96";#N/A,#N/A,FALSE,"CTrecon"}</definedName>
    <definedName name="fgfd_1_3_4" localSheetId="0" hidden="1">{#N/A,#N/A,FALSE,"TMCOMP96";#N/A,#N/A,FALSE,"MAT96";#N/A,#N/A,FALSE,"FANDA96";#N/A,#N/A,FALSE,"INTRAN96";#N/A,#N/A,FALSE,"NAA9697";#N/A,#N/A,FALSE,"ECWEBB";#N/A,#N/A,FALSE,"MFT96";#N/A,#N/A,FALSE,"CTrecon"}</definedName>
    <definedName name="fgfd_1_3_4" hidden="1">{#N/A,#N/A,FALSE,"TMCOMP96";#N/A,#N/A,FALSE,"MAT96";#N/A,#N/A,FALSE,"FANDA96";#N/A,#N/A,FALSE,"INTRAN96";#N/A,#N/A,FALSE,"NAA9697";#N/A,#N/A,FALSE,"ECWEBB";#N/A,#N/A,FALSE,"MFT96";#N/A,#N/A,FALSE,"CTrecon"}</definedName>
    <definedName name="fgfd_1_3_5" localSheetId="0" hidden="1">{#N/A,#N/A,FALSE,"TMCOMP96";#N/A,#N/A,FALSE,"MAT96";#N/A,#N/A,FALSE,"FANDA96";#N/A,#N/A,FALSE,"INTRAN96";#N/A,#N/A,FALSE,"NAA9697";#N/A,#N/A,FALSE,"ECWEBB";#N/A,#N/A,FALSE,"MFT96";#N/A,#N/A,FALSE,"CTrecon"}</definedName>
    <definedName name="fgfd_1_3_5" hidden="1">{#N/A,#N/A,FALSE,"TMCOMP96";#N/A,#N/A,FALSE,"MAT96";#N/A,#N/A,FALSE,"FANDA96";#N/A,#N/A,FALSE,"INTRAN96";#N/A,#N/A,FALSE,"NAA9697";#N/A,#N/A,FALSE,"ECWEBB";#N/A,#N/A,FALSE,"MFT96";#N/A,#N/A,FALSE,"CTrecon"}</definedName>
    <definedName name="fgfd_1_4" localSheetId="0" hidden="1">{#N/A,#N/A,FALSE,"TMCOMP96";#N/A,#N/A,FALSE,"MAT96";#N/A,#N/A,FALSE,"FANDA96";#N/A,#N/A,FALSE,"INTRAN96";#N/A,#N/A,FALSE,"NAA9697";#N/A,#N/A,FALSE,"ECWEBB";#N/A,#N/A,FALSE,"MFT96";#N/A,#N/A,FALSE,"CTrecon"}</definedName>
    <definedName name="fgfd_1_4" hidden="1">{#N/A,#N/A,FALSE,"TMCOMP96";#N/A,#N/A,FALSE,"MAT96";#N/A,#N/A,FALSE,"FANDA96";#N/A,#N/A,FALSE,"INTRAN96";#N/A,#N/A,FALSE,"NAA9697";#N/A,#N/A,FALSE,"ECWEBB";#N/A,#N/A,FALSE,"MFT96";#N/A,#N/A,FALSE,"CTrecon"}</definedName>
    <definedName name="fgfd_1_4_1" localSheetId="0" hidden="1">{#N/A,#N/A,FALSE,"TMCOMP96";#N/A,#N/A,FALSE,"MAT96";#N/A,#N/A,FALSE,"FANDA96";#N/A,#N/A,FALSE,"INTRAN96";#N/A,#N/A,FALSE,"NAA9697";#N/A,#N/A,FALSE,"ECWEBB";#N/A,#N/A,FALSE,"MFT96";#N/A,#N/A,FALSE,"CTrecon"}</definedName>
    <definedName name="fgfd_1_4_1" hidden="1">{#N/A,#N/A,FALSE,"TMCOMP96";#N/A,#N/A,FALSE,"MAT96";#N/A,#N/A,FALSE,"FANDA96";#N/A,#N/A,FALSE,"INTRAN96";#N/A,#N/A,FALSE,"NAA9697";#N/A,#N/A,FALSE,"ECWEBB";#N/A,#N/A,FALSE,"MFT96";#N/A,#N/A,FALSE,"CTrecon"}</definedName>
    <definedName name="fgfd_1_4_1_1" localSheetId="0" hidden="1">{#N/A,#N/A,FALSE,"TMCOMP96";#N/A,#N/A,FALSE,"MAT96";#N/A,#N/A,FALSE,"FANDA96";#N/A,#N/A,FALSE,"INTRAN96";#N/A,#N/A,FALSE,"NAA9697";#N/A,#N/A,FALSE,"ECWEBB";#N/A,#N/A,FALSE,"MFT96";#N/A,#N/A,FALSE,"CTrecon"}</definedName>
    <definedName name="fgfd_1_4_1_1" hidden="1">{#N/A,#N/A,FALSE,"TMCOMP96";#N/A,#N/A,FALSE,"MAT96";#N/A,#N/A,FALSE,"FANDA96";#N/A,#N/A,FALSE,"INTRAN96";#N/A,#N/A,FALSE,"NAA9697";#N/A,#N/A,FALSE,"ECWEBB";#N/A,#N/A,FALSE,"MFT96";#N/A,#N/A,FALSE,"CTrecon"}</definedName>
    <definedName name="fgfd_1_4_1_2" localSheetId="0" hidden="1">{#N/A,#N/A,FALSE,"TMCOMP96";#N/A,#N/A,FALSE,"MAT96";#N/A,#N/A,FALSE,"FANDA96";#N/A,#N/A,FALSE,"INTRAN96";#N/A,#N/A,FALSE,"NAA9697";#N/A,#N/A,FALSE,"ECWEBB";#N/A,#N/A,FALSE,"MFT96";#N/A,#N/A,FALSE,"CTrecon"}</definedName>
    <definedName name="fgfd_1_4_1_2" hidden="1">{#N/A,#N/A,FALSE,"TMCOMP96";#N/A,#N/A,FALSE,"MAT96";#N/A,#N/A,FALSE,"FANDA96";#N/A,#N/A,FALSE,"INTRAN96";#N/A,#N/A,FALSE,"NAA9697";#N/A,#N/A,FALSE,"ECWEBB";#N/A,#N/A,FALSE,"MFT96";#N/A,#N/A,FALSE,"CTrecon"}</definedName>
    <definedName name="fgfd_1_4_1_3" localSheetId="0" hidden="1">{#N/A,#N/A,FALSE,"TMCOMP96";#N/A,#N/A,FALSE,"MAT96";#N/A,#N/A,FALSE,"FANDA96";#N/A,#N/A,FALSE,"INTRAN96";#N/A,#N/A,FALSE,"NAA9697";#N/A,#N/A,FALSE,"ECWEBB";#N/A,#N/A,FALSE,"MFT96";#N/A,#N/A,FALSE,"CTrecon"}</definedName>
    <definedName name="fgfd_1_4_1_3" hidden="1">{#N/A,#N/A,FALSE,"TMCOMP96";#N/A,#N/A,FALSE,"MAT96";#N/A,#N/A,FALSE,"FANDA96";#N/A,#N/A,FALSE,"INTRAN96";#N/A,#N/A,FALSE,"NAA9697";#N/A,#N/A,FALSE,"ECWEBB";#N/A,#N/A,FALSE,"MFT96";#N/A,#N/A,FALSE,"CTrecon"}</definedName>
    <definedName name="fgfd_1_4_1_4" localSheetId="0" hidden="1">{#N/A,#N/A,FALSE,"TMCOMP96";#N/A,#N/A,FALSE,"MAT96";#N/A,#N/A,FALSE,"FANDA96";#N/A,#N/A,FALSE,"INTRAN96";#N/A,#N/A,FALSE,"NAA9697";#N/A,#N/A,FALSE,"ECWEBB";#N/A,#N/A,FALSE,"MFT96";#N/A,#N/A,FALSE,"CTrecon"}</definedName>
    <definedName name="fgfd_1_4_1_4" hidden="1">{#N/A,#N/A,FALSE,"TMCOMP96";#N/A,#N/A,FALSE,"MAT96";#N/A,#N/A,FALSE,"FANDA96";#N/A,#N/A,FALSE,"INTRAN96";#N/A,#N/A,FALSE,"NAA9697";#N/A,#N/A,FALSE,"ECWEBB";#N/A,#N/A,FALSE,"MFT96";#N/A,#N/A,FALSE,"CTrecon"}</definedName>
    <definedName name="fgfd_1_4_1_5" hidden="1">{#N/A,#N/A,FALSE,"TMCOMP96";#N/A,#N/A,FALSE,"MAT96";#N/A,#N/A,FALSE,"FANDA96";#N/A,#N/A,FALSE,"INTRAN96";#N/A,#N/A,FALSE,"NAA9697";#N/A,#N/A,FALSE,"ECWEBB";#N/A,#N/A,FALSE,"MFT96";#N/A,#N/A,FALSE,"CTrecon"}</definedName>
    <definedName name="fgfd_1_4_2" localSheetId="0" hidden="1">{#N/A,#N/A,FALSE,"TMCOMP96";#N/A,#N/A,FALSE,"MAT96";#N/A,#N/A,FALSE,"FANDA96";#N/A,#N/A,FALSE,"INTRAN96";#N/A,#N/A,FALSE,"NAA9697";#N/A,#N/A,FALSE,"ECWEBB";#N/A,#N/A,FALSE,"MFT96";#N/A,#N/A,FALSE,"CTrecon"}</definedName>
    <definedName name="fgfd_1_4_2" hidden="1">{#N/A,#N/A,FALSE,"TMCOMP96";#N/A,#N/A,FALSE,"MAT96";#N/A,#N/A,FALSE,"FANDA96";#N/A,#N/A,FALSE,"INTRAN96";#N/A,#N/A,FALSE,"NAA9697";#N/A,#N/A,FALSE,"ECWEBB";#N/A,#N/A,FALSE,"MFT96";#N/A,#N/A,FALSE,"CTrecon"}</definedName>
    <definedName name="fgfd_1_4_3" localSheetId="0" hidden="1">{#N/A,#N/A,FALSE,"TMCOMP96";#N/A,#N/A,FALSE,"MAT96";#N/A,#N/A,FALSE,"FANDA96";#N/A,#N/A,FALSE,"INTRAN96";#N/A,#N/A,FALSE,"NAA9697";#N/A,#N/A,FALSE,"ECWEBB";#N/A,#N/A,FALSE,"MFT96";#N/A,#N/A,FALSE,"CTrecon"}</definedName>
    <definedName name="fgfd_1_4_3" hidden="1">{#N/A,#N/A,FALSE,"TMCOMP96";#N/A,#N/A,FALSE,"MAT96";#N/A,#N/A,FALSE,"FANDA96";#N/A,#N/A,FALSE,"INTRAN96";#N/A,#N/A,FALSE,"NAA9697";#N/A,#N/A,FALSE,"ECWEBB";#N/A,#N/A,FALSE,"MFT96";#N/A,#N/A,FALSE,"CTrecon"}</definedName>
    <definedName name="fgfd_1_4_4" localSheetId="0" hidden="1">{#N/A,#N/A,FALSE,"TMCOMP96";#N/A,#N/A,FALSE,"MAT96";#N/A,#N/A,FALSE,"FANDA96";#N/A,#N/A,FALSE,"INTRAN96";#N/A,#N/A,FALSE,"NAA9697";#N/A,#N/A,FALSE,"ECWEBB";#N/A,#N/A,FALSE,"MFT96";#N/A,#N/A,FALSE,"CTrecon"}</definedName>
    <definedName name="fgfd_1_4_4" hidden="1">{#N/A,#N/A,FALSE,"TMCOMP96";#N/A,#N/A,FALSE,"MAT96";#N/A,#N/A,FALSE,"FANDA96";#N/A,#N/A,FALSE,"INTRAN96";#N/A,#N/A,FALSE,"NAA9697";#N/A,#N/A,FALSE,"ECWEBB";#N/A,#N/A,FALSE,"MFT96";#N/A,#N/A,FALSE,"CTrecon"}</definedName>
    <definedName name="fgfd_1_4_5" localSheetId="0" hidden="1">{#N/A,#N/A,FALSE,"TMCOMP96";#N/A,#N/A,FALSE,"MAT96";#N/A,#N/A,FALSE,"FANDA96";#N/A,#N/A,FALSE,"INTRAN96";#N/A,#N/A,FALSE,"NAA9697";#N/A,#N/A,FALSE,"ECWEBB";#N/A,#N/A,FALSE,"MFT96";#N/A,#N/A,FALSE,"CTrecon"}</definedName>
    <definedName name="fgfd_1_4_5" hidden="1">{#N/A,#N/A,FALSE,"TMCOMP96";#N/A,#N/A,FALSE,"MAT96";#N/A,#N/A,FALSE,"FANDA96";#N/A,#N/A,FALSE,"INTRAN96";#N/A,#N/A,FALSE,"NAA9697";#N/A,#N/A,FALSE,"ECWEBB";#N/A,#N/A,FALSE,"MFT96";#N/A,#N/A,FALSE,"CTrecon"}</definedName>
    <definedName name="fgfd_1_5" localSheetId="0" hidden="1">{#N/A,#N/A,FALSE,"TMCOMP96";#N/A,#N/A,FALSE,"MAT96";#N/A,#N/A,FALSE,"FANDA96";#N/A,#N/A,FALSE,"INTRAN96";#N/A,#N/A,FALSE,"NAA9697";#N/A,#N/A,FALSE,"ECWEBB";#N/A,#N/A,FALSE,"MFT96";#N/A,#N/A,FALSE,"CTrecon"}</definedName>
    <definedName name="fgfd_1_5" hidden="1">{#N/A,#N/A,FALSE,"TMCOMP96";#N/A,#N/A,FALSE,"MAT96";#N/A,#N/A,FALSE,"FANDA96";#N/A,#N/A,FALSE,"INTRAN96";#N/A,#N/A,FALSE,"NAA9697";#N/A,#N/A,FALSE,"ECWEBB";#N/A,#N/A,FALSE,"MFT96";#N/A,#N/A,FALSE,"CTrecon"}</definedName>
    <definedName name="fgfd_1_5_1" localSheetId="0" hidden="1">{#N/A,#N/A,FALSE,"TMCOMP96";#N/A,#N/A,FALSE,"MAT96";#N/A,#N/A,FALSE,"FANDA96";#N/A,#N/A,FALSE,"INTRAN96";#N/A,#N/A,FALSE,"NAA9697";#N/A,#N/A,FALSE,"ECWEBB";#N/A,#N/A,FALSE,"MFT96";#N/A,#N/A,FALSE,"CTrecon"}</definedName>
    <definedName name="fgfd_1_5_1" hidden="1">{#N/A,#N/A,FALSE,"TMCOMP96";#N/A,#N/A,FALSE,"MAT96";#N/A,#N/A,FALSE,"FANDA96";#N/A,#N/A,FALSE,"INTRAN96";#N/A,#N/A,FALSE,"NAA9697";#N/A,#N/A,FALSE,"ECWEBB";#N/A,#N/A,FALSE,"MFT96";#N/A,#N/A,FALSE,"CTrecon"}</definedName>
    <definedName name="fgfd_1_5_2" localSheetId="0" hidden="1">{#N/A,#N/A,FALSE,"TMCOMP96";#N/A,#N/A,FALSE,"MAT96";#N/A,#N/A,FALSE,"FANDA96";#N/A,#N/A,FALSE,"INTRAN96";#N/A,#N/A,FALSE,"NAA9697";#N/A,#N/A,FALSE,"ECWEBB";#N/A,#N/A,FALSE,"MFT96";#N/A,#N/A,FALSE,"CTrecon"}</definedName>
    <definedName name="fgfd_1_5_2" hidden="1">{#N/A,#N/A,FALSE,"TMCOMP96";#N/A,#N/A,FALSE,"MAT96";#N/A,#N/A,FALSE,"FANDA96";#N/A,#N/A,FALSE,"INTRAN96";#N/A,#N/A,FALSE,"NAA9697";#N/A,#N/A,FALSE,"ECWEBB";#N/A,#N/A,FALSE,"MFT96";#N/A,#N/A,FALSE,"CTrecon"}</definedName>
    <definedName name="fgfd_1_5_3" localSheetId="0" hidden="1">{#N/A,#N/A,FALSE,"TMCOMP96";#N/A,#N/A,FALSE,"MAT96";#N/A,#N/A,FALSE,"FANDA96";#N/A,#N/A,FALSE,"INTRAN96";#N/A,#N/A,FALSE,"NAA9697";#N/A,#N/A,FALSE,"ECWEBB";#N/A,#N/A,FALSE,"MFT96";#N/A,#N/A,FALSE,"CTrecon"}</definedName>
    <definedName name="fgfd_1_5_3" hidden="1">{#N/A,#N/A,FALSE,"TMCOMP96";#N/A,#N/A,FALSE,"MAT96";#N/A,#N/A,FALSE,"FANDA96";#N/A,#N/A,FALSE,"INTRAN96";#N/A,#N/A,FALSE,"NAA9697";#N/A,#N/A,FALSE,"ECWEBB";#N/A,#N/A,FALSE,"MFT96";#N/A,#N/A,FALSE,"CTrecon"}</definedName>
    <definedName name="fgfd_1_5_4" localSheetId="0" hidden="1">{#N/A,#N/A,FALSE,"TMCOMP96";#N/A,#N/A,FALSE,"MAT96";#N/A,#N/A,FALSE,"FANDA96";#N/A,#N/A,FALSE,"INTRAN96";#N/A,#N/A,FALSE,"NAA9697";#N/A,#N/A,FALSE,"ECWEBB";#N/A,#N/A,FALSE,"MFT96";#N/A,#N/A,FALSE,"CTrecon"}</definedName>
    <definedName name="fgfd_1_5_4" hidden="1">{#N/A,#N/A,FALSE,"TMCOMP96";#N/A,#N/A,FALSE,"MAT96";#N/A,#N/A,FALSE,"FANDA96";#N/A,#N/A,FALSE,"INTRAN96";#N/A,#N/A,FALSE,"NAA9697";#N/A,#N/A,FALSE,"ECWEBB";#N/A,#N/A,FALSE,"MFT96";#N/A,#N/A,FALSE,"CTrecon"}</definedName>
    <definedName name="fgfd_1_5_5" hidden="1">{#N/A,#N/A,FALSE,"TMCOMP96";#N/A,#N/A,FALSE,"MAT96";#N/A,#N/A,FALSE,"FANDA96";#N/A,#N/A,FALSE,"INTRAN96";#N/A,#N/A,FALSE,"NAA9697";#N/A,#N/A,FALSE,"ECWEBB";#N/A,#N/A,FALSE,"MFT96";#N/A,#N/A,FALSE,"CTrecon"}</definedName>
    <definedName name="fgfd_2" localSheetId="0" hidden="1">{#N/A,#N/A,FALSE,"TMCOMP96";#N/A,#N/A,FALSE,"MAT96";#N/A,#N/A,FALSE,"FANDA96";#N/A,#N/A,FALSE,"INTRAN96";#N/A,#N/A,FALSE,"NAA9697";#N/A,#N/A,FALSE,"ECWEBB";#N/A,#N/A,FALSE,"MFT96";#N/A,#N/A,FALSE,"CTrecon"}</definedName>
    <definedName name="fgfd_2" localSheetId="3" hidden="1">{#N/A,#N/A,FALSE,"TMCOMP96";#N/A,#N/A,FALSE,"MAT96";#N/A,#N/A,FALSE,"FANDA96";#N/A,#N/A,FALSE,"INTRAN96";#N/A,#N/A,FALSE,"NAA9697";#N/A,#N/A,FALSE,"ECWEBB";#N/A,#N/A,FALSE,"MFT96";#N/A,#N/A,FALSE,"CTrecon"}</definedName>
    <definedName name="fgfd_2" localSheetId="4" hidden="1">{#N/A,#N/A,FALSE,"TMCOMP96";#N/A,#N/A,FALSE,"MAT96";#N/A,#N/A,FALSE,"FANDA96";#N/A,#N/A,FALSE,"INTRAN96";#N/A,#N/A,FALSE,"NAA9697";#N/A,#N/A,FALSE,"ECWEBB";#N/A,#N/A,FALSE,"MFT96";#N/A,#N/A,FALSE,"CTrecon"}</definedName>
    <definedName name="fgfd_2" hidden="1">{#N/A,#N/A,FALSE,"TMCOMP96";#N/A,#N/A,FALSE,"MAT96";#N/A,#N/A,FALSE,"FANDA96";#N/A,#N/A,FALSE,"INTRAN96";#N/A,#N/A,FALSE,"NAA9697";#N/A,#N/A,FALSE,"ECWEBB";#N/A,#N/A,FALSE,"MFT96";#N/A,#N/A,FALSE,"CTrecon"}</definedName>
    <definedName name="fgfd_2_1" localSheetId="0" hidden="1">{#N/A,#N/A,FALSE,"TMCOMP96";#N/A,#N/A,FALSE,"MAT96";#N/A,#N/A,FALSE,"FANDA96";#N/A,#N/A,FALSE,"INTRAN96";#N/A,#N/A,FALSE,"NAA9697";#N/A,#N/A,FALSE,"ECWEBB";#N/A,#N/A,FALSE,"MFT96";#N/A,#N/A,FALSE,"CTrecon"}</definedName>
    <definedName name="fgfd_2_1" localSheetId="3" hidden="1">{#N/A,#N/A,FALSE,"TMCOMP96";#N/A,#N/A,FALSE,"MAT96";#N/A,#N/A,FALSE,"FANDA96";#N/A,#N/A,FALSE,"INTRAN96";#N/A,#N/A,FALSE,"NAA9697";#N/A,#N/A,FALSE,"ECWEBB";#N/A,#N/A,FALSE,"MFT96";#N/A,#N/A,FALSE,"CTrecon"}</definedName>
    <definedName name="fgfd_2_1" hidden="1">{#N/A,#N/A,FALSE,"TMCOMP96";#N/A,#N/A,FALSE,"MAT96";#N/A,#N/A,FALSE,"FANDA96";#N/A,#N/A,FALSE,"INTRAN96";#N/A,#N/A,FALSE,"NAA9697";#N/A,#N/A,FALSE,"ECWEBB";#N/A,#N/A,FALSE,"MFT96";#N/A,#N/A,FALSE,"CTrecon"}</definedName>
    <definedName name="fgfd_2_1_1" localSheetId="0" hidden="1">{#N/A,#N/A,FALSE,"TMCOMP96";#N/A,#N/A,FALSE,"MAT96";#N/A,#N/A,FALSE,"FANDA96";#N/A,#N/A,FALSE,"INTRAN96";#N/A,#N/A,FALSE,"NAA9697";#N/A,#N/A,FALSE,"ECWEBB";#N/A,#N/A,FALSE,"MFT96";#N/A,#N/A,FALSE,"CTrecon"}</definedName>
    <definedName name="fgfd_2_1_1" hidden="1">{#N/A,#N/A,FALSE,"TMCOMP96";#N/A,#N/A,FALSE,"MAT96";#N/A,#N/A,FALSE,"FANDA96";#N/A,#N/A,FALSE,"INTRAN96";#N/A,#N/A,FALSE,"NAA9697";#N/A,#N/A,FALSE,"ECWEBB";#N/A,#N/A,FALSE,"MFT96";#N/A,#N/A,FALSE,"CTrecon"}</definedName>
    <definedName name="fgfd_2_1_1_1" hidden="1">{#N/A,#N/A,FALSE,"TMCOMP96";#N/A,#N/A,FALSE,"MAT96";#N/A,#N/A,FALSE,"FANDA96";#N/A,#N/A,FALSE,"INTRAN96";#N/A,#N/A,FALSE,"NAA9697";#N/A,#N/A,FALSE,"ECWEBB";#N/A,#N/A,FALSE,"MFT96";#N/A,#N/A,FALSE,"CTrecon"}</definedName>
    <definedName name="fgfd_2_1_1_2" hidden="1">{#N/A,#N/A,FALSE,"TMCOMP96";#N/A,#N/A,FALSE,"MAT96";#N/A,#N/A,FALSE,"FANDA96";#N/A,#N/A,FALSE,"INTRAN96";#N/A,#N/A,FALSE,"NAA9697";#N/A,#N/A,FALSE,"ECWEBB";#N/A,#N/A,FALSE,"MFT96";#N/A,#N/A,FALSE,"CTrecon"}</definedName>
    <definedName name="fgfd_2_1_2" localSheetId="0" hidden="1">{#N/A,#N/A,FALSE,"TMCOMP96";#N/A,#N/A,FALSE,"MAT96";#N/A,#N/A,FALSE,"FANDA96";#N/A,#N/A,FALSE,"INTRAN96";#N/A,#N/A,FALSE,"NAA9697";#N/A,#N/A,FALSE,"ECWEBB";#N/A,#N/A,FALSE,"MFT96";#N/A,#N/A,FALSE,"CTrecon"}</definedName>
    <definedName name="fgfd_2_1_2" hidden="1">{#N/A,#N/A,FALSE,"TMCOMP96";#N/A,#N/A,FALSE,"MAT96";#N/A,#N/A,FALSE,"FANDA96";#N/A,#N/A,FALSE,"INTRAN96";#N/A,#N/A,FALSE,"NAA9697";#N/A,#N/A,FALSE,"ECWEBB";#N/A,#N/A,FALSE,"MFT96";#N/A,#N/A,FALSE,"CTrecon"}</definedName>
    <definedName name="fgfd_2_1_3" localSheetId="0" hidden="1">{#N/A,#N/A,FALSE,"TMCOMP96";#N/A,#N/A,FALSE,"MAT96";#N/A,#N/A,FALSE,"FANDA96";#N/A,#N/A,FALSE,"INTRAN96";#N/A,#N/A,FALSE,"NAA9697";#N/A,#N/A,FALSE,"ECWEBB";#N/A,#N/A,FALSE,"MFT96";#N/A,#N/A,FALSE,"CTrecon"}</definedName>
    <definedName name="fgfd_2_1_3" hidden="1">{#N/A,#N/A,FALSE,"TMCOMP96";#N/A,#N/A,FALSE,"MAT96";#N/A,#N/A,FALSE,"FANDA96";#N/A,#N/A,FALSE,"INTRAN96";#N/A,#N/A,FALSE,"NAA9697";#N/A,#N/A,FALSE,"ECWEBB";#N/A,#N/A,FALSE,"MFT96";#N/A,#N/A,FALSE,"CTrecon"}</definedName>
    <definedName name="fgfd_2_1_4" localSheetId="0" hidden="1">{#N/A,#N/A,FALSE,"TMCOMP96";#N/A,#N/A,FALSE,"MAT96";#N/A,#N/A,FALSE,"FANDA96";#N/A,#N/A,FALSE,"INTRAN96";#N/A,#N/A,FALSE,"NAA9697";#N/A,#N/A,FALSE,"ECWEBB";#N/A,#N/A,FALSE,"MFT96";#N/A,#N/A,FALSE,"CTrecon"}</definedName>
    <definedName name="fgfd_2_1_4" hidden="1">{#N/A,#N/A,FALSE,"TMCOMP96";#N/A,#N/A,FALSE,"MAT96";#N/A,#N/A,FALSE,"FANDA96";#N/A,#N/A,FALSE,"INTRAN96";#N/A,#N/A,FALSE,"NAA9697";#N/A,#N/A,FALSE,"ECWEBB";#N/A,#N/A,FALSE,"MFT96";#N/A,#N/A,FALSE,"CTrecon"}</definedName>
    <definedName name="fgfd_2_1_5" localSheetId="0" hidden="1">{#N/A,#N/A,FALSE,"TMCOMP96";#N/A,#N/A,FALSE,"MAT96";#N/A,#N/A,FALSE,"FANDA96";#N/A,#N/A,FALSE,"INTRAN96";#N/A,#N/A,FALSE,"NAA9697";#N/A,#N/A,FALSE,"ECWEBB";#N/A,#N/A,FALSE,"MFT96";#N/A,#N/A,FALSE,"CTrecon"}</definedName>
    <definedName name="fgfd_2_1_5" hidden="1">{#N/A,#N/A,FALSE,"TMCOMP96";#N/A,#N/A,FALSE,"MAT96";#N/A,#N/A,FALSE,"FANDA96";#N/A,#N/A,FALSE,"INTRAN96";#N/A,#N/A,FALSE,"NAA9697";#N/A,#N/A,FALSE,"ECWEBB";#N/A,#N/A,FALSE,"MFT96";#N/A,#N/A,FALSE,"CTrecon"}</definedName>
    <definedName name="fgfd_2_2" localSheetId="0" hidden="1">{#N/A,#N/A,FALSE,"TMCOMP96";#N/A,#N/A,FALSE,"MAT96";#N/A,#N/A,FALSE,"FANDA96";#N/A,#N/A,FALSE,"INTRAN96";#N/A,#N/A,FALSE,"NAA9697";#N/A,#N/A,FALSE,"ECWEBB";#N/A,#N/A,FALSE,"MFT96";#N/A,#N/A,FALSE,"CTrecon"}</definedName>
    <definedName name="fgfd_2_2" hidden="1">{#N/A,#N/A,FALSE,"TMCOMP96";#N/A,#N/A,FALSE,"MAT96";#N/A,#N/A,FALSE,"FANDA96";#N/A,#N/A,FALSE,"INTRAN96";#N/A,#N/A,FALSE,"NAA9697";#N/A,#N/A,FALSE,"ECWEBB";#N/A,#N/A,FALSE,"MFT96";#N/A,#N/A,FALSE,"CTrecon"}</definedName>
    <definedName name="fgfd_2_3" localSheetId="0" hidden="1">{#N/A,#N/A,FALSE,"TMCOMP96";#N/A,#N/A,FALSE,"MAT96";#N/A,#N/A,FALSE,"FANDA96";#N/A,#N/A,FALSE,"INTRAN96";#N/A,#N/A,FALSE,"NAA9697";#N/A,#N/A,FALSE,"ECWEBB";#N/A,#N/A,FALSE,"MFT96";#N/A,#N/A,FALSE,"CTrecon"}</definedName>
    <definedName name="fgfd_2_3" hidden="1">{#N/A,#N/A,FALSE,"TMCOMP96";#N/A,#N/A,FALSE,"MAT96";#N/A,#N/A,FALSE,"FANDA96";#N/A,#N/A,FALSE,"INTRAN96";#N/A,#N/A,FALSE,"NAA9697";#N/A,#N/A,FALSE,"ECWEBB";#N/A,#N/A,FALSE,"MFT96";#N/A,#N/A,FALSE,"CTrecon"}</definedName>
    <definedName name="fgfd_2_4" localSheetId="0" hidden="1">{#N/A,#N/A,FALSE,"TMCOMP96";#N/A,#N/A,FALSE,"MAT96";#N/A,#N/A,FALSE,"FANDA96";#N/A,#N/A,FALSE,"INTRAN96";#N/A,#N/A,FALSE,"NAA9697";#N/A,#N/A,FALSE,"ECWEBB";#N/A,#N/A,FALSE,"MFT96";#N/A,#N/A,FALSE,"CTrecon"}</definedName>
    <definedName name="fgfd_2_4" hidden="1">{#N/A,#N/A,FALSE,"TMCOMP96";#N/A,#N/A,FALSE,"MAT96";#N/A,#N/A,FALSE,"FANDA96";#N/A,#N/A,FALSE,"INTRAN96";#N/A,#N/A,FALSE,"NAA9697";#N/A,#N/A,FALSE,"ECWEBB";#N/A,#N/A,FALSE,"MFT96";#N/A,#N/A,FALSE,"CTrecon"}</definedName>
    <definedName name="fgfd_2_5" localSheetId="0" hidden="1">{#N/A,#N/A,FALSE,"TMCOMP96";#N/A,#N/A,FALSE,"MAT96";#N/A,#N/A,FALSE,"FANDA96";#N/A,#N/A,FALSE,"INTRAN96";#N/A,#N/A,FALSE,"NAA9697";#N/A,#N/A,FALSE,"ECWEBB";#N/A,#N/A,FALSE,"MFT96";#N/A,#N/A,FALSE,"CTrecon"}</definedName>
    <definedName name="fgfd_2_5" hidden="1">{#N/A,#N/A,FALSE,"TMCOMP96";#N/A,#N/A,FALSE,"MAT96";#N/A,#N/A,FALSE,"FANDA96";#N/A,#N/A,FALSE,"INTRAN96";#N/A,#N/A,FALSE,"NAA9697";#N/A,#N/A,FALSE,"ECWEBB";#N/A,#N/A,FALSE,"MFT96";#N/A,#N/A,FALSE,"CTrecon"}</definedName>
    <definedName name="fgfd_3" localSheetId="0" hidden="1">{#N/A,#N/A,FALSE,"TMCOMP96";#N/A,#N/A,FALSE,"MAT96";#N/A,#N/A,FALSE,"FANDA96";#N/A,#N/A,FALSE,"INTRAN96";#N/A,#N/A,FALSE,"NAA9697";#N/A,#N/A,FALSE,"ECWEBB";#N/A,#N/A,FALSE,"MFT96";#N/A,#N/A,FALSE,"CTrecon"}</definedName>
    <definedName name="fgfd_3" hidden="1">{#N/A,#N/A,FALSE,"TMCOMP96";#N/A,#N/A,FALSE,"MAT96";#N/A,#N/A,FALSE,"FANDA96";#N/A,#N/A,FALSE,"INTRAN96";#N/A,#N/A,FALSE,"NAA9697";#N/A,#N/A,FALSE,"ECWEBB";#N/A,#N/A,FALSE,"MFT96";#N/A,#N/A,FALSE,"CTrecon"}</definedName>
    <definedName name="fgfd_3_1" localSheetId="0" hidden="1">{#N/A,#N/A,FALSE,"TMCOMP96";#N/A,#N/A,FALSE,"MAT96";#N/A,#N/A,FALSE,"FANDA96";#N/A,#N/A,FALSE,"INTRAN96";#N/A,#N/A,FALSE,"NAA9697";#N/A,#N/A,FALSE,"ECWEBB";#N/A,#N/A,FALSE,"MFT96";#N/A,#N/A,FALSE,"CTrecon"}</definedName>
    <definedName name="fgfd_3_1" hidden="1">{#N/A,#N/A,FALSE,"TMCOMP96";#N/A,#N/A,FALSE,"MAT96";#N/A,#N/A,FALSE,"FANDA96";#N/A,#N/A,FALSE,"INTRAN96";#N/A,#N/A,FALSE,"NAA9697";#N/A,#N/A,FALSE,"ECWEBB";#N/A,#N/A,FALSE,"MFT96";#N/A,#N/A,FALSE,"CTrecon"}</definedName>
    <definedName name="fgfd_3_1_1" localSheetId="0" hidden="1">{#N/A,#N/A,FALSE,"TMCOMP96";#N/A,#N/A,FALSE,"MAT96";#N/A,#N/A,FALSE,"FANDA96";#N/A,#N/A,FALSE,"INTRAN96";#N/A,#N/A,FALSE,"NAA9697";#N/A,#N/A,FALSE,"ECWEBB";#N/A,#N/A,FALSE,"MFT96";#N/A,#N/A,FALSE,"CTrecon"}</definedName>
    <definedName name="fgfd_3_1_1" hidden="1">{#N/A,#N/A,FALSE,"TMCOMP96";#N/A,#N/A,FALSE,"MAT96";#N/A,#N/A,FALSE,"FANDA96";#N/A,#N/A,FALSE,"INTRAN96";#N/A,#N/A,FALSE,"NAA9697";#N/A,#N/A,FALSE,"ECWEBB";#N/A,#N/A,FALSE,"MFT96";#N/A,#N/A,FALSE,"CTrecon"}</definedName>
    <definedName name="fgfd_3_1_1_1" hidden="1">{#N/A,#N/A,FALSE,"TMCOMP96";#N/A,#N/A,FALSE,"MAT96";#N/A,#N/A,FALSE,"FANDA96";#N/A,#N/A,FALSE,"INTRAN96";#N/A,#N/A,FALSE,"NAA9697";#N/A,#N/A,FALSE,"ECWEBB";#N/A,#N/A,FALSE,"MFT96";#N/A,#N/A,FALSE,"CTrecon"}</definedName>
    <definedName name="fgfd_3_1_1_2" hidden="1">{#N/A,#N/A,FALSE,"TMCOMP96";#N/A,#N/A,FALSE,"MAT96";#N/A,#N/A,FALSE,"FANDA96";#N/A,#N/A,FALSE,"INTRAN96";#N/A,#N/A,FALSE,"NAA9697";#N/A,#N/A,FALSE,"ECWEBB";#N/A,#N/A,FALSE,"MFT96";#N/A,#N/A,FALSE,"CTrecon"}</definedName>
    <definedName name="fgfd_3_1_2" localSheetId="0" hidden="1">{#N/A,#N/A,FALSE,"TMCOMP96";#N/A,#N/A,FALSE,"MAT96";#N/A,#N/A,FALSE,"FANDA96";#N/A,#N/A,FALSE,"INTRAN96";#N/A,#N/A,FALSE,"NAA9697";#N/A,#N/A,FALSE,"ECWEBB";#N/A,#N/A,FALSE,"MFT96";#N/A,#N/A,FALSE,"CTrecon"}</definedName>
    <definedName name="fgfd_3_1_2" hidden="1">{#N/A,#N/A,FALSE,"TMCOMP96";#N/A,#N/A,FALSE,"MAT96";#N/A,#N/A,FALSE,"FANDA96";#N/A,#N/A,FALSE,"INTRAN96";#N/A,#N/A,FALSE,"NAA9697";#N/A,#N/A,FALSE,"ECWEBB";#N/A,#N/A,FALSE,"MFT96";#N/A,#N/A,FALSE,"CTrecon"}</definedName>
    <definedName name="fgfd_3_1_3" localSheetId="0" hidden="1">{#N/A,#N/A,FALSE,"TMCOMP96";#N/A,#N/A,FALSE,"MAT96";#N/A,#N/A,FALSE,"FANDA96";#N/A,#N/A,FALSE,"INTRAN96";#N/A,#N/A,FALSE,"NAA9697";#N/A,#N/A,FALSE,"ECWEBB";#N/A,#N/A,FALSE,"MFT96";#N/A,#N/A,FALSE,"CTrecon"}</definedName>
    <definedName name="fgfd_3_1_3" hidden="1">{#N/A,#N/A,FALSE,"TMCOMP96";#N/A,#N/A,FALSE,"MAT96";#N/A,#N/A,FALSE,"FANDA96";#N/A,#N/A,FALSE,"INTRAN96";#N/A,#N/A,FALSE,"NAA9697";#N/A,#N/A,FALSE,"ECWEBB";#N/A,#N/A,FALSE,"MFT96";#N/A,#N/A,FALSE,"CTrecon"}</definedName>
    <definedName name="fgfd_3_1_4" localSheetId="0" hidden="1">{#N/A,#N/A,FALSE,"TMCOMP96";#N/A,#N/A,FALSE,"MAT96";#N/A,#N/A,FALSE,"FANDA96";#N/A,#N/A,FALSE,"INTRAN96";#N/A,#N/A,FALSE,"NAA9697";#N/A,#N/A,FALSE,"ECWEBB";#N/A,#N/A,FALSE,"MFT96";#N/A,#N/A,FALSE,"CTrecon"}</definedName>
    <definedName name="fgfd_3_1_4" hidden="1">{#N/A,#N/A,FALSE,"TMCOMP96";#N/A,#N/A,FALSE,"MAT96";#N/A,#N/A,FALSE,"FANDA96";#N/A,#N/A,FALSE,"INTRAN96";#N/A,#N/A,FALSE,"NAA9697";#N/A,#N/A,FALSE,"ECWEBB";#N/A,#N/A,FALSE,"MFT96";#N/A,#N/A,FALSE,"CTrecon"}</definedName>
    <definedName name="fgfd_3_1_5" localSheetId="0" hidden="1">{#N/A,#N/A,FALSE,"TMCOMP96";#N/A,#N/A,FALSE,"MAT96";#N/A,#N/A,FALSE,"FANDA96";#N/A,#N/A,FALSE,"INTRAN96";#N/A,#N/A,FALSE,"NAA9697";#N/A,#N/A,FALSE,"ECWEBB";#N/A,#N/A,FALSE,"MFT96";#N/A,#N/A,FALSE,"CTrecon"}</definedName>
    <definedName name="fgfd_3_1_5" hidden="1">{#N/A,#N/A,FALSE,"TMCOMP96";#N/A,#N/A,FALSE,"MAT96";#N/A,#N/A,FALSE,"FANDA96";#N/A,#N/A,FALSE,"INTRAN96";#N/A,#N/A,FALSE,"NAA9697";#N/A,#N/A,FALSE,"ECWEBB";#N/A,#N/A,FALSE,"MFT96";#N/A,#N/A,FALSE,"CTrecon"}</definedName>
    <definedName name="fgfd_3_2" localSheetId="0" hidden="1">{#N/A,#N/A,FALSE,"TMCOMP96";#N/A,#N/A,FALSE,"MAT96";#N/A,#N/A,FALSE,"FANDA96";#N/A,#N/A,FALSE,"INTRAN96";#N/A,#N/A,FALSE,"NAA9697";#N/A,#N/A,FALSE,"ECWEBB";#N/A,#N/A,FALSE,"MFT96";#N/A,#N/A,FALSE,"CTrecon"}</definedName>
    <definedName name="fgfd_3_2" hidden="1">{#N/A,#N/A,FALSE,"TMCOMP96";#N/A,#N/A,FALSE,"MAT96";#N/A,#N/A,FALSE,"FANDA96";#N/A,#N/A,FALSE,"INTRAN96";#N/A,#N/A,FALSE,"NAA9697";#N/A,#N/A,FALSE,"ECWEBB";#N/A,#N/A,FALSE,"MFT96";#N/A,#N/A,FALSE,"CTrecon"}</definedName>
    <definedName name="fgfd_3_3" localSheetId="0" hidden="1">{#N/A,#N/A,FALSE,"TMCOMP96";#N/A,#N/A,FALSE,"MAT96";#N/A,#N/A,FALSE,"FANDA96";#N/A,#N/A,FALSE,"INTRAN96";#N/A,#N/A,FALSE,"NAA9697";#N/A,#N/A,FALSE,"ECWEBB";#N/A,#N/A,FALSE,"MFT96";#N/A,#N/A,FALSE,"CTrecon"}</definedName>
    <definedName name="fgfd_3_3" hidden="1">{#N/A,#N/A,FALSE,"TMCOMP96";#N/A,#N/A,FALSE,"MAT96";#N/A,#N/A,FALSE,"FANDA96";#N/A,#N/A,FALSE,"INTRAN96";#N/A,#N/A,FALSE,"NAA9697";#N/A,#N/A,FALSE,"ECWEBB";#N/A,#N/A,FALSE,"MFT96";#N/A,#N/A,FALSE,"CTrecon"}</definedName>
    <definedName name="fgfd_3_4" localSheetId="0" hidden="1">{#N/A,#N/A,FALSE,"TMCOMP96";#N/A,#N/A,FALSE,"MAT96";#N/A,#N/A,FALSE,"FANDA96";#N/A,#N/A,FALSE,"INTRAN96";#N/A,#N/A,FALSE,"NAA9697";#N/A,#N/A,FALSE,"ECWEBB";#N/A,#N/A,FALSE,"MFT96";#N/A,#N/A,FALSE,"CTrecon"}</definedName>
    <definedName name="fgfd_3_4" hidden="1">{#N/A,#N/A,FALSE,"TMCOMP96";#N/A,#N/A,FALSE,"MAT96";#N/A,#N/A,FALSE,"FANDA96";#N/A,#N/A,FALSE,"INTRAN96";#N/A,#N/A,FALSE,"NAA9697";#N/A,#N/A,FALSE,"ECWEBB";#N/A,#N/A,FALSE,"MFT96";#N/A,#N/A,FALSE,"CTrecon"}</definedName>
    <definedName name="fgfd_3_5" localSheetId="0" hidden="1">{#N/A,#N/A,FALSE,"TMCOMP96";#N/A,#N/A,FALSE,"MAT96";#N/A,#N/A,FALSE,"FANDA96";#N/A,#N/A,FALSE,"INTRAN96";#N/A,#N/A,FALSE,"NAA9697";#N/A,#N/A,FALSE,"ECWEBB";#N/A,#N/A,FALSE,"MFT96";#N/A,#N/A,FALSE,"CTrecon"}</definedName>
    <definedName name="fgfd_3_5" hidden="1">{#N/A,#N/A,FALSE,"TMCOMP96";#N/A,#N/A,FALSE,"MAT96";#N/A,#N/A,FALSE,"FANDA96";#N/A,#N/A,FALSE,"INTRAN96";#N/A,#N/A,FALSE,"NAA9697";#N/A,#N/A,FALSE,"ECWEBB";#N/A,#N/A,FALSE,"MFT96";#N/A,#N/A,FALSE,"CTrecon"}</definedName>
    <definedName name="fgfd_4" localSheetId="0" hidden="1">{#N/A,#N/A,FALSE,"TMCOMP96";#N/A,#N/A,FALSE,"MAT96";#N/A,#N/A,FALSE,"FANDA96";#N/A,#N/A,FALSE,"INTRAN96";#N/A,#N/A,FALSE,"NAA9697";#N/A,#N/A,FALSE,"ECWEBB";#N/A,#N/A,FALSE,"MFT96";#N/A,#N/A,FALSE,"CTrecon"}</definedName>
    <definedName name="fgfd_4" hidden="1">{#N/A,#N/A,FALSE,"TMCOMP96";#N/A,#N/A,FALSE,"MAT96";#N/A,#N/A,FALSE,"FANDA96";#N/A,#N/A,FALSE,"INTRAN96";#N/A,#N/A,FALSE,"NAA9697";#N/A,#N/A,FALSE,"ECWEBB";#N/A,#N/A,FALSE,"MFT96";#N/A,#N/A,FALSE,"CTrecon"}</definedName>
    <definedName name="fgfd_4_1" localSheetId="0" hidden="1">{#N/A,#N/A,FALSE,"TMCOMP96";#N/A,#N/A,FALSE,"MAT96";#N/A,#N/A,FALSE,"FANDA96";#N/A,#N/A,FALSE,"INTRAN96";#N/A,#N/A,FALSE,"NAA9697";#N/A,#N/A,FALSE,"ECWEBB";#N/A,#N/A,FALSE,"MFT96";#N/A,#N/A,FALSE,"CTrecon"}</definedName>
    <definedName name="fgfd_4_1" hidden="1">{#N/A,#N/A,FALSE,"TMCOMP96";#N/A,#N/A,FALSE,"MAT96";#N/A,#N/A,FALSE,"FANDA96";#N/A,#N/A,FALSE,"INTRAN96";#N/A,#N/A,FALSE,"NAA9697";#N/A,#N/A,FALSE,"ECWEBB";#N/A,#N/A,FALSE,"MFT96";#N/A,#N/A,FALSE,"CTrecon"}</definedName>
    <definedName name="fgfd_4_1_1" localSheetId="0" hidden="1">{#N/A,#N/A,FALSE,"TMCOMP96";#N/A,#N/A,FALSE,"MAT96";#N/A,#N/A,FALSE,"FANDA96";#N/A,#N/A,FALSE,"INTRAN96";#N/A,#N/A,FALSE,"NAA9697";#N/A,#N/A,FALSE,"ECWEBB";#N/A,#N/A,FALSE,"MFT96";#N/A,#N/A,FALSE,"CTrecon"}</definedName>
    <definedName name="fgfd_4_1_1" hidden="1">{#N/A,#N/A,FALSE,"TMCOMP96";#N/A,#N/A,FALSE,"MAT96";#N/A,#N/A,FALSE,"FANDA96";#N/A,#N/A,FALSE,"INTRAN96";#N/A,#N/A,FALSE,"NAA9697";#N/A,#N/A,FALSE,"ECWEBB";#N/A,#N/A,FALSE,"MFT96";#N/A,#N/A,FALSE,"CTrecon"}</definedName>
    <definedName name="fgfd_4_1_1_1" hidden="1">{#N/A,#N/A,FALSE,"TMCOMP96";#N/A,#N/A,FALSE,"MAT96";#N/A,#N/A,FALSE,"FANDA96";#N/A,#N/A,FALSE,"INTRAN96";#N/A,#N/A,FALSE,"NAA9697";#N/A,#N/A,FALSE,"ECWEBB";#N/A,#N/A,FALSE,"MFT96";#N/A,#N/A,FALSE,"CTrecon"}</definedName>
    <definedName name="fgfd_4_1_1_2" hidden="1">{#N/A,#N/A,FALSE,"TMCOMP96";#N/A,#N/A,FALSE,"MAT96";#N/A,#N/A,FALSE,"FANDA96";#N/A,#N/A,FALSE,"INTRAN96";#N/A,#N/A,FALSE,"NAA9697";#N/A,#N/A,FALSE,"ECWEBB";#N/A,#N/A,FALSE,"MFT96";#N/A,#N/A,FALSE,"CTrecon"}</definedName>
    <definedName name="fgfd_4_1_2" localSheetId="0" hidden="1">{#N/A,#N/A,FALSE,"TMCOMP96";#N/A,#N/A,FALSE,"MAT96";#N/A,#N/A,FALSE,"FANDA96";#N/A,#N/A,FALSE,"INTRAN96";#N/A,#N/A,FALSE,"NAA9697";#N/A,#N/A,FALSE,"ECWEBB";#N/A,#N/A,FALSE,"MFT96";#N/A,#N/A,FALSE,"CTrecon"}</definedName>
    <definedName name="fgfd_4_1_2" hidden="1">{#N/A,#N/A,FALSE,"TMCOMP96";#N/A,#N/A,FALSE,"MAT96";#N/A,#N/A,FALSE,"FANDA96";#N/A,#N/A,FALSE,"INTRAN96";#N/A,#N/A,FALSE,"NAA9697";#N/A,#N/A,FALSE,"ECWEBB";#N/A,#N/A,FALSE,"MFT96";#N/A,#N/A,FALSE,"CTrecon"}</definedName>
    <definedName name="fgfd_4_1_3" localSheetId="0" hidden="1">{#N/A,#N/A,FALSE,"TMCOMP96";#N/A,#N/A,FALSE,"MAT96";#N/A,#N/A,FALSE,"FANDA96";#N/A,#N/A,FALSE,"INTRAN96";#N/A,#N/A,FALSE,"NAA9697";#N/A,#N/A,FALSE,"ECWEBB";#N/A,#N/A,FALSE,"MFT96";#N/A,#N/A,FALSE,"CTrecon"}</definedName>
    <definedName name="fgfd_4_1_3" hidden="1">{#N/A,#N/A,FALSE,"TMCOMP96";#N/A,#N/A,FALSE,"MAT96";#N/A,#N/A,FALSE,"FANDA96";#N/A,#N/A,FALSE,"INTRAN96";#N/A,#N/A,FALSE,"NAA9697";#N/A,#N/A,FALSE,"ECWEBB";#N/A,#N/A,FALSE,"MFT96";#N/A,#N/A,FALSE,"CTrecon"}</definedName>
    <definedName name="fgfd_4_1_4" localSheetId="0" hidden="1">{#N/A,#N/A,FALSE,"TMCOMP96";#N/A,#N/A,FALSE,"MAT96";#N/A,#N/A,FALSE,"FANDA96";#N/A,#N/A,FALSE,"INTRAN96";#N/A,#N/A,FALSE,"NAA9697";#N/A,#N/A,FALSE,"ECWEBB";#N/A,#N/A,FALSE,"MFT96";#N/A,#N/A,FALSE,"CTrecon"}</definedName>
    <definedName name="fgfd_4_1_4" hidden="1">{#N/A,#N/A,FALSE,"TMCOMP96";#N/A,#N/A,FALSE,"MAT96";#N/A,#N/A,FALSE,"FANDA96";#N/A,#N/A,FALSE,"INTRAN96";#N/A,#N/A,FALSE,"NAA9697";#N/A,#N/A,FALSE,"ECWEBB";#N/A,#N/A,FALSE,"MFT96";#N/A,#N/A,FALSE,"CTrecon"}</definedName>
    <definedName name="fgfd_4_1_5" localSheetId="0" hidden="1">{#N/A,#N/A,FALSE,"TMCOMP96";#N/A,#N/A,FALSE,"MAT96";#N/A,#N/A,FALSE,"FANDA96";#N/A,#N/A,FALSE,"INTRAN96";#N/A,#N/A,FALSE,"NAA9697";#N/A,#N/A,FALSE,"ECWEBB";#N/A,#N/A,FALSE,"MFT96";#N/A,#N/A,FALSE,"CTrecon"}</definedName>
    <definedName name="fgfd_4_1_5" hidden="1">{#N/A,#N/A,FALSE,"TMCOMP96";#N/A,#N/A,FALSE,"MAT96";#N/A,#N/A,FALSE,"FANDA96";#N/A,#N/A,FALSE,"INTRAN96";#N/A,#N/A,FALSE,"NAA9697";#N/A,#N/A,FALSE,"ECWEBB";#N/A,#N/A,FALSE,"MFT96";#N/A,#N/A,FALSE,"CTrecon"}</definedName>
    <definedName name="fgfd_4_2" localSheetId="0" hidden="1">{#N/A,#N/A,FALSE,"TMCOMP96";#N/A,#N/A,FALSE,"MAT96";#N/A,#N/A,FALSE,"FANDA96";#N/A,#N/A,FALSE,"INTRAN96";#N/A,#N/A,FALSE,"NAA9697";#N/A,#N/A,FALSE,"ECWEBB";#N/A,#N/A,FALSE,"MFT96";#N/A,#N/A,FALSE,"CTrecon"}</definedName>
    <definedName name="fgfd_4_2" hidden="1">{#N/A,#N/A,FALSE,"TMCOMP96";#N/A,#N/A,FALSE,"MAT96";#N/A,#N/A,FALSE,"FANDA96";#N/A,#N/A,FALSE,"INTRAN96";#N/A,#N/A,FALSE,"NAA9697";#N/A,#N/A,FALSE,"ECWEBB";#N/A,#N/A,FALSE,"MFT96";#N/A,#N/A,FALSE,"CTrecon"}</definedName>
    <definedName name="fgfd_4_3" localSheetId="0" hidden="1">{#N/A,#N/A,FALSE,"TMCOMP96";#N/A,#N/A,FALSE,"MAT96";#N/A,#N/A,FALSE,"FANDA96";#N/A,#N/A,FALSE,"INTRAN96";#N/A,#N/A,FALSE,"NAA9697";#N/A,#N/A,FALSE,"ECWEBB";#N/A,#N/A,FALSE,"MFT96";#N/A,#N/A,FALSE,"CTrecon"}</definedName>
    <definedName name="fgfd_4_3" hidden="1">{#N/A,#N/A,FALSE,"TMCOMP96";#N/A,#N/A,FALSE,"MAT96";#N/A,#N/A,FALSE,"FANDA96";#N/A,#N/A,FALSE,"INTRAN96";#N/A,#N/A,FALSE,"NAA9697";#N/A,#N/A,FALSE,"ECWEBB";#N/A,#N/A,FALSE,"MFT96";#N/A,#N/A,FALSE,"CTrecon"}</definedName>
    <definedName name="fgfd_4_4" localSheetId="0" hidden="1">{#N/A,#N/A,FALSE,"TMCOMP96";#N/A,#N/A,FALSE,"MAT96";#N/A,#N/A,FALSE,"FANDA96";#N/A,#N/A,FALSE,"INTRAN96";#N/A,#N/A,FALSE,"NAA9697";#N/A,#N/A,FALSE,"ECWEBB";#N/A,#N/A,FALSE,"MFT96";#N/A,#N/A,FALSE,"CTrecon"}</definedName>
    <definedName name="fgfd_4_4" hidden="1">{#N/A,#N/A,FALSE,"TMCOMP96";#N/A,#N/A,FALSE,"MAT96";#N/A,#N/A,FALSE,"FANDA96";#N/A,#N/A,FALSE,"INTRAN96";#N/A,#N/A,FALSE,"NAA9697";#N/A,#N/A,FALSE,"ECWEBB";#N/A,#N/A,FALSE,"MFT96";#N/A,#N/A,FALSE,"CTrecon"}</definedName>
    <definedName name="fgfd_4_5" localSheetId="0" hidden="1">{#N/A,#N/A,FALSE,"TMCOMP96";#N/A,#N/A,FALSE,"MAT96";#N/A,#N/A,FALSE,"FANDA96";#N/A,#N/A,FALSE,"INTRAN96";#N/A,#N/A,FALSE,"NAA9697";#N/A,#N/A,FALSE,"ECWEBB";#N/A,#N/A,FALSE,"MFT96";#N/A,#N/A,FALSE,"CTrecon"}</definedName>
    <definedName name="fgfd_4_5" hidden="1">{#N/A,#N/A,FALSE,"TMCOMP96";#N/A,#N/A,FALSE,"MAT96";#N/A,#N/A,FALSE,"FANDA96";#N/A,#N/A,FALSE,"INTRAN96";#N/A,#N/A,FALSE,"NAA9697";#N/A,#N/A,FALSE,"ECWEBB";#N/A,#N/A,FALSE,"MFT96";#N/A,#N/A,FALSE,"CTrecon"}</definedName>
    <definedName name="fgfd_5" localSheetId="0" hidden="1">{#N/A,#N/A,FALSE,"TMCOMP96";#N/A,#N/A,FALSE,"MAT96";#N/A,#N/A,FALSE,"FANDA96";#N/A,#N/A,FALSE,"INTRAN96";#N/A,#N/A,FALSE,"NAA9697";#N/A,#N/A,FALSE,"ECWEBB";#N/A,#N/A,FALSE,"MFT96";#N/A,#N/A,FALSE,"CTrecon"}</definedName>
    <definedName name="fgfd_5" hidden="1">{#N/A,#N/A,FALSE,"TMCOMP96";#N/A,#N/A,FALSE,"MAT96";#N/A,#N/A,FALSE,"FANDA96";#N/A,#N/A,FALSE,"INTRAN96";#N/A,#N/A,FALSE,"NAA9697";#N/A,#N/A,FALSE,"ECWEBB";#N/A,#N/A,FALSE,"MFT96";#N/A,#N/A,FALSE,"CTrecon"}</definedName>
    <definedName name="fgfd_5_1" localSheetId="0" hidden="1">{#N/A,#N/A,FALSE,"TMCOMP96";#N/A,#N/A,FALSE,"MAT96";#N/A,#N/A,FALSE,"FANDA96";#N/A,#N/A,FALSE,"INTRAN96";#N/A,#N/A,FALSE,"NAA9697";#N/A,#N/A,FALSE,"ECWEBB";#N/A,#N/A,FALSE,"MFT96";#N/A,#N/A,FALSE,"CTrecon"}</definedName>
    <definedName name="fgfd_5_1" hidden="1">{#N/A,#N/A,FALSE,"TMCOMP96";#N/A,#N/A,FALSE,"MAT96";#N/A,#N/A,FALSE,"FANDA96";#N/A,#N/A,FALSE,"INTRAN96";#N/A,#N/A,FALSE,"NAA9697";#N/A,#N/A,FALSE,"ECWEBB";#N/A,#N/A,FALSE,"MFT96";#N/A,#N/A,FALSE,"CTrecon"}</definedName>
    <definedName name="fgfd_5_1_1" localSheetId="0" hidden="1">{#N/A,#N/A,FALSE,"TMCOMP96";#N/A,#N/A,FALSE,"MAT96";#N/A,#N/A,FALSE,"FANDA96";#N/A,#N/A,FALSE,"INTRAN96";#N/A,#N/A,FALSE,"NAA9697";#N/A,#N/A,FALSE,"ECWEBB";#N/A,#N/A,FALSE,"MFT96";#N/A,#N/A,FALSE,"CTrecon"}</definedName>
    <definedName name="fgfd_5_1_1" hidden="1">{#N/A,#N/A,FALSE,"TMCOMP96";#N/A,#N/A,FALSE,"MAT96";#N/A,#N/A,FALSE,"FANDA96";#N/A,#N/A,FALSE,"INTRAN96";#N/A,#N/A,FALSE,"NAA9697";#N/A,#N/A,FALSE,"ECWEBB";#N/A,#N/A,FALSE,"MFT96";#N/A,#N/A,FALSE,"CTrecon"}</definedName>
    <definedName name="fgfd_5_1_1_1" hidden="1">{#N/A,#N/A,FALSE,"TMCOMP96";#N/A,#N/A,FALSE,"MAT96";#N/A,#N/A,FALSE,"FANDA96";#N/A,#N/A,FALSE,"INTRAN96";#N/A,#N/A,FALSE,"NAA9697";#N/A,#N/A,FALSE,"ECWEBB";#N/A,#N/A,FALSE,"MFT96";#N/A,#N/A,FALSE,"CTrecon"}</definedName>
    <definedName name="fgfd_5_1_1_2" hidden="1">{#N/A,#N/A,FALSE,"TMCOMP96";#N/A,#N/A,FALSE,"MAT96";#N/A,#N/A,FALSE,"FANDA96";#N/A,#N/A,FALSE,"INTRAN96";#N/A,#N/A,FALSE,"NAA9697";#N/A,#N/A,FALSE,"ECWEBB";#N/A,#N/A,FALSE,"MFT96";#N/A,#N/A,FALSE,"CTrecon"}</definedName>
    <definedName name="fgfd_5_1_2" localSheetId="0" hidden="1">{#N/A,#N/A,FALSE,"TMCOMP96";#N/A,#N/A,FALSE,"MAT96";#N/A,#N/A,FALSE,"FANDA96";#N/A,#N/A,FALSE,"INTRAN96";#N/A,#N/A,FALSE,"NAA9697";#N/A,#N/A,FALSE,"ECWEBB";#N/A,#N/A,FALSE,"MFT96";#N/A,#N/A,FALSE,"CTrecon"}</definedName>
    <definedName name="fgfd_5_1_2" hidden="1">{#N/A,#N/A,FALSE,"TMCOMP96";#N/A,#N/A,FALSE,"MAT96";#N/A,#N/A,FALSE,"FANDA96";#N/A,#N/A,FALSE,"INTRAN96";#N/A,#N/A,FALSE,"NAA9697";#N/A,#N/A,FALSE,"ECWEBB";#N/A,#N/A,FALSE,"MFT96";#N/A,#N/A,FALSE,"CTrecon"}</definedName>
    <definedName name="fgfd_5_1_3" localSheetId="0" hidden="1">{#N/A,#N/A,FALSE,"TMCOMP96";#N/A,#N/A,FALSE,"MAT96";#N/A,#N/A,FALSE,"FANDA96";#N/A,#N/A,FALSE,"INTRAN96";#N/A,#N/A,FALSE,"NAA9697";#N/A,#N/A,FALSE,"ECWEBB";#N/A,#N/A,FALSE,"MFT96";#N/A,#N/A,FALSE,"CTrecon"}</definedName>
    <definedName name="fgfd_5_1_3" hidden="1">{#N/A,#N/A,FALSE,"TMCOMP96";#N/A,#N/A,FALSE,"MAT96";#N/A,#N/A,FALSE,"FANDA96";#N/A,#N/A,FALSE,"INTRAN96";#N/A,#N/A,FALSE,"NAA9697";#N/A,#N/A,FALSE,"ECWEBB";#N/A,#N/A,FALSE,"MFT96";#N/A,#N/A,FALSE,"CTrecon"}</definedName>
    <definedName name="fgfd_5_1_4" localSheetId="0" hidden="1">{#N/A,#N/A,FALSE,"TMCOMP96";#N/A,#N/A,FALSE,"MAT96";#N/A,#N/A,FALSE,"FANDA96";#N/A,#N/A,FALSE,"INTRAN96";#N/A,#N/A,FALSE,"NAA9697";#N/A,#N/A,FALSE,"ECWEBB";#N/A,#N/A,FALSE,"MFT96";#N/A,#N/A,FALSE,"CTrecon"}</definedName>
    <definedName name="fgfd_5_1_4" hidden="1">{#N/A,#N/A,FALSE,"TMCOMP96";#N/A,#N/A,FALSE,"MAT96";#N/A,#N/A,FALSE,"FANDA96";#N/A,#N/A,FALSE,"INTRAN96";#N/A,#N/A,FALSE,"NAA9697";#N/A,#N/A,FALSE,"ECWEBB";#N/A,#N/A,FALSE,"MFT96";#N/A,#N/A,FALSE,"CTrecon"}</definedName>
    <definedName name="fgfd_5_1_5" localSheetId="0" hidden="1">{#N/A,#N/A,FALSE,"TMCOMP96";#N/A,#N/A,FALSE,"MAT96";#N/A,#N/A,FALSE,"FANDA96";#N/A,#N/A,FALSE,"INTRAN96";#N/A,#N/A,FALSE,"NAA9697";#N/A,#N/A,FALSE,"ECWEBB";#N/A,#N/A,FALSE,"MFT96";#N/A,#N/A,FALSE,"CTrecon"}</definedName>
    <definedName name="fgfd_5_1_5" hidden="1">{#N/A,#N/A,FALSE,"TMCOMP96";#N/A,#N/A,FALSE,"MAT96";#N/A,#N/A,FALSE,"FANDA96";#N/A,#N/A,FALSE,"INTRAN96";#N/A,#N/A,FALSE,"NAA9697";#N/A,#N/A,FALSE,"ECWEBB";#N/A,#N/A,FALSE,"MFT96";#N/A,#N/A,FALSE,"CTrecon"}</definedName>
    <definedName name="fgfd_5_2" localSheetId="0" hidden="1">{#N/A,#N/A,FALSE,"TMCOMP96";#N/A,#N/A,FALSE,"MAT96";#N/A,#N/A,FALSE,"FANDA96";#N/A,#N/A,FALSE,"INTRAN96";#N/A,#N/A,FALSE,"NAA9697";#N/A,#N/A,FALSE,"ECWEBB";#N/A,#N/A,FALSE,"MFT96";#N/A,#N/A,FALSE,"CTrecon"}</definedName>
    <definedName name="fgfd_5_2" hidden="1">{#N/A,#N/A,FALSE,"TMCOMP96";#N/A,#N/A,FALSE,"MAT96";#N/A,#N/A,FALSE,"FANDA96";#N/A,#N/A,FALSE,"INTRAN96";#N/A,#N/A,FALSE,"NAA9697";#N/A,#N/A,FALSE,"ECWEBB";#N/A,#N/A,FALSE,"MFT96";#N/A,#N/A,FALSE,"CTrecon"}</definedName>
    <definedName name="fgfd_5_3" localSheetId="0" hidden="1">{#N/A,#N/A,FALSE,"TMCOMP96";#N/A,#N/A,FALSE,"MAT96";#N/A,#N/A,FALSE,"FANDA96";#N/A,#N/A,FALSE,"INTRAN96";#N/A,#N/A,FALSE,"NAA9697";#N/A,#N/A,FALSE,"ECWEBB";#N/A,#N/A,FALSE,"MFT96";#N/A,#N/A,FALSE,"CTrecon"}</definedName>
    <definedName name="fgfd_5_3" hidden="1">{#N/A,#N/A,FALSE,"TMCOMP96";#N/A,#N/A,FALSE,"MAT96";#N/A,#N/A,FALSE,"FANDA96";#N/A,#N/A,FALSE,"INTRAN96";#N/A,#N/A,FALSE,"NAA9697";#N/A,#N/A,FALSE,"ECWEBB";#N/A,#N/A,FALSE,"MFT96";#N/A,#N/A,FALSE,"CTrecon"}</definedName>
    <definedName name="fgfd_5_4" localSheetId="0" hidden="1">{#N/A,#N/A,FALSE,"TMCOMP96";#N/A,#N/A,FALSE,"MAT96";#N/A,#N/A,FALSE,"FANDA96";#N/A,#N/A,FALSE,"INTRAN96";#N/A,#N/A,FALSE,"NAA9697";#N/A,#N/A,FALSE,"ECWEBB";#N/A,#N/A,FALSE,"MFT96";#N/A,#N/A,FALSE,"CTrecon"}</definedName>
    <definedName name="fgfd_5_4" hidden="1">{#N/A,#N/A,FALSE,"TMCOMP96";#N/A,#N/A,FALSE,"MAT96";#N/A,#N/A,FALSE,"FANDA96";#N/A,#N/A,FALSE,"INTRAN96";#N/A,#N/A,FALSE,"NAA9697";#N/A,#N/A,FALSE,"ECWEBB";#N/A,#N/A,FALSE,"MFT96";#N/A,#N/A,FALSE,"CTrecon"}</definedName>
    <definedName name="fgfd_5_5" localSheetId="0" hidden="1">{#N/A,#N/A,FALSE,"TMCOMP96";#N/A,#N/A,FALSE,"MAT96";#N/A,#N/A,FALSE,"FANDA96";#N/A,#N/A,FALSE,"INTRAN96";#N/A,#N/A,FALSE,"NAA9697";#N/A,#N/A,FALSE,"ECWEBB";#N/A,#N/A,FALSE,"MFT96";#N/A,#N/A,FALSE,"CTrecon"}</definedName>
    <definedName name="fgfd_5_5" hidden="1">{#N/A,#N/A,FALSE,"TMCOMP96";#N/A,#N/A,FALSE,"MAT96";#N/A,#N/A,FALSE,"FANDA96";#N/A,#N/A,FALSE,"INTRAN96";#N/A,#N/A,FALSE,"NAA9697";#N/A,#N/A,FALSE,"ECWEBB";#N/A,#N/A,FALSE,"MFT96";#N/A,#N/A,FALSE,"CTrecon"}</definedName>
    <definedName name="fgg" hidden="1">{#N/A,#N/A,FALSE,"TMCOMP96";#N/A,#N/A,FALSE,"MAT96";#N/A,#N/A,FALSE,"FANDA96";#N/A,#N/A,FALSE,"INTRAN96";#N/A,#N/A,FALSE,"NAA9697";#N/A,#N/A,FALSE,"ECWEBB";#N/A,#N/A,FALSE,"MFT96";#N/A,#N/A,FALSE,"CTrecon"}</definedName>
    <definedName name="fghfgh" localSheetId="0" hidden="1">{#N/A,#N/A,FALSE,"TMCOMP96";#N/A,#N/A,FALSE,"MAT96";#N/A,#N/A,FALSE,"FANDA96";#N/A,#N/A,FALSE,"INTRAN96";#N/A,#N/A,FALSE,"NAA9697";#N/A,#N/A,FALSE,"ECWEBB";#N/A,#N/A,FALSE,"MFT96";#N/A,#N/A,FALSE,"CTrecon"}</definedName>
    <definedName name="fghfgh" localSheetId="3" hidden="1">{#N/A,#N/A,FALSE,"TMCOMP96";#N/A,#N/A,FALSE,"MAT96";#N/A,#N/A,FALSE,"FANDA96";#N/A,#N/A,FALSE,"INTRAN96";#N/A,#N/A,FALSE,"NAA9697";#N/A,#N/A,FALSE,"ECWEBB";#N/A,#N/A,FALSE,"MFT96";#N/A,#N/A,FALSE,"CTrecon"}</definedName>
    <definedName name="fghfgh" localSheetId="4" hidden="1">{#N/A,#N/A,FALSE,"TMCOMP96";#N/A,#N/A,FALSE,"MAT96";#N/A,#N/A,FALSE,"FANDA96";#N/A,#N/A,FALSE,"INTRAN96";#N/A,#N/A,FALSE,"NAA9697";#N/A,#N/A,FALSE,"ECWEBB";#N/A,#N/A,FALSE,"MFT96";#N/A,#N/A,FALSE,"CTrecon"}</definedName>
    <definedName name="fghfgh" hidden="1">{#N/A,#N/A,FALSE,"TMCOMP96";#N/A,#N/A,FALSE,"MAT96";#N/A,#N/A,FALSE,"FANDA96";#N/A,#N/A,FALSE,"INTRAN96";#N/A,#N/A,FALSE,"NAA9697";#N/A,#N/A,FALSE,"ECWEBB";#N/A,#N/A,FALSE,"MFT96";#N/A,#N/A,FALSE,"CTrecon"}</definedName>
    <definedName name="fghfgh_1" localSheetId="0" hidden="1">{#N/A,#N/A,FALSE,"TMCOMP96";#N/A,#N/A,FALSE,"MAT96";#N/A,#N/A,FALSE,"FANDA96";#N/A,#N/A,FALSE,"INTRAN96";#N/A,#N/A,FALSE,"NAA9697";#N/A,#N/A,FALSE,"ECWEBB";#N/A,#N/A,FALSE,"MFT96";#N/A,#N/A,FALSE,"CTrecon"}</definedName>
    <definedName name="fghfgh_1" localSheetId="3" hidden="1">{#N/A,#N/A,FALSE,"TMCOMP96";#N/A,#N/A,FALSE,"MAT96";#N/A,#N/A,FALSE,"FANDA96";#N/A,#N/A,FALSE,"INTRAN96";#N/A,#N/A,FALSE,"NAA9697";#N/A,#N/A,FALSE,"ECWEBB";#N/A,#N/A,FALSE,"MFT96";#N/A,#N/A,FALSE,"CTrecon"}</definedName>
    <definedName name="fghfgh_1" localSheetId="4" hidden="1">{#N/A,#N/A,FALSE,"TMCOMP96";#N/A,#N/A,FALSE,"MAT96";#N/A,#N/A,FALSE,"FANDA96";#N/A,#N/A,FALSE,"INTRAN96";#N/A,#N/A,FALSE,"NAA9697";#N/A,#N/A,FALSE,"ECWEBB";#N/A,#N/A,FALSE,"MFT96";#N/A,#N/A,FALSE,"CTrecon"}</definedName>
    <definedName name="fghfgh_1" hidden="1">{#N/A,#N/A,FALSE,"TMCOMP96";#N/A,#N/A,FALSE,"MAT96";#N/A,#N/A,FALSE,"FANDA96";#N/A,#N/A,FALSE,"INTRAN96";#N/A,#N/A,FALSE,"NAA9697";#N/A,#N/A,FALSE,"ECWEBB";#N/A,#N/A,FALSE,"MFT96";#N/A,#N/A,FALSE,"CTrecon"}</definedName>
    <definedName name="fghfgh_1_1" localSheetId="0" hidden="1">{#N/A,#N/A,FALSE,"TMCOMP96";#N/A,#N/A,FALSE,"MAT96";#N/A,#N/A,FALSE,"FANDA96";#N/A,#N/A,FALSE,"INTRAN96";#N/A,#N/A,FALSE,"NAA9697";#N/A,#N/A,FALSE,"ECWEBB";#N/A,#N/A,FALSE,"MFT96";#N/A,#N/A,FALSE,"CTrecon"}</definedName>
    <definedName name="fghfgh_1_1" hidden="1">{#N/A,#N/A,FALSE,"TMCOMP96";#N/A,#N/A,FALSE,"MAT96";#N/A,#N/A,FALSE,"FANDA96";#N/A,#N/A,FALSE,"INTRAN96";#N/A,#N/A,FALSE,"NAA9697";#N/A,#N/A,FALSE,"ECWEBB";#N/A,#N/A,FALSE,"MFT96";#N/A,#N/A,FALSE,"CTrecon"}</definedName>
    <definedName name="fghfgh_1_1_1" localSheetId="0" hidden="1">{#N/A,#N/A,FALSE,"TMCOMP96";#N/A,#N/A,FALSE,"MAT96";#N/A,#N/A,FALSE,"FANDA96";#N/A,#N/A,FALSE,"INTRAN96";#N/A,#N/A,FALSE,"NAA9697";#N/A,#N/A,FALSE,"ECWEBB";#N/A,#N/A,FALSE,"MFT96";#N/A,#N/A,FALSE,"CTrecon"}</definedName>
    <definedName name="fghfgh_1_1_1" hidden="1">{#N/A,#N/A,FALSE,"TMCOMP96";#N/A,#N/A,FALSE,"MAT96";#N/A,#N/A,FALSE,"FANDA96";#N/A,#N/A,FALSE,"INTRAN96";#N/A,#N/A,FALSE,"NAA9697";#N/A,#N/A,FALSE,"ECWEBB";#N/A,#N/A,FALSE,"MFT96";#N/A,#N/A,FALSE,"CTrecon"}</definedName>
    <definedName name="fghfgh_1_1_1_1" localSheetId="0" hidden="1">{#N/A,#N/A,FALSE,"TMCOMP96";#N/A,#N/A,FALSE,"MAT96";#N/A,#N/A,FALSE,"FANDA96";#N/A,#N/A,FALSE,"INTRAN96";#N/A,#N/A,FALSE,"NAA9697";#N/A,#N/A,FALSE,"ECWEBB";#N/A,#N/A,FALSE,"MFT96";#N/A,#N/A,FALSE,"CTrecon"}</definedName>
    <definedName name="fghfgh_1_1_1_1" hidden="1">{#N/A,#N/A,FALSE,"TMCOMP96";#N/A,#N/A,FALSE,"MAT96";#N/A,#N/A,FALSE,"FANDA96";#N/A,#N/A,FALSE,"INTRAN96";#N/A,#N/A,FALSE,"NAA9697";#N/A,#N/A,FALSE,"ECWEBB";#N/A,#N/A,FALSE,"MFT96";#N/A,#N/A,FALSE,"CTrecon"}</definedName>
    <definedName name="fghfgh_1_1_1_1_1" hidden="1">{#N/A,#N/A,FALSE,"TMCOMP96";#N/A,#N/A,FALSE,"MAT96";#N/A,#N/A,FALSE,"FANDA96";#N/A,#N/A,FALSE,"INTRAN96";#N/A,#N/A,FALSE,"NAA9697";#N/A,#N/A,FALSE,"ECWEBB";#N/A,#N/A,FALSE,"MFT96";#N/A,#N/A,FALSE,"CTrecon"}</definedName>
    <definedName name="fghfgh_1_1_1_1_2" hidden="1">{#N/A,#N/A,FALSE,"TMCOMP96";#N/A,#N/A,FALSE,"MAT96";#N/A,#N/A,FALSE,"FANDA96";#N/A,#N/A,FALSE,"INTRAN96";#N/A,#N/A,FALSE,"NAA9697";#N/A,#N/A,FALSE,"ECWEBB";#N/A,#N/A,FALSE,"MFT96";#N/A,#N/A,FALSE,"CTrecon"}</definedName>
    <definedName name="fghfgh_1_1_1_2" localSheetId="0" hidden="1">{#N/A,#N/A,FALSE,"TMCOMP96";#N/A,#N/A,FALSE,"MAT96";#N/A,#N/A,FALSE,"FANDA96";#N/A,#N/A,FALSE,"INTRAN96";#N/A,#N/A,FALSE,"NAA9697";#N/A,#N/A,FALSE,"ECWEBB";#N/A,#N/A,FALSE,"MFT96";#N/A,#N/A,FALSE,"CTrecon"}</definedName>
    <definedName name="fghfgh_1_1_1_2" hidden="1">{#N/A,#N/A,FALSE,"TMCOMP96";#N/A,#N/A,FALSE,"MAT96";#N/A,#N/A,FALSE,"FANDA96";#N/A,#N/A,FALSE,"INTRAN96";#N/A,#N/A,FALSE,"NAA9697";#N/A,#N/A,FALSE,"ECWEBB";#N/A,#N/A,FALSE,"MFT96";#N/A,#N/A,FALSE,"CTrecon"}</definedName>
    <definedName name="fghfgh_1_1_1_3" localSheetId="0" hidden="1">{#N/A,#N/A,FALSE,"TMCOMP96";#N/A,#N/A,FALSE,"MAT96";#N/A,#N/A,FALSE,"FANDA96";#N/A,#N/A,FALSE,"INTRAN96";#N/A,#N/A,FALSE,"NAA9697";#N/A,#N/A,FALSE,"ECWEBB";#N/A,#N/A,FALSE,"MFT96";#N/A,#N/A,FALSE,"CTrecon"}</definedName>
    <definedName name="fghfgh_1_1_1_3" hidden="1">{#N/A,#N/A,FALSE,"TMCOMP96";#N/A,#N/A,FALSE,"MAT96";#N/A,#N/A,FALSE,"FANDA96";#N/A,#N/A,FALSE,"INTRAN96";#N/A,#N/A,FALSE,"NAA9697";#N/A,#N/A,FALSE,"ECWEBB";#N/A,#N/A,FALSE,"MFT96";#N/A,#N/A,FALSE,"CTrecon"}</definedName>
    <definedName name="fghfgh_1_1_1_4" localSheetId="0" hidden="1">{#N/A,#N/A,FALSE,"TMCOMP96";#N/A,#N/A,FALSE,"MAT96";#N/A,#N/A,FALSE,"FANDA96";#N/A,#N/A,FALSE,"INTRAN96";#N/A,#N/A,FALSE,"NAA9697";#N/A,#N/A,FALSE,"ECWEBB";#N/A,#N/A,FALSE,"MFT96";#N/A,#N/A,FALSE,"CTrecon"}</definedName>
    <definedName name="fghfgh_1_1_1_4" hidden="1">{#N/A,#N/A,FALSE,"TMCOMP96";#N/A,#N/A,FALSE,"MAT96";#N/A,#N/A,FALSE,"FANDA96";#N/A,#N/A,FALSE,"INTRAN96";#N/A,#N/A,FALSE,"NAA9697";#N/A,#N/A,FALSE,"ECWEBB";#N/A,#N/A,FALSE,"MFT96";#N/A,#N/A,FALSE,"CTrecon"}</definedName>
    <definedName name="fghfgh_1_1_1_5" localSheetId="0" hidden="1">{#N/A,#N/A,FALSE,"TMCOMP96";#N/A,#N/A,FALSE,"MAT96";#N/A,#N/A,FALSE,"FANDA96";#N/A,#N/A,FALSE,"INTRAN96";#N/A,#N/A,FALSE,"NAA9697";#N/A,#N/A,FALSE,"ECWEBB";#N/A,#N/A,FALSE,"MFT96";#N/A,#N/A,FALSE,"CTrecon"}</definedName>
    <definedName name="fghfgh_1_1_1_5" hidden="1">{#N/A,#N/A,FALSE,"TMCOMP96";#N/A,#N/A,FALSE,"MAT96";#N/A,#N/A,FALSE,"FANDA96";#N/A,#N/A,FALSE,"INTRAN96";#N/A,#N/A,FALSE,"NAA9697";#N/A,#N/A,FALSE,"ECWEBB";#N/A,#N/A,FALSE,"MFT96";#N/A,#N/A,FALSE,"CTrecon"}</definedName>
    <definedName name="fghfgh_1_1_2" localSheetId="0" hidden="1">{#N/A,#N/A,FALSE,"TMCOMP96";#N/A,#N/A,FALSE,"MAT96";#N/A,#N/A,FALSE,"FANDA96";#N/A,#N/A,FALSE,"INTRAN96";#N/A,#N/A,FALSE,"NAA9697";#N/A,#N/A,FALSE,"ECWEBB";#N/A,#N/A,FALSE,"MFT96";#N/A,#N/A,FALSE,"CTrecon"}</definedName>
    <definedName name="fghfgh_1_1_2" hidden="1">{#N/A,#N/A,FALSE,"TMCOMP96";#N/A,#N/A,FALSE,"MAT96";#N/A,#N/A,FALSE,"FANDA96";#N/A,#N/A,FALSE,"INTRAN96";#N/A,#N/A,FALSE,"NAA9697";#N/A,#N/A,FALSE,"ECWEBB";#N/A,#N/A,FALSE,"MFT96";#N/A,#N/A,FALSE,"CTrecon"}</definedName>
    <definedName name="fghfgh_1_1_3" localSheetId="0" hidden="1">{#N/A,#N/A,FALSE,"TMCOMP96";#N/A,#N/A,FALSE,"MAT96";#N/A,#N/A,FALSE,"FANDA96";#N/A,#N/A,FALSE,"INTRAN96";#N/A,#N/A,FALSE,"NAA9697";#N/A,#N/A,FALSE,"ECWEBB";#N/A,#N/A,FALSE,"MFT96";#N/A,#N/A,FALSE,"CTrecon"}</definedName>
    <definedName name="fghfgh_1_1_3" hidden="1">{#N/A,#N/A,FALSE,"TMCOMP96";#N/A,#N/A,FALSE,"MAT96";#N/A,#N/A,FALSE,"FANDA96";#N/A,#N/A,FALSE,"INTRAN96";#N/A,#N/A,FALSE,"NAA9697";#N/A,#N/A,FALSE,"ECWEBB";#N/A,#N/A,FALSE,"MFT96";#N/A,#N/A,FALSE,"CTrecon"}</definedName>
    <definedName name="fghfgh_1_1_4" localSheetId="0" hidden="1">{#N/A,#N/A,FALSE,"TMCOMP96";#N/A,#N/A,FALSE,"MAT96";#N/A,#N/A,FALSE,"FANDA96";#N/A,#N/A,FALSE,"INTRAN96";#N/A,#N/A,FALSE,"NAA9697";#N/A,#N/A,FALSE,"ECWEBB";#N/A,#N/A,FALSE,"MFT96";#N/A,#N/A,FALSE,"CTrecon"}</definedName>
    <definedName name="fghfgh_1_1_4" hidden="1">{#N/A,#N/A,FALSE,"TMCOMP96";#N/A,#N/A,FALSE,"MAT96";#N/A,#N/A,FALSE,"FANDA96";#N/A,#N/A,FALSE,"INTRAN96";#N/A,#N/A,FALSE,"NAA9697";#N/A,#N/A,FALSE,"ECWEBB";#N/A,#N/A,FALSE,"MFT96";#N/A,#N/A,FALSE,"CTrecon"}</definedName>
    <definedName name="fghfgh_1_1_5" localSheetId="0" hidden="1">{#N/A,#N/A,FALSE,"TMCOMP96";#N/A,#N/A,FALSE,"MAT96";#N/A,#N/A,FALSE,"FANDA96";#N/A,#N/A,FALSE,"INTRAN96";#N/A,#N/A,FALSE,"NAA9697";#N/A,#N/A,FALSE,"ECWEBB";#N/A,#N/A,FALSE,"MFT96";#N/A,#N/A,FALSE,"CTrecon"}</definedName>
    <definedName name="fghfgh_1_1_5" hidden="1">{#N/A,#N/A,FALSE,"TMCOMP96";#N/A,#N/A,FALSE,"MAT96";#N/A,#N/A,FALSE,"FANDA96";#N/A,#N/A,FALSE,"INTRAN96";#N/A,#N/A,FALSE,"NAA9697";#N/A,#N/A,FALSE,"ECWEBB";#N/A,#N/A,FALSE,"MFT96";#N/A,#N/A,FALSE,"CTrecon"}</definedName>
    <definedName name="fghfgh_1_2" localSheetId="0" hidden="1">{#N/A,#N/A,FALSE,"TMCOMP96";#N/A,#N/A,FALSE,"MAT96";#N/A,#N/A,FALSE,"FANDA96";#N/A,#N/A,FALSE,"INTRAN96";#N/A,#N/A,FALSE,"NAA9697";#N/A,#N/A,FALSE,"ECWEBB";#N/A,#N/A,FALSE,"MFT96";#N/A,#N/A,FALSE,"CTrecon"}</definedName>
    <definedName name="fghfgh_1_2" hidden="1">{#N/A,#N/A,FALSE,"TMCOMP96";#N/A,#N/A,FALSE,"MAT96";#N/A,#N/A,FALSE,"FANDA96";#N/A,#N/A,FALSE,"INTRAN96";#N/A,#N/A,FALSE,"NAA9697";#N/A,#N/A,FALSE,"ECWEBB";#N/A,#N/A,FALSE,"MFT96";#N/A,#N/A,FALSE,"CTrecon"}</definedName>
    <definedName name="fghfgh_1_2_1" localSheetId="0" hidden="1">{#N/A,#N/A,FALSE,"TMCOMP96";#N/A,#N/A,FALSE,"MAT96";#N/A,#N/A,FALSE,"FANDA96";#N/A,#N/A,FALSE,"INTRAN96";#N/A,#N/A,FALSE,"NAA9697";#N/A,#N/A,FALSE,"ECWEBB";#N/A,#N/A,FALSE,"MFT96";#N/A,#N/A,FALSE,"CTrecon"}</definedName>
    <definedName name="fghfgh_1_2_1" hidden="1">{#N/A,#N/A,FALSE,"TMCOMP96";#N/A,#N/A,FALSE,"MAT96";#N/A,#N/A,FALSE,"FANDA96";#N/A,#N/A,FALSE,"INTRAN96";#N/A,#N/A,FALSE,"NAA9697";#N/A,#N/A,FALSE,"ECWEBB";#N/A,#N/A,FALSE,"MFT96";#N/A,#N/A,FALSE,"CTrecon"}</definedName>
    <definedName name="fghfgh_1_2_1_1" localSheetId="0" hidden="1">{#N/A,#N/A,FALSE,"TMCOMP96";#N/A,#N/A,FALSE,"MAT96";#N/A,#N/A,FALSE,"FANDA96";#N/A,#N/A,FALSE,"INTRAN96";#N/A,#N/A,FALSE,"NAA9697";#N/A,#N/A,FALSE,"ECWEBB";#N/A,#N/A,FALSE,"MFT96";#N/A,#N/A,FALSE,"CTrecon"}</definedName>
    <definedName name="fghfgh_1_2_1_1" hidden="1">{#N/A,#N/A,FALSE,"TMCOMP96";#N/A,#N/A,FALSE,"MAT96";#N/A,#N/A,FALSE,"FANDA96";#N/A,#N/A,FALSE,"INTRAN96";#N/A,#N/A,FALSE,"NAA9697";#N/A,#N/A,FALSE,"ECWEBB";#N/A,#N/A,FALSE,"MFT96";#N/A,#N/A,FALSE,"CTrecon"}</definedName>
    <definedName name="fghfgh_1_2_1_1_1" hidden="1">{#N/A,#N/A,FALSE,"TMCOMP96";#N/A,#N/A,FALSE,"MAT96";#N/A,#N/A,FALSE,"FANDA96";#N/A,#N/A,FALSE,"INTRAN96";#N/A,#N/A,FALSE,"NAA9697";#N/A,#N/A,FALSE,"ECWEBB";#N/A,#N/A,FALSE,"MFT96";#N/A,#N/A,FALSE,"CTrecon"}</definedName>
    <definedName name="fghfgh_1_2_1_1_2" hidden="1">{#N/A,#N/A,FALSE,"TMCOMP96";#N/A,#N/A,FALSE,"MAT96";#N/A,#N/A,FALSE,"FANDA96";#N/A,#N/A,FALSE,"INTRAN96";#N/A,#N/A,FALSE,"NAA9697";#N/A,#N/A,FALSE,"ECWEBB";#N/A,#N/A,FALSE,"MFT96";#N/A,#N/A,FALSE,"CTrecon"}</definedName>
    <definedName name="fghfgh_1_2_1_2" localSheetId="0" hidden="1">{#N/A,#N/A,FALSE,"TMCOMP96";#N/A,#N/A,FALSE,"MAT96";#N/A,#N/A,FALSE,"FANDA96";#N/A,#N/A,FALSE,"INTRAN96";#N/A,#N/A,FALSE,"NAA9697";#N/A,#N/A,FALSE,"ECWEBB";#N/A,#N/A,FALSE,"MFT96";#N/A,#N/A,FALSE,"CTrecon"}</definedName>
    <definedName name="fghfgh_1_2_1_2" hidden="1">{#N/A,#N/A,FALSE,"TMCOMP96";#N/A,#N/A,FALSE,"MAT96";#N/A,#N/A,FALSE,"FANDA96";#N/A,#N/A,FALSE,"INTRAN96";#N/A,#N/A,FALSE,"NAA9697";#N/A,#N/A,FALSE,"ECWEBB";#N/A,#N/A,FALSE,"MFT96";#N/A,#N/A,FALSE,"CTrecon"}</definedName>
    <definedName name="fghfgh_1_2_1_3" localSheetId="0" hidden="1">{#N/A,#N/A,FALSE,"TMCOMP96";#N/A,#N/A,FALSE,"MAT96";#N/A,#N/A,FALSE,"FANDA96";#N/A,#N/A,FALSE,"INTRAN96";#N/A,#N/A,FALSE,"NAA9697";#N/A,#N/A,FALSE,"ECWEBB";#N/A,#N/A,FALSE,"MFT96";#N/A,#N/A,FALSE,"CTrecon"}</definedName>
    <definedName name="fghfgh_1_2_1_3" hidden="1">{#N/A,#N/A,FALSE,"TMCOMP96";#N/A,#N/A,FALSE,"MAT96";#N/A,#N/A,FALSE,"FANDA96";#N/A,#N/A,FALSE,"INTRAN96";#N/A,#N/A,FALSE,"NAA9697";#N/A,#N/A,FALSE,"ECWEBB";#N/A,#N/A,FALSE,"MFT96";#N/A,#N/A,FALSE,"CTrecon"}</definedName>
    <definedName name="fghfgh_1_2_1_4" localSheetId="0" hidden="1">{#N/A,#N/A,FALSE,"TMCOMP96";#N/A,#N/A,FALSE,"MAT96";#N/A,#N/A,FALSE,"FANDA96";#N/A,#N/A,FALSE,"INTRAN96";#N/A,#N/A,FALSE,"NAA9697";#N/A,#N/A,FALSE,"ECWEBB";#N/A,#N/A,FALSE,"MFT96";#N/A,#N/A,FALSE,"CTrecon"}</definedName>
    <definedName name="fghfgh_1_2_1_4" hidden="1">{#N/A,#N/A,FALSE,"TMCOMP96";#N/A,#N/A,FALSE,"MAT96";#N/A,#N/A,FALSE,"FANDA96";#N/A,#N/A,FALSE,"INTRAN96";#N/A,#N/A,FALSE,"NAA9697";#N/A,#N/A,FALSE,"ECWEBB";#N/A,#N/A,FALSE,"MFT96";#N/A,#N/A,FALSE,"CTrecon"}</definedName>
    <definedName name="fghfgh_1_2_1_5" localSheetId="0" hidden="1">{#N/A,#N/A,FALSE,"TMCOMP96";#N/A,#N/A,FALSE,"MAT96";#N/A,#N/A,FALSE,"FANDA96";#N/A,#N/A,FALSE,"INTRAN96";#N/A,#N/A,FALSE,"NAA9697";#N/A,#N/A,FALSE,"ECWEBB";#N/A,#N/A,FALSE,"MFT96";#N/A,#N/A,FALSE,"CTrecon"}</definedName>
    <definedName name="fghfgh_1_2_1_5" hidden="1">{#N/A,#N/A,FALSE,"TMCOMP96";#N/A,#N/A,FALSE,"MAT96";#N/A,#N/A,FALSE,"FANDA96";#N/A,#N/A,FALSE,"INTRAN96";#N/A,#N/A,FALSE,"NAA9697";#N/A,#N/A,FALSE,"ECWEBB";#N/A,#N/A,FALSE,"MFT96";#N/A,#N/A,FALSE,"CTrecon"}</definedName>
    <definedName name="fghfgh_1_2_2" localSheetId="0" hidden="1">{#N/A,#N/A,FALSE,"TMCOMP96";#N/A,#N/A,FALSE,"MAT96";#N/A,#N/A,FALSE,"FANDA96";#N/A,#N/A,FALSE,"INTRAN96";#N/A,#N/A,FALSE,"NAA9697";#N/A,#N/A,FALSE,"ECWEBB";#N/A,#N/A,FALSE,"MFT96";#N/A,#N/A,FALSE,"CTrecon"}</definedName>
    <definedName name="fghfgh_1_2_2" hidden="1">{#N/A,#N/A,FALSE,"TMCOMP96";#N/A,#N/A,FALSE,"MAT96";#N/A,#N/A,FALSE,"FANDA96";#N/A,#N/A,FALSE,"INTRAN96";#N/A,#N/A,FALSE,"NAA9697";#N/A,#N/A,FALSE,"ECWEBB";#N/A,#N/A,FALSE,"MFT96";#N/A,#N/A,FALSE,"CTrecon"}</definedName>
    <definedName name="fghfgh_1_2_3" localSheetId="0" hidden="1">{#N/A,#N/A,FALSE,"TMCOMP96";#N/A,#N/A,FALSE,"MAT96";#N/A,#N/A,FALSE,"FANDA96";#N/A,#N/A,FALSE,"INTRAN96";#N/A,#N/A,FALSE,"NAA9697";#N/A,#N/A,FALSE,"ECWEBB";#N/A,#N/A,FALSE,"MFT96";#N/A,#N/A,FALSE,"CTrecon"}</definedName>
    <definedName name="fghfgh_1_2_3" hidden="1">{#N/A,#N/A,FALSE,"TMCOMP96";#N/A,#N/A,FALSE,"MAT96";#N/A,#N/A,FALSE,"FANDA96";#N/A,#N/A,FALSE,"INTRAN96";#N/A,#N/A,FALSE,"NAA9697";#N/A,#N/A,FALSE,"ECWEBB";#N/A,#N/A,FALSE,"MFT96";#N/A,#N/A,FALSE,"CTrecon"}</definedName>
    <definedName name="fghfgh_1_2_4" localSheetId="0" hidden="1">{#N/A,#N/A,FALSE,"TMCOMP96";#N/A,#N/A,FALSE,"MAT96";#N/A,#N/A,FALSE,"FANDA96";#N/A,#N/A,FALSE,"INTRAN96";#N/A,#N/A,FALSE,"NAA9697";#N/A,#N/A,FALSE,"ECWEBB";#N/A,#N/A,FALSE,"MFT96";#N/A,#N/A,FALSE,"CTrecon"}</definedName>
    <definedName name="fghfgh_1_2_4" hidden="1">{#N/A,#N/A,FALSE,"TMCOMP96";#N/A,#N/A,FALSE,"MAT96";#N/A,#N/A,FALSE,"FANDA96";#N/A,#N/A,FALSE,"INTRAN96";#N/A,#N/A,FALSE,"NAA9697";#N/A,#N/A,FALSE,"ECWEBB";#N/A,#N/A,FALSE,"MFT96";#N/A,#N/A,FALSE,"CTrecon"}</definedName>
    <definedName name="fghfgh_1_2_5" localSheetId="0" hidden="1">{#N/A,#N/A,FALSE,"TMCOMP96";#N/A,#N/A,FALSE,"MAT96";#N/A,#N/A,FALSE,"FANDA96";#N/A,#N/A,FALSE,"INTRAN96";#N/A,#N/A,FALSE,"NAA9697";#N/A,#N/A,FALSE,"ECWEBB";#N/A,#N/A,FALSE,"MFT96";#N/A,#N/A,FALSE,"CTrecon"}</definedName>
    <definedName name="fghfgh_1_2_5" hidden="1">{#N/A,#N/A,FALSE,"TMCOMP96";#N/A,#N/A,FALSE,"MAT96";#N/A,#N/A,FALSE,"FANDA96";#N/A,#N/A,FALSE,"INTRAN96";#N/A,#N/A,FALSE,"NAA9697";#N/A,#N/A,FALSE,"ECWEBB";#N/A,#N/A,FALSE,"MFT96";#N/A,#N/A,FALSE,"CTrecon"}</definedName>
    <definedName name="fghfgh_1_3" localSheetId="0" hidden="1">{#N/A,#N/A,FALSE,"TMCOMP96";#N/A,#N/A,FALSE,"MAT96";#N/A,#N/A,FALSE,"FANDA96";#N/A,#N/A,FALSE,"INTRAN96";#N/A,#N/A,FALSE,"NAA9697";#N/A,#N/A,FALSE,"ECWEBB";#N/A,#N/A,FALSE,"MFT96";#N/A,#N/A,FALSE,"CTrecon"}</definedName>
    <definedName name="fghfgh_1_3" hidden="1">{#N/A,#N/A,FALSE,"TMCOMP96";#N/A,#N/A,FALSE,"MAT96";#N/A,#N/A,FALSE,"FANDA96";#N/A,#N/A,FALSE,"INTRAN96";#N/A,#N/A,FALSE,"NAA9697";#N/A,#N/A,FALSE,"ECWEBB";#N/A,#N/A,FALSE,"MFT96";#N/A,#N/A,FALSE,"CTrecon"}</definedName>
    <definedName name="fghfgh_1_3_1" localSheetId="0" hidden="1">{#N/A,#N/A,FALSE,"TMCOMP96";#N/A,#N/A,FALSE,"MAT96";#N/A,#N/A,FALSE,"FANDA96";#N/A,#N/A,FALSE,"INTRAN96";#N/A,#N/A,FALSE,"NAA9697";#N/A,#N/A,FALSE,"ECWEBB";#N/A,#N/A,FALSE,"MFT96";#N/A,#N/A,FALSE,"CTrecon"}</definedName>
    <definedName name="fghfgh_1_3_1" hidden="1">{#N/A,#N/A,FALSE,"TMCOMP96";#N/A,#N/A,FALSE,"MAT96";#N/A,#N/A,FALSE,"FANDA96";#N/A,#N/A,FALSE,"INTRAN96";#N/A,#N/A,FALSE,"NAA9697";#N/A,#N/A,FALSE,"ECWEBB";#N/A,#N/A,FALSE,"MFT96";#N/A,#N/A,FALSE,"CTrecon"}</definedName>
    <definedName name="fghfgh_1_3_1_1" localSheetId="0" hidden="1">{#N/A,#N/A,FALSE,"TMCOMP96";#N/A,#N/A,FALSE,"MAT96";#N/A,#N/A,FALSE,"FANDA96";#N/A,#N/A,FALSE,"INTRAN96";#N/A,#N/A,FALSE,"NAA9697";#N/A,#N/A,FALSE,"ECWEBB";#N/A,#N/A,FALSE,"MFT96";#N/A,#N/A,FALSE,"CTrecon"}</definedName>
    <definedName name="fghfgh_1_3_1_1" hidden="1">{#N/A,#N/A,FALSE,"TMCOMP96";#N/A,#N/A,FALSE,"MAT96";#N/A,#N/A,FALSE,"FANDA96";#N/A,#N/A,FALSE,"INTRAN96";#N/A,#N/A,FALSE,"NAA9697";#N/A,#N/A,FALSE,"ECWEBB";#N/A,#N/A,FALSE,"MFT96";#N/A,#N/A,FALSE,"CTrecon"}</definedName>
    <definedName name="fghfgh_1_3_1_1_1" hidden="1">{#N/A,#N/A,FALSE,"TMCOMP96";#N/A,#N/A,FALSE,"MAT96";#N/A,#N/A,FALSE,"FANDA96";#N/A,#N/A,FALSE,"INTRAN96";#N/A,#N/A,FALSE,"NAA9697";#N/A,#N/A,FALSE,"ECWEBB";#N/A,#N/A,FALSE,"MFT96";#N/A,#N/A,FALSE,"CTrecon"}</definedName>
    <definedName name="fghfgh_1_3_1_1_2" hidden="1">{#N/A,#N/A,FALSE,"TMCOMP96";#N/A,#N/A,FALSE,"MAT96";#N/A,#N/A,FALSE,"FANDA96";#N/A,#N/A,FALSE,"INTRAN96";#N/A,#N/A,FALSE,"NAA9697";#N/A,#N/A,FALSE,"ECWEBB";#N/A,#N/A,FALSE,"MFT96";#N/A,#N/A,FALSE,"CTrecon"}</definedName>
    <definedName name="fghfgh_1_3_1_2" localSheetId="0" hidden="1">{#N/A,#N/A,FALSE,"TMCOMP96";#N/A,#N/A,FALSE,"MAT96";#N/A,#N/A,FALSE,"FANDA96";#N/A,#N/A,FALSE,"INTRAN96";#N/A,#N/A,FALSE,"NAA9697";#N/A,#N/A,FALSE,"ECWEBB";#N/A,#N/A,FALSE,"MFT96";#N/A,#N/A,FALSE,"CTrecon"}</definedName>
    <definedName name="fghfgh_1_3_1_2" hidden="1">{#N/A,#N/A,FALSE,"TMCOMP96";#N/A,#N/A,FALSE,"MAT96";#N/A,#N/A,FALSE,"FANDA96";#N/A,#N/A,FALSE,"INTRAN96";#N/A,#N/A,FALSE,"NAA9697";#N/A,#N/A,FALSE,"ECWEBB";#N/A,#N/A,FALSE,"MFT96";#N/A,#N/A,FALSE,"CTrecon"}</definedName>
    <definedName name="fghfgh_1_3_1_3" localSheetId="0" hidden="1">{#N/A,#N/A,FALSE,"TMCOMP96";#N/A,#N/A,FALSE,"MAT96";#N/A,#N/A,FALSE,"FANDA96";#N/A,#N/A,FALSE,"INTRAN96";#N/A,#N/A,FALSE,"NAA9697";#N/A,#N/A,FALSE,"ECWEBB";#N/A,#N/A,FALSE,"MFT96";#N/A,#N/A,FALSE,"CTrecon"}</definedName>
    <definedName name="fghfgh_1_3_1_3" hidden="1">{#N/A,#N/A,FALSE,"TMCOMP96";#N/A,#N/A,FALSE,"MAT96";#N/A,#N/A,FALSE,"FANDA96";#N/A,#N/A,FALSE,"INTRAN96";#N/A,#N/A,FALSE,"NAA9697";#N/A,#N/A,FALSE,"ECWEBB";#N/A,#N/A,FALSE,"MFT96";#N/A,#N/A,FALSE,"CTrecon"}</definedName>
    <definedName name="fghfgh_1_3_1_4" localSheetId="0" hidden="1">{#N/A,#N/A,FALSE,"TMCOMP96";#N/A,#N/A,FALSE,"MAT96";#N/A,#N/A,FALSE,"FANDA96";#N/A,#N/A,FALSE,"INTRAN96";#N/A,#N/A,FALSE,"NAA9697";#N/A,#N/A,FALSE,"ECWEBB";#N/A,#N/A,FALSE,"MFT96";#N/A,#N/A,FALSE,"CTrecon"}</definedName>
    <definedName name="fghfgh_1_3_1_4" hidden="1">{#N/A,#N/A,FALSE,"TMCOMP96";#N/A,#N/A,FALSE,"MAT96";#N/A,#N/A,FALSE,"FANDA96";#N/A,#N/A,FALSE,"INTRAN96";#N/A,#N/A,FALSE,"NAA9697";#N/A,#N/A,FALSE,"ECWEBB";#N/A,#N/A,FALSE,"MFT96";#N/A,#N/A,FALSE,"CTrecon"}</definedName>
    <definedName name="fghfgh_1_3_1_5" localSheetId="0" hidden="1">{#N/A,#N/A,FALSE,"TMCOMP96";#N/A,#N/A,FALSE,"MAT96";#N/A,#N/A,FALSE,"FANDA96";#N/A,#N/A,FALSE,"INTRAN96";#N/A,#N/A,FALSE,"NAA9697";#N/A,#N/A,FALSE,"ECWEBB";#N/A,#N/A,FALSE,"MFT96";#N/A,#N/A,FALSE,"CTrecon"}</definedName>
    <definedName name="fghfgh_1_3_1_5" hidden="1">{#N/A,#N/A,FALSE,"TMCOMP96";#N/A,#N/A,FALSE,"MAT96";#N/A,#N/A,FALSE,"FANDA96";#N/A,#N/A,FALSE,"INTRAN96";#N/A,#N/A,FALSE,"NAA9697";#N/A,#N/A,FALSE,"ECWEBB";#N/A,#N/A,FALSE,"MFT96";#N/A,#N/A,FALSE,"CTrecon"}</definedName>
    <definedName name="fghfgh_1_3_2" localSheetId="0" hidden="1">{#N/A,#N/A,FALSE,"TMCOMP96";#N/A,#N/A,FALSE,"MAT96";#N/A,#N/A,FALSE,"FANDA96";#N/A,#N/A,FALSE,"INTRAN96";#N/A,#N/A,FALSE,"NAA9697";#N/A,#N/A,FALSE,"ECWEBB";#N/A,#N/A,FALSE,"MFT96";#N/A,#N/A,FALSE,"CTrecon"}</definedName>
    <definedName name="fghfgh_1_3_2" hidden="1">{#N/A,#N/A,FALSE,"TMCOMP96";#N/A,#N/A,FALSE,"MAT96";#N/A,#N/A,FALSE,"FANDA96";#N/A,#N/A,FALSE,"INTRAN96";#N/A,#N/A,FALSE,"NAA9697";#N/A,#N/A,FALSE,"ECWEBB";#N/A,#N/A,FALSE,"MFT96";#N/A,#N/A,FALSE,"CTrecon"}</definedName>
    <definedName name="fghfgh_1_3_3" localSheetId="0" hidden="1">{#N/A,#N/A,FALSE,"TMCOMP96";#N/A,#N/A,FALSE,"MAT96";#N/A,#N/A,FALSE,"FANDA96";#N/A,#N/A,FALSE,"INTRAN96";#N/A,#N/A,FALSE,"NAA9697";#N/A,#N/A,FALSE,"ECWEBB";#N/A,#N/A,FALSE,"MFT96";#N/A,#N/A,FALSE,"CTrecon"}</definedName>
    <definedName name="fghfgh_1_3_3" hidden="1">{#N/A,#N/A,FALSE,"TMCOMP96";#N/A,#N/A,FALSE,"MAT96";#N/A,#N/A,FALSE,"FANDA96";#N/A,#N/A,FALSE,"INTRAN96";#N/A,#N/A,FALSE,"NAA9697";#N/A,#N/A,FALSE,"ECWEBB";#N/A,#N/A,FALSE,"MFT96";#N/A,#N/A,FALSE,"CTrecon"}</definedName>
    <definedName name="fghfgh_1_3_4" localSheetId="0" hidden="1">{#N/A,#N/A,FALSE,"TMCOMP96";#N/A,#N/A,FALSE,"MAT96";#N/A,#N/A,FALSE,"FANDA96";#N/A,#N/A,FALSE,"INTRAN96";#N/A,#N/A,FALSE,"NAA9697";#N/A,#N/A,FALSE,"ECWEBB";#N/A,#N/A,FALSE,"MFT96";#N/A,#N/A,FALSE,"CTrecon"}</definedName>
    <definedName name="fghfgh_1_3_4" hidden="1">{#N/A,#N/A,FALSE,"TMCOMP96";#N/A,#N/A,FALSE,"MAT96";#N/A,#N/A,FALSE,"FANDA96";#N/A,#N/A,FALSE,"INTRAN96";#N/A,#N/A,FALSE,"NAA9697";#N/A,#N/A,FALSE,"ECWEBB";#N/A,#N/A,FALSE,"MFT96";#N/A,#N/A,FALSE,"CTrecon"}</definedName>
    <definedName name="fghfgh_1_3_5" localSheetId="0" hidden="1">{#N/A,#N/A,FALSE,"TMCOMP96";#N/A,#N/A,FALSE,"MAT96";#N/A,#N/A,FALSE,"FANDA96";#N/A,#N/A,FALSE,"INTRAN96";#N/A,#N/A,FALSE,"NAA9697";#N/A,#N/A,FALSE,"ECWEBB";#N/A,#N/A,FALSE,"MFT96";#N/A,#N/A,FALSE,"CTrecon"}</definedName>
    <definedName name="fghfgh_1_3_5" hidden="1">{#N/A,#N/A,FALSE,"TMCOMP96";#N/A,#N/A,FALSE,"MAT96";#N/A,#N/A,FALSE,"FANDA96";#N/A,#N/A,FALSE,"INTRAN96";#N/A,#N/A,FALSE,"NAA9697";#N/A,#N/A,FALSE,"ECWEBB";#N/A,#N/A,FALSE,"MFT96";#N/A,#N/A,FALSE,"CTrecon"}</definedName>
    <definedName name="fghfgh_1_4" localSheetId="0" hidden="1">{#N/A,#N/A,FALSE,"TMCOMP96";#N/A,#N/A,FALSE,"MAT96";#N/A,#N/A,FALSE,"FANDA96";#N/A,#N/A,FALSE,"INTRAN96";#N/A,#N/A,FALSE,"NAA9697";#N/A,#N/A,FALSE,"ECWEBB";#N/A,#N/A,FALSE,"MFT96";#N/A,#N/A,FALSE,"CTrecon"}</definedName>
    <definedName name="fghfgh_1_4" hidden="1">{#N/A,#N/A,FALSE,"TMCOMP96";#N/A,#N/A,FALSE,"MAT96";#N/A,#N/A,FALSE,"FANDA96";#N/A,#N/A,FALSE,"INTRAN96";#N/A,#N/A,FALSE,"NAA9697";#N/A,#N/A,FALSE,"ECWEBB";#N/A,#N/A,FALSE,"MFT96";#N/A,#N/A,FALSE,"CTrecon"}</definedName>
    <definedName name="fghfgh_1_4_1" localSheetId="0" hidden="1">{#N/A,#N/A,FALSE,"TMCOMP96";#N/A,#N/A,FALSE,"MAT96";#N/A,#N/A,FALSE,"FANDA96";#N/A,#N/A,FALSE,"INTRAN96";#N/A,#N/A,FALSE,"NAA9697";#N/A,#N/A,FALSE,"ECWEBB";#N/A,#N/A,FALSE,"MFT96";#N/A,#N/A,FALSE,"CTrecon"}</definedName>
    <definedName name="fghfgh_1_4_1" hidden="1">{#N/A,#N/A,FALSE,"TMCOMP96";#N/A,#N/A,FALSE,"MAT96";#N/A,#N/A,FALSE,"FANDA96";#N/A,#N/A,FALSE,"INTRAN96";#N/A,#N/A,FALSE,"NAA9697";#N/A,#N/A,FALSE,"ECWEBB";#N/A,#N/A,FALSE,"MFT96";#N/A,#N/A,FALSE,"CTrecon"}</definedName>
    <definedName name="fghfgh_1_4_1_1" localSheetId="0" hidden="1">{#N/A,#N/A,FALSE,"TMCOMP96";#N/A,#N/A,FALSE,"MAT96";#N/A,#N/A,FALSE,"FANDA96";#N/A,#N/A,FALSE,"INTRAN96";#N/A,#N/A,FALSE,"NAA9697";#N/A,#N/A,FALSE,"ECWEBB";#N/A,#N/A,FALSE,"MFT96";#N/A,#N/A,FALSE,"CTrecon"}</definedName>
    <definedName name="fghfgh_1_4_1_1" hidden="1">{#N/A,#N/A,FALSE,"TMCOMP96";#N/A,#N/A,FALSE,"MAT96";#N/A,#N/A,FALSE,"FANDA96";#N/A,#N/A,FALSE,"INTRAN96";#N/A,#N/A,FALSE,"NAA9697";#N/A,#N/A,FALSE,"ECWEBB";#N/A,#N/A,FALSE,"MFT96";#N/A,#N/A,FALSE,"CTrecon"}</definedName>
    <definedName name="fghfgh_1_4_1_2" localSheetId="0" hidden="1">{#N/A,#N/A,FALSE,"TMCOMP96";#N/A,#N/A,FALSE,"MAT96";#N/A,#N/A,FALSE,"FANDA96";#N/A,#N/A,FALSE,"INTRAN96";#N/A,#N/A,FALSE,"NAA9697";#N/A,#N/A,FALSE,"ECWEBB";#N/A,#N/A,FALSE,"MFT96";#N/A,#N/A,FALSE,"CTrecon"}</definedName>
    <definedName name="fghfgh_1_4_1_2" hidden="1">{#N/A,#N/A,FALSE,"TMCOMP96";#N/A,#N/A,FALSE,"MAT96";#N/A,#N/A,FALSE,"FANDA96";#N/A,#N/A,FALSE,"INTRAN96";#N/A,#N/A,FALSE,"NAA9697";#N/A,#N/A,FALSE,"ECWEBB";#N/A,#N/A,FALSE,"MFT96";#N/A,#N/A,FALSE,"CTrecon"}</definedName>
    <definedName name="fghfgh_1_4_1_3" localSheetId="0" hidden="1">{#N/A,#N/A,FALSE,"TMCOMP96";#N/A,#N/A,FALSE,"MAT96";#N/A,#N/A,FALSE,"FANDA96";#N/A,#N/A,FALSE,"INTRAN96";#N/A,#N/A,FALSE,"NAA9697";#N/A,#N/A,FALSE,"ECWEBB";#N/A,#N/A,FALSE,"MFT96";#N/A,#N/A,FALSE,"CTrecon"}</definedName>
    <definedName name="fghfgh_1_4_1_3" hidden="1">{#N/A,#N/A,FALSE,"TMCOMP96";#N/A,#N/A,FALSE,"MAT96";#N/A,#N/A,FALSE,"FANDA96";#N/A,#N/A,FALSE,"INTRAN96";#N/A,#N/A,FALSE,"NAA9697";#N/A,#N/A,FALSE,"ECWEBB";#N/A,#N/A,FALSE,"MFT96";#N/A,#N/A,FALSE,"CTrecon"}</definedName>
    <definedName name="fghfgh_1_4_1_4" localSheetId="0" hidden="1">{#N/A,#N/A,FALSE,"TMCOMP96";#N/A,#N/A,FALSE,"MAT96";#N/A,#N/A,FALSE,"FANDA96";#N/A,#N/A,FALSE,"INTRAN96";#N/A,#N/A,FALSE,"NAA9697";#N/A,#N/A,FALSE,"ECWEBB";#N/A,#N/A,FALSE,"MFT96";#N/A,#N/A,FALSE,"CTrecon"}</definedName>
    <definedName name="fghfgh_1_4_1_4" hidden="1">{#N/A,#N/A,FALSE,"TMCOMP96";#N/A,#N/A,FALSE,"MAT96";#N/A,#N/A,FALSE,"FANDA96";#N/A,#N/A,FALSE,"INTRAN96";#N/A,#N/A,FALSE,"NAA9697";#N/A,#N/A,FALSE,"ECWEBB";#N/A,#N/A,FALSE,"MFT96";#N/A,#N/A,FALSE,"CTrecon"}</definedName>
    <definedName name="fghfgh_1_4_1_5" hidden="1">{#N/A,#N/A,FALSE,"TMCOMP96";#N/A,#N/A,FALSE,"MAT96";#N/A,#N/A,FALSE,"FANDA96";#N/A,#N/A,FALSE,"INTRAN96";#N/A,#N/A,FALSE,"NAA9697";#N/A,#N/A,FALSE,"ECWEBB";#N/A,#N/A,FALSE,"MFT96";#N/A,#N/A,FALSE,"CTrecon"}</definedName>
    <definedName name="fghfgh_1_4_2" localSheetId="0" hidden="1">{#N/A,#N/A,FALSE,"TMCOMP96";#N/A,#N/A,FALSE,"MAT96";#N/A,#N/A,FALSE,"FANDA96";#N/A,#N/A,FALSE,"INTRAN96";#N/A,#N/A,FALSE,"NAA9697";#N/A,#N/A,FALSE,"ECWEBB";#N/A,#N/A,FALSE,"MFT96";#N/A,#N/A,FALSE,"CTrecon"}</definedName>
    <definedName name="fghfgh_1_4_2" hidden="1">{#N/A,#N/A,FALSE,"TMCOMP96";#N/A,#N/A,FALSE,"MAT96";#N/A,#N/A,FALSE,"FANDA96";#N/A,#N/A,FALSE,"INTRAN96";#N/A,#N/A,FALSE,"NAA9697";#N/A,#N/A,FALSE,"ECWEBB";#N/A,#N/A,FALSE,"MFT96";#N/A,#N/A,FALSE,"CTrecon"}</definedName>
    <definedName name="fghfgh_1_4_3" localSheetId="0" hidden="1">{#N/A,#N/A,FALSE,"TMCOMP96";#N/A,#N/A,FALSE,"MAT96";#N/A,#N/A,FALSE,"FANDA96";#N/A,#N/A,FALSE,"INTRAN96";#N/A,#N/A,FALSE,"NAA9697";#N/A,#N/A,FALSE,"ECWEBB";#N/A,#N/A,FALSE,"MFT96";#N/A,#N/A,FALSE,"CTrecon"}</definedName>
    <definedName name="fghfgh_1_4_3" hidden="1">{#N/A,#N/A,FALSE,"TMCOMP96";#N/A,#N/A,FALSE,"MAT96";#N/A,#N/A,FALSE,"FANDA96";#N/A,#N/A,FALSE,"INTRAN96";#N/A,#N/A,FALSE,"NAA9697";#N/A,#N/A,FALSE,"ECWEBB";#N/A,#N/A,FALSE,"MFT96";#N/A,#N/A,FALSE,"CTrecon"}</definedName>
    <definedName name="fghfgh_1_4_4" localSheetId="0" hidden="1">{#N/A,#N/A,FALSE,"TMCOMP96";#N/A,#N/A,FALSE,"MAT96";#N/A,#N/A,FALSE,"FANDA96";#N/A,#N/A,FALSE,"INTRAN96";#N/A,#N/A,FALSE,"NAA9697";#N/A,#N/A,FALSE,"ECWEBB";#N/A,#N/A,FALSE,"MFT96";#N/A,#N/A,FALSE,"CTrecon"}</definedName>
    <definedName name="fghfgh_1_4_4" hidden="1">{#N/A,#N/A,FALSE,"TMCOMP96";#N/A,#N/A,FALSE,"MAT96";#N/A,#N/A,FALSE,"FANDA96";#N/A,#N/A,FALSE,"INTRAN96";#N/A,#N/A,FALSE,"NAA9697";#N/A,#N/A,FALSE,"ECWEBB";#N/A,#N/A,FALSE,"MFT96";#N/A,#N/A,FALSE,"CTrecon"}</definedName>
    <definedName name="fghfgh_1_4_5" localSheetId="0" hidden="1">{#N/A,#N/A,FALSE,"TMCOMP96";#N/A,#N/A,FALSE,"MAT96";#N/A,#N/A,FALSE,"FANDA96";#N/A,#N/A,FALSE,"INTRAN96";#N/A,#N/A,FALSE,"NAA9697";#N/A,#N/A,FALSE,"ECWEBB";#N/A,#N/A,FALSE,"MFT96";#N/A,#N/A,FALSE,"CTrecon"}</definedName>
    <definedName name="fghfgh_1_4_5" hidden="1">{#N/A,#N/A,FALSE,"TMCOMP96";#N/A,#N/A,FALSE,"MAT96";#N/A,#N/A,FALSE,"FANDA96";#N/A,#N/A,FALSE,"INTRAN96";#N/A,#N/A,FALSE,"NAA9697";#N/A,#N/A,FALSE,"ECWEBB";#N/A,#N/A,FALSE,"MFT96";#N/A,#N/A,FALSE,"CTrecon"}</definedName>
    <definedName name="fghfgh_1_5" localSheetId="0" hidden="1">{#N/A,#N/A,FALSE,"TMCOMP96";#N/A,#N/A,FALSE,"MAT96";#N/A,#N/A,FALSE,"FANDA96";#N/A,#N/A,FALSE,"INTRAN96";#N/A,#N/A,FALSE,"NAA9697";#N/A,#N/A,FALSE,"ECWEBB";#N/A,#N/A,FALSE,"MFT96";#N/A,#N/A,FALSE,"CTrecon"}</definedName>
    <definedName name="fghfgh_1_5" hidden="1">{#N/A,#N/A,FALSE,"TMCOMP96";#N/A,#N/A,FALSE,"MAT96";#N/A,#N/A,FALSE,"FANDA96";#N/A,#N/A,FALSE,"INTRAN96";#N/A,#N/A,FALSE,"NAA9697";#N/A,#N/A,FALSE,"ECWEBB";#N/A,#N/A,FALSE,"MFT96";#N/A,#N/A,FALSE,"CTrecon"}</definedName>
    <definedName name="fghfgh_1_5_1" localSheetId="0" hidden="1">{#N/A,#N/A,FALSE,"TMCOMP96";#N/A,#N/A,FALSE,"MAT96";#N/A,#N/A,FALSE,"FANDA96";#N/A,#N/A,FALSE,"INTRAN96";#N/A,#N/A,FALSE,"NAA9697";#N/A,#N/A,FALSE,"ECWEBB";#N/A,#N/A,FALSE,"MFT96";#N/A,#N/A,FALSE,"CTrecon"}</definedName>
    <definedName name="fghfgh_1_5_1" hidden="1">{#N/A,#N/A,FALSE,"TMCOMP96";#N/A,#N/A,FALSE,"MAT96";#N/A,#N/A,FALSE,"FANDA96";#N/A,#N/A,FALSE,"INTRAN96";#N/A,#N/A,FALSE,"NAA9697";#N/A,#N/A,FALSE,"ECWEBB";#N/A,#N/A,FALSE,"MFT96";#N/A,#N/A,FALSE,"CTrecon"}</definedName>
    <definedName name="fghfgh_1_5_2" localSheetId="0" hidden="1">{#N/A,#N/A,FALSE,"TMCOMP96";#N/A,#N/A,FALSE,"MAT96";#N/A,#N/A,FALSE,"FANDA96";#N/A,#N/A,FALSE,"INTRAN96";#N/A,#N/A,FALSE,"NAA9697";#N/A,#N/A,FALSE,"ECWEBB";#N/A,#N/A,FALSE,"MFT96";#N/A,#N/A,FALSE,"CTrecon"}</definedName>
    <definedName name="fghfgh_1_5_2" hidden="1">{#N/A,#N/A,FALSE,"TMCOMP96";#N/A,#N/A,FALSE,"MAT96";#N/A,#N/A,FALSE,"FANDA96";#N/A,#N/A,FALSE,"INTRAN96";#N/A,#N/A,FALSE,"NAA9697";#N/A,#N/A,FALSE,"ECWEBB";#N/A,#N/A,FALSE,"MFT96";#N/A,#N/A,FALSE,"CTrecon"}</definedName>
    <definedName name="fghfgh_1_5_3" localSheetId="0" hidden="1">{#N/A,#N/A,FALSE,"TMCOMP96";#N/A,#N/A,FALSE,"MAT96";#N/A,#N/A,FALSE,"FANDA96";#N/A,#N/A,FALSE,"INTRAN96";#N/A,#N/A,FALSE,"NAA9697";#N/A,#N/A,FALSE,"ECWEBB";#N/A,#N/A,FALSE,"MFT96";#N/A,#N/A,FALSE,"CTrecon"}</definedName>
    <definedName name="fghfgh_1_5_3" hidden="1">{#N/A,#N/A,FALSE,"TMCOMP96";#N/A,#N/A,FALSE,"MAT96";#N/A,#N/A,FALSE,"FANDA96";#N/A,#N/A,FALSE,"INTRAN96";#N/A,#N/A,FALSE,"NAA9697";#N/A,#N/A,FALSE,"ECWEBB";#N/A,#N/A,FALSE,"MFT96";#N/A,#N/A,FALSE,"CTrecon"}</definedName>
    <definedName name="fghfgh_1_5_4" localSheetId="0" hidden="1">{#N/A,#N/A,FALSE,"TMCOMP96";#N/A,#N/A,FALSE,"MAT96";#N/A,#N/A,FALSE,"FANDA96";#N/A,#N/A,FALSE,"INTRAN96";#N/A,#N/A,FALSE,"NAA9697";#N/A,#N/A,FALSE,"ECWEBB";#N/A,#N/A,FALSE,"MFT96";#N/A,#N/A,FALSE,"CTrecon"}</definedName>
    <definedName name="fghfgh_1_5_4" hidden="1">{#N/A,#N/A,FALSE,"TMCOMP96";#N/A,#N/A,FALSE,"MAT96";#N/A,#N/A,FALSE,"FANDA96";#N/A,#N/A,FALSE,"INTRAN96";#N/A,#N/A,FALSE,"NAA9697";#N/A,#N/A,FALSE,"ECWEBB";#N/A,#N/A,FALSE,"MFT96";#N/A,#N/A,FALSE,"CTrecon"}</definedName>
    <definedName name="fghfgh_1_5_5" hidden="1">{#N/A,#N/A,FALSE,"TMCOMP96";#N/A,#N/A,FALSE,"MAT96";#N/A,#N/A,FALSE,"FANDA96";#N/A,#N/A,FALSE,"INTRAN96";#N/A,#N/A,FALSE,"NAA9697";#N/A,#N/A,FALSE,"ECWEBB";#N/A,#N/A,FALSE,"MFT96";#N/A,#N/A,FALSE,"CTrecon"}</definedName>
    <definedName name="fghfgh_2" localSheetId="0" hidden="1">{#N/A,#N/A,FALSE,"TMCOMP96";#N/A,#N/A,FALSE,"MAT96";#N/A,#N/A,FALSE,"FANDA96";#N/A,#N/A,FALSE,"INTRAN96";#N/A,#N/A,FALSE,"NAA9697";#N/A,#N/A,FALSE,"ECWEBB";#N/A,#N/A,FALSE,"MFT96";#N/A,#N/A,FALSE,"CTrecon"}</definedName>
    <definedName name="fghfgh_2" localSheetId="3" hidden="1">{#N/A,#N/A,FALSE,"TMCOMP96";#N/A,#N/A,FALSE,"MAT96";#N/A,#N/A,FALSE,"FANDA96";#N/A,#N/A,FALSE,"INTRAN96";#N/A,#N/A,FALSE,"NAA9697";#N/A,#N/A,FALSE,"ECWEBB";#N/A,#N/A,FALSE,"MFT96";#N/A,#N/A,FALSE,"CTrecon"}</definedName>
    <definedName name="fghfgh_2" localSheetId="4" hidden="1">{#N/A,#N/A,FALSE,"TMCOMP96";#N/A,#N/A,FALSE,"MAT96";#N/A,#N/A,FALSE,"FANDA96";#N/A,#N/A,FALSE,"INTRAN96";#N/A,#N/A,FALSE,"NAA9697";#N/A,#N/A,FALSE,"ECWEBB";#N/A,#N/A,FALSE,"MFT96";#N/A,#N/A,FALSE,"CTrecon"}</definedName>
    <definedName name="fghfgh_2" hidden="1">{#N/A,#N/A,FALSE,"TMCOMP96";#N/A,#N/A,FALSE,"MAT96";#N/A,#N/A,FALSE,"FANDA96";#N/A,#N/A,FALSE,"INTRAN96";#N/A,#N/A,FALSE,"NAA9697";#N/A,#N/A,FALSE,"ECWEBB";#N/A,#N/A,FALSE,"MFT96";#N/A,#N/A,FALSE,"CTrecon"}</definedName>
    <definedName name="fghfgh_2_1" localSheetId="0" hidden="1">{#N/A,#N/A,FALSE,"TMCOMP96";#N/A,#N/A,FALSE,"MAT96";#N/A,#N/A,FALSE,"FANDA96";#N/A,#N/A,FALSE,"INTRAN96";#N/A,#N/A,FALSE,"NAA9697";#N/A,#N/A,FALSE,"ECWEBB";#N/A,#N/A,FALSE,"MFT96";#N/A,#N/A,FALSE,"CTrecon"}</definedName>
    <definedName name="fghfgh_2_1" hidden="1">{#N/A,#N/A,FALSE,"TMCOMP96";#N/A,#N/A,FALSE,"MAT96";#N/A,#N/A,FALSE,"FANDA96";#N/A,#N/A,FALSE,"INTRAN96";#N/A,#N/A,FALSE,"NAA9697";#N/A,#N/A,FALSE,"ECWEBB";#N/A,#N/A,FALSE,"MFT96";#N/A,#N/A,FALSE,"CTrecon"}</definedName>
    <definedName name="fghfgh_2_1_1" localSheetId="0" hidden="1">{#N/A,#N/A,FALSE,"TMCOMP96";#N/A,#N/A,FALSE,"MAT96";#N/A,#N/A,FALSE,"FANDA96";#N/A,#N/A,FALSE,"INTRAN96";#N/A,#N/A,FALSE,"NAA9697";#N/A,#N/A,FALSE,"ECWEBB";#N/A,#N/A,FALSE,"MFT96";#N/A,#N/A,FALSE,"CTrecon"}</definedName>
    <definedName name="fghfgh_2_1_1" hidden="1">{#N/A,#N/A,FALSE,"TMCOMP96";#N/A,#N/A,FALSE,"MAT96";#N/A,#N/A,FALSE,"FANDA96";#N/A,#N/A,FALSE,"INTRAN96";#N/A,#N/A,FALSE,"NAA9697";#N/A,#N/A,FALSE,"ECWEBB";#N/A,#N/A,FALSE,"MFT96";#N/A,#N/A,FALSE,"CTrecon"}</definedName>
    <definedName name="fghfgh_2_1_1_1" hidden="1">{#N/A,#N/A,FALSE,"TMCOMP96";#N/A,#N/A,FALSE,"MAT96";#N/A,#N/A,FALSE,"FANDA96";#N/A,#N/A,FALSE,"INTRAN96";#N/A,#N/A,FALSE,"NAA9697";#N/A,#N/A,FALSE,"ECWEBB";#N/A,#N/A,FALSE,"MFT96";#N/A,#N/A,FALSE,"CTrecon"}</definedName>
    <definedName name="fghfgh_2_1_1_2" hidden="1">{#N/A,#N/A,FALSE,"TMCOMP96";#N/A,#N/A,FALSE,"MAT96";#N/A,#N/A,FALSE,"FANDA96";#N/A,#N/A,FALSE,"INTRAN96";#N/A,#N/A,FALSE,"NAA9697";#N/A,#N/A,FALSE,"ECWEBB";#N/A,#N/A,FALSE,"MFT96";#N/A,#N/A,FALSE,"CTrecon"}</definedName>
    <definedName name="fghfgh_2_1_2" localSheetId="0" hidden="1">{#N/A,#N/A,FALSE,"TMCOMP96";#N/A,#N/A,FALSE,"MAT96";#N/A,#N/A,FALSE,"FANDA96";#N/A,#N/A,FALSE,"INTRAN96";#N/A,#N/A,FALSE,"NAA9697";#N/A,#N/A,FALSE,"ECWEBB";#N/A,#N/A,FALSE,"MFT96";#N/A,#N/A,FALSE,"CTrecon"}</definedName>
    <definedName name="fghfgh_2_1_2" hidden="1">{#N/A,#N/A,FALSE,"TMCOMP96";#N/A,#N/A,FALSE,"MAT96";#N/A,#N/A,FALSE,"FANDA96";#N/A,#N/A,FALSE,"INTRAN96";#N/A,#N/A,FALSE,"NAA9697";#N/A,#N/A,FALSE,"ECWEBB";#N/A,#N/A,FALSE,"MFT96";#N/A,#N/A,FALSE,"CTrecon"}</definedName>
    <definedName name="fghfgh_2_1_3" localSheetId="0" hidden="1">{#N/A,#N/A,FALSE,"TMCOMP96";#N/A,#N/A,FALSE,"MAT96";#N/A,#N/A,FALSE,"FANDA96";#N/A,#N/A,FALSE,"INTRAN96";#N/A,#N/A,FALSE,"NAA9697";#N/A,#N/A,FALSE,"ECWEBB";#N/A,#N/A,FALSE,"MFT96";#N/A,#N/A,FALSE,"CTrecon"}</definedName>
    <definedName name="fghfgh_2_1_3" hidden="1">{#N/A,#N/A,FALSE,"TMCOMP96";#N/A,#N/A,FALSE,"MAT96";#N/A,#N/A,FALSE,"FANDA96";#N/A,#N/A,FALSE,"INTRAN96";#N/A,#N/A,FALSE,"NAA9697";#N/A,#N/A,FALSE,"ECWEBB";#N/A,#N/A,FALSE,"MFT96";#N/A,#N/A,FALSE,"CTrecon"}</definedName>
    <definedName name="fghfgh_2_1_4" localSheetId="0" hidden="1">{#N/A,#N/A,FALSE,"TMCOMP96";#N/A,#N/A,FALSE,"MAT96";#N/A,#N/A,FALSE,"FANDA96";#N/A,#N/A,FALSE,"INTRAN96";#N/A,#N/A,FALSE,"NAA9697";#N/A,#N/A,FALSE,"ECWEBB";#N/A,#N/A,FALSE,"MFT96";#N/A,#N/A,FALSE,"CTrecon"}</definedName>
    <definedName name="fghfgh_2_1_4" hidden="1">{#N/A,#N/A,FALSE,"TMCOMP96";#N/A,#N/A,FALSE,"MAT96";#N/A,#N/A,FALSE,"FANDA96";#N/A,#N/A,FALSE,"INTRAN96";#N/A,#N/A,FALSE,"NAA9697";#N/A,#N/A,FALSE,"ECWEBB";#N/A,#N/A,FALSE,"MFT96";#N/A,#N/A,FALSE,"CTrecon"}</definedName>
    <definedName name="fghfgh_2_1_5" localSheetId="0" hidden="1">{#N/A,#N/A,FALSE,"TMCOMP96";#N/A,#N/A,FALSE,"MAT96";#N/A,#N/A,FALSE,"FANDA96";#N/A,#N/A,FALSE,"INTRAN96";#N/A,#N/A,FALSE,"NAA9697";#N/A,#N/A,FALSE,"ECWEBB";#N/A,#N/A,FALSE,"MFT96";#N/A,#N/A,FALSE,"CTrecon"}</definedName>
    <definedName name="fghfgh_2_1_5" hidden="1">{#N/A,#N/A,FALSE,"TMCOMP96";#N/A,#N/A,FALSE,"MAT96";#N/A,#N/A,FALSE,"FANDA96";#N/A,#N/A,FALSE,"INTRAN96";#N/A,#N/A,FALSE,"NAA9697";#N/A,#N/A,FALSE,"ECWEBB";#N/A,#N/A,FALSE,"MFT96";#N/A,#N/A,FALSE,"CTrecon"}</definedName>
    <definedName name="fghfgh_2_2" localSheetId="0" hidden="1">{#N/A,#N/A,FALSE,"TMCOMP96";#N/A,#N/A,FALSE,"MAT96";#N/A,#N/A,FALSE,"FANDA96";#N/A,#N/A,FALSE,"INTRAN96";#N/A,#N/A,FALSE,"NAA9697";#N/A,#N/A,FALSE,"ECWEBB";#N/A,#N/A,FALSE,"MFT96";#N/A,#N/A,FALSE,"CTrecon"}</definedName>
    <definedName name="fghfgh_2_2" hidden="1">{#N/A,#N/A,FALSE,"TMCOMP96";#N/A,#N/A,FALSE,"MAT96";#N/A,#N/A,FALSE,"FANDA96";#N/A,#N/A,FALSE,"INTRAN96";#N/A,#N/A,FALSE,"NAA9697";#N/A,#N/A,FALSE,"ECWEBB";#N/A,#N/A,FALSE,"MFT96";#N/A,#N/A,FALSE,"CTrecon"}</definedName>
    <definedName name="fghfgh_2_3" localSheetId="0" hidden="1">{#N/A,#N/A,FALSE,"TMCOMP96";#N/A,#N/A,FALSE,"MAT96";#N/A,#N/A,FALSE,"FANDA96";#N/A,#N/A,FALSE,"INTRAN96";#N/A,#N/A,FALSE,"NAA9697";#N/A,#N/A,FALSE,"ECWEBB";#N/A,#N/A,FALSE,"MFT96";#N/A,#N/A,FALSE,"CTrecon"}</definedName>
    <definedName name="fghfgh_2_3" hidden="1">{#N/A,#N/A,FALSE,"TMCOMP96";#N/A,#N/A,FALSE,"MAT96";#N/A,#N/A,FALSE,"FANDA96";#N/A,#N/A,FALSE,"INTRAN96";#N/A,#N/A,FALSE,"NAA9697";#N/A,#N/A,FALSE,"ECWEBB";#N/A,#N/A,FALSE,"MFT96";#N/A,#N/A,FALSE,"CTrecon"}</definedName>
    <definedName name="fghfgh_2_4" localSheetId="0" hidden="1">{#N/A,#N/A,FALSE,"TMCOMP96";#N/A,#N/A,FALSE,"MAT96";#N/A,#N/A,FALSE,"FANDA96";#N/A,#N/A,FALSE,"INTRAN96";#N/A,#N/A,FALSE,"NAA9697";#N/A,#N/A,FALSE,"ECWEBB";#N/A,#N/A,FALSE,"MFT96";#N/A,#N/A,FALSE,"CTrecon"}</definedName>
    <definedName name="fghfgh_2_4" hidden="1">{#N/A,#N/A,FALSE,"TMCOMP96";#N/A,#N/A,FALSE,"MAT96";#N/A,#N/A,FALSE,"FANDA96";#N/A,#N/A,FALSE,"INTRAN96";#N/A,#N/A,FALSE,"NAA9697";#N/A,#N/A,FALSE,"ECWEBB";#N/A,#N/A,FALSE,"MFT96";#N/A,#N/A,FALSE,"CTrecon"}</definedName>
    <definedName name="fghfgh_2_5" localSheetId="0" hidden="1">{#N/A,#N/A,FALSE,"TMCOMP96";#N/A,#N/A,FALSE,"MAT96";#N/A,#N/A,FALSE,"FANDA96";#N/A,#N/A,FALSE,"INTRAN96";#N/A,#N/A,FALSE,"NAA9697";#N/A,#N/A,FALSE,"ECWEBB";#N/A,#N/A,FALSE,"MFT96";#N/A,#N/A,FALSE,"CTrecon"}</definedName>
    <definedName name="fghfgh_2_5" hidden="1">{#N/A,#N/A,FALSE,"TMCOMP96";#N/A,#N/A,FALSE,"MAT96";#N/A,#N/A,FALSE,"FANDA96";#N/A,#N/A,FALSE,"INTRAN96";#N/A,#N/A,FALSE,"NAA9697";#N/A,#N/A,FALSE,"ECWEBB";#N/A,#N/A,FALSE,"MFT96";#N/A,#N/A,FALSE,"CTrecon"}</definedName>
    <definedName name="fghfgh_3" localSheetId="0" hidden="1">{#N/A,#N/A,FALSE,"TMCOMP96";#N/A,#N/A,FALSE,"MAT96";#N/A,#N/A,FALSE,"FANDA96";#N/A,#N/A,FALSE,"INTRAN96";#N/A,#N/A,FALSE,"NAA9697";#N/A,#N/A,FALSE,"ECWEBB";#N/A,#N/A,FALSE,"MFT96";#N/A,#N/A,FALSE,"CTrecon"}</definedName>
    <definedName name="fghfgh_3" hidden="1">{#N/A,#N/A,FALSE,"TMCOMP96";#N/A,#N/A,FALSE,"MAT96";#N/A,#N/A,FALSE,"FANDA96";#N/A,#N/A,FALSE,"INTRAN96";#N/A,#N/A,FALSE,"NAA9697";#N/A,#N/A,FALSE,"ECWEBB";#N/A,#N/A,FALSE,"MFT96";#N/A,#N/A,FALSE,"CTrecon"}</definedName>
    <definedName name="fghfgh_3_1" localSheetId="0" hidden="1">{#N/A,#N/A,FALSE,"TMCOMP96";#N/A,#N/A,FALSE,"MAT96";#N/A,#N/A,FALSE,"FANDA96";#N/A,#N/A,FALSE,"INTRAN96";#N/A,#N/A,FALSE,"NAA9697";#N/A,#N/A,FALSE,"ECWEBB";#N/A,#N/A,FALSE,"MFT96";#N/A,#N/A,FALSE,"CTrecon"}</definedName>
    <definedName name="fghfgh_3_1" hidden="1">{#N/A,#N/A,FALSE,"TMCOMP96";#N/A,#N/A,FALSE,"MAT96";#N/A,#N/A,FALSE,"FANDA96";#N/A,#N/A,FALSE,"INTRAN96";#N/A,#N/A,FALSE,"NAA9697";#N/A,#N/A,FALSE,"ECWEBB";#N/A,#N/A,FALSE,"MFT96";#N/A,#N/A,FALSE,"CTrecon"}</definedName>
    <definedName name="fghfgh_3_1_1" localSheetId="0" hidden="1">{#N/A,#N/A,FALSE,"TMCOMP96";#N/A,#N/A,FALSE,"MAT96";#N/A,#N/A,FALSE,"FANDA96";#N/A,#N/A,FALSE,"INTRAN96";#N/A,#N/A,FALSE,"NAA9697";#N/A,#N/A,FALSE,"ECWEBB";#N/A,#N/A,FALSE,"MFT96";#N/A,#N/A,FALSE,"CTrecon"}</definedName>
    <definedName name="fghfgh_3_1_1" hidden="1">{#N/A,#N/A,FALSE,"TMCOMP96";#N/A,#N/A,FALSE,"MAT96";#N/A,#N/A,FALSE,"FANDA96";#N/A,#N/A,FALSE,"INTRAN96";#N/A,#N/A,FALSE,"NAA9697";#N/A,#N/A,FALSE,"ECWEBB";#N/A,#N/A,FALSE,"MFT96";#N/A,#N/A,FALSE,"CTrecon"}</definedName>
    <definedName name="fghfgh_3_1_1_1" hidden="1">{#N/A,#N/A,FALSE,"TMCOMP96";#N/A,#N/A,FALSE,"MAT96";#N/A,#N/A,FALSE,"FANDA96";#N/A,#N/A,FALSE,"INTRAN96";#N/A,#N/A,FALSE,"NAA9697";#N/A,#N/A,FALSE,"ECWEBB";#N/A,#N/A,FALSE,"MFT96";#N/A,#N/A,FALSE,"CTrecon"}</definedName>
    <definedName name="fghfgh_3_1_1_2" hidden="1">{#N/A,#N/A,FALSE,"TMCOMP96";#N/A,#N/A,FALSE,"MAT96";#N/A,#N/A,FALSE,"FANDA96";#N/A,#N/A,FALSE,"INTRAN96";#N/A,#N/A,FALSE,"NAA9697";#N/A,#N/A,FALSE,"ECWEBB";#N/A,#N/A,FALSE,"MFT96";#N/A,#N/A,FALSE,"CTrecon"}</definedName>
    <definedName name="fghfgh_3_1_2" localSheetId="0" hidden="1">{#N/A,#N/A,FALSE,"TMCOMP96";#N/A,#N/A,FALSE,"MAT96";#N/A,#N/A,FALSE,"FANDA96";#N/A,#N/A,FALSE,"INTRAN96";#N/A,#N/A,FALSE,"NAA9697";#N/A,#N/A,FALSE,"ECWEBB";#N/A,#N/A,FALSE,"MFT96";#N/A,#N/A,FALSE,"CTrecon"}</definedName>
    <definedName name="fghfgh_3_1_2" hidden="1">{#N/A,#N/A,FALSE,"TMCOMP96";#N/A,#N/A,FALSE,"MAT96";#N/A,#N/A,FALSE,"FANDA96";#N/A,#N/A,FALSE,"INTRAN96";#N/A,#N/A,FALSE,"NAA9697";#N/A,#N/A,FALSE,"ECWEBB";#N/A,#N/A,FALSE,"MFT96";#N/A,#N/A,FALSE,"CTrecon"}</definedName>
    <definedName name="fghfgh_3_1_3" localSheetId="0" hidden="1">{#N/A,#N/A,FALSE,"TMCOMP96";#N/A,#N/A,FALSE,"MAT96";#N/A,#N/A,FALSE,"FANDA96";#N/A,#N/A,FALSE,"INTRAN96";#N/A,#N/A,FALSE,"NAA9697";#N/A,#N/A,FALSE,"ECWEBB";#N/A,#N/A,FALSE,"MFT96";#N/A,#N/A,FALSE,"CTrecon"}</definedName>
    <definedName name="fghfgh_3_1_3" hidden="1">{#N/A,#N/A,FALSE,"TMCOMP96";#N/A,#N/A,FALSE,"MAT96";#N/A,#N/A,FALSE,"FANDA96";#N/A,#N/A,FALSE,"INTRAN96";#N/A,#N/A,FALSE,"NAA9697";#N/A,#N/A,FALSE,"ECWEBB";#N/A,#N/A,FALSE,"MFT96";#N/A,#N/A,FALSE,"CTrecon"}</definedName>
    <definedName name="fghfgh_3_1_4" localSheetId="0" hidden="1">{#N/A,#N/A,FALSE,"TMCOMP96";#N/A,#N/A,FALSE,"MAT96";#N/A,#N/A,FALSE,"FANDA96";#N/A,#N/A,FALSE,"INTRAN96";#N/A,#N/A,FALSE,"NAA9697";#N/A,#N/A,FALSE,"ECWEBB";#N/A,#N/A,FALSE,"MFT96";#N/A,#N/A,FALSE,"CTrecon"}</definedName>
    <definedName name="fghfgh_3_1_4" hidden="1">{#N/A,#N/A,FALSE,"TMCOMP96";#N/A,#N/A,FALSE,"MAT96";#N/A,#N/A,FALSE,"FANDA96";#N/A,#N/A,FALSE,"INTRAN96";#N/A,#N/A,FALSE,"NAA9697";#N/A,#N/A,FALSE,"ECWEBB";#N/A,#N/A,FALSE,"MFT96";#N/A,#N/A,FALSE,"CTrecon"}</definedName>
    <definedName name="fghfgh_3_1_5" localSheetId="0" hidden="1">{#N/A,#N/A,FALSE,"TMCOMP96";#N/A,#N/A,FALSE,"MAT96";#N/A,#N/A,FALSE,"FANDA96";#N/A,#N/A,FALSE,"INTRAN96";#N/A,#N/A,FALSE,"NAA9697";#N/A,#N/A,FALSE,"ECWEBB";#N/A,#N/A,FALSE,"MFT96";#N/A,#N/A,FALSE,"CTrecon"}</definedName>
    <definedName name="fghfgh_3_1_5" hidden="1">{#N/A,#N/A,FALSE,"TMCOMP96";#N/A,#N/A,FALSE,"MAT96";#N/A,#N/A,FALSE,"FANDA96";#N/A,#N/A,FALSE,"INTRAN96";#N/A,#N/A,FALSE,"NAA9697";#N/A,#N/A,FALSE,"ECWEBB";#N/A,#N/A,FALSE,"MFT96";#N/A,#N/A,FALSE,"CTrecon"}</definedName>
    <definedName name="fghfgh_3_2" localSheetId="0" hidden="1">{#N/A,#N/A,FALSE,"TMCOMP96";#N/A,#N/A,FALSE,"MAT96";#N/A,#N/A,FALSE,"FANDA96";#N/A,#N/A,FALSE,"INTRAN96";#N/A,#N/A,FALSE,"NAA9697";#N/A,#N/A,FALSE,"ECWEBB";#N/A,#N/A,FALSE,"MFT96";#N/A,#N/A,FALSE,"CTrecon"}</definedName>
    <definedName name="fghfgh_3_2" hidden="1">{#N/A,#N/A,FALSE,"TMCOMP96";#N/A,#N/A,FALSE,"MAT96";#N/A,#N/A,FALSE,"FANDA96";#N/A,#N/A,FALSE,"INTRAN96";#N/A,#N/A,FALSE,"NAA9697";#N/A,#N/A,FALSE,"ECWEBB";#N/A,#N/A,FALSE,"MFT96";#N/A,#N/A,FALSE,"CTrecon"}</definedName>
    <definedName name="fghfgh_3_3" localSheetId="0" hidden="1">{#N/A,#N/A,FALSE,"TMCOMP96";#N/A,#N/A,FALSE,"MAT96";#N/A,#N/A,FALSE,"FANDA96";#N/A,#N/A,FALSE,"INTRAN96";#N/A,#N/A,FALSE,"NAA9697";#N/A,#N/A,FALSE,"ECWEBB";#N/A,#N/A,FALSE,"MFT96";#N/A,#N/A,FALSE,"CTrecon"}</definedName>
    <definedName name="fghfgh_3_3" hidden="1">{#N/A,#N/A,FALSE,"TMCOMP96";#N/A,#N/A,FALSE,"MAT96";#N/A,#N/A,FALSE,"FANDA96";#N/A,#N/A,FALSE,"INTRAN96";#N/A,#N/A,FALSE,"NAA9697";#N/A,#N/A,FALSE,"ECWEBB";#N/A,#N/A,FALSE,"MFT96";#N/A,#N/A,FALSE,"CTrecon"}</definedName>
    <definedName name="fghfgh_3_4" localSheetId="0" hidden="1">{#N/A,#N/A,FALSE,"TMCOMP96";#N/A,#N/A,FALSE,"MAT96";#N/A,#N/A,FALSE,"FANDA96";#N/A,#N/A,FALSE,"INTRAN96";#N/A,#N/A,FALSE,"NAA9697";#N/A,#N/A,FALSE,"ECWEBB";#N/A,#N/A,FALSE,"MFT96";#N/A,#N/A,FALSE,"CTrecon"}</definedName>
    <definedName name="fghfgh_3_4" hidden="1">{#N/A,#N/A,FALSE,"TMCOMP96";#N/A,#N/A,FALSE,"MAT96";#N/A,#N/A,FALSE,"FANDA96";#N/A,#N/A,FALSE,"INTRAN96";#N/A,#N/A,FALSE,"NAA9697";#N/A,#N/A,FALSE,"ECWEBB";#N/A,#N/A,FALSE,"MFT96";#N/A,#N/A,FALSE,"CTrecon"}</definedName>
    <definedName name="fghfgh_3_5" localSheetId="0" hidden="1">{#N/A,#N/A,FALSE,"TMCOMP96";#N/A,#N/A,FALSE,"MAT96";#N/A,#N/A,FALSE,"FANDA96";#N/A,#N/A,FALSE,"INTRAN96";#N/A,#N/A,FALSE,"NAA9697";#N/A,#N/A,FALSE,"ECWEBB";#N/A,#N/A,FALSE,"MFT96";#N/A,#N/A,FALSE,"CTrecon"}</definedName>
    <definedName name="fghfgh_3_5" hidden="1">{#N/A,#N/A,FALSE,"TMCOMP96";#N/A,#N/A,FALSE,"MAT96";#N/A,#N/A,FALSE,"FANDA96";#N/A,#N/A,FALSE,"INTRAN96";#N/A,#N/A,FALSE,"NAA9697";#N/A,#N/A,FALSE,"ECWEBB";#N/A,#N/A,FALSE,"MFT96";#N/A,#N/A,FALSE,"CTrecon"}</definedName>
    <definedName name="fghfgh_4" localSheetId="0" hidden="1">{#N/A,#N/A,FALSE,"TMCOMP96";#N/A,#N/A,FALSE,"MAT96";#N/A,#N/A,FALSE,"FANDA96";#N/A,#N/A,FALSE,"INTRAN96";#N/A,#N/A,FALSE,"NAA9697";#N/A,#N/A,FALSE,"ECWEBB";#N/A,#N/A,FALSE,"MFT96";#N/A,#N/A,FALSE,"CTrecon"}</definedName>
    <definedName name="fghfgh_4" hidden="1">{#N/A,#N/A,FALSE,"TMCOMP96";#N/A,#N/A,FALSE,"MAT96";#N/A,#N/A,FALSE,"FANDA96";#N/A,#N/A,FALSE,"INTRAN96";#N/A,#N/A,FALSE,"NAA9697";#N/A,#N/A,FALSE,"ECWEBB";#N/A,#N/A,FALSE,"MFT96";#N/A,#N/A,FALSE,"CTrecon"}</definedName>
    <definedName name="fghfgh_4_1" localSheetId="0" hidden="1">{#N/A,#N/A,FALSE,"TMCOMP96";#N/A,#N/A,FALSE,"MAT96";#N/A,#N/A,FALSE,"FANDA96";#N/A,#N/A,FALSE,"INTRAN96";#N/A,#N/A,FALSE,"NAA9697";#N/A,#N/A,FALSE,"ECWEBB";#N/A,#N/A,FALSE,"MFT96";#N/A,#N/A,FALSE,"CTrecon"}</definedName>
    <definedName name="fghfgh_4_1" hidden="1">{#N/A,#N/A,FALSE,"TMCOMP96";#N/A,#N/A,FALSE,"MAT96";#N/A,#N/A,FALSE,"FANDA96";#N/A,#N/A,FALSE,"INTRAN96";#N/A,#N/A,FALSE,"NAA9697";#N/A,#N/A,FALSE,"ECWEBB";#N/A,#N/A,FALSE,"MFT96";#N/A,#N/A,FALSE,"CTrecon"}</definedName>
    <definedName name="fghfgh_4_1_1" localSheetId="0" hidden="1">{#N/A,#N/A,FALSE,"TMCOMP96";#N/A,#N/A,FALSE,"MAT96";#N/A,#N/A,FALSE,"FANDA96";#N/A,#N/A,FALSE,"INTRAN96";#N/A,#N/A,FALSE,"NAA9697";#N/A,#N/A,FALSE,"ECWEBB";#N/A,#N/A,FALSE,"MFT96";#N/A,#N/A,FALSE,"CTrecon"}</definedName>
    <definedName name="fghfgh_4_1_1" hidden="1">{#N/A,#N/A,FALSE,"TMCOMP96";#N/A,#N/A,FALSE,"MAT96";#N/A,#N/A,FALSE,"FANDA96";#N/A,#N/A,FALSE,"INTRAN96";#N/A,#N/A,FALSE,"NAA9697";#N/A,#N/A,FALSE,"ECWEBB";#N/A,#N/A,FALSE,"MFT96";#N/A,#N/A,FALSE,"CTrecon"}</definedName>
    <definedName name="fghfgh_4_1_1_1" hidden="1">{#N/A,#N/A,FALSE,"TMCOMP96";#N/A,#N/A,FALSE,"MAT96";#N/A,#N/A,FALSE,"FANDA96";#N/A,#N/A,FALSE,"INTRAN96";#N/A,#N/A,FALSE,"NAA9697";#N/A,#N/A,FALSE,"ECWEBB";#N/A,#N/A,FALSE,"MFT96";#N/A,#N/A,FALSE,"CTrecon"}</definedName>
    <definedName name="fghfgh_4_1_1_2" hidden="1">{#N/A,#N/A,FALSE,"TMCOMP96";#N/A,#N/A,FALSE,"MAT96";#N/A,#N/A,FALSE,"FANDA96";#N/A,#N/A,FALSE,"INTRAN96";#N/A,#N/A,FALSE,"NAA9697";#N/A,#N/A,FALSE,"ECWEBB";#N/A,#N/A,FALSE,"MFT96";#N/A,#N/A,FALSE,"CTrecon"}</definedName>
    <definedName name="fghfgh_4_1_2" localSheetId="0" hidden="1">{#N/A,#N/A,FALSE,"TMCOMP96";#N/A,#N/A,FALSE,"MAT96";#N/A,#N/A,FALSE,"FANDA96";#N/A,#N/A,FALSE,"INTRAN96";#N/A,#N/A,FALSE,"NAA9697";#N/A,#N/A,FALSE,"ECWEBB";#N/A,#N/A,FALSE,"MFT96";#N/A,#N/A,FALSE,"CTrecon"}</definedName>
    <definedName name="fghfgh_4_1_2" hidden="1">{#N/A,#N/A,FALSE,"TMCOMP96";#N/A,#N/A,FALSE,"MAT96";#N/A,#N/A,FALSE,"FANDA96";#N/A,#N/A,FALSE,"INTRAN96";#N/A,#N/A,FALSE,"NAA9697";#N/A,#N/A,FALSE,"ECWEBB";#N/A,#N/A,FALSE,"MFT96";#N/A,#N/A,FALSE,"CTrecon"}</definedName>
    <definedName name="fghfgh_4_1_3" localSheetId="0" hidden="1">{#N/A,#N/A,FALSE,"TMCOMP96";#N/A,#N/A,FALSE,"MAT96";#N/A,#N/A,FALSE,"FANDA96";#N/A,#N/A,FALSE,"INTRAN96";#N/A,#N/A,FALSE,"NAA9697";#N/A,#N/A,FALSE,"ECWEBB";#N/A,#N/A,FALSE,"MFT96";#N/A,#N/A,FALSE,"CTrecon"}</definedName>
    <definedName name="fghfgh_4_1_3" hidden="1">{#N/A,#N/A,FALSE,"TMCOMP96";#N/A,#N/A,FALSE,"MAT96";#N/A,#N/A,FALSE,"FANDA96";#N/A,#N/A,FALSE,"INTRAN96";#N/A,#N/A,FALSE,"NAA9697";#N/A,#N/A,FALSE,"ECWEBB";#N/A,#N/A,FALSE,"MFT96";#N/A,#N/A,FALSE,"CTrecon"}</definedName>
    <definedName name="fghfgh_4_1_4" localSheetId="0" hidden="1">{#N/A,#N/A,FALSE,"TMCOMP96";#N/A,#N/A,FALSE,"MAT96";#N/A,#N/A,FALSE,"FANDA96";#N/A,#N/A,FALSE,"INTRAN96";#N/A,#N/A,FALSE,"NAA9697";#N/A,#N/A,FALSE,"ECWEBB";#N/A,#N/A,FALSE,"MFT96";#N/A,#N/A,FALSE,"CTrecon"}</definedName>
    <definedName name="fghfgh_4_1_4" hidden="1">{#N/A,#N/A,FALSE,"TMCOMP96";#N/A,#N/A,FALSE,"MAT96";#N/A,#N/A,FALSE,"FANDA96";#N/A,#N/A,FALSE,"INTRAN96";#N/A,#N/A,FALSE,"NAA9697";#N/A,#N/A,FALSE,"ECWEBB";#N/A,#N/A,FALSE,"MFT96";#N/A,#N/A,FALSE,"CTrecon"}</definedName>
    <definedName name="fghfgh_4_1_5" localSheetId="0" hidden="1">{#N/A,#N/A,FALSE,"TMCOMP96";#N/A,#N/A,FALSE,"MAT96";#N/A,#N/A,FALSE,"FANDA96";#N/A,#N/A,FALSE,"INTRAN96";#N/A,#N/A,FALSE,"NAA9697";#N/A,#N/A,FALSE,"ECWEBB";#N/A,#N/A,FALSE,"MFT96";#N/A,#N/A,FALSE,"CTrecon"}</definedName>
    <definedName name="fghfgh_4_1_5" hidden="1">{#N/A,#N/A,FALSE,"TMCOMP96";#N/A,#N/A,FALSE,"MAT96";#N/A,#N/A,FALSE,"FANDA96";#N/A,#N/A,FALSE,"INTRAN96";#N/A,#N/A,FALSE,"NAA9697";#N/A,#N/A,FALSE,"ECWEBB";#N/A,#N/A,FALSE,"MFT96";#N/A,#N/A,FALSE,"CTrecon"}</definedName>
    <definedName name="fghfgh_4_2" localSheetId="0" hidden="1">{#N/A,#N/A,FALSE,"TMCOMP96";#N/A,#N/A,FALSE,"MAT96";#N/A,#N/A,FALSE,"FANDA96";#N/A,#N/A,FALSE,"INTRAN96";#N/A,#N/A,FALSE,"NAA9697";#N/A,#N/A,FALSE,"ECWEBB";#N/A,#N/A,FALSE,"MFT96";#N/A,#N/A,FALSE,"CTrecon"}</definedName>
    <definedName name="fghfgh_4_2" hidden="1">{#N/A,#N/A,FALSE,"TMCOMP96";#N/A,#N/A,FALSE,"MAT96";#N/A,#N/A,FALSE,"FANDA96";#N/A,#N/A,FALSE,"INTRAN96";#N/A,#N/A,FALSE,"NAA9697";#N/A,#N/A,FALSE,"ECWEBB";#N/A,#N/A,FALSE,"MFT96";#N/A,#N/A,FALSE,"CTrecon"}</definedName>
    <definedName name="fghfgh_4_3" localSheetId="0" hidden="1">{#N/A,#N/A,FALSE,"TMCOMP96";#N/A,#N/A,FALSE,"MAT96";#N/A,#N/A,FALSE,"FANDA96";#N/A,#N/A,FALSE,"INTRAN96";#N/A,#N/A,FALSE,"NAA9697";#N/A,#N/A,FALSE,"ECWEBB";#N/A,#N/A,FALSE,"MFT96";#N/A,#N/A,FALSE,"CTrecon"}</definedName>
    <definedName name="fghfgh_4_3" hidden="1">{#N/A,#N/A,FALSE,"TMCOMP96";#N/A,#N/A,FALSE,"MAT96";#N/A,#N/A,FALSE,"FANDA96";#N/A,#N/A,FALSE,"INTRAN96";#N/A,#N/A,FALSE,"NAA9697";#N/A,#N/A,FALSE,"ECWEBB";#N/A,#N/A,FALSE,"MFT96";#N/A,#N/A,FALSE,"CTrecon"}</definedName>
    <definedName name="fghfgh_4_4" localSheetId="0" hidden="1">{#N/A,#N/A,FALSE,"TMCOMP96";#N/A,#N/A,FALSE,"MAT96";#N/A,#N/A,FALSE,"FANDA96";#N/A,#N/A,FALSE,"INTRAN96";#N/A,#N/A,FALSE,"NAA9697";#N/A,#N/A,FALSE,"ECWEBB";#N/A,#N/A,FALSE,"MFT96";#N/A,#N/A,FALSE,"CTrecon"}</definedName>
    <definedName name="fghfgh_4_4" hidden="1">{#N/A,#N/A,FALSE,"TMCOMP96";#N/A,#N/A,FALSE,"MAT96";#N/A,#N/A,FALSE,"FANDA96";#N/A,#N/A,FALSE,"INTRAN96";#N/A,#N/A,FALSE,"NAA9697";#N/A,#N/A,FALSE,"ECWEBB";#N/A,#N/A,FALSE,"MFT96";#N/A,#N/A,FALSE,"CTrecon"}</definedName>
    <definedName name="fghfgh_4_5" localSheetId="0" hidden="1">{#N/A,#N/A,FALSE,"TMCOMP96";#N/A,#N/A,FALSE,"MAT96";#N/A,#N/A,FALSE,"FANDA96";#N/A,#N/A,FALSE,"INTRAN96";#N/A,#N/A,FALSE,"NAA9697";#N/A,#N/A,FALSE,"ECWEBB";#N/A,#N/A,FALSE,"MFT96";#N/A,#N/A,FALSE,"CTrecon"}</definedName>
    <definedName name="fghfgh_4_5" hidden="1">{#N/A,#N/A,FALSE,"TMCOMP96";#N/A,#N/A,FALSE,"MAT96";#N/A,#N/A,FALSE,"FANDA96";#N/A,#N/A,FALSE,"INTRAN96";#N/A,#N/A,FALSE,"NAA9697";#N/A,#N/A,FALSE,"ECWEBB";#N/A,#N/A,FALSE,"MFT96";#N/A,#N/A,FALSE,"CTrecon"}</definedName>
    <definedName name="fghfgh_5" localSheetId="0" hidden="1">{#N/A,#N/A,FALSE,"TMCOMP96";#N/A,#N/A,FALSE,"MAT96";#N/A,#N/A,FALSE,"FANDA96";#N/A,#N/A,FALSE,"INTRAN96";#N/A,#N/A,FALSE,"NAA9697";#N/A,#N/A,FALSE,"ECWEBB";#N/A,#N/A,FALSE,"MFT96";#N/A,#N/A,FALSE,"CTrecon"}</definedName>
    <definedName name="fghfgh_5" hidden="1">{#N/A,#N/A,FALSE,"TMCOMP96";#N/A,#N/A,FALSE,"MAT96";#N/A,#N/A,FALSE,"FANDA96";#N/A,#N/A,FALSE,"INTRAN96";#N/A,#N/A,FALSE,"NAA9697";#N/A,#N/A,FALSE,"ECWEBB";#N/A,#N/A,FALSE,"MFT96";#N/A,#N/A,FALSE,"CTrecon"}</definedName>
    <definedName name="fghfgh_5_1" localSheetId="0" hidden="1">{#N/A,#N/A,FALSE,"TMCOMP96";#N/A,#N/A,FALSE,"MAT96";#N/A,#N/A,FALSE,"FANDA96";#N/A,#N/A,FALSE,"INTRAN96";#N/A,#N/A,FALSE,"NAA9697";#N/A,#N/A,FALSE,"ECWEBB";#N/A,#N/A,FALSE,"MFT96";#N/A,#N/A,FALSE,"CTrecon"}</definedName>
    <definedName name="fghfgh_5_1" hidden="1">{#N/A,#N/A,FALSE,"TMCOMP96";#N/A,#N/A,FALSE,"MAT96";#N/A,#N/A,FALSE,"FANDA96";#N/A,#N/A,FALSE,"INTRAN96";#N/A,#N/A,FALSE,"NAA9697";#N/A,#N/A,FALSE,"ECWEBB";#N/A,#N/A,FALSE,"MFT96";#N/A,#N/A,FALSE,"CTrecon"}</definedName>
    <definedName name="fghfgh_5_1_1" localSheetId="0" hidden="1">{#N/A,#N/A,FALSE,"TMCOMP96";#N/A,#N/A,FALSE,"MAT96";#N/A,#N/A,FALSE,"FANDA96";#N/A,#N/A,FALSE,"INTRAN96";#N/A,#N/A,FALSE,"NAA9697";#N/A,#N/A,FALSE,"ECWEBB";#N/A,#N/A,FALSE,"MFT96";#N/A,#N/A,FALSE,"CTrecon"}</definedName>
    <definedName name="fghfgh_5_1_1" hidden="1">{#N/A,#N/A,FALSE,"TMCOMP96";#N/A,#N/A,FALSE,"MAT96";#N/A,#N/A,FALSE,"FANDA96";#N/A,#N/A,FALSE,"INTRAN96";#N/A,#N/A,FALSE,"NAA9697";#N/A,#N/A,FALSE,"ECWEBB";#N/A,#N/A,FALSE,"MFT96";#N/A,#N/A,FALSE,"CTrecon"}</definedName>
    <definedName name="fghfgh_5_1_1_1" hidden="1">{#N/A,#N/A,FALSE,"TMCOMP96";#N/A,#N/A,FALSE,"MAT96";#N/A,#N/A,FALSE,"FANDA96";#N/A,#N/A,FALSE,"INTRAN96";#N/A,#N/A,FALSE,"NAA9697";#N/A,#N/A,FALSE,"ECWEBB";#N/A,#N/A,FALSE,"MFT96";#N/A,#N/A,FALSE,"CTrecon"}</definedName>
    <definedName name="fghfgh_5_1_1_2" hidden="1">{#N/A,#N/A,FALSE,"TMCOMP96";#N/A,#N/A,FALSE,"MAT96";#N/A,#N/A,FALSE,"FANDA96";#N/A,#N/A,FALSE,"INTRAN96";#N/A,#N/A,FALSE,"NAA9697";#N/A,#N/A,FALSE,"ECWEBB";#N/A,#N/A,FALSE,"MFT96";#N/A,#N/A,FALSE,"CTrecon"}</definedName>
    <definedName name="fghfgh_5_1_2" localSheetId="0" hidden="1">{#N/A,#N/A,FALSE,"TMCOMP96";#N/A,#N/A,FALSE,"MAT96";#N/A,#N/A,FALSE,"FANDA96";#N/A,#N/A,FALSE,"INTRAN96";#N/A,#N/A,FALSE,"NAA9697";#N/A,#N/A,FALSE,"ECWEBB";#N/A,#N/A,FALSE,"MFT96";#N/A,#N/A,FALSE,"CTrecon"}</definedName>
    <definedName name="fghfgh_5_1_2" hidden="1">{#N/A,#N/A,FALSE,"TMCOMP96";#N/A,#N/A,FALSE,"MAT96";#N/A,#N/A,FALSE,"FANDA96";#N/A,#N/A,FALSE,"INTRAN96";#N/A,#N/A,FALSE,"NAA9697";#N/A,#N/A,FALSE,"ECWEBB";#N/A,#N/A,FALSE,"MFT96";#N/A,#N/A,FALSE,"CTrecon"}</definedName>
    <definedName name="fghfgh_5_1_3" localSheetId="0" hidden="1">{#N/A,#N/A,FALSE,"TMCOMP96";#N/A,#N/A,FALSE,"MAT96";#N/A,#N/A,FALSE,"FANDA96";#N/A,#N/A,FALSE,"INTRAN96";#N/A,#N/A,FALSE,"NAA9697";#N/A,#N/A,FALSE,"ECWEBB";#N/A,#N/A,FALSE,"MFT96";#N/A,#N/A,FALSE,"CTrecon"}</definedName>
    <definedName name="fghfgh_5_1_3" hidden="1">{#N/A,#N/A,FALSE,"TMCOMP96";#N/A,#N/A,FALSE,"MAT96";#N/A,#N/A,FALSE,"FANDA96";#N/A,#N/A,FALSE,"INTRAN96";#N/A,#N/A,FALSE,"NAA9697";#N/A,#N/A,FALSE,"ECWEBB";#N/A,#N/A,FALSE,"MFT96";#N/A,#N/A,FALSE,"CTrecon"}</definedName>
    <definedName name="fghfgh_5_1_4" localSheetId="0" hidden="1">{#N/A,#N/A,FALSE,"TMCOMP96";#N/A,#N/A,FALSE,"MAT96";#N/A,#N/A,FALSE,"FANDA96";#N/A,#N/A,FALSE,"INTRAN96";#N/A,#N/A,FALSE,"NAA9697";#N/A,#N/A,FALSE,"ECWEBB";#N/A,#N/A,FALSE,"MFT96";#N/A,#N/A,FALSE,"CTrecon"}</definedName>
    <definedName name="fghfgh_5_1_4" hidden="1">{#N/A,#N/A,FALSE,"TMCOMP96";#N/A,#N/A,FALSE,"MAT96";#N/A,#N/A,FALSE,"FANDA96";#N/A,#N/A,FALSE,"INTRAN96";#N/A,#N/A,FALSE,"NAA9697";#N/A,#N/A,FALSE,"ECWEBB";#N/A,#N/A,FALSE,"MFT96";#N/A,#N/A,FALSE,"CTrecon"}</definedName>
    <definedName name="fghfgh_5_1_5" localSheetId="0" hidden="1">{#N/A,#N/A,FALSE,"TMCOMP96";#N/A,#N/A,FALSE,"MAT96";#N/A,#N/A,FALSE,"FANDA96";#N/A,#N/A,FALSE,"INTRAN96";#N/A,#N/A,FALSE,"NAA9697";#N/A,#N/A,FALSE,"ECWEBB";#N/A,#N/A,FALSE,"MFT96";#N/A,#N/A,FALSE,"CTrecon"}</definedName>
    <definedName name="fghfgh_5_1_5" hidden="1">{#N/A,#N/A,FALSE,"TMCOMP96";#N/A,#N/A,FALSE,"MAT96";#N/A,#N/A,FALSE,"FANDA96";#N/A,#N/A,FALSE,"INTRAN96";#N/A,#N/A,FALSE,"NAA9697";#N/A,#N/A,FALSE,"ECWEBB";#N/A,#N/A,FALSE,"MFT96";#N/A,#N/A,FALSE,"CTrecon"}</definedName>
    <definedName name="fghfgh_5_2" localSheetId="0" hidden="1">{#N/A,#N/A,FALSE,"TMCOMP96";#N/A,#N/A,FALSE,"MAT96";#N/A,#N/A,FALSE,"FANDA96";#N/A,#N/A,FALSE,"INTRAN96";#N/A,#N/A,FALSE,"NAA9697";#N/A,#N/A,FALSE,"ECWEBB";#N/A,#N/A,FALSE,"MFT96";#N/A,#N/A,FALSE,"CTrecon"}</definedName>
    <definedName name="fghfgh_5_2" hidden="1">{#N/A,#N/A,FALSE,"TMCOMP96";#N/A,#N/A,FALSE,"MAT96";#N/A,#N/A,FALSE,"FANDA96";#N/A,#N/A,FALSE,"INTRAN96";#N/A,#N/A,FALSE,"NAA9697";#N/A,#N/A,FALSE,"ECWEBB";#N/A,#N/A,FALSE,"MFT96";#N/A,#N/A,FALSE,"CTrecon"}</definedName>
    <definedName name="fghfgh_5_3" localSheetId="0" hidden="1">{#N/A,#N/A,FALSE,"TMCOMP96";#N/A,#N/A,FALSE,"MAT96";#N/A,#N/A,FALSE,"FANDA96";#N/A,#N/A,FALSE,"INTRAN96";#N/A,#N/A,FALSE,"NAA9697";#N/A,#N/A,FALSE,"ECWEBB";#N/A,#N/A,FALSE,"MFT96";#N/A,#N/A,FALSE,"CTrecon"}</definedName>
    <definedName name="fghfgh_5_3" hidden="1">{#N/A,#N/A,FALSE,"TMCOMP96";#N/A,#N/A,FALSE,"MAT96";#N/A,#N/A,FALSE,"FANDA96";#N/A,#N/A,FALSE,"INTRAN96";#N/A,#N/A,FALSE,"NAA9697";#N/A,#N/A,FALSE,"ECWEBB";#N/A,#N/A,FALSE,"MFT96";#N/A,#N/A,FALSE,"CTrecon"}</definedName>
    <definedName name="fghfgh_5_4" localSheetId="0" hidden="1">{#N/A,#N/A,FALSE,"TMCOMP96";#N/A,#N/A,FALSE,"MAT96";#N/A,#N/A,FALSE,"FANDA96";#N/A,#N/A,FALSE,"INTRAN96";#N/A,#N/A,FALSE,"NAA9697";#N/A,#N/A,FALSE,"ECWEBB";#N/A,#N/A,FALSE,"MFT96";#N/A,#N/A,FALSE,"CTrecon"}</definedName>
    <definedName name="fghfgh_5_4" hidden="1">{#N/A,#N/A,FALSE,"TMCOMP96";#N/A,#N/A,FALSE,"MAT96";#N/A,#N/A,FALSE,"FANDA96";#N/A,#N/A,FALSE,"INTRAN96";#N/A,#N/A,FALSE,"NAA9697";#N/A,#N/A,FALSE,"ECWEBB";#N/A,#N/A,FALSE,"MFT96";#N/A,#N/A,FALSE,"CTrecon"}</definedName>
    <definedName name="fghfgh_5_5" localSheetId="0" hidden="1">{#N/A,#N/A,FALSE,"TMCOMP96";#N/A,#N/A,FALSE,"MAT96";#N/A,#N/A,FALSE,"FANDA96";#N/A,#N/A,FALSE,"INTRAN96";#N/A,#N/A,FALSE,"NAA9697";#N/A,#N/A,FALSE,"ECWEBB";#N/A,#N/A,FALSE,"MFT96";#N/A,#N/A,FALSE,"CTrecon"}</definedName>
    <definedName name="fghfgh_5_5" hidden="1">{#N/A,#N/A,FALSE,"TMCOMP96";#N/A,#N/A,FALSE,"MAT96";#N/A,#N/A,FALSE,"FANDA96";#N/A,#N/A,FALSE,"INTRAN96";#N/A,#N/A,FALSE,"NAA9697";#N/A,#N/A,FALSE,"ECWEBB";#N/A,#N/A,FALSE,"MFT96";#N/A,#N/A,FALSE,"CTrecon"}</definedName>
    <definedName name="fyu" localSheetId="0" hidden="1">'[2]Forecast data'!#REF!</definedName>
    <definedName name="fyu" localSheetId="4" hidden="1">'[2]Forecast data'!#REF!</definedName>
    <definedName name="fyu" hidden="1">'[1]Forecast data'!#REF!</definedName>
    <definedName name="ghj" localSheetId="0" hidden="1">{#N/A,#N/A,FALSE,"TMCOMP96";#N/A,#N/A,FALSE,"MAT96";#N/A,#N/A,FALSE,"FANDA96";#N/A,#N/A,FALSE,"INTRAN96";#N/A,#N/A,FALSE,"NAA9697";#N/A,#N/A,FALSE,"ECWEBB";#N/A,#N/A,FALSE,"MFT96";#N/A,#N/A,FALSE,"CTrecon"}</definedName>
    <definedName name="ghj" localSheetId="3" hidden="1">{#N/A,#N/A,FALSE,"TMCOMP96";#N/A,#N/A,FALSE,"MAT96";#N/A,#N/A,FALSE,"FANDA96";#N/A,#N/A,FALSE,"INTRAN96";#N/A,#N/A,FALSE,"NAA9697";#N/A,#N/A,FALSE,"ECWEBB";#N/A,#N/A,FALSE,"MFT96";#N/A,#N/A,FALSE,"CTrecon"}</definedName>
    <definedName name="ghj" localSheetId="4"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hj_1" localSheetId="0" hidden="1">{#N/A,#N/A,FALSE,"TMCOMP96";#N/A,#N/A,FALSE,"MAT96";#N/A,#N/A,FALSE,"FANDA96";#N/A,#N/A,FALSE,"INTRAN96";#N/A,#N/A,FALSE,"NAA9697";#N/A,#N/A,FALSE,"ECWEBB";#N/A,#N/A,FALSE,"MFT96";#N/A,#N/A,FALSE,"CTrecon"}</definedName>
    <definedName name="ghj_1" localSheetId="3" hidden="1">{#N/A,#N/A,FALSE,"TMCOMP96";#N/A,#N/A,FALSE,"MAT96";#N/A,#N/A,FALSE,"FANDA96";#N/A,#N/A,FALSE,"INTRAN96";#N/A,#N/A,FALSE,"NAA9697";#N/A,#N/A,FALSE,"ECWEBB";#N/A,#N/A,FALSE,"MFT96";#N/A,#N/A,FALSE,"CTrecon"}</definedName>
    <definedName name="ghj_1" localSheetId="4" hidden="1">{#N/A,#N/A,FALSE,"TMCOMP96";#N/A,#N/A,FALSE,"MAT96";#N/A,#N/A,FALSE,"FANDA96";#N/A,#N/A,FALSE,"INTRAN96";#N/A,#N/A,FALSE,"NAA9697";#N/A,#N/A,FALSE,"ECWEBB";#N/A,#N/A,FALSE,"MFT96";#N/A,#N/A,FALSE,"CTrecon"}</definedName>
    <definedName name="ghj_1" hidden="1">{#N/A,#N/A,FALSE,"TMCOMP96";#N/A,#N/A,FALSE,"MAT96";#N/A,#N/A,FALSE,"FANDA96";#N/A,#N/A,FALSE,"INTRAN96";#N/A,#N/A,FALSE,"NAA9697";#N/A,#N/A,FALSE,"ECWEBB";#N/A,#N/A,FALSE,"MFT96";#N/A,#N/A,FALSE,"CTrecon"}</definedName>
    <definedName name="ghj_1_1" localSheetId="0" hidden="1">{#N/A,#N/A,FALSE,"TMCOMP96";#N/A,#N/A,FALSE,"MAT96";#N/A,#N/A,FALSE,"FANDA96";#N/A,#N/A,FALSE,"INTRAN96";#N/A,#N/A,FALSE,"NAA9697";#N/A,#N/A,FALSE,"ECWEBB";#N/A,#N/A,FALSE,"MFT96";#N/A,#N/A,FALSE,"CTrecon"}</definedName>
    <definedName name="ghj_1_1" localSheetId="3" hidden="1">{#N/A,#N/A,FALSE,"TMCOMP96";#N/A,#N/A,FALSE,"MAT96";#N/A,#N/A,FALSE,"FANDA96";#N/A,#N/A,FALSE,"INTRAN96";#N/A,#N/A,FALSE,"NAA9697";#N/A,#N/A,FALSE,"ECWEBB";#N/A,#N/A,FALSE,"MFT96";#N/A,#N/A,FALSE,"CTrecon"}</definedName>
    <definedName name="ghj_1_1" localSheetId="4" hidden="1">{#N/A,#N/A,FALSE,"TMCOMP96";#N/A,#N/A,FALSE,"MAT96";#N/A,#N/A,FALSE,"FANDA96";#N/A,#N/A,FALSE,"INTRAN96";#N/A,#N/A,FALSE,"NAA9697";#N/A,#N/A,FALSE,"ECWEBB";#N/A,#N/A,FALSE,"MFT96";#N/A,#N/A,FALSE,"CTrecon"}</definedName>
    <definedName name="ghj_1_1" hidden="1">{#N/A,#N/A,FALSE,"TMCOMP96";#N/A,#N/A,FALSE,"MAT96";#N/A,#N/A,FALSE,"FANDA96";#N/A,#N/A,FALSE,"INTRAN96";#N/A,#N/A,FALSE,"NAA9697";#N/A,#N/A,FALSE,"ECWEBB";#N/A,#N/A,FALSE,"MFT96";#N/A,#N/A,FALSE,"CTrecon"}</definedName>
    <definedName name="ghj_1_1_1" localSheetId="0" hidden="1">{#N/A,#N/A,FALSE,"TMCOMP96";#N/A,#N/A,FALSE,"MAT96";#N/A,#N/A,FALSE,"FANDA96";#N/A,#N/A,FALSE,"INTRAN96";#N/A,#N/A,FALSE,"NAA9697";#N/A,#N/A,FALSE,"ECWEBB";#N/A,#N/A,FALSE,"MFT96";#N/A,#N/A,FALSE,"CTrecon"}</definedName>
    <definedName name="ghj_1_1_1" hidden="1">{#N/A,#N/A,FALSE,"TMCOMP96";#N/A,#N/A,FALSE,"MAT96";#N/A,#N/A,FALSE,"FANDA96";#N/A,#N/A,FALSE,"INTRAN96";#N/A,#N/A,FALSE,"NAA9697";#N/A,#N/A,FALSE,"ECWEBB";#N/A,#N/A,FALSE,"MFT96";#N/A,#N/A,FALSE,"CTrecon"}</definedName>
    <definedName name="ghj_1_1_1_1" localSheetId="0" hidden="1">{#N/A,#N/A,FALSE,"TMCOMP96";#N/A,#N/A,FALSE,"MAT96";#N/A,#N/A,FALSE,"FANDA96";#N/A,#N/A,FALSE,"INTRAN96";#N/A,#N/A,FALSE,"NAA9697";#N/A,#N/A,FALSE,"ECWEBB";#N/A,#N/A,FALSE,"MFT96";#N/A,#N/A,FALSE,"CTrecon"}</definedName>
    <definedName name="ghj_1_1_1_1" hidden="1">{#N/A,#N/A,FALSE,"TMCOMP96";#N/A,#N/A,FALSE,"MAT96";#N/A,#N/A,FALSE,"FANDA96";#N/A,#N/A,FALSE,"INTRAN96";#N/A,#N/A,FALSE,"NAA9697";#N/A,#N/A,FALSE,"ECWEBB";#N/A,#N/A,FALSE,"MFT96";#N/A,#N/A,FALSE,"CTrecon"}</definedName>
    <definedName name="ghj_1_1_1_1_1" hidden="1">{#N/A,#N/A,FALSE,"TMCOMP96";#N/A,#N/A,FALSE,"MAT96";#N/A,#N/A,FALSE,"FANDA96";#N/A,#N/A,FALSE,"INTRAN96";#N/A,#N/A,FALSE,"NAA9697";#N/A,#N/A,FALSE,"ECWEBB";#N/A,#N/A,FALSE,"MFT96";#N/A,#N/A,FALSE,"CTrecon"}</definedName>
    <definedName name="ghj_1_1_1_1_2" hidden="1">{#N/A,#N/A,FALSE,"TMCOMP96";#N/A,#N/A,FALSE,"MAT96";#N/A,#N/A,FALSE,"FANDA96";#N/A,#N/A,FALSE,"INTRAN96";#N/A,#N/A,FALSE,"NAA9697";#N/A,#N/A,FALSE,"ECWEBB";#N/A,#N/A,FALSE,"MFT96";#N/A,#N/A,FALSE,"CTrecon"}</definedName>
    <definedName name="ghj_1_1_1_2" localSheetId="0" hidden="1">{#N/A,#N/A,FALSE,"TMCOMP96";#N/A,#N/A,FALSE,"MAT96";#N/A,#N/A,FALSE,"FANDA96";#N/A,#N/A,FALSE,"INTRAN96";#N/A,#N/A,FALSE,"NAA9697";#N/A,#N/A,FALSE,"ECWEBB";#N/A,#N/A,FALSE,"MFT96";#N/A,#N/A,FALSE,"CTrecon"}</definedName>
    <definedName name="ghj_1_1_1_2" hidden="1">{#N/A,#N/A,FALSE,"TMCOMP96";#N/A,#N/A,FALSE,"MAT96";#N/A,#N/A,FALSE,"FANDA96";#N/A,#N/A,FALSE,"INTRAN96";#N/A,#N/A,FALSE,"NAA9697";#N/A,#N/A,FALSE,"ECWEBB";#N/A,#N/A,FALSE,"MFT96";#N/A,#N/A,FALSE,"CTrecon"}</definedName>
    <definedName name="ghj_1_1_1_3" localSheetId="0" hidden="1">{#N/A,#N/A,FALSE,"TMCOMP96";#N/A,#N/A,FALSE,"MAT96";#N/A,#N/A,FALSE,"FANDA96";#N/A,#N/A,FALSE,"INTRAN96";#N/A,#N/A,FALSE,"NAA9697";#N/A,#N/A,FALSE,"ECWEBB";#N/A,#N/A,FALSE,"MFT96";#N/A,#N/A,FALSE,"CTrecon"}</definedName>
    <definedName name="ghj_1_1_1_3" hidden="1">{#N/A,#N/A,FALSE,"TMCOMP96";#N/A,#N/A,FALSE,"MAT96";#N/A,#N/A,FALSE,"FANDA96";#N/A,#N/A,FALSE,"INTRAN96";#N/A,#N/A,FALSE,"NAA9697";#N/A,#N/A,FALSE,"ECWEBB";#N/A,#N/A,FALSE,"MFT96";#N/A,#N/A,FALSE,"CTrecon"}</definedName>
    <definedName name="ghj_1_1_1_4" localSheetId="0" hidden="1">{#N/A,#N/A,FALSE,"TMCOMP96";#N/A,#N/A,FALSE,"MAT96";#N/A,#N/A,FALSE,"FANDA96";#N/A,#N/A,FALSE,"INTRAN96";#N/A,#N/A,FALSE,"NAA9697";#N/A,#N/A,FALSE,"ECWEBB";#N/A,#N/A,FALSE,"MFT96";#N/A,#N/A,FALSE,"CTrecon"}</definedName>
    <definedName name="ghj_1_1_1_4" hidden="1">{#N/A,#N/A,FALSE,"TMCOMP96";#N/A,#N/A,FALSE,"MAT96";#N/A,#N/A,FALSE,"FANDA96";#N/A,#N/A,FALSE,"INTRAN96";#N/A,#N/A,FALSE,"NAA9697";#N/A,#N/A,FALSE,"ECWEBB";#N/A,#N/A,FALSE,"MFT96";#N/A,#N/A,FALSE,"CTrecon"}</definedName>
    <definedName name="ghj_1_1_1_5" localSheetId="0" hidden="1">{#N/A,#N/A,FALSE,"TMCOMP96";#N/A,#N/A,FALSE,"MAT96";#N/A,#N/A,FALSE,"FANDA96";#N/A,#N/A,FALSE,"INTRAN96";#N/A,#N/A,FALSE,"NAA9697";#N/A,#N/A,FALSE,"ECWEBB";#N/A,#N/A,FALSE,"MFT96";#N/A,#N/A,FALSE,"CTrecon"}</definedName>
    <definedName name="ghj_1_1_1_5" hidden="1">{#N/A,#N/A,FALSE,"TMCOMP96";#N/A,#N/A,FALSE,"MAT96";#N/A,#N/A,FALSE,"FANDA96";#N/A,#N/A,FALSE,"INTRAN96";#N/A,#N/A,FALSE,"NAA9697";#N/A,#N/A,FALSE,"ECWEBB";#N/A,#N/A,FALSE,"MFT96";#N/A,#N/A,FALSE,"CTrecon"}</definedName>
    <definedName name="ghj_1_1_2" localSheetId="0" hidden="1">{#N/A,#N/A,FALSE,"TMCOMP96";#N/A,#N/A,FALSE,"MAT96";#N/A,#N/A,FALSE,"FANDA96";#N/A,#N/A,FALSE,"INTRAN96";#N/A,#N/A,FALSE,"NAA9697";#N/A,#N/A,FALSE,"ECWEBB";#N/A,#N/A,FALSE,"MFT96";#N/A,#N/A,FALSE,"CTrecon"}</definedName>
    <definedName name="ghj_1_1_2" hidden="1">{#N/A,#N/A,FALSE,"TMCOMP96";#N/A,#N/A,FALSE,"MAT96";#N/A,#N/A,FALSE,"FANDA96";#N/A,#N/A,FALSE,"INTRAN96";#N/A,#N/A,FALSE,"NAA9697";#N/A,#N/A,FALSE,"ECWEBB";#N/A,#N/A,FALSE,"MFT96";#N/A,#N/A,FALSE,"CTrecon"}</definedName>
    <definedName name="ghj_1_1_3" localSheetId="0" hidden="1">{#N/A,#N/A,FALSE,"TMCOMP96";#N/A,#N/A,FALSE,"MAT96";#N/A,#N/A,FALSE,"FANDA96";#N/A,#N/A,FALSE,"INTRAN96";#N/A,#N/A,FALSE,"NAA9697";#N/A,#N/A,FALSE,"ECWEBB";#N/A,#N/A,FALSE,"MFT96";#N/A,#N/A,FALSE,"CTrecon"}</definedName>
    <definedName name="ghj_1_1_3" hidden="1">{#N/A,#N/A,FALSE,"TMCOMP96";#N/A,#N/A,FALSE,"MAT96";#N/A,#N/A,FALSE,"FANDA96";#N/A,#N/A,FALSE,"INTRAN96";#N/A,#N/A,FALSE,"NAA9697";#N/A,#N/A,FALSE,"ECWEBB";#N/A,#N/A,FALSE,"MFT96";#N/A,#N/A,FALSE,"CTrecon"}</definedName>
    <definedName name="ghj_1_1_4" localSheetId="0" hidden="1">{#N/A,#N/A,FALSE,"TMCOMP96";#N/A,#N/A,FALSE,"MAT96";#N/A,#N/A,FALSE,"FANDA96";#N/A,#N/A,FALSE,"INTRAN96";#N/A,#N/A,FALSE,"NAA9697";#N/A,#N/A,FALSE,"ECWEBB";#N/A,#N/A,FALSE,"MFT96";#N/A,#N/A,FALSE,"CTrecon"}</definedName>
    <definedName name="ghj_1_1_4" hidden="1">{#N/A,#N/A,FALSE,"TMCOMP96";#N/A,#N/A,FALSE,"MAT96";#N/A,#N/A,FALSE,"FANDA96";#N/A,#N/A,FALSE,"INTRAN96";#N/A,#N/A,FALSE,"NAA9697";#N/A,#N/A,FALSE,"ECWEBB";#N/A,#N/A,FALSE,"MFT96";#N/A,#N/A,FALSE,"CTrecon"}</definedName>
    <definedName name="ghj_1_1_5" localSheetId="0" hidden="1">{#N/A,#N/A,FALSE,"TMCOMP96";#N/A,#N/A,FALSE,"MAT96";#N/A,#N/A,FALSE,"FANDA96";#N/A,#N/A,FALSE,"INTRAN96";#N/A,#N/A,FALSE,"NAA9697";#N/A,#N/A,FALSE,"ECWEBB";#N/A,#N/A,FALSE,"MFT96";#N/A,#N/A,FALSE,"CTrecon"}</definedName>
    <definedName name="ghj_1_1_5" hidden="1">{#N/A,#N/A,FALSE,"TMCOMP96";#N/A,#N/A,FALSE,"MAT96";#N/A,#N/A,FALSE,"FANDA96";#N/A,#N/A,FALSE,"INTRAN96";#N/A,#N/A,FALSE,"NAA9697";#N/A,#N/A,FALSE,"ECWEBB";#N/A,#N/A,FALSE,"MFT96";#N/A,#N/A,FALSE,"CTrecon"}</definedName>
    <definedName name="ghj_1_2" localSheetId="0" hidden="1">{#N/A,#N/A,FALSE,"TMCOMP96";#N/A,#N/A,FALSE,"MAT96";#N/A,#N/A,FALSE,"FANDA96";#N/A,#N/A,FALSE,"INTRAN96";#N/A,#N/A,FALSE,"NAA9697";#N/A,#N/A,FALSE,"ECWEBB";#N/A,#N/A,FALSE,"MFT96";#N/A,#N/A,FALSE,"CTrecon"}</definedName>
    <definedName name="ghj_1_2" hidden="1">{#N/A,#N/A,FALSE,"TMCOMP96";#N/A,#N/A,FALSE,"MAT96";#N/A,#N/A,FALSE,"FANDA96";#N/A,#N/A,FALSE,"INTRAN96";#N/A,#N/A,FALSE,"NAA9697";#N/A,#N/A,FALSE,"ECWEBB";#N/A,#N/A,FALSE,"MFT96";#N/A,#N/A,FALSE,"CTrecon"}</definedName>
    <definedName name="ghj_1_2_1" localSheetId="0" hidden="1">{#N/A,#N/A,FALSE,"TMCOMP96";#N/A,#N/A,FALSE,"MAT96";#N/A,#N/A,FALSE,"FANDA96";#N/A,#N/A,FALSE,"INTRAN96";#N/A,#N/A,FALSE,"NAA9697";#N/A,#N/A,FALSE,"ECWEBB";#N/A,#N/A,FALSE,"MFT96";#N/A,#N/A,FALSE,"CTrecon"}</definedName>
    <definedName name="ghj_1_2_1" hidden="1">{#N/A,#N/A,FALSE,"TMCOMP96";#N/A,#N/A,FALSE,"MAT96";#N/A,#N/A,FALSE,"FANDA96";#N/A,#N/A,FALSE,"INTRAN96";#N/A,#N/A,FALSE,"NAA9697";#N/A,#N/A,FALSE,"ECWEBB";#N/A,#N/A,FALSE,"MFT96";#N/A,#N/A,FALSE,"CTrecon"}</definedName>
    <definedName name="ghj_1_2_1_1" localSheetId="0" hidden="1">{#N/A,#N/A,FALSE,"TMCOMP96";#N/A,#N/A,FALSE,"MAT96";#N/A,#N/A,FALSE,"FANDA96";#N/A,#N/A,FALSE,"INTRAN96";#N/A,#N/A,FALSE,"NAA9697";#N/A,#N/A,FALSE,"ECWEBB";#N/A,#N/A,FALSE,"MFT96";#N/A,#N/A,FALSE,"CTrecon"}</definedName>
    <definedName name="ghj_1_2_1_1" hidden="1">{#N/A,#N/A,FALSE,"TMCOMP96";#N/A,#N/A,FALSE,"MAT96";#N/A,#N/A,FALSE,"FANDA96";#N/A,#N/A,FALSE,"INTRAN96";#N/A,#N/A,FALSE,"NAA9697";#N/A,#N/A,FALSE,"ECWEBB";#N/A,#N/A,FALSE,"MFT96";#N/A,#N/A,FALSE,"CTrecon"}</definedName>
    <definedName name="ghj_1_2_1_1_1" hidden="1">{#N/A,#N/A,FALSE,"TMCOMP96";#N/A,#N/A,FALSE,"MAT96";#N/A,#N/A,FALSE,"FANDA96";#N/A,#N/A,FALSE,"INTRAN96";#N/A,#N/A,FALSE,"NAA9697";#N/A,#N/A,FALSE,"ECWEBB";#N/A,#N/A,FALSE,"MFT96";#N/A,#N/A,FALSE,"CTrecon"}</definedName>
    <definedName name="ghj_1_2_1_1_2" hidden="1">{#N/A,#N/A,FALSE,"TMCOMP96";#N/A,#N/A,FALSE,"MAT96";#N/A,#N/A,FALSE,"FANDA96";#N/A,#N/A,FALSE,"INTRAN96";#N/A,#N/A,FALSE,"NAA9697";#N/A,#N/A,FALSE,"ECWEBB";#N/A,#N/A,FALSE,"MFT96";#N/A,#N/A,FALSE,"CTrecon"}</definedName>
    <definedName name="ghj_1_2_1_2" localSheetId="0" hidden="1">{#N/A,#N/A,FALSE,"TMCOMP96";#N/A,#N/A,FALSE,"MAT96";#N/A,#N/A,FALSE,"FANDA96";#N/A,#N/A,FALSE,"INTRAN96";#N/A,#N/A,FALSE,"NAA9697";#N/A,#N/A,FALSE,"ECWEBB";#N/A,#N/A,FALSE,"MFT96";#N/A,#N/A,FALSE,"CTrecon"}</definedName>
    <definedName name="ghj_1_2_1_2" hidden="1">{#N/A,#N/A,FALSE,"TMCOMP96";#N/A,#N/A,FALSE,"MAT96";#N/A,#N/A,FALSE,"FANDA96";#N/A,#N/A,FALSE,"INTRAN96";#N/A,#N/A,FALSE,"NAA9697";#N/A,#N/A,FALSE,"ECWEBB";#N/A,#N/A,FALSE,"MFT96";#N/A,#N/A,FALSE,"CTrecon"}</definedName>
    <definedName name="ghj_1_2_1_3" localSheetId="0" hidden="1">{#N/A,#N/A,FALSE,"TMCOMP96";#N/A,#N/A,FALSE,"MAT96";#N/A,#N/A,FALSE,"FANDA96";#N/A,#N/A,FALSE,"INTRAN96";#N/A,#N/A,FALSE,"NAA9697";#N/A,#N/A,FALSE,"ECWEBB";#N/A,#N/A,FALSE,"MFT96";#N/A,#N/A,FALSE,"CTrecon"}</definedName>
    <definedName name="ghj_1_2_1_3" hidden="1">{#N/A,#N/A,FALSE,"TMCOMP96";#N/A,#N/A,FALSE,"MAT96";#N/A,#N/A,FALSE,"FANDA96";#N/A,#N/A,FALSE,"INTRAN96";#N/A,#N/A,FALSE,"NAA9697";#N/A,#N/A,FALSE,"ECWEBB";#N/A,#N/A,FALSE,"MFT96";#N/A,#N/A,FALSE,"CTrecon"}</definedName>
    <definedName name="ghj_1_2_1_4" localSheetId="0" hidden="1">{#N/A,#N/A,FALSE,"TMCOMP96";#N/A,#N/A,FALSE,"MAT96";#N/A,#N/A,FALSE,"FANDA96";#N/A,#N/A,FALSE,"INTRAN96";#N/A,#N/A,FALSE,"NAA9697";#N/A,#N/A,FALSE,"ECWEBB";#N/A,#N/A,FALSE,"MFT96";#N/A,#N/A,FALSE,"CTrecon"}</definedName>
    <definedName name="ghj_1_2_1_4" hidden="1">{#N/A,#N/A,FALSE,"TMCOMP96";#N/A,#N/A,FALSE,"MAT96";#N/A,#N/A,FALSE,"FANDA96";#N/A,#N/A,FALSE,"INTRAN96";#N/A,#N/A,FALSE,"NAA9697";#N/A,#N/A,FALSE,"ECWEBB";#N/A,#N/A,FALSE,"MFT96";#N/A,#N/A,FALSE,"CTrecon"}</definedName>
    <definedName name="ghj_1_2_1_5" localSheetId="0" hidden="1">{#N/A,#N/A,FALSE,"TMCOMP96";#N/A,#N/A,FALSE,"MAT96";#N/A,#N/A,FALSE,"FANDA96";#N/A,#N/A,FALSE,"INTRAN96";#N/A,#N/A,FALSE,"NAA9697";#N/A,#N/A,FALSE,"ECWEBB";#N/A,#N/A,FALSE,"MFT96";#N/A,#N/A,FALSE,"CTrecon"}</definedName>
    <definedName name="ghj_1_2_1_5" hidden="1">{#N/A,#N/A,FALSE,"TMCOMP96";#N/A,#N/A,FALSE,"MAT96";#N/A,#N/A,FALSE,"FANDA96";#N/A,#N/A,FALSE,"INTRAN96";#N/A,#N/A,FALSE,"NAA9697";#N/A,#N/A,FALSE,"ECWEBB";#N/A,#N/A,FALSE,"MFT96";#N/A,#N/A,FALSE,"CTrecon"}</definedName>
    <definedName name="ghj_1_2_2" localSheetId="0" hidden="1">{#N/A,#N/A,FALSE,"TMCOMP96";#N/A,#N/A,FALSE,"MAT96";#N/A,#N/A,FALSE,"FANDA96";#N/A,#N/A,FALSE,"INTRAN96";#N/A,#N/A,FALSE,"NAA9697";#N/A,#N/A,FALSE,"ECWEBB";#N/A,#N/A,FALSE,"MFT96";#N/A,#N/A,FALSE,"CTrecon"}</definedName>
    <definedName name="ghj_1_2_2" hidden="1">{#N/A,#N/A,FALSE,"TMCOMP96";#N/A,#N/A,FALSE,"MAT96";#N/A,#N/A,FALSE,"FANDA96";#N/A,#N/A,FALSE,"INTRAN96";#N/A,#N/A,FALSE,"NAA9697";#N/A,#N/A,FALSE,"ECWEBB";#N/A,#N/A,FALSE,"MFT96";#N/A,#N/A,FALSE,"CTrecon"}</definedName>
    <definedName name="ghj_1_2_3" localSheetId="0" hidden="1">{#N/A,#N/A,FALSE,"TMCOMP96";#N/A,#N/A,FALSE,"MAT96";#N/A,#N/A,FALSE,"FANDA96";#N/A,#N/A,FALSE,"INTRAN96";#N/A,#N/A,FALSE,"NAA9697";#N/A,#N/A,FALSE,"ECWEBB";#N/A,#N/A,FALSE,"MFT96";#N/A,#N/A,FALSE,"CTrecon"}</definedName>
    <definedName name="ghj_1_2_3" hidden="1">{#N/A,#N/A,FALSE,"TMCOMP96";#N/A,#N/A,FALSE,"MAT96";#N/A,#N/A,FALSE,"FANDA96";#N/A,#N/A,FALSE,"INTRAN96";#N/A,#N/A,FALSE,"NAA9697";#N/A,#N/A,FALSE,"ECWEBB";#N/A,#N/A,FALSE,"MFT96";#N/A,#N/A,FALSE,"CTrecon"}</definedName>
    <definedName name="ghj_1_2_4" localSheetId="0" hidden="1">{#N/A,#N/A,FALSE,"TMCOMP96";#N/A,#N/A,FALSE,"MAT96";#N/A,#N/A,FALSE,"FANDA96";#N/A,#N/A,FALSE,"INTRAN96";#N/A,#N/A,FALSE,"NAA9697";#N/A,#N/A,FALSE,"ECWEBB";#N/A,#N/A,FALSE,"MFT96";#N/A,#N/A,FALSE,"CTrecon"}</definedName>
    <definedName name="ghj_1_2_4" hidden="1">{#N/A,#N/A,FALSE,"TMCOMP96";#N/A,#N/A,FALSE,"MAT96";#N/A,#N/A,FALSE,"FANDA96";#N/A,#N/A,FALSE,"INTRAN96";#N/A,#N/A,FALSE,"NAA9697";#N/A,#N/A,FALSE,"ECWEBB";#N/A,#N/A,FALSE,"MFT96";#N/A,#N/A,FALSE,"CTrecon"}</definedName>
    <definedName name="ghj_1_2_5" localSheetId="0" hidden="1">{#N/A,#N/A,FALSE,"TMCOMP96";#N/A,#N/A,FALSE,"MAT96";#N/A,#N/A,FALSE,"FANDA96";#N/A,#N/A,FALSE,"INTRAN96";#N/A,#N/A,FALSE,"NAA9697";#N/A,#N/A,FALSE,"ECWEBB";#N/A,#N/A,FALSE,"MFT96";#N/A,#N/A,FALSE,"CTrecon"}</definedName>
    <definedName name="ghj_1_2_5" hidden="1">{#N/A,#N/A,FALSE,"TMCOMP96";#N/A,#N/A,FALSE,"MAT96";#N/A,#N/A,FALSE,"FANDA96";#N/A,#N/A,FALSE,"INTRAN96";#N/A,#N/A,FALSE,"NAA9697";#N/A,#N/A,FALSE,"ECWEBB";#N/A,#N/A,FALSE,"MFT96";#N/A,#N/A,FALSE,"CTrecon"}</definedName>
    <definedName name="ghj_1_3" localSheetId="0" hidden="1">{#N/A,#N/A,FALSE,"TMCOMP96";#N/A,#N/A,FALSE,"MAT96";#N/A,#N/A,FALSE,"FANDA96";#N/A,#N/A,FALSE,"INTRAN96";#N/A,#N/A,FALSE,"NAA9697";#N/A,#N/A,FALSE,"ECWEBB";#N/A,#N/A,FALSE,"MFT96";#N/A,#N/A,FALSE,"CTrecon"}</definedName>
    <definedName name="ghj_1_3" hidden="1">{#N/A,#N/A,FALSE,"TMCOMP96";#N/A,#N/A,FALSE,"MAT96";#N/A,#N/A,FALSE,"FANDA96";#N/A,#N/A,FALSE,"INTRAN96";#N/A,#N/A,FALSE,"NAA9697";#N/A,#N/A,FALSE,"ECWEBB";#N/A,#N/A,FALSE,"MFT96";#N/A,#N/A,FALSE,"CTrecon"}</definedName>
    <definedName name="ghj_1_3_1" localSheetId="0" hidden="1">{#N/A,#N/A,FALSE,"TMCOMP96";#N/A,#N/A,FALSE,"MAT96";#N/A,#N/A,FALSE,"FANDA96";#N/A,#N/A,FALSE,"INTRAN96";#N/A,#N/A,FALSE,"NAA9697";#N/A,#N/A,FALSE,"ECWEBB";#N/A,#N/A,FALSE,"MFT96";#N/A,#N/A,FALSE,"CTrecon"}</definedName>
    <definedName name="ghj_1_3_1" hidden="1">{#N/A,#N/A,FALSE,"TMCOMP96";#N/A,#N/A,FALSE,"MAT96";#N/A,#N/A,FALSE,"FANDA96";#N/A,#N/A,FALSE,"INTRAN96";#N/A,#N/A,FALSE,"NAA9697";#N/A,#N/A,FALSE,"ECWEBB";#N/A,#N/A,FALSE,"MFT96";#N/A,#N/A,FALSE,"CTrecon"}</definedName>
    <definedName name="ghj_1_3_1_1" localSheetId="0" hidden="1">{#N/A,#N/A,FALSE,"TMCOMP96";#N/A,#N/A,FALSE,"MAT96";#N/A,#N/A,FALSE,"FANDA96";#N/A,#N/A,FALSE,"INTRAN96";#N/A,#N/A,FALSE,"NAA9697";#N/A,#N/A,FALSE,"ECWEBB";#N/A,#N/A,FALSE,"MFT96";#N/A,#N/A,FALSE,"CTrecon"}</definedName>
    <definedName name="ghj_1_3_1_1" hidden="1">{#N/A,#N/A,FALSE,"TMCOMP96";#N/A,#N/A,FALSE,"MAT96";#N/A,#N/A,FALSE,"FANDA96";#N/A,#N/A,FALSE,"INTRAN96";#N/A,#N/A,FALSE,"NAA9697";#N/A,#N/A,FALSE,"ECWEBB";#N/A,#N/A,FALSE,"MFT96";#N/A,#N/A,FALSE,"CTrecon"}</definedName>
    <definedName name="ghj_1_3_1_1_1" hidden="1">{#N/A,#N/A,FALSE,"TMCOMP96";#N/A,#N/A,FALSE,"MAT96";#N/A,#N/A,FALSE,"FANDA96";#N/A,#N/A,FALSE,"INTRAN96";#N/A,#N/A,FALSE,"NAA9697";#N/A,#N/A,FALSE,"ECWEBB";#N/A,#N/A,FALSE,"MFT96";#N/A,#N/A,FALSE,"CTrecon"}</definedName>
    <definedName name="ghj_1_3_1_1_2" hidden="1">{#N/A,#N/A,FALSE,"TMCOMP96";#N/A,#N/A,FALSE,"MAT96";#N/A,#N/A,FALSE,"FANDA96";#N/A,#N/A,FALSE,"INTRAN96";#N/A,#N/A,FALSE,"NAA9697";#N/A,#N/A,FALSE,"ECWEBB";#N/A,#N/A,FALSE,"MFT96";#N/A,#N/A,FALSE,"CTrecon"}</definedName>
    <definedName name="ghj_1_3_1_2" localSheetId="0" hidden="1">{#N/A,#N/A,FALSE,"TMCOMP96";#N/A,#N/A,FALSE,"MAT96";#N/A,#N/A,FALSE,"FANDA96";#N/A,#N/A,FALSE,"INTRAN96";#N/A,#N/A,FALSE,"NAA9697";#N/A,#N/A,FALSE,"ECWEBB";#N/A,#N/A,FALSE,"MFT96";#N/A,#N/A,FALSE,"CTrecon"}</definedName>
    <definedName name="ghj_1_3_1_2" hidden="1">{#N/A,#N/A,FALSE,"TMCOMP96";#N/A,#N/A,FALSE,"MAT96";#N/A,#N/A,FALSE,"FANDA96";#N/A,#N/A,FALSE,"INTRAN96";#N/A,#N/A,FALSE,"NAA9697";#N/A,#N/A,FALSE,"ECWEBB";#N/A,#N/A,FALSE,"MFT96";#N/A,#N/A,FALSE,"CTrecon"}</definedName>
    <definedName name="ghj_1_3_1_3" localSheetId="0" hidden="1">{#N/A,#N/A,FALSE,"TMCOMP96";#N/A,#N/A,FALSE,"MAT96";#N/A,#N/A,FALSE,"FANDA96";#N/A,#N/A,FALSE,"INTRAN96";#N/A,#N/A,FALSE,"NAA9697";#N/A,#N/A,FALSE,"ECWEBB";#N/A,#N/A,FALSE,"MFT96";#N/A,#N/A,FALSE,"CTrecon"}</definedName>
    <definedName name="ghj_1_3_1_3" hidden="1">{#N/A,#N/A,FALSE,"TMCOMP96";#N/A,#N/A,FALSE,"MAT96";#N/A,#N/A,FALSE,"FANDA96";#N/A,#N/A,FALSE,"INTRAN96";#N/A,#N/A,FALSE,"NAA9697";#N/A,#N/A,FALSE,"ECWEBB";#N/A,#N/A,FALSE,"MFT96";#N/A,#N/A,FALSE,"CTrecon"}</definedName>
    <definedName name="ghj_1_3_1_4" localSheetId="0" hidden="1">{#N/A,#N/A,FALSE,"TMCOMP96";#N/A,#N/A,FALSE,"MAT96";#N/A,#N/A,FALSE,"FANDA96";#N/A,#N/A,FALSE,"INTRAN96";#N/A,#N/A,FALSE,"NAA9697";#N/A,#N/A,FALSE,"ECWEBB";#N/A,#N/A,FALSE,"MFT96";#N/A,#N/A,FALSE,"CTrecon"}</definedName>
    <definedName name="ghj_1_3_1_4" hidden="1">{#N/A,#N/A,FALSE,"TMCOMP96";#N/A,#N/A,FALSE,"MAT96";#N/A,#N/A,FALSE,"FANDA96";#N/A,#N/A,FALSE,"INTRAN96";#N/A,#N/A,FALSE,"NAA9697";#N/A,#N/A,FALSE,"ECWEBB";#N/A,#N/A,FALSE,"MFT96";#N/A,#N/A,FALSE,"CTrecon"}</definedName>
    <definedName name="ghj_1_3_1_5" localSheetId="0" hidden="1">{#N/A,#N/A,FALSE,"TMCOMP96";#N/A,#N/A,FALSE,"MAT96";#N/A,#N/A,FALSE,"FANDA96";#N/A,#N/A,FALSE,"INTRAN96";#N/A,#N/A,FALSE,"NAA9697";#N/A,#N/A,FALSE,"ECWEBB";#N/A,#N/A,FALSE,"MFT96";#N/A,#N/A,FALSE,"CTrecon"}</definedName>
    <definedName name="ghj_1_3_1_5" hidden="1">{#N/A,#N/A,FALSE,"TMCOMP96";#N/A,#N/A,FALSE,"MAT96";#N/A,#N/A,FALSE,"FANDA96";#N/A,#N/A,FALSE,"INTRAN96";#N/A,#N/A,FALSE,"NAA9697";#N/A,#N/A,FALSE,"ECWEBB";#N/A,#N/A,FALSE,"MFT96";#N/A,#N/A,FALSE,"CTrecon"}</definedName>
    <definedName name="ghj_1_3_2" localSheetId="0" hidden="1">{#N/A,#N/A,FALSE,"TMCOMP96";#N/A,#N/A,FALSE,"MAT96";#N/A,#N/A,FALSE,"FANDA96";#N/A,#N/A,FALSE,"INTRAN96";#N/A,#N/A,FALSE,"NAA9697";#N/A,#N/A,FALSE,"ECWEBB";#N/A,#N/A,FALSE,"MFT96";#N/A,#N/A,FALSE,"CTrecon"}</definedName>
    <definedName name="ghj_1_3_2" hidden="1">{#N/A,#N/A,FALSE,"TMCOMP96";#N/A,#N/A,FALSE,"MAT96";#N/A,#N/A,FALSE,"FANDA96";#N/A,#N/A,FALSE,"INTRAN96";#N/A,#N/A,FALSE,"NAA9697";#N/A,#N/A,FALSE,"ECWEBB";#N/A,#N/A,FALSE,"MFT96";#N/A,#N/A,FALSE,"CTrecon"}</definedName>
    <definedName name="ghj_1_3_3" localSheetId="0" hidden="1">{#N/A,#N/A,FALSE,"TMCOMP96";#N/A,#N/A,FALSE,"MAT96";#N/A,#N/A,FALSE,"FANDA96";#N/A,#N/A,FALSE,"INTRAN96";#N/A,#N/A,FALSE,"NAA9697";#N/A,#N/A,FALSE,"ECWEBB";#N/A,#N/A,FALSE,"MFT96";#N/A,#N/A,FALSE,"CTrecon"}</definedName>
    <definedName name="ghj_1_3_3" hidden="1">{#N/A,#N/A,FALSE,"TMCOMP96";#N/A,#N/A,FALSE,"MAT96";#N/A,#N/A,FALSE,"FANDA96";#N/A,#N/A,FALSE,"INTRAN96";#N/A,#N/A,FALSE,"NAA9697";#N/A,#N/A,FALSE,"ECWEBB";#N/A,#N/A,FALSE,"MFT96";#N/A,#N/A,FALSE,"CTrecon"}</definedName>
    <definedName name="ghj_1_3_4" localSheetId="0" hidden="1">{#N/A,#N/A,FALSE,"TMCOMP96";#N/A,#N/A,FALSE,"MAT96";#N/A,#N/A,FALSE,"FANDA96";#N/A,#N/A,FALSE,"INTRAN96";#N/A,#N/A,FALSE,"NAA9697";#N/A,#N/A,FALSE,"ECWEBB";#N/A,#N/A,FALSE,"MFT96";#N/A,#N/A,FALSE,"CTrecon"}</definedName>
    <definedName name="ghj_1_3_4" hidden="1">{#N/A,#N/A,FALSE,"TMCOMP96";#N/A,#N/A,FALSE,"MAT96";#N/A,#N/A,FALSE,"FANDA96";#N/A,#N/A,FALSE,"INTRAN96";#N/A,#N/A,FALSE,"NAA9697";#N/A,#N/A,FALSE,"ECWEBB";#N/A,#N/A,FALSE,"MFT96";#N/A,#N/A,FALSE,"CTrecon"}</definedName>
    <definedName name="ghj_1_3_5" localSheetId="0" hidden="1">{#N/A,#N/A,FALSE,"TMCOMP96";#N/A,#N/A,FALSE,"MAT96";#N/A,#N/A,FALSE,"FANDA96";#N/A,#N/A,FALSE,"INTRAN96";#N/A,#N/A,FALSE,"NAA9697";#N/A,#N/A,FALSE,"ECWEBB";#N/A,#N/A,FALSE,"MFT96";#N/A,#N/A,FALSE,"CTrecon"}</definedName>
    <definedName name="ghj_1_3_5" hidden="1">{#N/A,#N/A,FALSE,"TMCOMP96";#N/A,#N/A,FALSE,"MAT96";#N/A,#N/A,FALSE,"FANDA96";#N/A,#N/A,FALSE,"INTRAN96";#N/A,#N/A,FALSE,"NAA9697";#N/A,#N/A,FALSE,"ECWEBB";#N/A,#N/A,FALSE,"MFT96";#N/A,#N/A,FALSE,"CTrecon"}</definedName>
    <definedName name="ghj_1_4" localSheetId="0" hidden="1">{#N/A,#N/A,FALSE,"TMCOMP96";#N/A,#N/A,FALSE,"MAT96";#N/A,#N/A,FALSE,"FANDA96";#N/A,#N/A,FALSE,"INTRAN96";#N/A,#N/A,FALSE,"NAA9697";#N/A,#N/A,FALSE,"ECWEBB";#N/A,#N/A,FALSE,"MFT96";#N/A,#N/A,FALSE,"CTrecon"}</definedName>
    <definedName name="ghj_1_4" hidden="1">{#N/A,#N/A,FALSE,"TMCOMP96";#N/A,#N/A,FALSE,"MAT96";#N/A,#N/A,FALSE,"FANDA96";#N/A,#N/A,FALSE,"INTRAN96";#N/A,#N/A,FALSE,"NAA9697";#N/A,#N/A,FALSE,"ECWEBB";#N/A,#N/A,FALSE,"MFT96";#N/A,#N/A,FALSE,"CTrecon"}</definedName>
    <definedName name="ghj_1_4_1" localSheetId="0" hidden="1">{#N/A,#N/A,FALSE,"TMCOMP96";#N/A,#N/A,FALSE,"MAT96";#N/A,#N/A,FALSE,"FANDA96";#N/A,#N/A,FALSE,"INTRAN96";#N/A,#N/A,FALSE,"NAA9697";#N/A,#N/A,FALSE,"ECWEBB";#N/A,#N/A,FALSE,"MFT96";#N/A,#N/A,FALSE,"CTrecon"}</definedName>
    <definedName name="ghj_1_4_1" hidden="1">{#N/A,#N/A,FALSE,"TMCOMP96";#N/A,#N/A,FALSE,"MAT96";#N/A,#N/A,FALSE,"FANDA96";#N/A,#N/A,FALSE,"INTRAN96";#N/A,#N/A,FALSE,"NAA9697";#N/A,#N/A,FALSE,"ECWEBB";#N/A,#N/A,FALSE,"MFT96";#N/A,#N/A,FALSE,"CTrecon"}</definedName>
    <definedName name="ghj_1_4_1_1" localSheetId="0" hidden="1">{#N/A,#N/A,FALSE,"TMCOMP96";#N/A,#N/A,FALSE,"MAT96";#N/A,#N/A,FALSE,"FANDA96";#N/A,#N/A,FALSE,"INTRAN96";#N/A,#N/A,FALSE,"NAA9697";#N/A,#N/A,FALSE,"ECWEBB";#N/A,#N/A,FALSE,"MFT96";#N/A,#N/A,FALSE,"CTrecon"}</definedName>
    <definedName name="ghj_1_4_1_1" hidden="1">{#N/A,#N/A,FALSE,"TMCOMP96";#N/A,#N/A,FALSE,"MAT96";#N/A,#N/A,FALSE,"FANDA96";#N/A,#N/A,FALSE,"INTRAN96";#N/A,#N/A,FALSE,"NAA9697";#N/A,#N/A,FALSE,"ECWEBB";#N/A,#N/A,FALSE,"MFT96";#N/A,#N/A,FALSE,"CTrecon"}</definedName>
    <definedName name="ghj_1_4_1_2" localSheetId="0" hidden="1">{#N/A,#N/A,FALSE,"TMCOMP96";#N/A,#N/A,FALSE,"MAT96";#N/A,#N/A,FALSE,"FANDA96";#N/A,#N/A,FALSE,"INTRAN96";#N/A,#N/A,FALSE,"NAA9697";#N/A,#N/A,FALSE,"ECWEBB";#N/A,#N/A,FALSE,"MFT96";#N/A,#N/A,FALSE,"CTrecon"}</definedName>
    <definedName name="ghj_1_4_1_2" hidden="1">{#N/A,#N/A,FALSE,"TMCOMP96";#N/A,#N/A,FALSE,"MAT96";#N/A,#N/A,FALSE,"FANDA96";#N/A,#N/A,FALSE,"INTRAN96";#N/A,#N/A,FALSE,"NAA9697";#N/A,#N/A,FALSE,"ECWEBB";#N/A,#N/A,FALSE,"MFT96";#N/A,#N/A,FALSE,"CTrecon"}</definedName>
    <definedName name="ghj_1_4_1_3" localSheetId="0" hidden="1">{#N/A,#N/A,FALSE,"TMCOMP96";#N/A,#N/A,FALSE,"MAT96";#N/A,#N/A,FALSE,"FANDA96";#N/A,#N/A,FALSE,"INTRAN96";#N/A,#N/A,FALSE,"NAA9697";#N/A,#N/A,FALSE,"ECWEBB";#N/A,#N/A,FALSE,"MFT96";#N/A,#N/A,FALSE,"CTrecon"}</definedName>
    <definedName name="ghj_1_4_1_3" hidden="1">{#N/A,#N/A,FALSE,"TMCOMP96";#N/A,#N/A,FALSE,"MAT96";#N/A,#N/A,FALSE,"FANDA96";#N/A,#N/A,FALSE,"INTRAN96";#N/A,#N/A,FALSE,"NAA9697";#N/A,#N/A,FALSE,"ECWEBB";#N/A,#N/A,FALSE,"MFT96";#N/A,#N/A,FALSE,"CTrecon"}</definedName>
    <definedName name="ghj_1_4_1_4" localSheetId="0" hidden="1">{#N/A,#N/A,FALSE,"TMCOMP96";#N/A,#N/A,FALSE,"MAT96";#N/A,#N/A,FALSE,"FANDA96";#N/A,#N/A,FALSE,"INTRAN96";#N/A,#N/A,FALSE,"NAA9697";#N/A,#N/A,FALSE,"ECWEBB";#N/A,#N/A,FALSE,"MFT96";#N/A,#N/A,FALSE,"CTrecon"}</definedName>
    <definedName name="ghj_1_4_1_4" hidden="1">{#N/A,#N/A,FALSE,"TMCOMP96";#N/A,#N/A,FALSE,"MAT96";#N/A,#N/A,FALSE,"FANDA96";#N/A,#N/A,FALSE,"INTRAN96";#N/A,#N/A,FALSE,"NAA9697";#N/A,#N/A,FALSE,"ECWEBB";#N/A,#N/A,FALSE,"MFT96";#N/A,#N/A,FALSE,"CTrecon"}</definedName>
    <definedName name="ghj_1_4_1_5" hidden="1">{#N/A,#N/A,FALSE,"TMCOMP96";#N/A,#N/A,FALSE,"MAT96";#N/A,#N/A,FALSE,"FANDA96";#N/A,#N/A,FALSE,"INTRAN96";#N/A,#N/A,FALSE,"NAA9697";#N/A,#N/A,FALSE,"ECWEBB";#N/A,#N/A,FALSE,"MFT96";#N/A,#N/A,FALSE,"CTrecon"}</definedName>
    <definedName name="ghj_1_4_2" localSheetId="0" hidden="1">{#N/A,#N/A,FALSE,"TMCOMP96";#N/A,#N/A,FALSE,"MAT96";#N/A,#N/A,FALSE,"FANDA96";#N/A,#N/A,FALSE,"INTRAN96";#N/A,#N/A,FALSE,"NAA9697";#N/A,#N/A,FALSE,"ECWEBB";#N/A,#N/A,FALSE,"MFT96";#N/A,#N/A,FALSE,"CTrecon"}</definedName>
    <definedName name="ghj_1_4_2" hidden="1">{#N/A,#N/A,FALSE,"TMCOMP96";#N/A,#N/A,FALSE,"MAT96";#N/A,#N/A,FALSE,"FANDA96";#N/A,#N/A,FALSE,"INTRAN96";#N/A,#N/A,FALSE,"NAA9697";#N/A,#N/A,FALSE,"ECWEBB";#N/A,#N/A,FALSE,"MFT96";#N/A,#N/A,FALSE,"CTrecon"}</definedName>
    <definedName name="ghj_1_4_3" localSheetId="0" hidden="1">{#N/A,#N/A,FALSE,"TMCOMP96";#N/A,#N/A,FALSE,"MAT96";#N/A,#N/A,FALSE,"FANDA96";#N/A,#N/A,FALSE,"INTRAN96";#N/A,#N/A,FALSE,"NAA9697";#N/A,#N/A,FALSE,"ECWEBB";#N/A,#N/A,FALSE,"MFT96";#N/A,#N/A,FALSE,"CTrecon"}</definedName>
    <definedName name="ghj_1_4_3" hidden="1">{#N/A,#N/A,FALSE,"TMCOMP96";#N/A,#N/A,FALSE,"MAT96";#N/A,#N/A,FALSE,"FANDA96";#N/A,#N/A,FALSE,"INTRAN96";#N/A,#N/A,FALSE,"NAA9697";#N/A,#N/A,FALSE,"ECWEBB";#N/A,#N/A,FALSE,"MFT96";#N/A,#N/A,FALSE,"CTrecon"}</definedName>
    <definedName name="ghj_1_4_4" localSheetId="0" hidden="1">{#N/A,#N/A,FALSE,"TMCOMP96";#N/A,#N/A,FALSE,"MAT96";#N/A,#N/A,FALSE,"FANDA96";#N/A,#N/A,FALSE,"INTRAN96";#N/A,#N/A,FALSE,"NAA9697";#N/A,#N/A,FALSE,"ECWEBB";#N/A,#N/A,FALSE,"MFT96";#N/A,#N/A,FALSE,"CTrecon"}</definedName>
    <definedName name="ghj_1_4_4" hidden="1">{#N/A,#N/A,FALSE,"TMCOMP96";#N/A,#N/A,FALSE,"MAT96";#N/A,#N/A,FALSE,"FANDA96";#N/A,#N/A,FALSE,"INTRAN96";#N/A,#N/A,FALSE,"NAA9697";#N/A,#N/A,FALSE,"ECWEBB";#N/A,#N/A,FALSE,"MFT96";#N/A,#N/A,FALSE,"CTrecon"}</definedName>
    <definedName name="ghj_1_4_5" localSheetId="0" hidden="1">{#N/A,#N/A,FALSE,"TMCOMP96";#N/A,#N/A,FALSE,"MAT96";#N/A,#N/A,FALSE,"FANDA96";#N/A,#N/A,FALSE,"INTRAN96";#N/A,#N/A,FALSE,"NAA9697";#N/A,#N/A,FALSE,"ECWEBB";#N/A,#N/A,FALSE,"MFT96";#N/A,#N/A,FALSE,"CTrecon"}</definedName>
    <definedName name="ghj_1_4_5" hidden="1">{#N/A,#N/A,FALSE,"TMCOMP96";#N/A,#N/A,FALSE,"MAT96";#N/A,#N/A,FALSE,"FANDA96";#N/A,#N/A,FALSE,"INTRAN96";#N/A,#N/A,FALSE,"NAA9697";#N/A,#N/A,FALSE,"ECWEBB";#N/A,#N/A,FALSE,"MFT96";#N/A,#N/A,FALSE,"CTrecon"}</definedName>
    <definedName name="ghj_1_5" localSheetId="0" hidden="1">{#N/A,#N/A,FALSE,"TMCOMP96";#N/A,#N/A,FALSE,"MAT96";#N/A,#N/A,FALSE,"FANDA96";#N/A,#N/A,FALSE,"INTRAN96";#N/A,#N/A,FALSE,"NAA9697";#N/A,#N/A,FALSE,"ECWEBB";#N/A,#N/A,FALSE,"MFT96";#N/A,#N/A,FALSE,"CTrecon"}</definedName>
    <definedName name="ghj_1_5" hidden="1">{#N/A,#N/A,FALSE,"TMCOMP96";#N/A,#N/A,FALSE,"MAT96";#N/A,#N/A,FALSE,"FANDA96";#N/A,#N/A,FALSE,"INTRAN96";#N/A,#N/A,FALSE,"NAA9697";#N/A,#N/A,FALSE,"ECWEBB";#N/A,#N/A,FALSE,"MFT96";#N/A,#N/A,FALSE,"CTrecon"}</definedName>
    <definedName name="ghj_1_5_1" localSheetId="0" hidden="1">{#N/A,#N/A,FALSE,"TMCOMP96";#N/A,#N/A,FALSE,"MAT96";#N/A,#N/A,FALSE,"FANDA96";#N/A,#N/A,FALSE,"INTRAN96";#N/A,#N/A,FALSE,"NAA9697";#N/A,#N/A,FALSE,"ECWEBB";#N/A,#N/A,FALSE,"MFT96";#N/A,#N/A,FALSE,"CTrecon"}</definedName>
    <definedName name="ghj_1_5_1" hidden="1">{#N/A,#N/A,FALSE,"TMCOMP96";#N/A,#N/A,FALSE,"MAT96";#N/A,#N/A,FALSE,"FANDA96";#N/A,#N/A,FALSE,"INTRAN96";#N/A,#N/A,FALSE,"NAA9697";#N/A,#N/A,FALSE,"ECWEBB";#N/A,#N/A,FALSE,"MFT96";#N/A,#N/A,FALSE,"CTrecon"}</definedName>
    <definedName name="ghj_1_5_2" localSheetId="0" hidden="1">{#N/A,#N/A,FALSE,"TMCOMP96";#N/A,#N/A,FALSE,"MAT96";#N/A,#N/A,FALSE,"FANDA96";#N/A,#N/A,FALSE,"INTRAN96";#N/A,#N/A,FALSE,"NAA9697";#N/A,#N/A,FALSE,"ECWEBB";#N/A,#N/A,FALSE,"MFT96";#N/A,#N/A,FALSE,"CTrecon"}</definedName>
    <definedName name="ghj_1_5_2" hidden="1">{#N/A,#N/A,FALSE,"TMCOMP96";#N/A,#N/A,FALSE,"MAT96";#N/A,#N/A,FALSE,"FANDA96";#N/A,#N/A,FALSE,"INTRAN96";#N/A,#N/A,FALSE,"NAA9697";#N/A,#N/A,FALSE,"ECWEBB";#N/A,#N/A,FALSE,"MFT96";#N/A,#N/A,FALSE,"CTrecon"}</definedName>
    <definedName name="ghj_1_5_3" localSheetId="0" hidden="1">{#N/A,#N/A,FALSE,"TMCOMP96";#N/A,#N/A,FALSE,"MAT96";#N/A,#N/A,FALSE,"FANDA96";#N/A,#N/A,FALSE,"INTRAN96";#N/A,#N/A,FALSE,"NAA9697";#N/A,#N/A,FALSE,"ECWEBB";#N/A,#N/A,FALSE,"MFT96";#N/A,#N/A,FALSE,"CTrecon"}</definedName>
    <definedName name="ghj_1_5_3" hidden="1">{#N/A,#N/A,FALSE,"TMCOMP96";#N/A,#N/A,FALSE,"MAT96";#N/A,#N/A,FALSE,"FANDA96";#N/A,#N/A,FALSE,"INTRAN96";#N/A,#N/A,FALSE,"NAA9697";#N/A,#N/A,FALSE,"ECWEBB";#N/A,#N/A,FALSE,"MFT96";#N/A,#N/A,FALSE,"CTrecon"}</definedName>
    <definedName name="ghj_1_5_4" localSheetId="0" hidden="1">{#N/A,#N/A,FALSE,"TMCOMP96";#N/A,#N/A,FALSE,"MAT96";#N/A,#N/A,FALSE,"FANDA96";#N/A,#N/A,FALSE,"INTRAN96";#N/A,#N/A,FALSE,"NAA9697";#N/A,#N/A,FALSE,"ECWEBB";#N/A,#N/A,FALSE,"MFT96";#N/A,#N/A,FALSE,"CTrecon"}</definedName>
    <definedName name="ghj_1_5_4" hidden="1">{#N/A,#N/A,FALSE,"TMCOMP96";#N/A,#N/A,FALSE,"MAT96";#N/A,#N/A,FALSE,"FANDA96";#N/A,#N/A,FALSE,"INTRAN96";#N/A,#N/A,FALSE,"NAA9697";#N/A,#N/A,FALSE,"ECWEBB";#N/A,#N/A,FALSE,"MFT96";#N/A,#N/A,FALSE,"CTrecon"}</definedName>
    <definedName name="ghj_1_5_5" hidden="1">{#N/A,#N/A,FALSE,"TMCOMP96";#N/A,#N/A,FALSE,"MAT96";#N/A,#N/A,FALSE,"FANDA96";#N/A,#N/A,FALSE,"INTRAN96";#N/A,#N/A,FALSE,"NAA9697";#N/A,#N/A,FALSE,"ECWEBB";#N/A,#N/A,FALSE,"MFT96";#N/A,#N/A,FALSE,"CTrecon"}</definedName>
    <definedName name="ghj_2" localSheetId="0" hidden="1">{#N/A,#N/A,FALSE,"TMCOMP96";#N/A,#N/A,FALSE,"MAT96";#N/A,#N/A,FALSE,"FANDA96";#N/A,#N/A,FALSE,"INTRAN96";#N/A,#N/A,FALSE,"NAA9697";#N/A,#N/A,FALSE,"ECWEBB";#N/A,#N/A,FALSE,"MFT96";#N/A,#N/A,FALSE,"CTrecon"}</definedName>
    <definedName name="ghj_2" localSheetId="3" hidden="1">{#N/A,#N/A,FALSE,"TMCOMP96";#N/A,#N/A,FALSE,"MAT96";#N/A,#N/A,FALSE,"FANDA96";#N/A,#N/A,FALSE,"INTRAN96";#N/A,#N/A,FALSE,"NAA9697";#N/A,#N/A,FALSE,"ECWEBB";#N/A,#N/A,FALSE,"MFT96";#N/A,#N/A,FALSE,"CTrecon"}</definedName>
    <definedName name="ghj_2" localSheetId="4" hidden="1">{#N/A,#N/A,FALSE,"TMCOMP96";#N/A,#N/A,FALSE,"MAT96";#N/A,#N/A,FALSE,"FANDA96";#N/A,#N/A,FALSE,"INTRAN96";#N/A,#N/A,FALSE,"NAA9697";#N/A,#N/A,FALSE,"ECWEBB";#N/A,#N/A,FALSE,"MFT96";#N/A,#N/A,FALSE,"CTrecon"}</definedName>
    <definedName name="ghj_2" hidden="1">{#N/A,#N/A,FALSE,"TMCOMP96";#N/A,#N/A,FALSE,"MAT96";#N/A,#N/A,FALSE,"FANDA96";#N/A,#N/A,FALSE,"INTRAN96";#N/A,#N/A,FALSE,"NAA9697";#N/A,#N/A,FALSE,"ECWEBB";#N/A,#N/A,FALSE,"MFT96";#N/A,#N/A,FALSE,"CTrecon"}</definedName>
    <definedName name="ghj_2_1" localSheetId="0" hidden="1">{#N/A,#N/A,FALSE,"TMCOMP96";#N/A,#N/A,FALSE,"MAT96";#N/A,#N/A,FALSE,"FANDA96";#N/A,#N/A,FALSE,"INTRAN96";#N/A,#N/A,FALSE,"NAA9697";#N/A,#N/A,FALSE,"ECWEBB";#N/A,#N/A,FALSE,"MFT96";#N/A,#N/A,FALSE,"CTrecon"}</definedName>
    <definedName name="ghj_2_1" localSheetId="3" hidden="1">{#N/A,#N/A,FALSE,"TMCOMP96";#N/A,#N/A,FALSE,"MAT96";#N/A,#N/A,FALSE,"FANDA96";#N/A,#N/A,FALSE,"INTRAN96";#N/A,#N/A,FALSE,"NAA9697";#N/A,#N/A,FALSE,"ECWEBB";#N/A,#N/A,FALSE,"MFT96";#N/A,#N/A,FALSE,"CTrecon"}</definedName>
    <definedName name="ghj_2_1" hidden="1">{#N/A,#N/A,FALSE,"TMCOMP96";#N/A,#N/A,FALSE,"MAT96";#N/A,#N/A,FALSE,"FANDA96";#N/A,#N/A,FALSE,"INTRAN96";#N/A,#N/A,FALSE,"NAA9697";#N/A,#N/A,FALSE,"ECWEBB";#N/A,#N/A,FALSE,"MFT96";#N/A,#N/A,FALSE,"CTrecon"}</definedName>
    <definedName name="ghj_2_1_1" localSheetId="0" hidden="1">{#N/A,#N/A,FALSE,"TMCOMP96";#N/A,#N/A,FALSE,"MAT96";#N/A,#N/A,FALSE,"FANDA96";#N/A,#N/A,FALSE,"INTRAN96";#N/A,#N/A,FALSE,"NAA9697";#N/A,#N/A,FALSE,"ECWEBB";#N/A,#N/A,FALSE,"MFT96";#N/A,#N/A,FALSE,"CTrecon"}</definedName>
    <definedName name="ghj_2_1_1" hidden="1">{#N/A,#N/A,FALSE,"TMCOMP96";#N/A,#N/A,FALSE,"MAT96";#N/A,#N/A,FALSE,"FANDA96";#N/A,#N/A,FALSE,"INTRAN96";#N/A,#N/A,FALSE,"NAA9697";#N/A,#N/A,FALSE,"ECWEBB";#N/A,#N/A,FALSE,"MFT96";#N/A,#N/A,FALSE,"CTrecon"}</definedName>
    <definedName name="ghj_2_1_1_1" hidden="1">{#N/A,#N/A,FALSE,"TMCOMP96";#N/A,#N/A,FALSE,"MAT96";#N/A,#N/A,FALSE,"FANDA96";#N/A,#N/A,FALSE,"INTRAN96";#N/A,#N/A,FALSE,"NAA9697";#N/A,#N/A,FALSE,"ECWEBB";#N/A,#N/A,FALSE,"MFT96";#N/A,#N/A,FALSE,"CTrecon"}</definedName>
    <definedName name="ghj_2_1_1_2" hidden="1">{#N/A,#N/A,FALSE,"TMCOMP96";#N/A,#N/A,FALSE,"MAT96";#N/A,#N/A,FALSE,"FANDA96";#N/A,#N/A,FALSE,"INTRAN96";#N/A,#N/A,FALSE,"NAA9697";#N/A,#N/A,FALSE,"ECWEBB";#N/A,#N/A,FALSE,"MFT96";#N/A,#N/A,FALSE,"CTrecon"}</definedName>
    <definedName name="ghj_2_1_2" localSheetId="0" hidden="1">{#N/A,#N/A,FALSE,"TMCOMP96";#N/A,#N/A,FALSE,"MAT96";#N/A,#N/A,FALSE,"FANDA96";#N/A,#N/A,FALSE,"INTRAN96";#N/A,#N/A,FALSE,"NAA9697";#N/A,#N/A,FALSE,"ECWEBB";#N/A,#N/A,FALSE,"MFT96";#N/A,#N/A,FALSE,"CTrecon"}</definedName>
    <definedName name="ghj_2_1_2" hidden="1">{#N/A,#N/A,FALSE,"TMCOMP96";#N/A,#N/A,FALSE,"MAT96";#N/A,#N/A,FALSE,"FANDA96";#N/A,#N/A,FALSE,"INTRAN96";#N/A,#N/A,FALSE,"NAA9697";#N/A,#N/A,FALSE,"ECWEBB";#N/A,#N/A,FALSE,"MFT96";#N/A,#N/A,FALSE,"CTrecon"}</definedName>
    <definedName name="ghj_2_1_3" localSheetId="0" hidden="1">{#N/A,#N/A,FALSE,"TMCOMP96";#N/A,#N/A,FALSE,"MAT96";#N/A,#N/A,FALSE,"FANDA96";#N/A,#N/A,FALSE,"INTRAN96";#N/A,#N/A,FALSE,"NAA9697";#N/A,#N/A,FALSE,"ECWEBB";#N/A,#N/A,FALSE,"MFT96";#N/A,#N/A,FALSE,"CTrecon"}</definedName>
    <definedName name="ghj_2_1_3" hidden="1">{#N/A,#N/A,FALSE,"TMCOMP96";#N/A,#N/A,FALSE,"MAT96";#N/A,#N/A,FALSE,"FANDA96";#N/A,#N/A,FALSE,"INTRAN96";#N/A,#N/A,FALSE,"NAA9697";#N/A,#N/A,FALSE,"ECWEBB";#N/A,#N/A,FALSE,"MFT96";#N/A,#N/A,FALSE,"CTrecon"}</definedName>
    <definedName name="ghj_2_1_4" localSheetId="0" hidden="1">{#N/A,#N/A,FALSE,"TMCOMP96";#N/A,#N/A,FALSE,"MAT96";#N/A,#N/A,FALSE,"FANDA96";#N/A,#N/A,FALSE,"INTRAN96";#N/A,#N/A,FALSE,"NAA9697";#N/A,#N/A,FALSE,"ECWEBB";#N/A,#N/A,FALSE,"MFT96";#N/A,#N/A,FALSE,"CTrecon"}</definedName>
    <definedName name="ghj_2_1_4" hidden="1">{#N/A,#N/A,FALSE,"TMCOMP96";#N/A,#N/A,FALSE,"MAT96";#N/A,#N/A,FALSE,"FANDA96";#N/A,#N/A,FALSE,"INTRAN96";#N/A,#N/A,FALSE,"NAA9697";#N/A,#N/A,FALSE,"ECWEBB";#N/A,#N/A,FALSE,"MFT96";#N/A,#N/A,FALSE,"CTrecon"}</definedName>
    <definedName name="ghj_2_1_5" localSheetId="0" hidden="1">{#N/A,#N/A,FALSE,"TMCOMP96";#N/A,#N/A,FALSE,"MAT96";#N/A,#N/A,FALSE,"FANDA96";#N/A,#N/A,FALSE,"INTRAN96";#N/A,#N/A,FALSE,"NAA9697";#N/A,#N/A,FALSE,"ECWEBB";#N/A,#N/A,FALSE,"MFT96";#N/A,#N/A,FALSE,"CTrecon"}</definedName>
    <definedName name="ghj_2_1_5" hidden="1">{#N/A,#N/A,FALSE,"TMCOMP96";#N/A,#N/A,FALSE,"MAT96";#N/A,#N/A,FALSE,"FANDA96";#N/A,#N/A,FALSE,"INTRAN96";#N/A,#N/A,FALSE,"NAA9697";#N/A,#N/A,FALSE,"ECWEBB";#N/A,#N/A,FALSE,"MFT96";#N/A,#N/A,FALSE,"CTrecon"}</definedName>
    <definedName name="ghj_2_2" localSheetId="0" hidden="1">{#N/A,#N/A,FALSE,"TMCOMP96";#N/A,#N/A,FALSE,"MAT96";#N/A,#N/A,FALSE,"FANDA96";#N/A,#N/A,FALSE,"INTRAN96";#N/A,#N/A,FALSE,"NAA9697";#N/A,#N/A,FALSE,"ECWEBB";#N/A,#N/A,FALSE,"MFT96";#N/A,#N/A,FALSE,"CTrecon"}</definedName>
    <definedName name="ghj_2_2" hidden="1">{#N/A,#N/A,FALSE,"TMCOMP96";#N/A,#N/A,FALSE,"MAT96";#N/A,#N/A,FALSE,"FANDA96";#N/A,#N/A,FALSE,"INTRAN96";#N/A,#N/A,FALSE,"NAA9697";#N/A,#N/A,FALSE,"ECWEBB";#N/A,#N/A,FALSE,"MFT96";#N/A,#N/A,FALSE,"CTrecon"}</definedName>
    <definedName name="ghj_2_3" localSheetId="0" hidden="1">{#N/A,#N/A,FALSE,"TMCOMP96";#N/A,#N/A,FALSE,"MAT96";#N/A,#N/A,FALSE,"FANDA96";#N/A,#N/A,FALSE,"INTRAN96";#N/A,#N/A,FALSE,"NAA9697";#N/A,#N/A,FALSE,"ECWEBB";#N/A,#N/A,FALSE,"MFT96";#N/A,#N/A,FALSE,"CTrecon"}</definedName>
    <definedName name="ghj_2_3" hidden="1">{#N/A,#N/A,FALSE,"TMCOMP96";#N/A,#N/A,FALSE,"MAT96";#N/A,#N/A,FALSE,"FANDA96";#N/A,#N/A,FALSE,"INTRAN96";#N/A,#N/A,FALSE,"NAA9697";#N/A,#N/A,FALSE,"ECWEBB";#N/A,#N/A,FALSE,"MFT96";#N/A,#N/A,FALSE,"CTrecon"}</definedName>
    <definedName name="ghj_2_4" localSheetId="0" hidden="1">{#N/A,#N/A,FALSE,"TMCOMP96";#N/A,#N/A,FALSE,"MAT96";#N/A,#N/A,FALSE,"FANDA96";#N/A,#N/A,FALSE,"INTRAN96";#N/A,#N/A,FALSE,"NAA9697";#N/A,#N/A,FALSE,"ECWEBB";#N/A,#N/A,FALSE,"MFT96";#N/A,#N/A,FALSE,"CTrecon"}</definedName>
    <definedName name="ghj_2_4" hidden="1">{#N/A,#N/A,FALSE,"TMCOMP96";#N/A,#N/A,FALSE,"MAT96";#N/A,#N/A,FALSE,"FANDA96";#N/A,#N/A,FALSE,"INTRAN96";#N/A,#N/A,FALSE,"NAA9697";#N/A,#N/A,FALSE,"ECWEBB";#N/A,#N/A,FALSE,"MFT96";#N/A,#N/A,FALSE,"CTrecon"}</definedName>
    <definedName name="ghj_2_5" localSheetId="0" hidden="1">{#N/A,#N/A,FALSE,"TMCOMP96";#N/A,#N/A,FALSE,"MAT96";#N/A,#N/A,FALSE,"FANDA96";#N/A,#N/A,FALSE,"INTRAN96";#N/A,#N/A,FALSE,"NAA9697";#N/A,#N/A,FALSE,"ECWEBB";#N/A,#N/A,FALSE,"MFT96";#N/A,#N/A,FALSE,"CTrecon"}</definedName>
    <definedName name="ghj_2_5" hidden="1">{#N/A,#N/A,FALSE,"TMCOMP96";#N/A,#N/A,FALSE,"MAT96";#N/A,#N/A,FALSE,"FANDA96";#N/A,#N/A,FALSE,"INTRAN96";#N/A,#N/A,FALSE,"NAA9697";#N/A,#N/A,FALSE,"ECWEBB";#N/A,#N/A,FALSE,"MFT96";#N/A,#N/A,FALSE,"CTrecon"}</definedName>
    <definedName name="ghj_3" localSheetId="0" hidden="1">{#N/A,#N/A,FALSE,"TMCOMP96";#N/A,#N/A,FALSE,"MAT96";#N/A,#N/A,FALSE,"FANDA96";#N/A,#N/A,FALSE,"INTRAN96";#N/A,#N/A,FALSE,"NAA9697";#N/A,#N/A,FALSE,"ECWEBB";#N/A,#N/A,FALSE,"MFT96";#N/A,#N/A,FALSE,"CTrecon"}</definedName>
    <definedName name="ghj_3" hidden="1">{#N/A,#N/A,FALSE,"TMCOMP96";#N/A,#N/A,FALSE,"MAT96";#N/A,#N/A,FALSE,"FANDA96";#N/A,#N/A,FALSE,"INTRAN96";#N/A,#N/A,FALSE,"NAA9697";#N/A,#N/A,FALSE,"ECWEBB";#N/A,#N/A,FALSE,"MFT96";#N/A,#N/A,FALSE,"CTrecon"}</definedName>
    <definedName name="ghj_3_1" localSheetId="0" hidden="1">{#N/A,#N/A,FALSE,"TMCOMP96";#N/A,#N/A,FALSE,"MAT96";#N/A,#N/A,FALSE,"FANDA96";#N/A,#N/A,FALSE,"INTRAN96";#N/A,#N/A,FALSE,"NAA9697";#N/A,#N/A,FALSE,"ECWEBB";#N/A,#N/A,FALSE,"MFT96";#N/A,#N/A,FALSE,"CTrecon"}</definedName>
    <definedName name="ghj_3_1" hidden="1">{#N/A,#N/A,FALSE,"TMCOMP96";#N/A,#N/A,FALSE,"MAT96";#N/A,#N/A,FALSE,"FANDA96";#N/A,#N/A,FALSE,"INTRAN96";#N/A,#N/A,FALSE,"NAA9697";#N/A,#N/A,FALSE,"ECWEBB";#N/A,#N/A,FALSE,"MFT96";#N/A,#N/A,FALSE,"CTrecon"}</definedName>
    <definedName name="ghj_3_1_1" localSheetId="0" hidden="1">{#N/A,#N/A,FALSE,"TMCOMP96";#N/A,#N/A,FALSE,"MAT96";#N/A,#N/A,FALSE,"FANDA96";#N/A,#N/A,FALSE,"INTRAN96";#N/A,#N/A,FALSE,"NAA9697";#N/A,#N/A,FALSE,"ECWEBB";#N/A,#N/A,FALSE,"MFT96";#N/A,#N/A,FALSE,"CTrecon"}</definedName>
    <definedName name="ghj_3_1_1" hidden="1">{#N/A,#N/A,FALSE,"TMCOMP96";#N/A,#N/A,FALSE,"MAT96";#N/A,#N/A,FALSE,"FANDA96";#N/A,#N/A,FALSE,"INTRAN96";#N/A,#N/A,FALSE,"NAA9697";#N/A,#N/A,FALSE,"ECWEBB";#N/A,#N/A,FALSE,"MFT96";#N/A,#N/A,FALSE,"CTrecon"}</definedName>
    <definedName name="ghj_3_1_1_1" hidden="1">{#N/A,#N/A,FALSE,"TMCOMP96";#N/A,#N/A,FALSE,"MAT96";#N/A,#N/A,FALSE,"FANDA96";#N/A,#N/A,FALSE,"INTRAN96";#N/A,#N/A,FALSE,"NAA9697";#N/A,#N/A,FALSE,"ECWEBB";#N/A,#N/A,FALSE,"MFT96";#N/A,#N/A,FALSE,"CTrecon"}</definedName>
    <definedName name="ghj_3_1_1_2" hidden="1">{#N/A,#N/A,FALSE,"TMCOMP96";#N/A,#N/A,FALSE,"MAT96";#N/A,#N/A,FALSE,"FANDA96";#N/A,#N/A,FALSE,"INTRAN96";#N/A,#N/A,FALSE,"NAA9697";#N/A,#N/A,FALSE,"ECWEBB";#N/A,#N/A,FALSE,"MFT96";#N/A,#N/A,FALSE,"CTrecon"}</definedName>
    <definedName name="ghj_3_1_2" localSheetId="0" hidden="1">{#N/A,#N/A,FALSE,"TMCOMP96";#N/A,#N/A,FALSE,"MAT96";#N/A,#N/A,FALSE,"FANDA96";#N/A,#N/A,FALSE,"INTRAN96";#N/A,#N/A,FALSE,"NAA9697";#N/A,#N/A,FALSE,"ECWEBB";#N/A,#N/A,FALSE,"MFT96";#N/A,#N/A,FALSE,"CTrecon"}</definedName>
    <definedName name="ghj_3_1_2" hidden="1">{#N/A,#N/A,FALSE,"TMCOMP96";#N/A,#N/A,FALSE,"MAT96";#N/A,#N/A,FALSE,"FANDA96";#N/A,#N/A,FALSE,"INTRAN96";#N/A,#N/A,FALSE,"NAA9697";#N/A,#N/A,FALSE,"ECWEBB";#N/A,#N/A,FALSE,"MFT96";#N/A,#N/A,FALSE,"CTrecon"}</definedName>
    <definedName name="ghj_3_1_3" localSheetId="0" hidden="1">{#N/A,#N/A,FALSE,"TMCOMP96";#N/A,#N/A,FALSE,"MAT96";#N/A,#N/A,FALSE,"FANDA96";#N/A,#N/A,FALSE,"INTRAN96";#N/A,#N/A,FALSE,"NAA9697";#N/A,#N/A,FALSE,"ECWEBB";#N/A,#N/A,FALSE,"MFT96";#N/A,#N/A,FALSE,"CTrecon"}</definedName>
    <definedName name="ghj_3_1_3" hidden="1">{#N/A,#N/A,FALSE,"TMCOMP96";#N/A,#N/A,FALSE,"MAT96";#N/A,#N/A,FALSE,"FANDA96";#N/A,#N/A,FALSE,"INTRAN96";#N/A,#N/A,FALSE,"NAA9697";#N/A,#N/A,FALSE,"ECWEBB";#N/A,#N/A,FALSE,"MFT96";#N/A,#N/A,FALSE,"CTrecon"}</definedName>
    <definedName name="ghj_3_1_4" localSheetId="0" hidden="1">{#N/A,#N/A,FALSE,"TMCOMP96";#N/A,#N/A,FALSE,"MAT96";#N/A,#N/A,FALSE,"FANDA96";#N/A,#N/A,FALSE,"INTRAN96";#N/A,#N/A,FALSE,"NAA9697";#N/A,#N/A,FALSE,"ECWEBB";#N/A,#N/A,FALSE,"MFT96";#N/A,#N/A,FALSE,"CTrecon"}</definedName>
    <definedName name="ghj_3_1_4" hidden="1">{#N/A,#N/A,FALSE,"TMCOMP96";#N/A,#N/A,FALSE,"MAT96";#N/A,#N/A,FALSE,"FANDA96";#N/A,#N/A,FALSE,"INTRAN96";#N/A,#N/A,FALSE,"NAA9697";#N/A,#N/A,FALSE,"ECWEBB";#N/A,#N/A,FALSE,"MFT96";#N/A,#N/A,FALSE,"CTrecon"}</definedName>
    <definedName name="ghj_3_1_5" localSheetId="0" hidden="1">{#N/A,#N/A,FALSE,"TMCOMP96";#N/A,#N/A,FALSE,"MAT96";#N/A,#N/A,FALSE,"FANDA96";#N/A,#N/A,FALSE,"INTRAN96";#N/A,#N/A,FALSE,"NAA9697";#N/A,#N/A,FALSE,"ECWEBB";#N/A,#N/A,FALSE,"MFT96";#N/A,#N/A,FALSE,"CTrecon"}</definedName>
    <definedName name="ghj_3_1_5" hidden="1">{#N/A,#N/A,FALSE,"TMCOMP96";#N/A,#N/A,FALSE,"MAT96";#N/A,#N/A,FALSE,"FANDA96";#N/A,#N/A,FALSE,"INTRAN96";#N/A,#N/A,FALSE,"NAA9697";#N/A,#N/A,FALSE,"ECWEBB";#N/A,#N/A,FALSE,"MFT96";#N/A,#N/A,FALSE,"CTrecon"}</definedName>
    <definedName name="ghj_3_2" localSheetId="0" hidden="1">{#N/A,#N/A,FALSE,"TMCOMP96";#N/A,#N/A,FALSE,"MAT96";#N/A,#N/A,FALSE,"FANDA96";#N/A,#N/A,FALSE,"INTRAN96";#N/A,#N/A,FALSE,"NAA9697";#N/A,#N/A,FALSE,"ECWEBB";#N/A,#N/A,FALSE,"MFT96";#N/A,#N/A,FALSE,"CTrecon"}</definedName>
    <definedName name="ghj_3_2" hidden="1">{#N/A,#N/A,FALSE,"TMCOMP96";#N/A,#N/A,FALSE,"MAT96";#N/A,#N/A,FALSE,"FANDA96";#N/A,#N/A,FALSE,"INTRAN96";#N/A,#N/A,FALSE,"NAA9697";#N/A,#N/A,FALSE,"ECWEBB";#N/A,#N/A,FALSE,"MFT96";#N/A,#N/A,FALSE,"CTrecon"}</definedName>
    <definedName name="ghj_3_3" localSheetId="0" hidden="1">{#N/A,#N/A,FALSE,"TMCOMP96";#N/A,#N/A,FALSE,"MAT96";#N/A,#N/A,FALSE,"FANDA96";#N/A,#N/A,FALSE,"INTRAN96";#N/A,#N/A,FALSE,"NAA9697";#N/A,#N/A,FALSE,"ECWEBB";#N/A,#N/A,FALSE,"MFT96";#N/A,#N/A,FALSE,"CTrecon"}</definedName>
    <definedName name="ghj_3_3" hidden="1">{#N/A,#N/A,FALSE,"TMCOMP96";#N/A,#N/A,FALSE,"MAT96";#N/A,#N/A,FALSE,"FANDA96";#N/A,#N/A,FALSE,"INTRAN96";#N/A,#N/A,FALSE,"NAA9697";#N/A,#N/A,FALSE,"ECWEBB";#N/A,#N/A,FALSE,"MFT96";#N/A,#N/A,FALSE,"CTrecon"}</definedName>
    <definedName name="ghj_3_4" localSheetId="0" hidden="1">{#N/A,#N/A,FALSE,"TMCOMP96";#N/A,#N/A,FALSE,"MAT96";#N/A,#N/A,FALSE,"FANDA96";#N/A,#N/A,FALSE,"INTRAN96";#N/A,#N/A,FALSE,"NAA9697";#N/A,#N/A,FALSE,"ECWEBB";#N/A,#N/A,FALSE,"MFT96";#N/A,#N/A,FALSE,"CTrecon"}</definedName>
    <definedName name="ghj_3_4" hidden="1">{#N/A,#N/A,FALSE,"TMCOMP96";#N/A,#N/A,FALSE,"MAT96";#N/A,#N/A,FALSE,"FANDA96";#N/A,#N/A,FALSE,"INTRAN96";#N/A,#N/A,FALSE,"NAA9697";#N/A,#N/A,FALSE,"ECWEBB";#N/A,#N/A,FALSE,"MFT96";#N/A,#N/A,FALSE,"CTrecon"}</definedName>
    <definedName name="ghj_3_5" localSheetId="0" hidden="1">{#N/A,#N/A,FALSE,"TMCOMP96";#N/A,#N/A,FALSE,"MAT96";#N/A,#N/A,FALSE,"FANDA96";#N/A,#N/A,FALSE,"INTRAN96";#N/A,#N/A,FALSE,"NAA9697";#N/A,#N/A,FALSE,"ECWEBB";#N/A,#N/A,FALSE,"MFT96";#N/A,#N/A,FALSE,"CTrecon"}</definedName>
    <definedName name="ghj_3_5" hidden="1">{#N/A,#N/A,FALSE,"TMCOMP96";#N/A,#N/A,FALSE,"MAT96";#N/A,#N/A,FALSE,"FANDA96";#N/A,#N/A,FALSE,"INTRAN96";#N/A,#N/A,FALSE,"NAA9697";#N/A,#N/A,FALSE,"ECWEBB";#N/A,#N/A,FALSE,"MFT96";#N/A,#N/A,FALSE,"CTrecon"}</definedName>
    <definedName name="ghj_4" localSheetId="0" hidden="1">{#N/A,#N/A,FALSE,"TMCOMP96";#N/A,#N/A,FALSE,"MAT96";#N/A,#N/A,FALSE,"FANDA96";#N/A,#N/A,FALSE,"INTRAN96";#N/A,#N/A,FALSE,"NAA9697";#N/A,#N/A,FALSE,"ECWEBB";#N/A,#N/A,FALSE,"MFT96";#N/A,#N/A,FALSE,"CTrecon"}</definedName>
    <definedName name="ghj_4" hidden="1">{#N/A,#N/A,FALSE,"TMCOMP96";#N/A,#N/A,FALSE,"MAT96";#N/A,#N/A,FALSE,"FANDA96";#N/A,#N/A,FALSE,"INTRAN96";#N/A,#N/A,FALSE,"NAA9697";#N/A,#N/A,FALSE,"ECWEBB";#N/A,#N/A,FALSE,"MFT96";#N/A,#N/A,FALSE,"CTrecon"}</definedName>
    <definedName name="ghj_4_1" localSheetId="0" hidden="1">{#N/A,#N/A,FALSE,"TMCOMP96";#N/A,#N/A,FALSE,"MAT96";#N/A,#N/A,FALSE,"FANDA96";#N/A,#N/A,FALSE,"INTRAN96";#N/A,#N/A,FALSE,"NAA9697";#N/A,#N/A,FALSE,"ECWEBB";#N/A,#N/A,FALSE,"MFT96";#N/A,#N/A,FALSE,"CTrecon"}</definedName>
    <definedName name="ghj_4_1" hidden="1">{#N/A,#N/A,FALSE,"TMCOMP96";#N/A,#N/A,FALSE,"MAT96";#N/A,#N/A,FALSE,"FANDA96";#N/A,#N/A,FALSE,"INTRAN96";#N/A,#N/A,FALSE,"NAA9697";#N/A,#N/A,FALSE,"ECWEBB";#N/A,#N/A,FALSE,"MFT96";#N/A,#N/A,FALSE,"CTrecon"}</definedName>
    <definedName name="ghj_4_1_1" localSheetId="0" hidden="1">{#N/A,#N/A,FALSE,"TMCOMP96";#N/A,#N/A,FALSE,"MAT96";#N/A,#N/A,FALSE,"FANDA96";#N/A,#N/A,FALSE,"INTRAN96";#N/A,#N/A,FALSE,"NAA9697";#N/A,#N/A,FALSE,"ECWEBB";#N/A,#N/A,FALSE,"MFT96";#N/A,#N/A,FALSE,"CTrecon"}</definedName>
    <definedName name="ghj_4_1_1" hidden="1">{#N/A,#N/A,FALSE,"TMCOMP96";#N/A,#N/A,FALSE,"MAT96";#N/A,#N/A,FALSE,"FANDA96";#N/A,#N/A,FALSE,"INTRAN96";#N/A,#N/A,FALSE,"NAA9697";#N/A,#N/A,FALSE,"ECWEBB";#N/A,#N/A,FALSE,"MFT96";#N/A,#N/A,FALSE,"CTrecon"}</definedName>
    <definedName name="ghj_4_1_1_1" hidden="1">{#N/A,#N/A,FALSE,"TMCOMP96";#N/A,#N/A,FALSE,"MAT96";#N/A,#N/A,FALSE,"FANDA96";#N/A,#N/A,FALSE,"INTRAN96";#N/A,#N/A,FALSE,"NAA9697";#N/A,#N/A,FALSE,"ECWEBB";#N/A,#N/A,FALSE,"MFT96";#N/A,#N/A,FALSE,"CTrecon"}</definedName>
    <definedName name="ghj_4_1_1_2" hidden="1">{#N/A,#N/A,FALSE,"TMCOMP96";#N/A,#N/A,FALSE,"MAT96";#N/A,#N/A,FALSE,"FANDA96";#N/A,#N/A,FALSE,"INTRAN96";#N/A,#N/A,FALSE,"NAA9697";#N/A,#N/A,FALSE,"ECWEBB";#N/A,#N/A,FALSE,"MFT96";#N/A,#N/A,FALSE,"CTrecon"}</definedName>
    <definedName name="ghj_4_1_2" localSheetId="0" hidden="1">{#N/A,#N/A,FALSE,"TMCOMP96";#N/A,#N/A,FALSE,"MAT96";#N/A,#N/A,FALSE,"FANDA96";#N/A,#N/A,FALSE,"INTRAN96";#N/A,#N/A,FALSE,"NAA9697";#N/A,#N/A,FALSE,"ECWEBB";#N/A,#N/A,FALSE,"MFT96";#N/A,#N/A,FALSE,"CTrecon"}</definedName>
    <definedName name="ghj_4_1_2" hidden="1">{#N/A,#N/A,FALSE,"TMCOMP96";#N/A,#N/A,FALSE,"MAT96";#N/A,#N/A,FALSE,"FANDA96";#N/A,#N/A,FALSE,"INTRAN96";#N/A,#N/A,FALSE,"NAA9697";#N/A,#N/A,FALSE,"ECWEBB";#N/A,#N/A,FALSE,"MFT96";#N/A,#N/A,FALSE,"CTrecon"}</definedName>
    <definedName name="ghj_4_1_3" localSheetId="0" hidden="1">{#N/A,#N/A,FALSE,"TMCOMP96";#N/A,#N/A,FALSE,"MAT96";#N/A,#N/A,FALSE,"FANDA96";#N/A,#N/A,FALSE,"INTRAN96";#N/A,#N/A,FALSE,"NAA9697";#N/A,#N/A,FALSE,"ECWEBB";#N/A,#N/A,FALSE,"MFT96";#N/A,#N/A,FALSE,"CTrecon"}</definedName>
    <definedName name="ghj_4_1_3" hidden="1">{#N/A,#N/A,FALSE,"TMCOMP96";#N/A,#N/A,FALSE,"MAT96";#N/A,#N/A,FALSE,"FANDA96";#N/A,#N/A,FALSE,"INTRAN96";#N/A,#N/A,FALSE,"NAA9697";#N/A,#N/A,FALSE,"ECWEBB";#N/A,#N/A,FALSE,"MFT96";#N/A,#N/A,FALSE,"CTrecon"}</definedName>
    <definedName name="ghj_4_1_4" localSheetId="0" hidden="1">{#N/A,#N/A,FALSE,"TMCOMP96";#N/A,#N/A,FALSE,"MAT96";#N/A,#N/A,FALSE,"FANDA96";#N/A,#N/A,FALSE,"INTRAN96";#N/A,#N/A,FALSE,"NAA9697";#N/A,#N/A,FALSE,"ECWEBB";#N/A,#N/A,FALSE,"MFT96";#N/A,#N/A,FALSE,"CTrecon"}</definedName>
    <definedName name="ghj_4_1_4" hidden="1">{#N/A,#N/A,FALSE,"TMCOMP96";#N/A,#N/A,FALSE,"MAT96";#N/A,#N/A,FALSE,"FANDA96";#N/A,#N/A,FALSE,"INTRAN96";#N/A,#N/A,FALSE,"NAA9697";#N/A,#N/A,FALSE,"ECWEBB";#N/A,#N/A,FALSE,"MFT96";#N/A,#N/A,FALSE,"CTrecon"}</definedName>
    <definedName name="ghj_4_1_5" localSheetId="0" hidden="1">{#N/A,#N/A,FALSE,"TMCOMP96";#N/A,#N/A,FALSE,"MAT96";#N/A,#N/A,FALSE,"FANDA96";#N/A,#N/A,FALSE,"INTRAN96";#N/A,#N/A,FALSE,"NAA9697";#N/A,#N/A,FALSE,"ECWEBB";#N/A,#N/A,FALSE,"MFT96";#N/A,#N/A,FALSE,"CTrecon"}</definedName>
    <definedName name="ghj_4_1_5" hidden="1">{#N/A,#N/A,FALSE,"TMCOMP96";#N/A,#N/A,FALSE,"MAT96";#N/A,#N/A,FALSE,"FANDA96";#N/A,#N/A,FALSE,"INTRAN96";#N/A,#N/A,FALSE,"NAA9697";#N/A,#N/A,FALSE,"ECWEBB";#N/A,#N/A,FALSE,"MFT96";#N/A,#N/A,FALSE,"CTrecon"}</definedName>
    <definedName name="ghj_4_2" localSheetId="0" hidden="1">{#N/A,#N/A,FALSE,"TMCOMP96";#N/A,#N/A,FALSE,"MAT96";#N/A,#N/A,FALSE,"FANDA96";#N/A,#N/A,FALSE,"INTRAN96";#N/A,#N/A,FALSE,"NAA9697";#N/A,#N/A,FALSE,"ECWEBB";#N/A,#N/A,FALSE,"MFT96";#N/A,#N/A,FALSE,"CTrecon"}</definedName>
    <definedName name="ghj_4_2" hidden="1">{#N/A,#N/A,FALSE,"TMCOMP96";#N/A,#N/A,FALSE,"MAT96";#N/A,#N/A,FALSE,"FANDA96";#N/A,#N/A,FALSE,"INTRAN96";#N/A,#N/A,FALSE,"NAA9697";#N/A,#N/A,FALSE,"ECWEBB";#N/A,#N/A,FALSE,"MFT96";#N/A,#N/A,FALSE,"CTrecon"}</definedName>
    <definedName name="ghj_4_3" localSheetId="0" hidden="1">{#N/A,#N/A,FALSE,"TMCOMP96";#N/A,#N/A,FALSE,"MAT96";#N/A,#N/A,FALSE,"FANDA96";#N/A,#N/A,FALSE,"INTRAN96";#N/A,#N/A,FALSE,"NAA9697";#N/A,#N/A,FALSE,"ECWEBB";#N/A,#N/A,FALSE,"MFT96";#N/A,#N/A,FALSE,"CTrecon"}</definedName>
    <definedName name="ghj_4_3" hidden="1">{#N/A,#N/A,FALSE,"TMCOMP96";#N/A,#N/A,FALSE,"MAT96";#N/A,#N/A,FALSE,"FANDA96";#N/A,#N/A,FALSE,"INTRAN96";#N/A,#N/A,FALSE,"NAA9697";#N/A,#N/A,FALSE,"ECWEBB";#N/A,#N/A,FALSE,"MFT96";#N/A,#N/A,FALSE,"CTrecon"}</definedName>
    <definedName name="ghj_4_4" localSheetId="0" hidden="1">{#N/A,#N/A,FALSE,"TMCOMP96";#N/A,#N/A,FALSE,"MAT96";#N/A,#N/A,FALSE,"FANDA96";#N/A,#N/A,FALSE,"INTRAN96";#N/A,#N/A,FALSE,"NAA9697";#N/A,#N/A,FALSE,"ECWEBB";#N/A,#N/A,FALSE,"MFT96";#N/A,#N/A,FALSE,"CTrecon"}</definedName>
    <definedName name="ghj_4_4" hidden="1">{#N/A,#N/A,FALSE,"TMCOMP96";#N/A,#N/A,FALSE,"MAT96";#N/A,#N/A,FALSE,"FANDA96";#N/A,#N/A,FALSE,"INTRAN96";#N/A,#N/A,FALSE,"NAA9697";#N/A,#N/A,FALSE,"ECWEBB";#N/A,#N/A,FALSE,"MFT96";#N/A,#N/A,FALSE,"CTrecon"}</definedName>
    <definedName name="ghj_4_5" localSheetId="0" hidden="1">{#N/A,#N/A,FALSE,"TMCOMP96";#N/A,#N/A,FALSE,"MAT96";#N/A,#N/A,FALSE,"FANDA96";#N/A,#N/A,FALSE,"INTRAN96";#N/A,#N/A,FALSE,"NAA9697";#N/A,#N/A,FALSE,"ECWEBB";#N/A,#N/A,FALSE,"MFT96";#N/A,#N/A,FALSE,"CTrecon"}</definedName>
    <definedName name="ghj_4_5" hidden="1">{#N/A,#N/A,FALSE,"TMCOMP96";#N/A,#N/A,FALSE,"MAT96";#N/A,#N/A,FALSE,"FANDA96";#N/A,#N/A,FALSE,"INTRAN96";#N/A,#N/A,FALSE,"NAA9697";#N/A,#N/A,FALSE,"ECWEBB";#N/A,#N/A,FALSE,"MFT96";#N/A,#N/A,FALSE,"CTrecon"}</definedName>
    <definedName name="ghj_5" localSheetId="0" hidden="1">{#N/A,#N/A,FALSE,"TMCOMP96";#N/A,#N/A,FALSE,"MAT96";#N/A,#N/A,FALSE,"FANDA96";#N/A,#N/A,FALSE,"INTRAN96";#N/A,#N/A,FALSE,"NAA9697";#N/A,#N/A,FALSE,"ECWEBB";#N/A,#N/A,FALSE,"MFT96";#N/A,#N/A,FALSE,"CTrecon"}</definedName>
    <definedName name="ghj_5" hidden="1">{#N/A,#N/A,FALSE,"TMCOMP96";#N/A,#N/A,FALSE,"MAT96";#N/A,#N/A,FALSE,"FANDA96";#N/A,#N/A,FALSE,"INTRAN96";#N/A,#N/A,FALSE,"NAA9697";#N/A,#N/A,FALSE,"ECWEBB";#N/A,#N/A,FALSE,"MFT96";#N/A,#N/A,FALSE,"CTrecon"}</definedName>
    <definedName name="ghj_5_1" localSheetId="0" hidden="1">{#N/A,#N/A,FALSE,"TMCOMP96";#N/A,#N/A,FALSE,"MAT96";#N/A,#N/A,FALSE,"FANDA96";#N/A,#N/A,FALSE,"INTRAN96";#N/A,#N/A,FALSE,"NAA9697";#N/A,#N/A,FALSE,"ECWEBB";#N/A,#N/A,FALSE,"MFT96";#N/A,#N/A,FALSE,"CTrecon"}</definedName>
    <definedName name="ghj_5_1" hidden="1">{#N/A,#N/A,FALSE,"TMCOMP96";#N/A,#N/A,FALSE,"MAT96";#N/A,#N/A,FALSE,"FANDA96";#N/A,#N/A,FALSE,"INTRAN96";#N/A,#N/A,FALSE,"NAA9697";#N/A,#N/A,FALSE,"ECWEBB";#N/A,#N/A,FALSE,"MFT96";#N/A,#N/A,FALSE,"CTrecon"}</definedName>
    <definedName name="ghj_5_1_1" localSheetId="0" hidden="1">{#N/A,#N/A,FALSE,"TMCOMP96";#N/A,#N/A,FALSE,"MAT96";#N/A,#N/A,FALSE,"FANDA96";#N/A,#N/A,FALSE,"INTRAN96";#N/A,#N/A,FALSE,"NAA9697";#N/A,#N/A,FALSE,"ECWEBB";#N/A,#N/A,FALSE,"MFT96";#N/A,#N/A,FALSE,"CTrecon"}</definedName>
    <definedName name="ghj_5_1_1" hidden="1">{#N/A,#N/A,FALSE,"TMCOMP96";#N/A,#N/A,FALSE,"MAT96";#N/A,#N/A,FALSE,"FANDA96";#N/A,#N/A,FALSE,"INTRAN96";#N/A,#N/A,FALSE,"NAA9697";#N/A,#N/A,FALSE,"ECWEBB";#N/A,#N/A,FALSE,"MFT96";#N/A,#N/A,FALSE,"CTrecon"}</definedName>
    <definedName name="ghj_5_1_1_1" hidden="1">{#N/A,#N/A,FALSE,"TMCOMP96";#N/A,#N/A,FALSE,"MAT96";#N/A,#N/A,FALSE,"FANDA96";#N/A,#N/A,FALSE,"INTRAN96";#N/A,#N/A,FALSE,"NAA9697";#N/A,#N/A,FALSE,"ECWEBB";#N/A,#N/A,FALSE,"MFT96";#N/A,#N/A,FALSE,"CTrecon"}</definedName>
    <definedName name="ghj_5_1_1_2" hidden="1">{#N/A,#N/A,FALSE,"TMCOMP96";#N/A,#N/A,FALSE,"MAT96";#N/A,#N/A,FALSE,"FANDA96";#N/A,#N/A,FALSE,"INTRAN96";#N/A,#N/A,FALSE,"NAA9697";#N/A,#N/A,FALSE,"ECWEBB";#N/A,#N/A,FALSE,"MFT96";#N/A,#N/A,FALSE,"CTrecon"}</definedName>
    <definedName name="ghj_5_1_2" localSheetId="0" hidden="1">{#N/A,#N/A,FALSE,"TMCOMP96";#N/A,#N/A,FALSE,"MAT96";#N/A,#N/A,FALSE,"FANDA96";#N/A,#N/A,FALSE,"INTRAN96";#N/A,#N/A,FALSE,"NAA9697";#N/A,#N/A,FALSE,"ECWEBB";#N/A,#N/A,FALSE,"MFT96";#N/A,#N/A,FALSE,"CTrecon"}</definedName>
    <definedName name="ghj_5_1_2" hidden="1">{#N/A,#N/A,FALSE,"TMCOMP96";#N/A,#N/A,FALSE,"MAT96";#N/A,#N/A,FALSE,"FANDA96";#N/A,#N/A,FALSE,"INTRAN96";#N/A,#N/A,FALSE,"NAA9697";#N/A,#N/A,FALSE,"ECWEBB";#N/A,#N/A,FALSE,"MFT96";#N/A,#N/A,FALSE,"CTrecon"}</definedName>
    <definedName name="ghj_5_1_3" localSheetId="0" hidden="1">{#N/A,#N/A,FALSE,"TMCOMP96";#N/A,#N/A,FALSE,"MAT96";#N/A,#N/A,FALSE,"FANDA96";#N/A,#N/A,FALSE,"INTRAN96";#N/A,#N/A,FALSE,"NAA9697";#N/A,#N/A,FALSE,"ECWEBB";#N/A,#N/A,FALSE,"MFT96";#N/A,#N/A,FALSE,"CTrecon"}</definedName>
    <definedName name="ghj_5_1_3" hidden="1">{#N/A,#N/A,FALSE,"TMCOMP96";#N/A,#N/A,FALSE,"MAT96";#N/A,#N/A,FALSE,"FANDA96";#N/A,#N/A,FALSE,"INTRAN96";#N/A,#N/A,FALSE,"NAA9697";#N/A,#N/A,FALSE,"ECWEBB";#N/A,#N/A,FALSE,"MFT96";#N/A,#N/A,FALSE,"CTrecon"}</definedName>
    <definedName name="ghj_5_1_4" localSheetId="0" hidden="1">{#N/A,#N/A,FALSE,"TMCOMP96";#N/A,#N/A,FALSE,"MAT96";#N/A,#N/A,FALSE,"FANDA96";#N/A,#N/A,FALSE,"INTRAN96";#N/A,#N/A,FALSE,"NAA9697";#N/A,#N/A,FALSE,"ECWEBB";#N/A,#N/A,FALSE,"MFT96";#N/A,#N/A,FALSE,"CTrecon"}</definedName>
    <definedName name="ghj_5_1_4" hidden="1">{#N/A,#N/A,FALSE,"TMCOMP96";#N/A,#N/A,FALSE,"MAT96";#N/A,#N/A,FALSE,"FANDA96";#N/A,#N/A,FALSE,"INTRAN96";#N/A,#N/A,FALSE,"NAA9697";#N/A,#N/A,FALSE,"ECWEBB";#N/A,#N/A,FALSE,"MFT96";#N/A,#N/A,FALSE,"CTrecon"}</definedName>
    <definedName name="ghj_5_1_5" localSheetId="0" hidden="1">{#N/A,#N/A,FALSE,"TMCOMP96";#N/A,#N/A,FALSE,"MAT96";#N/A,#N/A,FALSE,"FANDA96";#N/A,#N/A,FALSE,"INTRAN96";#N/A,#N/A,FALSE,"NAA9697";#N/A,#N/A,FALSE,"ECWEBB";#N/A,#N/A,FALSE,"MFT96";#N/A,#N/A,FALSE,"CTrecon"}</definedName>
    <definedName name="ghj_5_1_5" hidden="1">{#N/A,#N/A,FALSE,"TMCOMP96";#N/A,#N/A,FALSE,"MAT96";#N/A,#N/A,FALSE,"FANDA96";#N/A,#N/A,FALSE,"INTRAN96";#N/A,#N/A,FALSE,"NAA9697";#N/A,#N/A,FALSE,"ECWEBB";#N/A,#N/A,FALSE,"MFT96";#N/A,#N/A,FALSE,"CTrecon"}</definedName>
    <definedName name="ghj_5_2" localSheetId="0" hidden="1">{#N/A,#N/A,FALSE,"TMCOMP96";#N/A,#N/A,FALSE,"MAT96";#N/A,#N/A,FALSE,"FANDA96";#N/A,#N/A,FALSE,"INTRAN96";#N/A,#N/A,FALSE,"NAA9697";#N/A,#N/A,FALSE,"ECWEBB";#N/A,#N/A,FALSE,"MFT96";#N/A,#N/A,FALSE,"CTrecon"}</definedName>
    <definedName name="ghj_5_2" hidden="1">{#N/A,#N/A,FALSE,"TMCOMP96";#N/A,#N/A,FALSE,"MAT96";#N/A,#N/A,FALSE,"FANDA96";#N/A,#N/A,FALSE,"INTRAN96";#N/A,#N/A,FALSE,"NAA9697";#N/A,#N/A,FALSE,"ECWEBB";#N/A,#N/A,FALSE,"MFT96";#N/A,#N/A,FALSE,"CTrecon"}</definedName>
    <definedName name="ghj_5_3" localSheetId="0" hidden="1">{#N/A,#N/A,FALSE,"TMCOMP96";#N/A,#N/A,FALSE,"MAT96";#N/A,#N/A,FALSE,"FANDA96";#N/A,#N/A,FALSE,"INTRAN96";#N/A,#N/A,FALSE,"NAA9697";#N/A,#N/A,FALSE,"ECWEBB";#N/A,#N/A,FALSE,"MFT96";#N/A,#N/A,FALSE,"CTrecon"}</definedName>
    <definedName name="ghj_5_3" hidden="1">{#N/A,#N/A,FALSE,"TMCOMP96";#N/A,#N/A,FALSE,"MAT96";#N/A,#N/A,FALSE,"FANDA96";#N/A,#N/A,FALSE,"INTRAN96";#N/A,#N/A,FALSE,"NAA9697";#N/A,#N/A,FALSE,"ECWEBB";#N/A,#N/A,FALSE,"MFT96";#N/A,#N/A,FALSE,"CTrecon"}</definedName>
    <definedName name="ghj_5_4" localSheetId="0" hidden="1">{#N/A,#N/A,FALSE,"TMCOMP96";#N/A,#N/A,FALSE,"MAT96";#N/A,#N/A,FALSE,"FANDA96";#N/A,#N/A,FALSE,"INTRAN96";#N/A,#N/A,FALSE,"NAA9697";#N/A,#N/A,FALSE,"ECWEBB";#N/A,#N/A,FALSE,"MFT96";#N/A,#N/A,FALSE,"CTrecon"}</definedName>
    <definedName name="ghj_5_4" hidden="1">{#N/A,#N/A,FALSE,"TMCOMP96";#N/A,#N/A,FALSE,"MAT96";#N/A,#N/A,FALSE,"FANDA96";#N/A,#N/A,FALSE,"INTRAN96";#N/A,#N/A,FALSE,"NAA9697";#N/A,#N/A,FALSE,"ECWEBB";#N/A,#N/A,FALSE,"MFT96";#N/A,#N/A,FALSE,"CTrecon"}</definedName>
    <definedName name="ghj_5_5" localSheetId="0" hidden="1">{#N/A,#N/A,FALSE,"TMCOMP96";#N/A,#N/A,FALSE,"MAT96";#N/A,#N/A,FALSE,"FANDA96";#N/A,#N/A,FALSE,"INTRAN96";#N/A,#N/A,FALSE,"NAA9697";#N/A,#N/A,FALSE,"ECWEBB";#N/A,#N/A,FALSE,"MFT96";#N/A,#N/A,FALSE,"CTrecon"}</definedName>
    <definedName name="ghj_5_5" hidden="1">{#N/A,#N/A,FALSE,"TMCOMP96";#N/A,#N/A,FALSE,"MAT96";#N/A,#N/A,FALSE,"FANDA96";#N/A,#N/A,FALSE,"INTRAN96";#N/A,#N/A,FALSE,"NAA9697";#N/A,#N/A,FALSE,"ECWEBB";#N/A,#N/A,FALSE,"MFT96";#N/A,#N/A,FALSE,"CTrecon"}</definedName>
    <definedName name="hjkhkhk" localSheetId="4" hidden="1">#REF!</definedName>
    <definedName name="hjkhkhk" hidden="1">#REF!</definedName>
    <definedName name="HTML_CodePage" hidden="1">1252</definedName>
    <definedName name="HTML_Control" localSheetId="0" hidden="1">{"'Trust by name'!$A$6:$E$350","'Trust by name'!$A$1:$D$348"}</definedName>
    <definedName name="HTML_Control" localSheetId="3" hidden="1">{"'Trust by name'!$A$6:$E$350","'Trust by name'!$A$1:$D$348"}</definedName>
    <definedName name="HTML_Control" localSheetId="4" hidden="1">{"'Trust by name'!$A$6:$E$350","'Trust by name'!$A$1:$D$348"}</definedName>
    <definedName name="HTML_Control" hidden="1">{"'Trust by name'!$A$6:$E$350","'Trust by name'!$A$1:$D$348"}</definedName>
    <definedName name="HTML_Control_1" localSheetId="0" hidden="1">{"'Trust by name'!$A$6:$E$350","'Trust by name'!$A$1:$D$348"}</definedName>
    <definedName name="HTML_Control_1" localSheetId="3" hidden="1">{"'Trust by name'!$A$6:$E$350","'Trust by name'!$A$1:$D$348"}</definedName>
    <definedName name="HTML_Control_1" localSheetId="4" hidden="1">{"'Trust by name'!$A$6:$E$350","'Trust by name'!$A$1:$D$348"}</definedName>
    <definedName name="HTML_Control_1" hidden="1">{"'Trust by name'!$A$6:$E$350","'Trust by name'!$A$1:$D$348"}</definedName>
    <definedName name="HTML_Control_1_1" localSheetId="0" hidden="1">{"'Trust by name'!$A$6:$E$350","'Trust by name'!$A$1:$D$348"}</definedName>
    <definedName name="HTML_Control_1_1" hidden="1">{"'Trust by name'!$A$6:$E$350","'Trust by name'!$A$1:$D$348"}</definedName>
    <definedName name="HTML_Control_1_1_1" localSheetId="0" hidden="1">{"'Trust by name'!$A$6:$E$350","'Trust by name'!$A$1:$D$348"}</definedName>
    <definedName name="HTML_Control_1_1_1" hidden="1">{"'Trust by name'!$A$6:$E$350","'Trust by name'!$A$1:$D$348"}</definedName>
    <definedName name="HTML_Control_1_1_1_1" localSheetId="0" hidden="1">{"'Trust by name'!$A$6:$E$350","'Trust by name'!$A$1:$D$348"}</definedName>
    <definedName name="HTML_Control_1_1_1_1" hidden="1">{"'Trust by name'!$A$6:$E$350","'Trust by name'!$A$1:$D$348"}</definedName>
    <definedName name="HTML_Control_1_1_1_1_1" hidden="1">{"'Trust by name'!$A$6:$E$350","'Trust by name'!$A$1:$D$348"}</definedName>
    <definedName name="HTML_Control_1_1_1_1_2" hidden="1">{"'Trust by name'!$A$6:$E$350","'Trust by name'!$A$1:$D$348"}</definedName>
    <definedName name="HTML_Control_1_1_1_2" localSheetId="0" hidden="1">{"'Trust by name'!$A$6:$E$350","'Trust by name'!$A$1:$D$348"}</definedName>
    <definedName name="HTML_Control_1_1_1_2" hidden="1">{"'Trust by name'!$A$6:$E$350","'Trust by name'!$A$1:$D$348"}</definedName>
    <definedName name="HTML_Control_1_1_1_3" localSheetId="0" hidden="1">{"'Trust by name'!$A$6:$E$350","'Trust by name'!$A$1:$D$348"}</definedName>
    <definedName name="HTML_Control_1_1_1_3" hidden="1">{"'Trust by name'!$A$6:$E$350","'Trust by name'!$A$1:$D$348"}</definedName>
    <definedName name="HTML_Control_1_1_1_4" localSheetId="0" hidden="1">{"'Trust by name'!$A$6:$E$350","'Trust by name'!$A$1:$D$348"}</definedName>
    <definedName name="HTML_Control_1_1_1_4" hidden="1">{"'Trust by name'!$A$6:$E$350","'Trust by name'!$A$1:$D$348"}</definedName>
    <definedName name="HTML_Control_1_1_1_5" localSheetId="0" hidden="1">{"'Trust by name'!$A$6:$E$350","'Trust by name'!$A$1:$D$348"}</definedName>
    <definedName name="HTML_Control_1_1_1_5" hidden="1">{"'Trust by name'!$A$6:$E$350","'Trust by name'!$A$1:$D$348"}</definedName>
    <definedName name="HTML_Control_1_1_2" localSheetId="0" hidden="1">{"'Trust by name'!$A$6:$E$350","'Trust by name'!$A$1:$D$348"}</definedName>
    <definedName name="HTML_Control_1_1_2" hidden="1">{"'Trust by name'!$A$6:$E$350","'Trust by name'!$A$1:$D$348"}</definedName>
    <definedName name="HTML_Control_1_1_3" localSheetId="0" hidden="1">{"'Trust by name'!$A$6:$E$350","'Trust by name'!$A$1:$D$348"}</definedName>
    <definedName name="HTML_Control_1_1_3" hidden="1">{"'Trust by name'!$A$6:$E$350","'Trust by name'!$A$1:$D$348"}</definedName>
    <definedName name="HTML_Control_1_1_4" localSheetId="0" hidden="1">{"'Trust by name'!$A$6:$E$350","'Trust by name'!$A$1:$D$348"}</definedName>
    <definedName name="HTML_Control_1_1_4" hidden="1">{"'Trust by name'!$A$6:$E$350","'Trust by name'!$A$1:$D$348"}</definedName>
    <definedName name="HTML_Control_1_1_5" localSheetId="0" hidden="1">{"'Trust by name'!$A$6:$E$350","'Trust by name'!$A$1:$D$348"}</definedName>
    <definedName name="HTML_Control_1_1_5" hidden="1">{"'Trust by name'!$A$6:$E$350","'Trust by name'!$A$1:$D$348"}</definedName>
    <definedName name="HTML_Control_1_2" localSheetId="0" hidden="1">{"'Trust by name'!$A$6:$E$350","'Trust by name'!$A$1:$D$348"}</definedName>
    <definedName name="HTML_Control_1_2" hidden="1">{"'Trust by name'!$A$6:$E$350","'Trust by name'!$A$1:$D$348"}</definedName>
    <definedName name="HTML_Control_1_2_1" localSheetId="0" hidden="1">{"'Trust by name'!$A$6:$E$350","'Trust by name'!$A$1:$D$348"}</definedName>
    <definedName name="HTML_Control_1_2_1" hidden="1">{"'Trust by name'!$A$6:$E$350","'Trust by name'!$A$1:$D$348"}</definedName>
    <definedName name="HTML_Control_1_2_1_1" localSheetId="0" hidden="1">{"'Trust by name'!$A$6:$E$350","'Trust by name'!$A$1:$D$348"}</definedName>
    <definedName name="HTML_Control_1_2_1_1" hidden="1">{"'Trust by name'!$A$6:$E$350","'Trust by name'!$A$1:$D$348"}</definedName>
    <definedName name="HTML_Control_1_2_1_1_1" hidden="1">{"'Trust by name'!$A$6:$E$350","'Trust by name'!$A$1:$D$348"}</definedName>
    <definedName name="HTML_Control_1_2_1_1_2" hidden="1">{"'Trust by name'!$A$6:$E$350","'Trust by name'!$A$1:$D$348"}</definedName>
    <definedName name="HTML_Control_1_2_1_2" localSheetId="0" hidden="1">{"'Trust by name'!$A$6:$E$350","'Trust by name'!$A$1:$D$348"}</definedName>
    <definedName name="HTML_Control_1_2_1_2" hidden="1">{"'Trust by name'!$A$6:$E$350","'Trust by name'!$A$1:$D$348"}</definedName>
    <definedName name="HTML_Control_1_2_1_3" localSheetId="0" hidden="1">{"'Trust by name'!$A$6:$E$350","'Trust by name'!$A$1:$D$348"}</definedName>
    <definedName name="HTML_Control_1_2_1_3" hidden="1">{"'Trust by name'!$A$6:$E$350","'Trust by name'!$A$1:$D$348"}</definedName>
    <definedName name="HTML_Control_1_2_1_4" localSheetId="0" hidden="1">{"'Trust by name'!$A$6:$E$350","'Trust by name'!$A$1:$D$348"}</definedName>
    <definedName name="HTML_Control_1_2_1_4" hidden="1">{"'Trust by name'!$A$6:$E$350","'Trust by name'!$A$1:$D$348"}</definedName>
    <definedName name="HTML_Control_1_2_1_5" localSheetId="0" hidden="1">{"'Trust by name'!$A$6:$E$350","'Trust by name'!$A$1:$D$348"}</definedName>
    <definedName name="HTML_Control_1_2_1_5" hidden="1">{"'Trust by name'!$A$6:$E$350","'Trust by name'!$A$1:$D$348"}</definedName>
    <definedName name="HTML_Control_1_2_2" localSheetId="0" hidden="1">{"'Trust by name'!$A$6:$E$350","'Trust by name'!$A$1:$D$348"}</definedName>
    <definedName name="HTML_Control_1_2_2" hidden="1">{"'Trust by name'!$A$6:$E$350","'Trust by name'!$A$1:$D$348"}</definedName>
    <definedName name="HTML_Control_1_2_3" localSheetId="0" hidden="1">{"'Trust by name'!$A$6:$E$350","'Trust by name'!$A$1:$D$348"}</definedName>
    <definedName name="HTML_Control_1_2_3" hidden="1">{"'Trust by name'!$A$6:$E$350","'Trust by name'!$A$1:$D$348"}</definedName>
    <definedName name="HTML_Control_1_2_4" localSheetId="0" hidden="1">{"'Trust by name'!$A$6:$E$350","'Trust by name'!$A$1:$D$348"}</definedName>
    <definedName name="HTML_Control_1_2_4" hidden="1">{"'Trust by name'!$A$6:$E$350","'Trust by name'!$A$1:$D$348"}</definedName>
    <definedName name="HTML_Control_1_2_5" localSheetId="0" hidden="1">{"'Trust by name'!$A$6:$E$350","'Trust by name'!$A$1:$D$348"}</definedName>
    <definedName name="HTML_Control_1_2_5" hidden="1">{"'Trust by name'!$A$6:$E$350","'Trust by name'!$A$1:$D$348"}</definedName>
    <definedName name="HTML_Control_1_3" localSheetId="0" hidden="1">{"'Trust by name'!$A$6:$E$350","'Trust by name'!$A$1:$D$348"}</definedName>
    <definedName name="HTML_Control_1_3" hidden="1">{"'Trust by name'!$A$6:$E$350","'Trust by name'!$A$1:$D$348"}</definedName>
    <definedName name="HTML_Control_1_3_1" localSheetId="0" hidden="1">{"'Trust by name'!$A$6:$E$350","'Trust by name'!$A$1:$D$348"}</definedName>
    <definedName name="HTML_Control_1_3_1" hidden="1">{"'Trust by name'!$A$6:$E$350","'Trust by name'!$A$1:$D$348"}</definedName>
    <definedName name="HTML_Control_1_3_1_1" localSheetId="0" hidden="1">{"'Trust by name'!$A$6:$E$350","'Trust by name'!$A$1:$D$348"}</definedName>
    <definedName name="HTML_Control_1_3_1_1" hidden="1">{"'Trust by name'!$A$6:$E$350","'Trust by name'!$A$1:$D$348"}</definedName>
    <definedName name="HTML_Control_1_3_1_1_1" hidden="1">{"'Trust by name'!$A$6:$E$350","'Trust by name'!$A$1:$D$348"}</definedName>
    <definedName name="HTML_Control_1_3_1_1_2" hidden="1">{"'Trust by name'!$A$6:$E$350","'Trust by name'!$A$1:$D$348"}</definedName>
    <definedName name="HTML_Control_1_3_1_2" localSheetId="0" hidden="1">{"'Trust by name'!$A$6:$E$350","'Trust by name'!$A$1:$D$348"}</definedName>
    <definedName name="HTML_Control_1_3_1_2" hidden="1">{"'Trust by name'!$A$6:$E$350","'Trust by name'!$A$1:$D$348"}</definedName>
    <definedName name="HTML_Control_1_3_1_3" localSheetId="0" hidden="1">{"'Trust by name'!$A$6:$E$350","'Trust by name'!$A$1:$D$348"}</definedName>
    <definedName name="HTML_Control_1_3_1_3" hidden="1">{"'Trust by name'!$A$6:$E$350","'Trust by name'!$A$1:$D$348"}</definedName>
    <definedName name="HTML_Control_1_3_1_4" localSheetId="0" hidden="1">{"'Trust by name'!$A$6:$E$350","'Trust by name'!$A$1:$D$348"}</definedName>
    <definedName name="HTML_Control_1_3_1_4" hidden="1">{"'Trust by name'!$A$6:$E$350","'Trust by name'!$A$1:$D$348"}</definedName>
    <definedName name="HTML_Control_1_3_1_5" localSheetId="0" hidden="1">{"'Trust by name'!$A$6:$E$350","'Trust by name'!$A$1:$D$348"}</definedName>
    <definedName name="HTML_Control_1_3_1_5" hidden="1">{"'Trust by name'!$A$6:$E$350","'Trust by name'!$A$1:$D$348"}</definedName>
    <definedName name="HTML_Control_1_3_2" localSheetId="0" hidden="1">{"'Trust by name'!$A$6:$E$350","'Trust by name'!$A$1:$D$348"}</definedName>
    <definedName name="HTML_Control_1_3_2" hidden="1">{"'Trust by name'!$A$6:$E$350","'Trust by name'!$A$1:$D$348"}</definedName>
    <definedName name="HTML_Control_1_3_3" localSheetId="0" hidden="1">{"'Trust by name'!$A$6:$E$350","'Trust by name'!$A$1:$D$348"}</definedName>
    <definedName name="HTML_Control_1_3_3" hidden="1">{"'Trust by name'!$A$6:$E$350","'Trust by name'!$A$1:$D$348"}</definedName>
    <definedName name="HTML_Control_1_3_4" localSheetId="0" hidden="1">{"'Trust by name'!$A$6:$E$350","'Trust by name'!$A$1:$D$348"}</definedName>
    <definedName name="HTML_Control_1_3_4" hidden="1">{"'Trust by name'!$A$6:$E$350","'Trust by name'!$A$1:$D$348"}</definedName>
    <definedName name="HTML_Control_1_3_5" localSheetId="0" hidden="1">{"'Trust by name'!$A$6:$E$350","'Trust by name'!$A$1:$D$348"}</definedName>
    <definedName name="HTML_Control_1_3_5" hidden="1">{"'Trust by name'!$A$6:$E$350","'Trust by name'!$A$1:$D$348"}</definedName>
    <definedName name="HTML_Control_1_4" localSheetId="0" hidden="1">{"'Trust by name'!$A$6:$E$350","'Trust by name'!$A$1:$D$348"}</definedName>
    <definedName name="HTML_Control_1_4" hidden="1">{"'Trust by name'!$A$6:$E$350","'Trust by name'!$A$1:$D$348"}</definedName>
    <definedName name="HTML_Control_1_4_1" localSheetId="0" hidden="1">{"'Trust by name'!$A$6:$E$350","'Trust by name'!$A$1:$D$348"}</definedName>
    <definedName name="HTML_Control_1_4_1" hidden="1">{"'Trust by name'!$A$6:$E$350","'Trust by name'!$A$1:$D$348"}</definedName>
    <definedName name="HTML_Control_1_4_1_1" localSheetId="0" hidden="1">{"'Trust by name'!$A$6:$E$350","'Trust by name'!$A$1:$D$348"}</definedName>
    <definedName name="HTML_Control_1_4_1_1" hidden="1">{"'Trust by name'!$A$6:$E$350","'Trust by name'!$A$1:$D$348"}</definedName>
    <definedName name="HTML_Control_1_4_1_2" localSheetId="0" hidden="1">{"'Trust by name'!$A$6:$E$350","'Trust by name'!$A$1:$D$348"}</definedName>
    <definedName name="HTML_Control_1_4_1_2" hidden="1">{"'Trust by name'!$A$6:$E$350","'Trust by name'!$A$1:$D$348"}</definedName>
    <definedName name="HTML_Control_1_4_1_3" localSheetId="0" hidden="1">{"'Trust by name'!$A$6:$E$350","'Trust by name'!$A$1:$D$348"}</definedName>
    <definedName name="HTML_Control_1_4_1_3" hidden="1">{"'Trust by name'!$A$6:$E$350","'Trust by name'!$A$1:$D$348"}</definedName>
    <definedName name="HTML_Control_1_4_1_4" localSheetId="0" hidden="1">{"'Trust by name'!$A$6:$E$350","'Trust by name'!$A$1:$D$348"}</definedName>
    <definedName name="HTML_Control_1_4_1_4" hidden="1">{"'Trust by name'!$A$6:$E$350","'Trust by name'!$A$1:$D$348"}</definedName>
    <definedName name="HTML_Control_1_4_1_5" hidden="1">{"'Trust by name'!$A$6:$E$350","'Trust by name'!$A$1:$D$348"}</definedName>
    <definedName name="HTML_Control_1_4_2" localSheetId="0" hidden="1">{"'Trust by name'!$A$6:$E$350","'Trust by name'!$A$1:$D$348"}</definedName>
    <definedName name="HTML_Control_1_4_2" hidden="1">{"'Trust by name'!$A$6:$E$350","'Trust by name'!$A$1:$D$348"}</definedName>
    <definedName name="HTML_Control_1_4_3" localSheetId="0" hidden="1">{"'Trust by name'!$A$6:$E$350","'Trust by name'!$A$1:$D$348"}</definedName>
    <definedName name="HTML_Control_1_4_3" hidden="1">{"'Trust by name'!$A$6:$E$350","'Trust by name'!$A$1:$D$348"}</definedName>
    <definedName name="HTML_Control_1_4_4" localSheetId="0" hidden="1">{"'Trust by name'!$A$6:$E$350","'Trust by name'!$A$1:$D$348"}</definedName>
    <definedName name="HTML_Control_1_4_4" hidden="1">{"'Trust by name'!$A$6:$E$350","'Trust by name'!$A$1:$D$348"}</definedName>
    <definedName name="HTML_Control_1_4_5" localSheetId="0" hidden="1">{"'Trust by name'!$A$6:$E$350","'Trust by name'!$A$1:$D$348"}</definedName>
    <definedName name="HTML_Control_1_4_5" hidden="1">{"'Trust by name'!$A$6:$E$350","'Trust by name'!$A$1:$D$348"}</definedName>
    <definedName name="HTML_Control_1_5" localSheetId="0" hidden="1">{"'Trust by name'!$A$6:$E$350","'Trust by name'!$A$1:$D$348"}</definedName>
    <definedName name="HTML_Control_1_5" hidden="1">{"'Trust by name'!$A$6:$E$350","'Trust by name'!$A$1:$D$348"}</definedName>
    <definedName name="HTML_Control_1_5_1" localSheetId="0" hidden="1">{"'Trust by name'!$A$6:$E$350","'Trust by name'!$A$1:$D$348"}</definedName>
    <definedName name="HTML_Control_1_5_1" hidden="1">{"'Trust by name'!$A$6:$E$350","'Trust by name'!$A$1:$D$348"}</definedName>
    <definedName name="HTML_Control_1_5_2" localSheetId="0" hidden="1">{"'Trust by name'!$A$6:$E$350","'Trust by name'!$A$1:$D$348"}</definedName>
    <definedName name="HTML_Control_1_5_2" hidden="1">{"'Trust by name'!$A$6:$E$350","'Trust by name'!$A$1:$D$348"}</definedName>
    <definedName name="HTML_Control_1_5_3" localSheetId="0" hidden="1">{"'Trust by name'!$A$6:$E$350","'Trust by name'!$A$1:$D$348"}</definedName>
    <definedName name="HTML_Control_1_5_3" hidden="1">{"'Trust by name'!$A$6:$E$350","'Trust by name'!$A$1:$D$348"}</definedName>
    <definedName name="HTML_Control_1_5_4" localSheetId="0" hidden="1">{"'Trust by name'!$A$6:$E$350","'Trust by name'!$A$1:$D$348"}</definedName>
    <definedName name="HTML_Control_1_5_4" hidden="1">{"'Trust by name'!$A$6:$E$350","'Trust by name'!$A$1:$D$348"}</definedName>
    <definedName name="HTML_Control_1_5_5" hidden="1">{"'Trust by name'!$A$6:$E$350","'Trust by name'!$A$1:$D$348"}</definedName>
    <definedName name="HTML_Control_2" localSheetId="0" hidden="1">{"'Trust by name'!$A$6:$E$350","'Trust by name'!$A$1:$D$348"}</definedName>
    <definedName name="HTML_Control_2" localSheetId="3" hidden="1">{"'Trust by name'!$A$6:$E$350","'Trust by name'!$A$1:$D$348"}</definedName>
    <definedName name="HTML_Control_2" localSheetId="4" hidden="1">{"'Trust by name'!$A$6:$E$350","'Trust by name'!$A$1:$D$348"}</definedName>
    <definedName name="HTML_Control_2" hidden="1">{"'Trust by name'!$A$6:$E$350","'Trust by name'!$A$1:$D$348"}</definedName>
    <definedName name="HTML_Control_2_1" localSheetId="0" hidden="1">{"'Trust by name'!$A$6:$E$350","'Trust by name'!$A$1:$D$348"}</definedName>
    <definedName name="HTML_Control_2_1" hidden="1">{"'Trust by name'!$A$6:$E$350","'Trust by name'!$A$1:$D$348"}</definedName>
    <definedName name="HTML_Control_2_1_1" localSheetId="0" hidden="1">{"'Trust by name'!$A$6:$E$350","'Trust by name'!$A$1:$D$348"}</definedName>
    <definedName name="HTML_Control_2_1_1" hidden="1">{"'Trust by name'!$A$6:$E$350","'Trust by name'!$A$1:$D$348"}</definedName>
    <definedName name="HTML_Control_2_1_1_1" hidden="1">{"'Trust by name'!$A$6:$E$350","'Trust by name'!$A$1:$D$348"}</definedName>
    <definedName name="HTML_Control_2_1_1_2" hidden="1">{"'Trust by name'!$A$6:$E$350","'Trust by name'!$A$1:$D$348"}</definedName>
    <definedName name="HTML_Control_2_1_2" localSheetId="0" hidden="1">{"'Trust by name'!$A$6:$E$350","'Trust by name'!$A$1:$D$348"}</definedName>
    <definedName name="HTML_Control_2_1_2" hidden="1">{"'Trust by name'!$A$6:$E$350","'Trust by name'!$A$1:$D$348"}</definedName>
    <definedName name="HTML_Control_2_1_3" localSheetId="0" hidden="1">{"'Trust by name'!$A$6:$E$350","'Trust by name'!$A$1:$D$348"}</definedName>
    <definedName name="HTML_Control_2_1_3" hidden="1">{"'Trust by name'!$A$6:$E$350","'Trust by name'!$A$1:$D$348"}</definedName>
    <definedName name="HTML_Control_2_1_4" localSheetId="0" hidden="1">{"'Trust by name'!$A$6:$E$350","'Trust by name'!$A$1:$D$348"}</definedName>
    <definedName name="HTML_Control_2_1_4" hidden="1">{"'Trust by name'!$A$6:$E$350","'Trust by name'!$A$1:$D$348"}</definedName>
    <definedName name="HTML_Control_2_1_5" localSheetId="0" hidden="1">{"'Trust by name'!$A$6:$E$350","'Trust by name'!$A$1:$D$348"}</definedName>
    <definedName name="HTML_Control_2_1_5" hidden="1">{"'Trust by name'!$A$6:$E$350","'Trust by name'!$A$1:$D$348"}</definedName>
    <definedName name="HTML_Control_2_2" localSheetId="0" hidden="1">{"'Trust by name'!$A$6:$E$350","'Trust by name'!$A$1:$D$348"}</definedName>
    <definedName name="HTML_Control_2_2" hidden="1">{"'Trust by name'!$A$6:$E$350","'Trust by name'!$A$1:$D$348"}</definedName>
    <definedName name="HTML_Control_2_3" localSheetId="0" hidden="1">{"'Trust by name'!$A$6:$E$350","'Trust by name'!$A$1:$D$348"}</definedName>
    <definedName name="HTML_Control_2_3" hidden="1">{"'Trust by name'!$A$6:$E$350","'Trust by name'!$A$1:$D$348"}</definedName>
    <definedName name="HTML_Control_2_4" localSheetId="0" hidden="1">{"'Trust by name'!$A$6:$E$350","'Trust by name'!$A$1:$D$348"}</definedName>
    <definedName name="HTML_Control_2_4" hidden="1">{"'Trust by name'!$A$6:$E$350","'Trust by name'!$A$1:$D$348"}</definedName>
    <definedName name="HTML_Control_2_5" localSheetId="0" hidden="1">{"'Trust by name'!$A$6:$E$350","'Trust by name'!$A$1:$D$348"}</definedName>
    <definedName name="HTML_Control_2_5" hidden="1">{"'Trust by name'!$A$6:$E$350","'Trust by name'!$A$1:$D$348"}</definedName>
    <definedName name="HTML_Control_3" localSheetId="0" hidden="1">{"'Trust by name'!$A$6:$E$350","'Trust by name'!$A$1:$D$348"}</definedName>
    <definedName name="HTML_Control_3" hidden="1">{"'Trust by name'!$A$6:$E$350","'Trust by name'!$A$1:$D$348"}</definedName>
    <definedName name="HTML_Control_3_1" localSheetId="0" hidden="1">{"'Trust by name'!$A$6:$E$350","'Trust by name'!$A$1:$D$348"}</definedName>
    <definedName name="HTML_Control_3_1" hidden="1">{"'Trust by name'!$A$6:$E$350","'Trust by name'!$A$1:$D$348"}</definedName>
    <definedName name="HTML_Control_3_1_1" localSheetId="0" hidden="1">{"'Trust by name'!$A$6:$E$350","'Trust by name'!$A$1:$D$348"}</definedName>
    <definedName name="HTML_Control_3_1_1" hidden="1">{"'Trust by name'!$A$6:$E$350","'Trust by name'!$A$1:$D$348"}</definedName>
    <definedName name="HTML_Control_3_1_1_1" hidden="1">{"'Trust by name'!$A$6:$E$350","'Trust by name'!$A$1:$D$348"}</definedName>
    <definedName name="HTML_Control_3_1_1_2" hidden="1">{"'Trust by name'!$A$6:$E$350","'Trust by name'!$A$1:$D$348"}</definedName>
    <definedName name="HTML_Control_3_1_2" localSheetId="0" hidden="1">{"'Trust by name'!$A$6:$E$350","'Trust by name'!$A$1:$D$348"}</definedName>
    <definedName name="HTML_Control_3_1_2" hidden="1">{"'Trust by name'!$A$6:$E$350","'Trust by name'!$A$1:$D$348"}</definedName>
    <definedName name="HTML_Control_3_1_3" localSheetId="0" hidden="1">{"'Trust by name'!$A$6:$E$350","'Trust by name'!$A$1:$D$348"}</definedName>
    <definedName name="HTML_Control_3_1_3" hidden="1">{"'Trust by name'!$A$6:$E$350","'Trust by name'!$A$1:$D$348"}</definedName>
    <definedName name="HTML_Control_3_1_4" localSheetId="0" hidden="1">{"'Trust by name'!$A$6:$E$350","'Trust by name'!$A$1:$D$348"}</definedName>
    <definedName name="HTML_Control_3_1_4" hidden="1">{"'Trust by name'!$A$6:$E$350","'Trust by name'!$A$1:$D$348"}</definedName>
    <definedName name="HTML_Control_3_1_5" localSheetId="0" hidden="1">{"'Trust by name'!$A$6:$E$350","'Trust by name'!$A$1:$D$348"}</definedName>
    <definedName name="HTML_Control_3_1_5" hidden="1">{"'Trust by name'!$A$6:$E$350","'Trust by name'!$A$1:$D$348"}</definedName>
    <definedName name="HTML_Control_3_2" localSheetId="0" hidden="1">{"'Trust by name'!$A$6:$E$350","'Trust by name'!$A$1:$D$348"}</definedName>
    <definedName name="HTML_Control_3_2" hidden="1">{"'Trust by name'!$A$6:$E$350","'Trust by name'!$A$1:$D$348"}</definedName>
    <definedName name="HTML_Control_3_3" localSheetId="0" hidden="1">{"'Trust by name'!$A$6:$E$350","'Trust by name'!$A$1:$D$348"}</definedName>
    <definedName name="HTML_Control_3_3" hidden="1">{"'Trust by name'!$A$6:$E$350","'Trust by name'!$A$1:$D$348"}</definedName>
    <definedName name="HTML_Control_3_4" localSheetId="0" hidden="1">{"'Trust by name'!$A$6:$E$350","'Trust by name'!$A$1:$D$348"}</definedName>
    <definedName name="HTML_Control_3_4" hidden="1">{"'Trust by name'!$A$6:$E$350","'Trust by name'!$A$1:$D$348"}</definedName>
    <definedName name="HTML_Control_3_5" localSheetId="0" hidden="1">{"'Trust by name'!$A$6:$E$350","'Trust by name'!$A$1:$D$348"}</definedName>
    <definedName name="HTML_Control_3_5" hidden="1">{"'Trust by name'!$A$6:$E$350","'Trust by name'!$A$1:$D$348"}</definedName>
    <definedName name="HTML_Control_4" localSheetId="0" hidden="1">{"'Trust by name'!$A$6:$E$350","'Trust by name'!$A$1:$D$348"}</definedName>
    <definedName name="HTML_Control_4" hidden="1">{"'Trust by name'!$A$6:$E$350","'Trust by name'!$A$1:$D$348"}</definedName>
    <definedName name="HTML_Control_4_1" localSheetId="0" hidden="1">{"'Trust by name'!$A$6:$E$350","'Trust by name'!$A$1:$D$348"}</definedName>
    <definedName name="HTML_Control_4_1" hidden="1">{"'Trust by name'!$A$6:$E$350","'Trust by name'!$A$1:$D$348"}</definedName>
    <definedName name="HTML_Control_4_1_1" localSheetId="0" hidden="1">{"'Trust by name'!$A$6:$E$350","'Trust by name'!$A$1:$D$348"}</definedName>
    <definedName name="HTML_Control_4_1_1" hidden="1">{"'Trust by name'!$A$6:$E$350","'Trust by name'!$A$1:$D$348"}</definedName>
    <definedName name="HTML_Control_4_1_1_1" hidden="1">{"'Trust by name'!$A$6:$E$350","'Trust by name'!$A$1:$D$348"}</definedName>
    <definedName name="HTML_Control_4_1_1_2" hidden="1">{"'Trust by name'!$A$6:$E$350","'Trust by name'!$A$1:$D$348"}</definedName>
    <definedName name="HTML_Control_4_1_2" localSheetId="0" hidden="1">{"'Trust by name'!$A$6:$E$350","'Trust by name'!$A$1:$D$348"}</definedName>
    <definedName name="HTML_Control_4_1_2" hidden="1">{"'Trust by name'!$A$6:$E$350","'Trust by name'!$A$1:$D$348"}</definedName>
    <definedName name="HTML_Control_4_1_3" localSheetId="0" hidden="1">{"'Trust by name'!$A$6:$E$350","'Trust by name'!$A$1:$D$348"}</definedName>
    <definedName name="HTML_Control_4_1_3" hidden="1">{"'Trust by name'!$A$6:$E$350","'Trust by name'!$A$1:$D$348"}</definedName>
    <definedName name="HTML_Control_4_1_4" localSheetId="0" hidden="1">{"'Trust by name'!$A$6:$E$350","'Trust by name'!$A$1:$D$348"}</definedName>
    <definedName name="HTML_Control_4_1_4" hidden="1">{"'Trust by name'!$A$6:$E$350","'Trust by name'!$A$1:$D$348"}</definedName>
    <definedName name="HTML_Control_4_1_5" localSheetId="0" hidden="1">{"'Trust by name'!$A$6:$E$350","'Trust by name'!$A$1:$D$348"}</definedName>
    <definedName name="HTML_Control_4_1_5" hidden="1">{"'Trust by name'!$A$6:$E$350","'Trust by name'!$A$1:$D$348"}</definedName>
    <definedName name="HTML_Control_4_2" localSheetId="0" hidden="1">{"'Trust by name'!$A$6:$E$350","'Trust by name'!$A$1:$D$348"}</definedName>
    <definedName name="HTML_Control_4_2" hidden="1">{"'Trust by name'!$A$6:$E$350","'Trust by name'!$A$1:$D$348"}</definedName>
    <definedName name="HTML_Control_4_3" localSheetId="0" hidden="1">{"'Trust by name'!$A$6:$E$350","'Trust by name'!$A$1:$D$348"}</definedName>
    <definedName name="HTML_Control_4_3" hidden="1">{"'Trust by name'!$A$6:$E$350","'Trust by name'!$A$1:$D$348"}</definedName>
    <definedName name="HTML_Control_4_4" localSheetId="0" hidden="1">{"'Trust by name'!$A$6:$E$350","'Trust by name'!$A$1:$D$348"}</definedName>
    <definedName name="HTML_Control_4_4" hidden="1">{"'Trust by name'!$A$6:$E$350","'Trust by name'!$A$1:$D$348"}</definedName>
    <definedName name="HTML_Control_4_5" localSheetId="0" hidden="1">{"'Trust by name'!$A$6:$E$350","'Trust by name'!$A$1:$D$348"}</definedName>
    <definedName name="HTML_Control_4_5" hidden="1">{"'Trust by name'!$A$6:$E$350","'Trust by name'!$A$1:$D$348"}</definedName>
    <definedName name="HTML_Control_5" localSheetId="0" hidden="1">{"'Trust by name'!$A$6:$E$350","'Trust by name'!$A$1:$D$348"}</definedName>
    <definedName name="HTML_Control_5" hidden="1">{"'Trust by name'!$A$6:$E$350","'Trust by name'!$A$1:$D$348"}</definedName>
    <definedName name="HTML_Control_5_1" localSheetId="0" hidden="1">{"'Trust by name'!$A$6:$E$350","'Trust by name'!$A$1:$D$348"}</definedName>
    <definedName name="HTML_Control_5_1" hidden="1">{"'Trust by name'!$A$6:$E$350","'Trust by name'!$A$1:$D$348"}</definedName>
    <definedName name="HTML_Control_5_1_1" localSheetId="0" hidden="1">{"'Trust by name'!$A$6:$E$350","'Trust by name'!$A$1:$D$348"}</definedName>
    <definedName name="HTML_Control_5_1_1" hidden="1">{"'Trust by name'!$A$6:$E$350","'Trust by name'!$A$1:$D$348"}</definedName>
    <definedName name="HTML_Control_5_1_1_1" hidden="1">{"'Trust by name'!$A$6:$E$350","'Trust by name'!$A$1:$D$348"}</definedName>
    <definedName name="HTML_Control_5_1_1_2" hidden="1">{"'Trust by name'!$A$6:$E$350","'Trust by name'!$A$1:$D$348"}</definedName>
    <definedName name="HTML_Control_5_1_2" localSheetId="0" hidden="1">{"'Trust by name'!$A$6:$E$350","'Trust by name'!$A$1:$D$348"}</definedName>
    <definedName name="HTML_Control_5_1_2" hidden="1">{"'Trust by name'!$A$6:$E$350","'Trust by name'!$A$1:$D$348"}</definedName>
    <definedName name="HTML_Control_5_1_3" localSheetId="0" hidden="1">{"'Trust by name'!$A$6:$E$350","'Trust by name'!$A$1:$D$348"}</definedName>
    <definedName name="HTML_Control_5_1_3" hidden="1">{"'Trust by name'!$A$6:$E$350","'Trust by name'!$A$1:$D$348"}</definedName>
    <definedName name="HTML_Control_5_1_4" localSheetId="0" hidden="1">{"'Trust by name'!$A$6:$E$350","'Trust by name'!$A$1:$D$348"}</definedName>
    <definedName name="HTML_Control_5_1_4" hidden="1">{"'Trust by name'!$A$6:$E$350","'Trust by name'!$A$1:$D$348"}</definedName>
    <definedName name="HTML_Control_5_1_5" localSheetId="0" hidden="1">{"'Trust by name'!$A$6:$E$350","'Trust by name'!$A$1:$D$348"}</definedName>
    <definedName name="HTML_Control_5_1_5" hidden="1">{"'Trust by name'!$A$6:$E$350","'Trust by name'!$A$1:$D$348"}</definedName>
    <definedName name="HTML_Control_5_2" localSheetId="0" hidden="1">{"'Trust by name'!$A$6:$E$350","'Trust by name'!$A$1:$D$348"}</definedName>
    <definedName name="HTML_Control_5_2" hidden="1">{"'Trust by name'!$A$6:$E$350","'Trust by name'!$A$1:$D$348"}</definedName>
    <definedName name="HTML_Control_5_3" localSheetId="0" hidden="1">{"'Trust by name'!$A$6:$E$350","'Trust by name'!$A$1:$D$348"}</definedName>
    <definedName name="HTML_Control_5_3" hidden="1">{"'Trust by name'!$A$6:$E$350","'Trust by name'!$A$1:$D$348"}</definedName>
    <definedName name="HTML_Control_5_4" localSheetId="0" hidden="1">{"'Trust by name'!$A$6:$E$350","'Trust by name'!$A$1:$D$348"}</definedName>
    <definedName name="HTML_Control_5_4" hidden="1">{"'Trust by name'!$A$6:$E$350","'Trust by name'!$A$1:$D$348"}</definedName>
    <definedName name="HTML_Control_5_5" localSheetId="0" hidden="1">{"'Trust by name'!$A$6:$E$350","'Trust by name'!$A$1:$D$348"}</definedName>
    <definedName name="HTML_Control_5_5"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mf" hidden="1">#REF!</definedName>
    <definedName name="Impact_Tables_2" localSheetId="0" hidden="1">'[7]Forecast data'!#REF!</definedName>
    <definedName name="Impact_Tables_2" localSheetId="4" hidden="1">'[8]Forecast data'!#REF!</definedName>
    <definedName name="Impact_Tables_2" hidden="1">'[8]Forecast data'!#REF!</definedName>
    <definedName name="jhkgh" localSheetId="0" hidden="1">{#N/A,#N/A,FALSE,"TMCOMP96";#N/A,#N/A,FALSE,"MAT96";#N/A,#N/A,FALSE,"FANDA96";#N/A,#N/A,FALSE,"INTRAN96";#N/A,#N/A,FALSE,"NAA9697";#N/A,#N/A,FALSE,"ECWEBB";#N/A,#N/A,FALSE,"MFT96";#N/A,#N/A,FALSE,"CTrecon"}</definedName>
    <definedName name="jhkgh" localSheetId="3" hidden="1">{#N/A,#N/A,FALSE,"TMCOMP96";#N/A,#N/A,FALSE,"MAT96";#N/A,#N/A,FALSE,"FANDA96";#N/A,#N/A,FALSE,"INTRAN96";#N/A,#N/A,FALSE,"NAA9697";#N/A,#N/A,FALSE,"ECWEBB";#N/A,#N/A,FALSE,"MFT96";#N/A,#N/A,FALSE,"CTrecon"}</definedName>
    <definedName name="jhkgh" localSheetId="4"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_1" localSheetId="0" hidden="1">{#N/A,#N/A,FALSE,"TMCOMP96";#N/A,#N/A,FALSE,"MAT96";#N/A,#N/A,FALSE,"FANDA96";#N/A,#N/A,FALSE,"INTRAN96";#N/A,#N/A,FALSE,"NAA9697";#N/A,#N/A,FALSE,"ECWEBB";#N/A,#N/A,FALSE,"MFT96";#N/A,#N/A,FALSE,"CTrecon"}</definedName>
    <definedName name="jhkgh_1" localSheetId="3" hidden="1">{#N/A,#N/A,FALSE,"TMCOMP96";#N/A,#N/A,FALSE,"MAT96";#N/A,#N/A,FALSE,"FANDA96";#N/A,#N/A,FALSE,"INTRAN96";#N/A,#N/A,FALSE,"NAA9697";#N/A,#N/A,FALSE,"ECWEBB";#N/A,#N/A,FALSE,"MFT96";#N/A,#N/A,FALSE,"CTrecon"}</definedName>
    <definedName name="jhkgh_1" localSheetId="4" hidden="1">{#N/A,#N/A,FALSE,"TMCOMP96";#N/A,#N/A,FALSE,"MAT96";#N/A,#N/A,FALSE,"FANDA96";#N/A,#N/A,FALSE,"INTRAN96";#N/A,#N/A,FALSE,"NAA9697";#N/A,#N/A,FALSE,"ECWEBB";#N/A,#N/A,FALSE,"MFT96";#N/A,#N/A,FALSE,"CTrecon"}</definedName>
    <definedName name="jhkgh_1" hidden="1">{#N/A,#N/A,FALSE,"TMCOMP96";#N/A,#N/A,FALSE,"MAT96";#N/A,#N/A,FALSE,"FANDA96";#N/A,#N/A,FALSE,"INTRAN96";#N/A,#N/A,FALSE,"NAA9697";#N/A,#N/A,FALSE,"ECWEBB";#N/A,#N/A,FALSE,"MFT96";#N/A,#N/A,FALSE,"CTrecon"}</definedName>
    <definedName name="jhkgh_1_1" localSheetId="0" hidden="1">{#N/A,#N/A,FALSE,"TMCOMP96";#N/A,#N/A,FALSE,"MAT96";#N/A,#N/A,FALSE,"FANDA96";#N/A,#N/A,FALSE,"INTRAN96";#N/A,#N/A,FALSE,"NAA9697";#N/A,#N/A,FALSE,"ECWEBB";#N/A,#N/A,FALSE,"MFT96";#N/A,#N/A,FALSE,"CTrecon"}</definedName>
    <definedName name="jhkgh_1_1" localSheetId="3" hidden="1">{#N/A,#N/A,FALSE,"TMCOMP96";#N/A,#N/A,FALSE,"MAT96";#N/A,#N/A,FALSE,"FANDA96";#N/A,#N/A,FALSE,"INTRAN96";#N/A,#N/A,FALSE,"NAA9697";#N/A,#N/A,FALSE,"ECWEBB";#N/A,#N/A,FALSE,"MFT96";#N/A,#N/A,FALSE,"CTrecon"}</definedName>
    <definedName name="jhkgh_1_1" localSheetId="4" hidden="1">{#N/A,#N/A,FALSE,"TMCOMP96";#N/A,#N/A,FALSE,"MAT96";#N/A,#N/A,FALSE,"FANDA96";#N/A,#N/A,FALSE,"INTRAN96";#N/A,#N/A,FALSE,"NAA9697";#N/A,#N/A,FALSE,"ECWEBB";#N/A,#N/A,FALSE,"MFT96";#N/A,#N/A,FALSE,"CTrecon"}</definedName>
    <definedName name="jhkgh_1_1" hidden="1">{#N/A,#N/A,FALSE,"TMCOMP96";#N/A,#N/A,FALSE,"MAT96";#N/A,#N/A,FALSE,"FANDA96";#N/A,#N/A,FALSE,"INTRAN96";#N/A,#N/A,FALSE,"NAA9697";#N/A,#N/A,FALSE,"ECWEBB";#N/A,#N/A,FALSE,"MFT96";#N/A,#N/A,FALSE,"CTrecon"}</definedName>
    <definedName name="jhkgh_1_1_1" localSheetId="0" hidden="1">{#N/A,#N/A,FALSE,"TMCOMP96";#N/A,#N/A,FALSE,"MAT96";#N/A,#N/A,FALSE,"FANDA96";#N/A,#N/A,FALSE,"INTRAN96";#N/A,#N/A,FALSE,"NAA9697";#N/A,#N/A,FALSE,"ECWEBB";#N/A,#N/A,FALSE,"MFT96";#N/A,#N/A,FALSE,"CTrecon"}</definedName>
    <definedName name="jhkgh_1_1_1" hidden="1">{#N/A,#N/A,FALSE,"TMCOMP96";#N/A,#N/A,FALSE,"MAT96";#N/A,#N/A,FALSE,"FANDA96";#N/A,#N/A,FALSE,"INTRAN96";#N/A,#N/A,FALSE,"NAA9697";#N/A,#N/A,FALSE,"ECWEBB";#N/A,#N/A,FALSE,"MFT96";#N/A,#N/A,FALSE,"CTrecon"}</definedName>
    <definedName name="jhkgh_1_1_1_1" localSheetId="0" hidden="1">{#N/A,#N/A,FALSE,"TMCOMP96";#N/A,#N/A,FALSE,"MAT96";#N/A,#N/A,FALSE,"FANDA96";#N/A,#N/A,FALSE,"INTRAN96";#N/A,#N/A,FALSE,"NAA9697";#N/A,#N/A,FALSE,"ECWEBB";#N/A,#N/A,FALSE,"MFT96";#N/A,#N/A,FALSE,"CTrecon"}</definedName>
    <definedName name="jhkgh_1_1_1_1" hidden="1">{#N/A,#N/A,FALSE,"TMCOMP96";#N/A,#N/A,FALSE,"MAT96";#N/A,#N/A,FALSE,"FANDA96";#N/A,#N/A,FALSE,"INTRAN96";#N/A,#N/A,FALSE,"NAA9697";#N/A,#N/A,FALSE,"ECWEBB";#N/A,#N/A,FALSE,"MFT96";#N/A,#N/A,FALSE,"CTrecon"}</definedName>
    <definedName name="jhkgh_1_1_1_1_1" hidden="1">{#N/A,#N/A,FALSE,"TMCOMP96";#N/A,#N/A,FALSE,"MAT96";#N/A,#N/A,FALSE,"FANDA96";#N/A,#N/A,FALSE,"INTRAN96";#N/A,#N/A,FALSE,"NAA9697";#N/A,#N/A,FALSE,"ECWEBB";#N/A,#N/A,FALSE,"MFT96";#N/A,#N/A,FALSE,"CTrecon"}</definedName>
    <definedName name="jhkgh_1_1_1_1_2" hidden="1">{#N/A,#N/A,FALSE,"TMCOMP96";#N/A,#N/A,FALSE,"MAT96";#N/A,#N/A,FALSE,"FANDA96";#N/A,#N/A,FALSE,"INTRAN96";#N/A,#N/A,FALSE,"NAA9697";#N/A,#N/A,FALSE,"ECWEBB";#N/A,#N/A,FALSE,"MFT96";#N/A,#N/A,FALSE,"CTrecon"}</definedName>
    <definedName name="jhkgh_1_1_1_2" localSheetId="0" hidden="1">{#N/A,#N/A,FALSE,"TMCOMP96";#N/A,#N/A,FALSE,"MAT96";#N/A,#N/A,FALSE,"FANDA96";#N/A,#N/A,FALSE,"INTRAN96";#N/A,#N/A,FALSE,"NAA9697";#N/A,#N/A,FALSE,"ECWEBB";#N/A,#N/A,FALSE,"MFT96";#N/A,#N/A,FALSE,"CTrecon"}</definedName>
    <definedName name="jhkgh_1_1_1_2" hidden="1">{#N/A,#N/A,FALSE,"TMCOMP96";#N/A,#N/A,FALSE,"MAT96";#N/A,#N/A,FALSE,"FANDA96";#N/A,#N/A,FALSE,"INTRAN96";#N/A,#N/A,FALSE,"NAA9697";#N/A,#N/A,FALSE,"ECWEBB";#N/A,#N/A,FALSE,"MFT96";#N/A,#N/A,FALSE,"CTrecon"}</definedName>
    <definedName name="jhkgh_1_1_1_3" localSheetId="0" hidden="1">{#N/A,#N/A,FALSE,"TMCOMP96";#N/A,#N/A,FALSE,"MAT96";#N/A,#N/A,FALSE,"FANDA96";#N/A,#N/A,FALSE,"INTRAN96";#N/A,#N/A,FALSE,"NAA9697";#N/A,#N/A,FALSE,"ECWEBB";#N/A,#N/A,FALSE,"MFT96";#N/A,#N/A,FALSE,"CTrecon"}</definedName>
    <definedName name="jhkgh_1_1_1_3" hidden="1">{#N/A,#N/A,FALSE,"TMCOMP96";#N/A,#N/A,FALSE,"MAT96";#N/A,#N/A,FALSE,"FANDA96";#N/A,#N/A,FALSE,"INTRAN96";#N/A,#N/A,FALSE,"NAA9697";#N/A,#N/A,FALSE,"ECWEBB";#N/A,#N/A,FALSE,"MFT96";#N/A,#N/A,FALSE,"CTrecon"}</definedName>
    <definedName name="jhkgh_1_1_1_4" localSheetId="0" hidden="1">{#N/A,#N/A,FALSE,"TMCOMP96";#N/A,#N/A,FALSE,"MAT96";#N/A,#N/A,FALSE,"FANDA96";#N/A,#N/A,FALSE,"INTRAN96";#N/A,#N/A,FALSE,"NAA9697";#N/A,#N/A,FALSE,"ECWEBB";#N/A,#N/A,FALSE,"MFT96";#N/A,#N/A,FALSE,"CTrecon"}</definedName>
    <definedName name="jhkgh_1_1_1_4" hidden="1">{#N/A,#N/A,FALSE,"TMCOMP96";#N/A,#N/A,FALSE,"MAT96";#N/A,#N/A,FALSE,"FANDA96";#N/A,#N/A,FALSE,"INTRAN96";#N/A,#N/A,FALSE,"NAA9697";#N/A,#N/A,FALSE,"ECWEBB";#N/A,#N/A,FALSE,"MFT96";#N/A,#N/A,FALSE,"CTrecon"}</definedName>
    <definedName name="jhkgh_1_1_1_5" localSheetId="0" hidden="1">{#N/A,#N/A,FALSE,"TMCOMP96";#N/A,#N/A,FALSE,"MAT96";#N/A,#N/A,FALSE,"FANDA96";#N/A,#N/A,FALSE,"INTRAN96";#N/A,#N/A,FALSE,"NAA9697";#N/A,#N/A,FALSE,"ECWEBB";#N/A,#N/A,FALSE,"MFT96";#N/A,#N/A,FALSE,"CTrecon"}</definedName>
    <definedName name="jhkgh_1_1_1_5" hidden="1">{#N/A,#N/A,FALSE,"TMCOMP96";#N/A,#N/A,FALSE,"MAT96";#N/A,#N/A,FALSE,"FANDA96";#N/A,#N/A,FALSE,"INTRAN96";#N/A,#N/A,FALSE,"NAA9697";#N/A,#N/A,FALSE,"ECWEBB";#N/A,#N/A,FALSE,"MFT96";#N/A,#N/A,FALSE,"CTrecon"}</definedName>
    <definedName name="jhkgh_1_1_2" localSheetId="0" hidden="1">{#N/A,#N/A,FALSE,"TMCOMP96";#N/A,#N/A,FALSE,"MAT96";#N/A,#N/A,FALSE,"FANDA96";#N/A,#N/A,FALSE,"INTRAN96";#N/A,#N/A,FALSE,"NAA9697";#N/A,#N/A,FALSE,"ECWEBB";#N/A,#N/A,FALSE,"MFT96";#N/A,#N/A,FALSE,"CTrecon"}</definedName>
    <definedName name="jhkgh_1_1_2" hidden="1">{#N/A,#N/A,FALSE,"TMCOMP96";#N/A,#N/A,FALSE,"MAT96";#N/A,#N/A,FALSE,"FANDA96";#N/A,#N/A,FALSE,"INTRAN96";#N/A,#N/A,FALSE,"NAA9697";#N/A,#N/A,FALSE,"ECWEBB";#N/A,#N/A,FALSE,"MFT96";#N/A,#N/A,FALSE,"CTrecon"}</definedName>
    <definedName name="jhkgh_1_1_3" localSheetId="0" hidden="1">{#N/A,#N/A,FALSE,"TMCOMP96";#N/A,#N/A,FALSE,"MAT96";#N/A,#N/A,FALSE,"FANDA96";#N/A,#N/A,FALSE,"INTRAN96";#N/A,#N/A,FALSE,"NAA9697";#N/A,#N/A,FALSE,"ECWEBB";#N/A,#N/A,FALSE,"MFT96";#N/A,#N/A,FALSE,"CTrecon"}</definedName>
    <definedName name="jhkgh_1_1_3" hidden="1">{#N/A,#N/A,FALSE,"TMCOMP96";#N/A,#N/A,FALSE,"MAT96";#N/A,#N/A,FALSE,"FANDA96";#N/A,#N/A,FALSE,"INTRAN96";#N/A,#N/A,FALSE,"NAA9697";#N/A,#N/A,FALSE,"ECWEBB";#N/A,#N/A,FALSE,"MFT96";#N/A,#N/A,FALSE,"CTrecon"}</definedName>
    <definedName name="jhkgh_1_1_4" localSheetId="0" hidden="1">{#N/A,#N/A,FALSE,"TMCOMP96";#N/A,#N/A,FALSE,"MAT96";#N/A,#N/A,FALSE,"FANDA96";#N/A,#N/A,FALSE,"INTRAN96";#N/A,#N/A,FALSE,"NAA9697";#N/A,#N/A,FALSE,"ECWEBB";#N/A,#N/A,FALSE,"MFT96";#N/A,#N/A,FALSE,"CTrecon"}</definedName>
    <definedName name="jhkgh_1_1_4" hidden="1">{#N/A,#N/A,FALSE,"TMCOMP96";#N/A,#N/A,FALSE,"MAT96";#N/A,#N/A,FALSE,"FANDA96";#N/A,#N/A,FALSE,"INTRAN96";#N/A,#N/A,FALSE,"NAA9697";#N/A,#N/A,FALSE,"ECWEBB";#N/A,#N/A,FALSE,"MFT96";#N/A,#N/A,FALSE,"CTrecon"}</definedName>
    <definedName name="jhkgh_1_1_5" localSheetId="0" hidden="1">{#N/A,#N/A,FALSE,"TMCOMP96";#N/A,#N/A,FALSE,"MAT96";#N/A,#N/A,FALSE,"FANDA96";#N/A,#N/A,FALSE,"INTRAN96";#N/A,#N/A,FALSE,"NAA9697";#N/A,#N/A,FALSE,"ECWEBB";#N/A,#N/A,FALSE,"MFT96";#N/A,#N/A,FALSE,"CTrecon"}</definedName>
    <definedName name="jhkgh_1_1_5" hidden="1">{#N/A,#N/A,FALSE,"TMCOMP96";#N/A,#N/A,FALSE,"MAT96";#N/A,#N/A,FALSE,"FANDA96";#N/A,#N/A,FALSE,"INTRAN96";#N/A,#N/A,FALSE,"NAA9697";#N/A,#N/A,FALSE,"ECWEBB";#N/A,#N/A,FALSE,"MFT96";#N/A,#N/A,FALSE,"CTrecon"}</definedName>
    <definedName name="jhkgh_1_2" localSheetId="0" hidden="1">{#N/A,#N/A,FALSE,"TMCOMP96";#N/A,#N/A,FALSE,"MAT96";#N/A,#N/A,FALSE,"FANDA96";#N/A,#N/A,FALSE,"INTRAN96";#N/A,#N/A,FALSE,"NAA9697";#N/A,#N/A,FALSE,"ECWEBB";#N/A,#N/A,FALSE,"MFT96";#N/A,#N/A,FALSE,"CTrecon"}</definedName>
    <definedName name="jhkgh_1_2" hidden="1">{#N/A,#N/A,FALSE,"TMCOMP96";#N/A,#N/A,FALSE,"MAT96";#N/A,#N/A,FALSE,"FANDA96";#N/A,#N/A,FALSE,"INTRAN96";#N/A,#N/A,FALSE,"NAA9697";#N/A,#N/A,FALSE,"ECWEBB";#N/A,#N/A,FALSE,"MFT96";#N/A,#N/A,FALSE,"CTrecon"}</definedName>
    <definedName name="jhkgh_1_2_1" localSheetId="0" hidden="1">{#N/A,#N/A,FALSE,"TMCOMP96";#N/A,#N/A,FALSE,"MAT96";#N/A,#N/A,FALSE,"FANDA96";#N/A,#N/A,FALSE,"INTRAN96";#N/A,#N/A,FALSE,"NAA9697";#N/A,#N/A,FALSE,"ECWEBB";#N/A,#N/A,FALSE,"MFT96";#N/A,#N/A,FALSE,"CTrecon"}</definedName>
    <definedName name="jhkgh_1_2_1" hidden="1">{#N/A,#N/A,FALSE,"TMCOMP96";#N/A,#N/A,FALSE,"MAT96";#N/A,#N/A,FALSE,"FANDA96";#N/A,#N/A,FALSE,"INTRAN96";#N/A,#N/A,FALSE,"NAA9697";#N/A,#N/A,FALSE,"ECWEBB";#N/A,#N/A,FALSE,"MFT96";#N/A,#N/A,FALSE,"CTrecon"}</definedName>
    <definedName name="jhkgh_1_2_1_1" localSheetId="0" hidden="1">{#N/A,#N/A,FALSE,"TMCOMP96";#N/A,#N/A,FALSE,"MAT96";#N/A,#N/A,FALSE,"FANDA96";#N/A,#N/A,FALSE,"INTRAN96";#N/A,#N/A,FALSE,"NAA9697";#N/A,#N/A,FALSE,"ECWEBB";#N/A,#N/A,FALSE,"MFT96";#N/A,#N/A,FALSE,"CTrecon"}</definedName>
    <definedName name="jhkgh_1_2_1_1" hidden="1">{#N/A,#N/A,FALSE,"TMCOMP96";#N/A,#N/A,FALSE,"MAT96";#N/A,#N/A,FALSE,"FANDA96";#N/A,#N/A,FALSE,"INTRAN96";#N/A,#N/A,FALSE,"NAA9697";#N/A,#N/A,FALSE,"ECWEBB";#N/A,#N/A,FALSE,"MFT96";#N/A,#N/A,FALSE,"CTrecon"}</definedName>
    <definedName name="jhkgh_1_2_1_1_1" hidden="1">{#N/A,#N/A,FALSE,"TMCOMP96";#N/A,#N/A,FALSE,"MAT96";#N/A,#N/A,FALSE,"FANDA96";#N/A,#N/A,FALSE,"INTRAN96";#N/A,#N/A,FALSE,"NAA9697";#N/A,#N/A,FALSE,"ECWEBB";#N/A,#N/A,FALSE,"MFT96";#N/A,#N/A,FALSE,"CTrecon"}</definedName>
    <definedName name="jhkgh_1_2_1_1_2" hidden="1">{#N/A,#N/A,FALSE,"TMCOMP96";#N/A,#N/A,FALSE,"MAT96";#N/A,#N/A,FALSE,"FANDA96";#N/A,#N/A,FALSE,"INTRAN96";#N/A,#N/A,FALSE,"NAA9697";#N/A,#N/A,FALSE,"ECWEBB";#N/A,#N/A,FALSE,"MFT96";#N/A,#N/A,FALSE,"CTrecon"}</definedName>
    <definedName name="jhkgh_1_2_1_2" localSheetId="0" hidden="1">{#N/A,#N/A,FALSE,"TMCOMP96";#N/A,#N/A,FALSE,"MAT96";#N/A,#N/A,FALSE,"FANDA96";#N/A,#N/A,FALSE,"INTRAN96";#N/A,#N/A,FALSE,"NAA9697";#N/A,#N/A,FALSE,"ECWEBB";#N/A,#N/A,FALSE,"MFT96";#N/A,#N/A,FALSE,"CTrecon"}</definedName>
    <definedName name="jhkgh_1_2_1_2" hidden="1">{#N/A,#N/A,FALSE,"TMCOMP96";#N/A,#N/A,FALSE,"MAT96";#N/A,#N/A,FALSE,"FANDA96";#N/A,#N/A,FALSE,"INTRAN96";#N/A,#N/A,FALSE,"NAA9697";#N/A,#N/A,FALSE,"ECWEBB";#N/A,#N/A,FALSE,"MFT96";#N/A,#N/A,FALSE,"CTrecon"}</definedName>
    <definedName name="jhkgh_1_2_1_3" localSheetId="0" hidden="1">{#N/A,#N/A,FALSE,"TMCOMP96";#N/A,#N/A,FALSE,"MAT96";#N/A,#N/A,FALSE,"FANDA96";#N/A,#N/A,FALSE,"INTRAN96";#N/A,#N/A,FALSE,"NAA9697";#N/A,#N/A,FALSE,"ECWEBB";#N/A,#N/A,FALSE,"MFT96";#N/A,#N/A,FALSE,"CTrecon"}</definedName>
    <definedName name="jhkgh_1_2_1_3" hidden="1">{#N/A,#N/A,FALSE,"TMCOMP96";#N/A,#N/A,FALSE,"MAT96";#N/A,#N/A,FALSE,"FANDA96";#N/A,#N/A,FALSE,"INTRAN96";#N/A,#N/A,FALSE,"NAA9697";#N/A,#N/A,FALSE,"ECWEBB";#N/A,#N/A,FALSE,"MFT96";#N/A,#N/A,FALSE,"CTrecon"}</definedName>
    <definedName name="jhkgh_1_2_1_4" localSheetId="0" hidden="1">{#N/A,#N/A,FALSE,"TMCOMP96";#N/A,#N/A,FALSE,"MAT96";#N/A,#N/A,FALSE,"FANDA96";#N/A,#N/A,FALSE,"INTRAN96";#N/A,#N/A,FALSE,"NAA9697";#N/A,#N/A,FALSE,"ECWEBB";#N/A,#N/A,FALSE,"MFT96";#N/A,#N/A,FALSE,"CTrecon"}</definedName>
    <definedName name="jhkgh_1_2_1_4" hidden="1">{#N/A,#N/A,FALSE,"TMCOMP96";#N/A,#N/A,FALSE,"MAT96";#N/A,#N/A,FALSE,"FANDA96";#N/A,#N/A,FALSE,"INTRAN96";#N/A,#N/A,FALSE,"NAA9697";#N/A,#N/A,FALSE,"ECWEBB";#N/A,#N/A,FALSE,"MFT96";#N/A,#N/A,FALSE,"CTrecon"}</definedName>
    <definedName name="jhkgh_1_2_1_5" localSheetId="0" hidden="1">{#N/A,#N/A,FALSE,"TMCOMP96";#N/A,#N/A,FALSE,"MAT96";#N/A,#N/A,FALSE,"FANDA96";#N/A,#N/A,FALSE,"INTRAN96";#N/A,#N/A,FALSE,"NAA9697";#N/A,#N/A,FALSE,"ECWEBB";#N/A,#N/A,FALSE,"MFT96";#N/A,#N/A,FALSE,"CTrecon"}</definedName>
    <definedName name="jhkgh_1_2_1_5" hidden="1">{#N/A,#N/A,FALSE,"TMCOMP96";#N/A,#N/A,FALSE,"MAT96";#N/A,#N/A,FALSE,"FANDA96";#N/A,#N/A,FALSE,"INTRAN96";#N/A,#N/A,FALSE,"NAA9697";#N/A,#N/A,FALSE,"ECWEBB";#N/A,#N/A,FALSE,"MFT96";#N/A,#N/A,FALSE,"CTrecon"}</definedName>
    <definedName name="jhkgh_1_2_2" localSheetId="0" hidden="1">{#N/A,#N/A,FALSE,"TMCOMP96";#N/A,#N/A,FALSE,"MAT96";#N/A,#N/A,FALSE,"FANDA96";#N/A,#N/A,FALSE,"INTRAN96";#N/A,#N/A,FALSE,"NAA9697";#N/A,#N/A,FALSE,"ECWEBB";#N/A,#N/A,FALSE,"MFT96";#N/A,#N/A,FALSE,"CTrecon"}</definedName>
    <definedName name="jhkgh_1_2_2" hidden="1">{#N/A,#N/A,FALSE,"TMCOMP96";#N/A,#N/A,FALSE,"MAT96";#N/A,#N/A,FALSE,"FANDA96";#N/A,#N/A,FALSE,"INTRAN96";#N/A,#N/A,FALSE,"NAA9697";#N/A,#N/A,FALSE,"ECWEBB";#N/A,#N/A,FALSE,"MFT96";#N/A,#N/A,FALSE,"CTrecon"}</definedName>
    <definedName name="jhkgh_1_2_3" localSheetId="0" hidden="1">{#N/A,#N/A,FALSE,"TMCOMP96";#N/A,#N/A,FALSE,"MAT96";#N/A,#N/A,FALSE,"FANDA96";#N/A,#N/A,FALSE,"INTRAN96";#N/A,#N/A,FALSE,"NAA9697";#N/A,#N/A,FALSE,"ECWEBB";#N/A,#N/A,FALSE,"MFT96";#N/A,#N/A,FALSE,"CTrecon"}</definedName>
    <definedName name="jhkgh_1_2_3" hidden="1">{#N/A,#N/A,FALSE,"TMCOMP96";#N/A,#N/A,FALSE,"MAT96";#N/A,#N/A,FALSE,"FANDA96";#N/A,#N/A,FALSE,"INTRAN96";#N/A,#N/A,FALSE,"NAA9697";#N/A,#N/A,FALSE,"ECWEBB";#N/A,#N/A,FALSE,"MFT96";#N/A,#N/A,FALSE,"CTrecon"}</definedName>
    <definedName name="jhkgh_1_2_4" localSheetId="0" hidden="1">{#N/A,#N/A,FALSE,"TMCOMP96";#N/A,#N/A,FALSE,"MAT96";#N/A,#N/A,FALSE,"FANDA96";#N/A,#N/A,FALSE,"INTRAN96";#N/A,#N/A,FALSE,"NAA9697";#N/A,#N/A,FALSE,"ECWEBB";#N/A,#N/A,FALSE,"MFT96";#N/A,#N/A,FALSE,"CTrecon"}</definedName>
    <definedName name="jhkgh_1_2_4" hidden="1">{#N/A,#N/A,FALSE,"TMCOMP96";#N/A,#N/A,FALSE,"MAT96";#N/A,#N/A,FALSE,"FANDA96";#N/A,#N/A,FALSE,"INTRAN96";#N/A,#N/A,FALSE,"NAA9697";#N/A,#N/A,FALSE,"ECWEBB";#N/A,#N/A,FALSE,"MFT96";#N/A,#N/A,FALSE,"CTrecon"}</definedName>
    <definedName name="jhkgh_1_2_5" localSheetId="0" hidden="1">{#N/A,#N/A,FALSE,"TMCOMP96";#N/A,#N/A,FALSE,"MAT96";#N/A,#N/A,FALSE,"FANDA96";#N/A,#N/A,FALSE,"INTRAN96";#N/A,#N/A,FALSE,"NAA9697";#N/A,#N/A,FALSE,"ECWEBB";#N/A,#N/A,FALSE,"MFT96";#N/A,#N/A,FALSE,"CTrecon"}</definedName>
    <definedName name="jhkgh_1_2_5" hidden="1">{#N/A,#N/A,FALSE,"TMCOMP96";#N/A,#N/A,FALSE,"MAT96";#N/A,#N/A,FALSE,"FANDA96";#N/A,#N/A,FALSE,"INTRAN96";#N/A,#N/A,FALSE,"NAA9697";#N/A,#N/A,FALSE,"ECWEBB";#N/A,#N/A,FALSE,"MFT96";#N/A,#N/A,FALSE,"CTrecon"}</definedName>
    <definedName name="jhkgh_1_3" localSheetId="0" hidden="1">{#N/A,#N/A,FALSE,"TMCOMP96";#N/A,#N/A,FALSE,"MAT96";#N/A,#N/A,FALSE,"FANDA96";#N/A,#N/A,FALSE,"INTRAN96";#N/A,#N/A,FALSE,"NAA9697";#N/A,#N/A,FALSE,"ECWEBB";#N/A,#N/A,FALSE,"MFT96";#N/A,#N/A,FALSE,"CTrecon"}</definedName>
    <definedName name="jhkgh_1_3" hidden="1">{#N/A,#N/A,FALSE,"TMCOMP96";#N/A,#N/A,FALSE,"MAT96";#N/A,#N/A,FALSE,"FANDA96";#N/A,#N/A,FALSE,"INTRAN96";#N/A,#N/A,FALSE,"NAA9697";#N/A,#N/A,FALSE,"ECWEBB";#N/A,#N/A,FALSE,"MFT96";#N/A,#N/A,FALSE,"CTrecon"}</definedName>
    <definedName name="jhkgh_1_3_1" localSheetId="0" hidden="1">{#N/A,#N/A,FALSE,"TMCOMP96";#N/A,#N/A,FALSE,"MAT96";#N/A,#N/A,FALSE,"FANDA96";#N/A,#N/A,FALSE,"INTRAN96";#N/A,#N/A,FALSE,"NAA9697";#N/A,#N/A,FALSE,"ECWEBB";#N/A,#N/A,FALSE,"MFT96";#N/A,#N/A,FALSE,"CTrecon"}</definedName>
    <definedName name="jhkgh_1_3_1" hidden="1">{#N/A,#N/A,FALSE,"TMCOMP96";#N/A,#N/A,FALSE,"MAT96";#N/A,#N/A,FALSE,"FANDA96";#N/A,#N/A,FALSE,"INTRAN96";#N/A,#N/A,FALSE,"NAA9697";#N/A,#N/A,FALSE,"ECWEBB";#N/A,#N/A,FALSE,"MFT96";#N/A,#N/A,FALSE,"CTrecon"}</definedName>
    <definedName name="jhkgh_1_3_1_1" localSheetId="0" hidden="1">{#N/A,#N/A,FALSE,"TMCOMP96";#N/A,#N/A,FALSE,"MAT96";#N/A,#N/A,FALSE,"FANDA96";#N/A,#N/A,FALSE,"INTRAN96";#N/A,#N/A,FALSE,"NAA9697";#N/A,#N/A,FALSE,"ECWEBB";#N/A,#N/A,FALSE,"MFT96";#N/A,#N/A,FALSE,"CTrecon"}</definedName>
    <definedName name="jhkgh_1_3_1_1" hidden="1">{#N/A,#N/A,FALSE,"TMCOMP96";#N/A,#N/A,FALSE,"MAT96";#N/A,#N/A,FALSE,"FANDA96";#N/A,#N/A,FALSE,"INTRAN96";#N/A,#N/A,FALSE,"NAA9697";#N/A,#N/A,FALSE,"ECWEBB";#N/A,#N/A,FALSE,"MFT96";#N/A,#N/A,FALSE,"CTrecon"}</definedName>
    <definedName name="jhkgh_1_3_1_1_1" hidden="1">{#N/A,#N/A,FALSE,"TMCOMP96";#N/A,#N/A,FALSE,"MAT96";#N/A,#N/A,FALSE,"FANDA96";#N/A,#N/A,FALSE,"INTRAN96";#N/A,#N/A,FALSE,"NAA9697";#N/A,#N/A,FALSE,"ECWEBB";#N/A,#N/A,FALSE,"MFT96";#N/A,#N/A,FALSE,"CTrecon"}</definedName>
    <definedName name="jhkgh_1_3_1_1_2" hidden="1">{#N/A,#N/A,FALSE,"TMCOMP96";#N/A,#N/A,FALSE,"MAT96";#N/A,#N/A,FALSE,"FANDA96";#N/A,#N/A,FALSE,"INTRAN96";#N/A,#N/A,FALSE,"NAA9697";#N/A,#N/A,FALSE,"ECWEBB";#N/A,#N/A,FALSE,"MFT96";#N/A,#N/A,FALSE,"CTrecon"}</definedName>
    <definedName name="jhkgh_1_3_1_2" localSheetId="0" hidden="1">{#N/A,#N/A,FALSE,"TMCOMP96";#N/A,#N/A,FALSE,"MAT96";#N/A,#N/A,FALSE,"FANDA96";#N/A,#N/A,FALSE,"INTRAN96";#N/A,#N/A,FALSE,"NAA9697";#N/A,#N/A,FALSE,"ECWEBB";#N/A,#N/A,FALSE,"MFT96";#N/A,#N/A,FALSE,"CTrecon"}</definedName>
    <definedName name="jhkgh_1_3_1_2" hidden="1">{#N/A,#N/A,FALSE,"TMCOMP96";#N/A,#N/A,FALSE,"MAT96";#N/A,#N/A,FALSE,"FANDA96";#N/A,#N/A,FALSE,"INTRAN96";#N/A,#N/A,FALSE,"NAA9697";#N/A,#N/A,FALSE,"ECWEBB";#N/A,#N/A,FALSE,"MFT96";#N/A,#N/A,FALSE,"CTrecon"}</definedName>
    <definedName name="jhkgh_1_3_1_3" localSheetId="0" hidden="1">{#N/A,#N/A,FALSE,"TMCOMP96";#N/A,#N/A,FALSE,"MAT96";#N/A,#N/A,FALSE,"FANDA96";#N/A,#N/A,FALSE,"INTRAN96";#N/A,#N/A,FALSE,"NAA9697";#N/A,#N/A,FALSE,"ECWEBB";#N/A,#N/A,FALSE,"MFT96";#N/A,#N/A,FALSE,"CTrecon"}</definedName>
    <definedName name="jhkgh_1_3_1_3" hidden="1">{#N/A,#N/A,FALSE,"TMCOMP96";#N/A,#N/A,FALSE,"MAT96";#N/A,#N/A,FALSE,"FANDA96";#N/A,#N/A,FALSE,"INTRAN96";#N/A,#N/A,FALSE,"NAA9697";#N/A,#N/A,FALSE,"ECWEBB";#N/A,#N/A,FALSE,"MFT96";#N/A,#N/A,FALSE,"CTrecon"}</definedName>
    <definedName name="jhkgh_1_3_1_4" localSheetId="0" hidden="1">{#N/A,#N/A,FALSE,"TMCOMP96";#N/A,#N/A,FALSE,"MAT96";#N/A,#N/A,FALSE,"FANDA96";#N/A,#N/A,FALSE,"INTRAN96";#N/A,#N/A,FALSE,"NAA9697";#N/A,#N/A,FALSE,"ECWEBB";#N/A,#N/A,FALSE,"MFT96";#N/A,#N/A,FALSE,"CTrecon"}</definedName>
    <definedName name="jhkgh_1_3_1_4" hidden="1">{#N/A,#N/A,FALSE,"TMCOMP96";#N/A,#N/A,FALSE,"MAT96";#N/A,#N/A,FALSE,"FANDA96";#N/A,#N/A,FALSE,"INTRAN96";#N/A,#N/A,FALSE,"NAA9697";#N/A,#N/A,FALSE,"ECWEBB";#N/A,#N/A,FALSE,"MFT96";#N/A,#N/A,FALSE,"CTrecon"}</definedName>
    <definedName name="jhkgh_1_3_1_5" localSheetId="0" hidden="1">{#N/A,#N/A,FALSE,"TMCOMP96";#N/A,#N/A,FALSE,"MAT96";#N/A,#N/A,FALSE,"FANDA96";#N/A,#N/A,FALSE,"INTRAN96";#N/A,#N/A,FALSE,"NAA9697";#N/A,#N/A,FALSE,"ECWEBB";#N/A,#N/A,FALSE,"MFT96";#N/A,#N/A,FALSE,"CTrecon"}</definedName>
    <definedName name="jhkgh_1_3_1_5" hidden="1">{#N/A,#N/A,FALSE,"TMCOMP96";#N/A,#N/A,FALSE,"MAT96";#N/A,#N/A,FALSE,"FANDA96";#N/A,#N/A,FALSE,"INTRAN96";#N/A,#N/A,FALSE,"NAA9697";#N/A,#N/A,FALSE,"ECWEBB";#N/A,#N/A,FALSE,"MFT96";#N/A,#N/A,FALSE,"CTrecon"}</definedName>
    <definedName name="jhkgh_1_3_2" localSheetId="0" hidden="1">{#N/A,#N/A,FALSE,"TMCOMP96";#N/A,#N/A,FALSE,"MAT96";#N/A,#N/A,FALSE,"FANDA96";#N/A,#N/A,FALSE,"INTRAN96";#N/A,#N/A,FALSE,"NAA9697";#N/A,#N/A,FALSE,"ECWEBB";#N/A,#N/A,FALSE,"MFT96";#N/A,#N/A,FALSE,"CTrecon"}</definedName>
    <definedName name="jhkgh_1_3_2" hidden="1">{#N/A,#N/A,FALSE,"TMCOMP96";#N/A,#N/A,FALSE,"MAT96";#N/A,#N/A,FALSE,"FANDA96";#N/A,#N/A,FALSE,"INTRAN96";#N/A,#N/A,FALSE,"NAA9697";#N/A,#N/A,FALSE,"ECWEBB";#N/A,#N/A,FALSE,"MFT96";#N/A,#N/A,FALSE,"CTrecon"}</definedName>
    <definedName name="jhkgh_1_3_3" localSheetId="0" hidden="1">{#N/A,#N/A,FALSE,"TMCOMP96";#N/A,#N/A,FALSE,"MAT96";#N/A,#N/A,FALSE,"FANDA96";#N/A,#N/A,FALSE,"INTRAN96";#N/A,#N/A,FALSE,"NAA9697";#N/A,#N/A,FALSE,"ECWEBB";#N/A,#N/A,FALSE,"MFT96";#N/A,#N/A,FALSE,"CTrecon"}</definedName>
    <definedName name="jhkgh_1_3_3" hidden="1">{#N/A,#N/A,FALSE,"TMCOMP96";#N/A,#N/A,FALSE,"MAT96";#N/A,#N/A,FALSE,"FANDA96";#N/A,#N/A,FALSE,"INTRAN96";#N/A,#N/A,FALSE,"NAA9697";#N/A,#N/A,FALSE,"ECWEBB";#N/A,#N/A,FALSE,"MFT96";#N/A,#N/A,FALSE,"CTrecon"}</definedName>
    <definedName name="jhkgh_1_3_4" localSheetId="0" hidden="1">{#N/A,#N/A,FALSE,"TMCOMP96";#N/A,#N/A,FALSE,"MAT96";#N/A,#N/A,FALSE,"FANDA96";#N/A,#N/A,FALSE,"INTRAN96";#N/A,#N/A,FALSE,"NAA9697";#N/A,#N/A,FALSE,"ECWEBB";#N/A,#N/A,FALSE,"MFT96";#N/A,#N/A,FALSE,"CTrecon"}</definedName>
    <definedName name="jhkgh_1_3_4" hidden="1">{#N/A,#N/A,FALSE,"TMCOMP96";#N/A,#N/A,FALSE,"MAT96";#N/A,#N/A,FALSE,"FANDA96";#N/A,#N/A,FALSE,"INTRAN96";#N/A,#N/A,FALSE,"NAA9697";#N/A,#N/A,FALSE,"ECWEBB";#N/A,#N/A,FALSE,"MFT96";#N/A,#N/A,FALSE,"CTrecon"}</definedName>
    <definedName name="jhkgh_1_3_5" localSheetId="0" hidden="1">{#N/A,#N/A,FALSE,"TMCOMP96";#N/A,#N/A,FALSE,"MAT96";#N/A,#N/A,FALSE,"FANDA96";#N/A,#N/A,FALSE,"INTRAN96";#N/A,#N/A,FALSE,"NAA9697";#N/A,#N/A,FALSE,"ECWEBB";#N/A,#N/A,FALSE,"MFT96";#N/A,#N/A,FALSE,"CTrecon"}</definedName>
    <definedName name="jhkgh_1_3_5" hidden="1">{#N/A,#N/A,FALSE,"TMCOMP96";#N/A,#N/A,FALSE,"MAT96";#N/A,#N/A,FALSE,"FANDA96";#N/A,#N/A,FALSE,"INTRAN96";#N/A,#N/A,FALSE,"NAA9697";#N/A,#N/A,FALSE,"ECWEBB";#N/A,#N/A,FALSE,"MFT96";#N/A,#N/A,FALSE,"CTrecon"}</definedName>
    <definedName name="jhkgh_1_4" localSheetId="0" hidden="1">{#N/A,#N/A,FALSE,"TMCOMP96";#N/A,#N/A,FALSE,"MAT96";#N/A,#N/A,FALSE,"FANDA96";#N/A,#N/A,FALSE,"INTRAN96";#N/A,#N/A,FALSE,"NAA9697";#N/A,#N/A,FALSE,"ECWEBB";#N/A,#N/A,FALSE,"MFT96";#N/A,#N/A,FALSE,"CTrecon"}</definedName>
    <definedName name="jhkgh_1_4" hidden="1">{#N/A,#N/A,FALSE,"TMCOMP96";#N/A,#N/A,FALSE,"MAT96";#N/A,#N/A,FALSE,"FANDA96";#N/A,#N/A,FALSE,"INTRAN96";#N/A,#N/A,FALSE,"NAA9697";#N/A,#N/A,FALSE,"ECWEBB";#N/A,#N/A,FALSE,"MFT96";#N/A,#N/A,FALSE,"CTrecon"}</definedName>
    <definedName name="jhkgh_1_4_1" localSheetId="0" hidden="1">{#N/A,#N/A,FALSE,"TMCOMP96";#N/A,#N/A,FALSE,"MAT96";#N/A,#N/A,FALSE,"FANDA96";#N/A,#N/A,FALSE,"INTRAN96";#N/A,#N/A,FALSE,"NAA9697";#N/A,#N/A,FALSE,"ECWEBB";#N/A,#N/A,FALSE,"MFT96";#N/A,#N/A,FALSE,"CTrecon"}</definedName>
    <definedName name="jhkgh_1_4_1" hidden="1">{#N/A,#N/A,FALSE,"TMCOMP96";#N/A,#N/A,FALSE,"MAT96";#N/A,#N/A,FALSE,"FANDA96";#N/A,#N/A,FALSE,"INTRAN96";#N/A,#N/A,FALSE,"NAA9697";#N/A,#N/A,FALSE,"ECWEBB";#N/A,#N/A,FALSE,"MFT96";#N/A,#N/A,FALSE,"CTrecon"}</definedName>
    <definedName name="jhkgh_1_4_1_1" localSheetId="0" hidden="1">{#N/A,#N/A,FALSE,"TMCOMP96";#N/A,#N/A,FALSE,"MAT96";#N/A,#N/A,FALSE,"FANDA96";#N/A,#N/A,FALSE,"INTRAN96";#N/A,#N/A,FALSE,"NAA9697";#N/A,#N/A,FALSE,"ECWEBB";#N/A,#N/A,FALSE,"MFT96";#N/A,#N/A,FALSE,"CTrecon"}</definedName>
    <definedName name="jhkgh_1_4_1_1" hidden="1">{#N/A,#N/A,FALSE,"TMCOMP96";#N/A,#N/A,FALSE,"MAT96";#N/A,#N/A,FALSE,"FANDA96";#N/A,#N/A,FALSE,"INTRAN96";#N/A,#N/A,FALSE,"NAA9697";#N/A,#N/A,FALSE,"ECWEBB";#N/A,#N/A,FALSE,"MFT96";#N/A,#N/A,FALSE,"CTrecon"}</definedName>
    <definedName name="jhkgh_1_4_1_2" localSheetId="0" hidden="1">{#N/A,#N/A,FALSE,"TMCOMP96";#N/A,#N/A,FALSE,"MAT96";#N/A,#N/A,FALSE,"FANDA96";#N/A,#N/A,FALSE,"INTRAN96";#N/A,#N/A,FALSE,"NAA9697";#N/A,#N/A,FALSE,"ECWEBB";#N/A,#N/A,FALSE,"MFT96";#N/A,#N/A,FALSE,"CTrecon"}</definedName>
    <definedName name="jhkgh_1_4_1_2" hidden="1">{#N/A,#N/A,FALSE,"TMCOMP96";#N/A,#N/A,FALSE,"MAT96";#N/A,#N/A,FALSE,"FANDA96";#N/A,#N/A,FALSE,"INTRAN96";#N/A,#N/A,FALSE,"NAA9697";#N/A,#N/A,FALSE,"ECWEBB";#N/A,#N/A,FALSE,"MFT96";#N/A,#N/A,FALSE,"CTrecon"}</definedName>
    <definedName name="jhkgh_1_4_1_3" localSheetId="0" hidden="1">{#N/A,#N/A,FALSE,"TMCOMP96";#N/A,#N/A,FALSE,"MAT96";#N/A,#N/A,FALSE,"FANDA96";#N/A,#N/A,FALSE,"INTRAN96";#N/A,#N/A,FALSE,"NAA9697";#N/A,#N/A,FALSE,"ECWEBB";#N/A,#N/A,FALSE,"MFT96";#N/A,#N/A,FALSE,"CTrecon"}</definedName>
    <definedName name="jhkgh_1_4_1_3" hidden="1">{#N/A,#N/A,FALSE,"TMCOMP96";#N/A,#N/A,FALSE,"MAT96";#N/A,#N/A,FALSE,"FANDA96";#N/A,#N/A,FALSE,"INTRAN96";#N/A,#N/A,FALSE,"NAA9697";#N/A,#N/A,FALSE,"ECWEBB";#N/A,#N/A,FALSE,"MFT96";#N/A,#N/A,FALSE,"CTrecon"}</definedName>
    <definedName name="jhkgh_1_4_1_4" localSheetId="0" hidden="1">{#N/A,#N/A,FALSE,"TMCOMP96";#N/A,#N/A,FALSE,"MAT96";#N/A,#N/A,FALSE,"FANDA96";#N/A,#N/A,FALSE,"INTRAN96";#N/A,#N/A,FALSE,"NAA9697";#N/A,#N/A,FALSE,"ECWEBB";#N/A,#N/A,FALSE,"MFT96";#N/A,#N/A,FALSE,"CTrecon"}</definedName>
    <definedName name="jhkgh_1_4_1_4" hidden="1">{#N/A,#N/A,FALSE,"TMCOMP96";#N/A,#N/A,FALSE,"MAT96";#N/A,#N/A,FALSE,"FANDA96";#N/A,#N/A,FALSE,"INTRAN96";#N/A,#N/A,FALSE,"NAA9697";#N/A,#N/A,FALSE,"ECWEBB";#N/A,#N/A,FALSE,"MFT96";#N/A,#N/A,FALSE,"CTrecon"}</definedName>
    <definedName name="jhkgh_1_4_1_5" hidden="1">{#N/A,#N/A,FALSE,"TMCOMP96";#N/A,#N/A,FALSE,"MAT96";#N/A,#N/A,FALSE,"FANDA96";#N/A,#N/A,FALSE,"INTRAN96";#N/A,#N/A,FALSE,"NAA9697";#N/A,#N/A,FALSE,"ECWEBB";#N/A,#N/A,FALSE,"MFT96";#N/A,#N/A,FALSE,"CTrecon"}</definedName>
    <definedName name="jhkgh_1_4_2" localSheetId="0" hidden="1">{#N/A,#N/A,FALSE,"TMCOMP96";#N/A,#N/A,FALSE,"MAT96";#N/A,#N/A,FALSE,"FANDA96";#N/A,#N/A,FALSE,"INTRAN96";#N/A,#N/A,FALSE,"NAA9697";#N/A,#N/A,FALSE,"ECWEBB";#N/A,#N/A,FALSE,"MFT96";#N/A,#N/A,FALSE,"CTrecon"}</definedName>
    <definedName name="jhkgh_1_4_2" hidden="1">{#N/A,#N/A,FALSE,"TMCOMP96";#N/A,#N/A,FALSE,"MAT96";#N/A,#N/A,FALSE,"FANDA96";#N/A,#N/A,FALSE,"INTRAN96";#N/A,#N/A,FALSE,"NAA9697";#N/A,#N/A,FALSE,"ECWEBB";#N/A,#N/A,FALSE,"MFT96";#N/A,#N/A,FALSE,"CTrecon"}</definedName>
    <definedName name="jhkgh_1_4_3" localSheetId="0" hidden="1">{#N/A,#N/A,FALSE,"TMCOMP96";#N/A,#N/A,FALSE,"MAT96";#N/A,#N/A,FALSE,"FANDA96";#N/A,#N/A,FALSE,"INTRAN96";#N/A,#N/A,FALSE,"NAA9697";#N/A,#N/A,FALSE,"ECWEBB";#N/A,#N/A,FALSE,"MFT96";#N/A,#N/A,FALSE,"CTrecon"}</definedName>
    <definedName name="jhkgh_1_4_3" hidden="1">{#N/A,#N/A,FALSE,"TMCOMP96";#N/A,#N/A,FALSE,"MAT96";#N/A,#N/A,FALSE,"FANDA96";#N/A,#N/A,FALSE,"INTRAN96";#N/A,#N/A,FALSE,"NAA9697";#N/A,#N/A,FALSE,"ECWEBB";#N/A,#N/A,FALSE,"MFT96";#N/A,#N/A,FALSE,"CTrecon"}</definedName>
    <definedName name="jhkgh_1_4_4" localSheetId="0" hidden="1">{#N/A,#N/A,FALSE,"TMCOMP96";#N/A,#N/A,FALSE,"MAT96";#N/A,#N/A,FALSE,"FANDA96";#N/A,#N/A,FALSE,"INTRAN96";#N/A,#N/A,FALSE,"NAA9697";#N/A,#N/A,FALSE,"ECWEBB";#N/A,#N/A,FALSE,"MFT96";#N/A,#N/A,FALSE,"CTrecon"}</definedName>
    <definedName name="jhkgh_1_4_4" hidden="1">{#N/A,#N/A,FALSE,"TMCOMP96";#N/A,#N/A,FALSE,"MAT96";#N/A,#N/A,FALSE,"FANDA96";#N/A,#N/A,FALSE,"INTRAN96";#N/A,#N/A,FALSE,"NAA9697";#N/A,#N/A,FALSE,"ECWEBB";#N/A,#N/A,FALSE,"MFT96";#N/A,#N/A,FALSE,"CTrecon"}</definedName>
    <definedName name="jhkgh_1_4_5" localSheetId="0" hidden="1">{#N/A,#N/A,FALSE,"TMCOMP96";#N/A,#N/A,FALSE,"MAT96";#N/A,#N/A,FALSE,"FANDA96";#N/A,#N/A,FALSE,"INTRAN96";#N/A,#N/A,FALSE,"NAA9697";#N/A,#N/A,FALSE,"ECWEBB";#N/A,#N/A,FALSE,"MFT96";#N/A,#N/A,FALSE,"CTrecon"}</definedName>
    <definedName name="jhkgh_1_4_5" hidden="1">{#N/A,#N/A,FALSE,"TMCOMP96";#N/A,#N/A,FALSE,"MAT96";#N/A,#N/A,FALSE,"FANDA96";#N/A,#N/A,FALSE,"INTRAN96";#N/A,#N/A,FALSE,"NAA9697";#N/A,#N/A,FALSE,"ECWEBB";#N/A,#N/A,FALSE,"MFT96";#N/A,#N/A,FALSE,"CTrecon"}</definedName>
    <definedName name="jhkgh_1_5" localSheetId="0" hidden="1">{#N/A,#N/A,FALSE,"TMCOMP96";#N/A,#N/A,FALSE,"MAT96";#N/A,#N/A,FALSE,"FANDA96";#N/A,#N/A,FALSE,"INTRAN96";#N/A,#N/A,FALSE,"NAA9697";#N/A,#N/A,FALSE,"ECWEBB";#N/A,#N/A,FALSE,"MFT96";#N/A,#N/A,FALSE,"CTrecon"}</definedName>
    <definedName name="jhkgh_1_5" hidden="1">{#N/A,#N/A,FALSE,"TMCOMP96";#N/A,#N/A,FALSE,"MAT96";#N/A,#N/A,FALSE,"FANDA96";#N/A,#N/A,FALSE,"INTRAN96";#N/A,#N/A,FALSE,"NAA9697";#N/A,#N/A,FALSE,"ECWEBB";#N/A,#N/A,FALSE,"MFT96";#N/A,#N/A,FALSE,"CTrecon"}</definedName>
    <definedName name="jhkgh_1_5_1" localSheetId="0" hidden="1">{#N/A,#N/A,FALSE,"TMCOMP96";#N/A,#N/A,FALSE,"MAT96";#N/A,#N/A,FALSE,"FANDA96";#N/A,#N/A,FALSE,"INTRAN96";#N/A,#N/A,FALSE,"NAA9697";#N/A,#N/A,FALSE,"ECWEBB";#N/A,#N/A,FALSE,"MFT96";#N/A,#N/A,FALSE,"CTrecon"}</definedName>
    <definedName name="jhkgh_1_5_1" hidden="1">{#N/A,#N/A,FALSE,"TMCOMP96";#N/A,#N/A,FALSE,"MAT96";#N/A,#N/A,FALSE,"FANDA96";#N/A,#N/A,FALSE,"INTRAN96";#N/A,#N/A,FALSE,"NAA9697";#N/A,#N/A,FALSE,"ECWEBB";#N/A,#N/A,FALSE,"MFT96";#N/A,#N/A,FALSE,"CTrecon"}</definedName>
    <definedName name="jhkgh_1_5_2" localSheetId="0" hidden="1">{#N/A,#N/A,FALSE,"TMCOMP96";#N/A,#N/A,FALSE,"MAT96";#N/A,#N/A,FALSE,"FANDA96";#N/A,#N/A,FALSE,"INTRAN96";#N/A,#N/A,FALSE,"NAA9697";#N/A,#N/A,FALSE,"ECWEBB";#N/A,#N/A,FALSE,"MFT96";#N/A,#N/A,FALSE,"CTrecon"}</definedName>
    <definedName name="jhkgh_1_5_2" hidden="1">{#N/A,#N/A,FALSE,"TMCOMP96";#N/A,#N/A,FALSE,"MAT96";#N/A,#N/A,FALSE,"FANDA96";#N/A,#N/A,FALSE,"INTRAN96";#N/A,#N/A,FALSE,"NAA9697";#N/A,#N/A,FALSE,"ECWEBB";#N/A,#N/A,FALSE,"MFT96";#N/A,#N/A,FALSE,"CTrecon"}</definedName>
    <definedName name="jhkgh_1_5_3" localSheetId="0" hidden="1">{#N/A,#N/A,FALSE,"TMCOMP96";#N/A,#N/A,FALSE,"MAT96";#N/A,#N/A,FALSE,"FANDA96";#N/A,#N/A,FALSE,"INTRAN96";#N/A,#N/A,FALSE,"NAA9697";#N/A,#N/A,FALSE,"ECWEBB";#N/A,#N/A,FALSE,"MFT96";#N/A,#N/A,FALSE,"CTrecon"}</definedName>
    <definedName name="jhkgh_1_5_3" hidden="1">{#N/A,#N/A,FALSE,"TMCOMP96";#N/A,#N/A,FALSE,"MAT96";#N/A,#N/A,FALSE,"FANDA96";#N/A,#N/A,FALSE,"INTRAN96";#N/A,#N/A,FALSE,"NAA9697";#N/A,#N/A,FALSE,"ECWEBB";#N/A,#N/A,FALSE,"MFT96";#N/A,#N/A,FALSE,"CTrecon"}</definedName>
    <definedName name="jhkgh_1_5_4" localSheetId="0" hidden="1">{#N/A,#N/A,FALSE,"TMCOMP96";#N/A,#N/A,FALSE,"MAT96";#N/A,#N/A,FALSE,"FANDA96";#N/A,#N/A,FALSE,"INTRAN96";#N/A,#N/A,FALSE,"NAA9697";#N/A,#N/A,FALSE,"ECWEBB";#N/A,#N/A,FALSE,"MFT96";#N/A,#N/A,FALSE,"CTrecon"}</definedName>
    <definedName name="jhkgh_1_5_4" hidden="1">{#N/A,#N/A,FALSE,"TMCOMP96";#N/A,#N/A,FALSE,"MAT96";#N/A,#N/A,FALSE,"FANDA96";#N/A,#N/A,FALSE,"INTRAN96";#N/A,#N/A,FALSE,"NAA9697";#N/A,#N/A,FALSE,"ECWEBB";#N/A,#N/A,FALSE,"MFT96";#N/A,#N/A,FALSE,"CTrecon"}</definedName>
    <definedName name="jhkgh_1_5_5" hidden="1">{#N/A,#N/A,FALSE,"TMCOMP96";#N/A,#N/A,FALSE,"MAT96";#N/A,#N/A,FALSE,"FANDA96";#N/A,#N/A,FALSE,"INTRAN96";#N/A,#N/A,FALSE,"NAA9697";#N/A,#N/A,FALSE,"ECWEBB";#N/A,#N/A,FALSE,"MFT96";#N/A,#N/A,FALSE,"CTrecon"}</definedName>
    <definedName name="jhkgh_2" localSheetId="0" hidden="1">{#N/A,#N/A,FALSE,"TMCOMP96";#N/A,#N/A,FALSE,"MAT96";#N/A,#N/A,FALSE,"FANDA96";#N/A,#N/A,FALSE,"INTRAN96";#N/A,#N/A,FALSE,"NAA9697";#N/A,#N/A,FALSE,"ECWEBB";#N/A,#N/A,FALSE,"MFT96";#N/A,#N/A,FALSE,"CTrecon"}</definedName>
    <definedName name="jhkgh_2" localSheetId="3" hidden="1">{#N/A,#N/A,FALSE,"TMCOMP96";#N/A,#N/A,FALSE,"MAT96";#N/A,#N/A,FALSE,"FANDA96";#N/A,#N/A,FALSE,"INTRAN96";#N/A,#N/A,FALSE,"NAA9697";#N/A,#N/A,FALSE,"ECWEBB";#N/A,#N/A,FALSE,"MFT96";#N/A,#N/A,FALSE,"CTrecon"}</definedName>
    <definedName name="jhkgh_2" localSheetId="4" hidden="1">{#N/A,#N/A,FALSE,"TMCOMP96";#N/A,#N/A,FALSE,"MAT96";#N/A,#N/A,FALSE,"FANDA96";#N/A,#N/A,FALSE,"INTRAN96";#N/A,#N/A,FALSE,"NAA9697";#N/A,#N/A,FALSE,"ECWEBB";#N/A,#N/A,FALSE,"MFT96";#N/A,#N/A,FALSE,"CTrecon"}</definedName>
    <definedName name="jhkgh_2" hidden="1">{#N/A,#N/A,FALSE,"TMCOMP96";#N/A,#N/A,FALSE,"MAT96";#N/A,#N/A,FALSE,"FANDA96";#N/A,#N/A,FALSE,"INTRAN96";#N/A,#N/A,FALSE,"NAA9697";#N/A,#N/A,FALSE,"ECWEBB";#N/A,#N/A,FALSE,"MFT96";#N/A,#N/A,FALSE,"CTrecon"}</definedName>
    <definedName name="jhkgh_2_1" localSheetId="0" hidden="1">{#N/A,#N/A,FALSE,"TMCOMP96";#N/A,#N/A,FALSE,"MAT96";#N/A,#N/A,FALSE,"FANDA96";#N/A,#N/A,FALSE,"INTRAN96";#N/A,#N/A,FALSE,"NAA9697";#N/A,#N/A,FALSE,"ECWEBB";#N/A,#N/A,FALSE,"MFT96";#N/A,#N/A,FALSE,"CTrecon"}</definedName>
    <definedName name="jhkgh_2_1" localSheetId="3" hidden="1">{#N/A,#N/A,FALSE,"TMCOMP96";#N/A,#N/A,FALSE,"MAT96";#N/A,#N/A,FALSE,"FANDA96";#N/A,#N/A,FALSE,"INTRAN96";#N/A,#N/A,FALSE,"NAA9697";#N/A,#N/A,FALSE,"ECWEBB";#N/A,#N/A,FALSE,"MFT96";#N/A,#N/A,FALSE,"CTrecon"}</definedName>
    <definedName name="jhkgh_2_1" hidden="1">{#N/A,#N/A,FALSE,"TMCOMP96";#N/A,#N/A,FALSE,"MAT96";#N/A,#N/A,FALSE,"FANDA96";#N/A,#N/A,FALSE,"INTRAN96";#N/A,#N/A,FALSE,"NAA9697";#N/A,#N/A,FALSE,"ECWEBB";#N/A,#N/A,FALSE,"MFT96";#N/A,#N/A,FALSE,"CTrecon"}</definedName>
    <definedName name="jhkgh_2_1_1" localSheetId="0" hidden="1">{#N/A,#N/A,FALSE,"TMCOMP96";#N/A,#N/A,FALSE,"MAT96";#N/A,#N/A,FALSE,"FANDA96";#N/A,#N/A,FALSE,"INTRAN96";#N/A,#N/A,FALSE,"NAA9697";#N/A,#N/A,FALSE,"ECWEBB";#N/A,#N/A,FALSE,"MFT96";#N/A,#N/A,FALSE,"CTrecon"}</definedName>
    <definedName name="jhkgh_2_1_1" hidden="1">{#N/A,#N/A,FALSE,"TMCOMP96";#N/A,#N/A,FALSE,"MAT96";#N/A,#N/A,FALSE,"FANDA96";#N/A,#N/A,FALSE,"INTRAN96";#N/A,#N/A,FALSE,"NAA9697";#N/A,#N/A,FALSE,"ECWEBB";#N/A,#N/A,FALSE,"MFT96";#N/A,#N/A,FALSE,"CTrecon"}</definedName>
    <definedName name="jhkgh_2_1_1_1" hidden="1">{#N/A,#N/A,FALSE,"TMCOMP96";#N/A,#N/A,FALSE,"MAT96";#N/A,#N/A,FALSE,"FANDA96";#N/A,#N/A,FALSE,"INTRAN96";#N/A,#N/A,FALSE,"NAA9697";#N/A,#N/A,FALSE,"ECWEBB";#N/A,#N/A,FALSE,"MFT96";#N/A,#N/A,FALSE,"CTrecon"}</definedName>
    <definedName name="jhkgh_2_1_1_2" hidden="1">{#N/A,#N/A,FALSE,"TMCOMP96";#N/A,#N/A,FALSE,"MAT96";#N/A,#N/A,FALSE,"FANDA96";#N/A,#N/A,FALSE,"INTRAN96";#N/A,#N/A,FALSE,"NAA9697";#N/A,#N/A,FALSE,"ECWEBB";#N/A,#N/A,FALSE,"MFT96";#N/A,#N/A,FALSE,"CTrecon"}</definedName>
    <definedName name="jhkgh_2_1_2" localSheetId="0" hidden="1">{#N/A,#N/A,FALSE,"TMCOMP96";#N/A,#N/A,FALSE,"MAT96";#N/A,#N/A,FALSE,"FANDA96";#N/A,#N/A,FALSE,"INTRAN96";#N/A,#N/A,FALSE,"NAA9697";#N/A,#N/A,FALSE,"ECWEBB";#N/A,#N/A,FALSE,"MFT96";#N/A,#N/A,FALSE,"CTrecon"}</definedName>
    <definedName name="jhkgh_2_1_2" hidden="1">{#N/A,#N/A,FALSE,"TMCOMP96";#N/A,#N/A,FALSE,"MAT96";#N/A,#N/A,FALSE,"FANDA96";#N/A,#N/A,FALSE,"INTRAN96";#N/A,#N/A,FALSE,"NAA9697";#N/A,#N/A,FALSE,"ECWEBB";#N/A,#N/A,FALSE,"MFT96";#N/A,#N/A,FALSE,"CTrecon"}</definedName>
    <definedName name="jhkgh_2_1_3" localSheetId="0" hidden="1">{#N/A,#N/A,FALSE,"TMCOMP96";#N/A,#N/A,FALSE,"MAT96";#N/A,#N/A,FALSE,"FANDA96";#N/A,#N/A,FALSE,"INTRAN96";#N/A,#N/A,FALSE,"NAA9697";#N/A,#N/A,FALSE,"ECWEBB";#N/A,#N/A,FALSE,"MFT96";#N/A,#N/A,FALSE,"CTrecon"}</definedName>
    <definedName name="jhkgh_2_1_3" hidden="1">{#N/A,#N/A,FALSE,"TMCOMP96";#N/A,#N/A,FALSE,"MAT96";#N/A,#N/A,FALSE,"FANDA96";#N/A,#N/A,FALSE,"INTRAN96";#N/A,#N/A,FALSE,"NAA9697";#N/A,#N/A,FALSE,"ECWEBB";#N/A,#N/A,FALSE,"MFT96";#N/A,#N/A,FALSE,"CTrecon"}</definedName>
    <definedName name="jhkgh_2_1_4" localSheetId="0" hidden="1">{#N/A,#N/A,FALSE,"TMCOMP96";#N/A,#N/A,FALSE,"MAT96";#N/A,#N/A,FALSE,"FANDA96";#N/A,#N/A,FALSE,"INTRAN96";#N/A,#N/A,FALSE,"NAA9697";#N/A,#N/A,FALSE,"ECWEBB";#N/A,#N/A,FALSE,"MFT96";#N/A,#N/A,FALSE,"CTrecon"}</definedName>
    <definedName name="jhkgh_2_1_4" hidden="1">{#N/A,#N/A,FALSE,"TMCOMP96";#N/A,#N/A,FALSE,"MAT96";#N/A,#N/A,FALSE,"FANDA96";#N/A,#N/A,FALSE,"INTRAN96";#N/A,#N/A,FALSE,"NAA9697";#N/A,#N/A,FALSE,"ECWEBB";#N/A,#N/A,FALSE,"MFT96";#N/A,#N/A,FALSE,"CTrecon"}</definedName>
    <definedName name="jhkgh_2_1_5" localSheetId="0" hidden="1">{#N/A,#N/A,FALSE,"TMCOMP96";#N/A,#N/A,FALSE,"MAT96";#N/A,#N/A,FALSE,"FANDA96";#N/A,#N/A,FALSE,"INTRAN96";#N/A,#N/A,FALSE,"NAA9697";#N/A,#N/A,FALSE,"ECWEBB";#N/A,#N/A,FALSE,"MFT96";#N/A,#N/A,FALSE,"CTrecon"}</definedName>
    <definedName name="jhkgh_2_1_5" hidden="1">{#N/A,#N/A,FALSE,"TMCOMP96";#N/A,#N/A,FALSE,"MAT96";#N/A,#N/A,FALSE,"FANDA96";#N/A,#N/A,FALSE,"INTRAN96";#N/A,#N/A,FALSE,"NAA9697";#N/A,#N/A,FALSE,"ECWEBB";#N/A,#N/A,FALSE,"MFT96";#N/A,#N/A,FALSE,"CTrecon"}</definedName>
    <definedName name="jhkgh_2_2" localSheetId="0" hidden="1">{#N/A,#N/A,FALSE,"TMCOMP96";#N/A,#N/A,FALSE,"MAT96";#N/A,#N/A,FALSE,"FANDA96";#N/A,#N/A,FALSE,"INTRAN96";#N/A,#N/A,FALSE,"NAA9697";#N/A,#N/A,FALSE,"ECWEBB";#N/A,#N/A,FALSE,"MFT96";#N/A,#N/A,FALSE,"CTrecon"}</definedName>
    <definedName name="jhkgh_2_2" hidden="1">{#N/A,#N/A,FALSE,"TMCOMP96";#N/A,#N/A,FALSE,"MAT96";#N/A,#N/A,FALSE,"FANDA96";#N/A,#N/A,FALSE,"INTRAN96";#N/A,#N/A,FALSE,"NAA9697";#N/A,#N/A,FALSE,"ECWEBB";#N/A,#N/A,FALSE,"MFT96";#N/A,#N/A,FALSE,"CTrecon"}</definedName>
    <definedName name="jhkgh_2_3" localSheetId="0" hidden="1">{#N/A,#N/A,FALSE,"TMCOMP96";#N/A,#N/A,FALSE,"MAT96";#N/A,#N/A,FALSE,"FANDA96";#N/A,#N/A,FALSE,"INTRAN96";#N/A,#N/A,FALSE,"NAA9697";#N/A,#N/A,FALSE,"ECWEBB";#N/A,#N/A,FALSE,"MFT96";#N/A,#N/A,FALSE,"CTrecon"}</definedName>
    <definedName name="jhkgh_2_3" hidden="1">{#N/A,#N/A,FALSE,"TMCOMP96";#N/A,#N/A,FALSE,"MAT96";#N/A,#N/A,FALSE,"FANDA96";#N/A,#N/A,FALSE,"INTRAN96";#N/A,#N/A,FALSE,"NAA9697";#N/A,#N/A,FALSE,"ECWEBB";#N/A,#N/A,FALSE,"MFT96";#N/A,#N/A,FALSE,"CTrecon"}</definedName>
    <definedName name="jhkgh_2_4" localSheetId="0" hidden="1">{#N/A,#N/A,FALSE,"TMCOMP96";#N/A,#N/A,FALSE,"MAT96";#N/A,#N/A,FALSE,"FANDA96";#N/A,#N/A,FALSE,"INTRAN96";#N/A,#N/A,FALSE,"NAA9697";#N/A,#N/A,FALSE,"ECWEBB";#N/A,#N/A,FALSE,"MFT96";#N/A,#N/A,FALSE,"CTrecon"}</definedName>
    <definedName name="jhkgh_2_4" hidden="1">{#N/A,#N/A,FALSE,"TMCOMP96";#N/A,#N/A,FALSE,"MAT96";#N/A,#N/A,FALSE,"FANDA96";#N/A,#N/A,FALSE,"INTRAN96";#N/A,#N/A,FALSE,"NAA9697";#N/A,#N/A,FALSE,"ECWEBB";#N/A,#N/A,FALSE,"MFT96";#N/A,#N/A,FALSE,"CTrecon"}</definedName>
    <definedName name="jhkgh_2_5" localSheetId="0" hidden="1">{#N/A,#N/A,FALSE,"TMCOMP96";#N/A,#N/A,FALSE,"MAT96";#N/A,#N/A,FALSE,"FANDA96";#N/A,#N/A,FALSE,"INTRAN96";#N/A,#N/A,FALSE,"NAA9697";#N/A,#N/A,FALSE,"ECWEBB";#N/A,#N/A,FALSE,"MFT96";#N/A,#N/A,FALSE,"CTrecon"}</definedName>
    <definedName name="jhkgh_2_5" hidden="1">{#N/A,#N/A,FALSE,"TMCOMP96";#N/A,#N/A,FALSE,"MAT96";#N/A,#N/A,FALSE,"FANDA96";#N/A,#N/A,FALSE,"INTRAN96";#N/A,#N/A,FALSE,"NAA9697";#N/A,#N/A,FALSE,"ECWEBB";#N/A,#N/A,FALSE,"MFT96";#N/A,#N/A,FALSE,"CTrecon"}</definedName>
    <definedName name="jhkgh_3" localSheetId="0" hidden="1">{#N/A,#N/A,FALSE,"TMCOMP96";#N/A,#N/A,FALSE,"MAT96";#N/A,#N/A,FALSE,"FANDA96";#N/A,#N/A,FALSE,"INTRAN96";#N/A,#N/A,FALSE,"NAA9697";#N/A,#N/A,FALSE,"ECWEBB";#N/A,#N/A,FALSE,"MFT96";#N/A,#N/A,FALSE,"CTrecon"}</definedName>
    <definedName name="jhkgh_3" hidden="1">{#N/A,#N/A,FALSE,"TMCOMP96";#N/A,#N/A,FALSE,"MAT96";#N/A,#N/A,FALSE,"FANDA96";#N/A,#N/A,FALSE,"INTRAN96";#N/A,#N/A,FALSE,"NAA9697";#N/A,#N/A,FALSE,"ECWEBB";#N/A,#N/A,FALSE,"MFT96";#N/A,#N/A,FALSE,"CTrecon"}</definedName>
    <definedName name="jhkgh_3_1" localSheetId="0" hidden="1">{#N/A,#N/A,FALSE,"TMCOMP96";#N/A,#N/A,FALSE,"MAT96";#N/A,#N/A,FALSE,"FANDA96";#N/A,#N/A,FALSE,"INTRAN96";#N/A,#N/A,FALSE,"NAA9697";#N/A,#N/A,FALSE,"ECWEBB";#N/A,#N/A,FALSE,"MFT96";#N/A,#N/A,FALSE,"CTrecon"}</definedName>
    <definedName name="jhkgh_3_1" hidden="1">{#N/A,#N/A,FALSE,"TMCOMP96";#N/A,#N/A,FALSE,"MAT96";#N/A,#N/A,FALSE,"FANDA96";#N/A,#N/A,FALSE,"INTRAN96";#N/A,#N/A,FALSE,"NAA9697";#N/A,#N/A,FALSE,"ECWEBB";#N/A,#N/A,FALSE,"MFT96";#N/A,#N/A,FALSE,"CTrecon"}</definedName>
    <definedName name="jhkgh_3_1_1" localSheetId="0" hidden="1">{#N/A,#N/A,FALSE,"TMCOMP96";#N/A,#N/A,FALSE,"MAT96";#N/A,#N/A,FALSE,"FANDA96";#N/A,#N/A,FALSE,"INTRAN96";#N/A,#N/A,FALSE,"NAA9697";#N/A,#N/A,FALSE,"ECWEBB";#N/A,#N/A,FALSE,"MFT96";#N/A,#N/A,FALSE,"CTrecon"}</definedName>
    <definedName name="jhkgh_3_1_1" hidden="1">{#N/A,#N/A,FALSE,"TMCOMP96";#N/A,#N/A,FALSE,"MAT96";#N/A,#N/A,FALSE,"FANDA96";#N/A,#N/A,FALSE,"INTRAN96";#N/A,#N/A,FALSE,"NAA9697";#N/A,#N/A,FALSE,"ECWEBB";#N/A,#N/A,FALSE,"MFT96";#N/A,#N/A,FALSE,"CTrecon"}</definedName>
    <definedName name="jhkgh_3_1_1_1" hidden="1">{#N/A,#N/A,FALSE,"TMCOMP96";#N/A,#N/A,FALSE,"MAT96";#N/A,#N/A,FALSE,"FANDA96";#N/A,#N/A,FALSE,"INTRAN96";#N/A,#N/A,FALSE,"NAA9697";#N/A,#N/A,FALSE,"ECWEBB";#N/A,#N/A,FALSE,"MFT96";#N/A,#N/A,FALSE,"CTrecon"}</definedName>
    <definedName name="jhkgh_3_1_1_2" hidden="1">{#N/A,#N/A,FALSE,"TMCOMP96";#N/A,#N/A,FALSE,"MAT96";#N/A,#N/A,FALSE,"FANDA96";#N/A,#N/A,FALSE,"INTRAN96";#N/A,#N/A,FALSE,"NAA9697";#N/A,#N/A,FALSE,"ECWEBB";#N/A,#N/A,FALSE,"MFT96";#N/A,#N/A,FALSE,"CTrecon"}</definedName>
    <definedName name="jhkgh_3_1_2" localSheetId="0" hidden="1">{#N/A,#N/A,FALSE,"TMCOMP96";#N/A,#N/A,FALSE,"MAT96";#N/A,#N/A,FALSE,"FANDA96";#N/A,#N/A,FALSE,"INTRAN96";#N/A,#N/A,FALSE,"NAA9697";#N/A,#N/A,FALSE,"ECWEBB";#N/A,#N/A,FALSE,"MFT96";#N/A,#N/A,FALSE,"CTrecon"}</definedName>
    <definedName name="jhkgh_3_1_2" hidden="1">{#N/A,#N/A,FALSE,"TMCOMP96";#N/A,#N/A,FALSE,"MAT96";#N/A,#N/A,FALSE,"FANDA96";#N/A,#N/A,FALSE,"INTRAN96";#N/A,#N/A,FALSE,"NAA9697";#N/A,#N/A,FALSE,"ECWEBB";#N/A,#N/A,FALSE,"MFT96";#N/A,#N/A,FALSE,"CTrecon"}</definedName>
    <definedName name="jhkgh_3_1_3" localSheetId="0" hidden="1">{#N/A,#N/A,FALSE,"TMCOMP96";#N/A,#N/A,FALSE,"MAT96";#N/A,#N/A,FALSE,"FANDA96";#N/A,#N/A,FALSE,"INTRAN96";#N/A,#N/A,FALSE,"NAA9697";#N/A,#N/A,FALSE,"ECWEBB";#N/A,#N/A,FALSE,"MFT96";#N/A,#N/A,FALSE,"CTrecon"}</definedName>
    <definedName name="jhkgh_3_1_3" hidden="1">{#N/A,#N/A,FALSE,"TMCOMP96";#N/A,#N/A,FALSE,"MAT96";#N/A,#N/A,FALSE,"FANDA96";#N/A,#N/A,FALSE,"INTRAN96";#N/A,#N/A,FALSE,"NAA9697";#N/A,#N/A,FALSE,"ECWEBB";#N/A,#N/A,FALSE,"MFT96";#N/A,#N/A,FALSE,"CTrecon"}</definedName>
    <definedName name="jhkgh_3_1_4" localSheetId="0" hidden="1">{#N/A,#N/A,FALSE,"TMCOMP96";#N/A,#N/A,FALSE,"MAT96";#N/A,#N/A,FALSE,"FANDA96";#N/A,#N/A,FALSE,"INTRAN96";#N/A,#N/A,FALSE,"NAA9697";#N/A,#N/A,FALSE,"ECWEBB";#N/A,#N/A,FALSE,"MFT96";#N/A,#N/A,FALSE,"CTrecon"}</definedName>
    <definedName name="jhkgh_3_1_4" hidden="1">{#N/A,#N/A,FALSE,"TMCOMP96";#N/A,#N/A,FALSE,"MAT96";#N/A,#N/A,FALSE,"FANDA96";#N/A,#N/A,FALSE,"INTRAN96";#N/A,#N/A,FALSE,"NAA9697";#N/A,#N/A,FALSE,"ECWEBB";#N/A,#N/A,FALSE,"MFT96";#N/A,#N/A,FALSE,"CTrecon"}</definedName>
    <definedName name="jhkgh_3_1_5" localSheetId="0" hidden="1">{#N/A,#N/A,FALSE,"TMCOMP96";#N/A,#N/A,FALSE,"MAT96";#N/A,#N/A,FALSE,"FANDA96";#N/A,#N/A,FALSE,"INTRAN96";#N/A,#N/A,FALSE,"NAA9697";#N/A,#N/A,FALSE,"ECWEBB";#N/A,#N/A,FALSE,"MFT96";#N/A,#N/A,FALSE,"CTrecon"}</definedName>
    <definedName name="jhkgh_3_1_5" hidden="1">{#N/A,#N/A,FALSE,"TMCOMP96";#N/A,#N/A,FALSE,"MAT96";#N/A,#N/A,FALSE,"FANDA96";#N/A,#N/A,FALSE,"INTRAN96";#N/A,#N/A,FALSE,"NAA9697";#N/A,#N/A,FALSE,"ECWEBB";#N/A,#N/A,FALSE,"MFT96";#N/A,#N/A,FALSE,"CTrecon"}</definedName>
    <definedName name="jhkgh_3_2" localSheetId="0" hidden="1">{#N/A,#N/A,FALSE,"TMCOMP96";#N/A,#N/A,FALSE,"MAT96";#N/A,#N/A,FALSE,"FANDA96";#N/A,#N/A,FALSE,"INTRAN96";#N/A,#N/A,FALSE,"NAA9697";#N/A,#N/A,FALSE,"ECWEBB";#N/A,#N/A,FALSE,"MFT96";#N/A,#N/A,FALSE,"CTrecon"}</definedName>
    <definedName name="jhkgh_3_2" hidden="1">{#N/A,#N/A,FALSE,"TMCOMP96";#N/A,#N/A,FALSE,"MAT96";#N/A,#N/A,FALSE,"FANDA96";#N/A,#N/A,FALSE,"INTRAN96";#N/A,#N/A,FALSE,"NAA9697";#N/A,#N/A,FALSE,"ECWEBB";#N/A,#N/A,FALSE,"MFT96";#N/A,#N/A,FALSE,"CTrecon"}</definedName>
    <definedName name="jhkgh_3_3" localSheetId="0" hidden="1">{#N/A,#N/A,FALSE,"TMCOMP96";#N/A,#N/A,FALSE,"MAT96";#N/A,#N/A,FALSE,"FANDA96";#N/A,#N/A,FALSE,"INTRAN96";#N/A,#N/A,FALSE,"NAA9697";#N/A,#N/A,FALSE,"ECWEBB";#N/A,#N/A,FALSE,"MFT96";#N/A,#N/A,FALSE,"CTrecon"}</definedName>
    <definedName name="jhkgh_3_3" hidden="1">{#N/A,#N/A,FALSE,"TMCOMP96";#N/A,#N/A,FALSE,"MAT96";#N/A,#N/A,FALSE,"FANDA96";#N/A,#N/A,FALSE,"INTRAN96";#N/A,#N/A,FALSE,"NAA9697";#N/A,#N/A,FALSE,"ECWEBB";#N/A,#N/A,FALSE,"MFT96";#N/A,#N/A,FALSE,"CTrecon"}</definedName>
    <definedName name="jhkgh_3_4" localSheetId="0" hidden="1">{#N/A,#N/A,FALSE,"TMCOMP96";#N/A,#N/A,FALSE,"MAT96";#N/A,#N/A,FALSE,"FANDA96";#N/A,#N/A,FALSE,"INTRAN96";#N/A,#N/A,FALSE,"NAA9697";#N/A,#N/A,FALSE,"ECWEBB";#N/A,#N/A,FALSE,"MFT96";#N/A,#N/A,FALSE,"CTrecon"}</definedName>
    <definedName name="jhkgh_3_4" hidden="1">{#N/A,#N/A,FALSE,"TMCOMP96";#N/A,#N/A,FALSE,"MAT96";#N/A,#N/A,FALSE,"FANDA96";#N/A,#N/A,FALSE,"INTRAN96";#N/A,#N/A,FALSE,"NAA9697";#N/A,#N/A,FALSE,"ECWEBB";#N/A,#N/A,FALSE,"MFT96";#N/A,#N/A,FALSE,"CTrecon"}</definedName>
    <definedName name="jhkgh_3_5" localSheetId="0" hidden="1">{#N/A,#N/A,FALSE,"TMCOMP96";#N/A,#N/A,FALSE,"MAT96";#N/A,#N/A,FALSE,"FANDA96";#N/A,#N/A,FALSE,"INTRAN96";#N/A,#N/A,FALSE,"NAA9697";#N/A,#N/A,FALSE,"ECWEBB";#N/A,#N/A,FALSE,"MFT96";#N/A,#N/A,FALSE,"CTrecon"}</definedName>
    <definedName name="jhkgh_3_5" hidden="1">{#N/A,#N/A,FALSE,"TMCOMP96";#N/A,#N/A,FALSE,"MAT96";#N/A,#N/A,FALSE,"FANDA96";#N/A,#N/A,FALSE,"INTRAN96";#N/A,#N/A,FALSE,"NAA9697";#N/A,#N/A,FALSE,"ECWEBB";#N/A,#N/A,FALSE,"MFT96";#N/A,#N/A,FALSE,"CTrecon"}</definedName>
    <definedName name="jhkgh_4" localSheetId="0" hidden="1">{#N/A,#N/A,FALSE,"TMCOMP96";#N/A,#N/A,FALSE,"MAT96";#N/A,#N/A,FALSE,"FANDA96";#N/A,#N/A,FALSE,"INTRAN96";#N/A,#N/A,FALSE,"NAA9697";#N/A,#N/A,FALSE,"ECWEBB";#N/A,#N/A,FALSE,"MFT96";#N/A,#N/A,FALSE,"CTrecon"}</definedName>
    <definedName name="jhkgh_4" hidden="1">{#N/A,#N/A,FALSE,"TMCOMP96";#N/A,#N/A,FALSE,"MAT96";#N/A,#N/A,FALSE,"FANDA96";#N/A,#N/A,FALSE,"INTRAN96";#N/A,#N/A,FALSE,"NAA9697";#N/A,#N/A,FALSE,"ECWEBB";#N/A,#N/A,FALSE,"MFT96";#N/A,#N/A,FALSE,"CTrecon"}</definedName>
    <definedName name="jhkgh_4_1" localSheetId="0" hidden="1">{#N/A,#N/A,FALSE,"TMCOMP96";#N/A,#N/A,FALSE,"MAT96";#N/A,#N/A,FALSE,"FANDA96";#N/A,#N/A,FALSE,"INTRAN96";#N/A,#N/A,FALSE,"NAA9697";#N/A,#N/A,FALSE,"ECWEBB";#N/A,#N/A,FALSE,"MFT96";#N/A,#N/A,FALSE,"CTrecon"}</definedName>
    <definedName name="jhkgh_4_1" hidden="1">{#N/A,#N/A,FALSE,"TMCOMP96";#N/A,#N/A,FALSE,"MAT96";#N/A,#N/A,FALSE,"FANDA96";#N/A,#N/A,FALSE,"INTRAN96";#N/A,#N/A,FALSE,"NAA9697";#N/A,#N/A,FALSE,"ECWEBB";#N/A,#N/A,FALSE,"MFT96";#N/A,#N/A,FALSE,"CTrecon"}</definedName>
    <definedName name="jhkgh_4_1_1" localSheetId="0" hidden="1">{#N/A,#N/A,FALSE,"TMCOMP96";#N/A,#N/A,FALSE,"MAT96";#N/A,#N/A,FALSE,"FANDA96";#N/A,#N/A,FALSE,"INTRAN96";#N/A,#N/A,FALSE,"NAA9697";#N/A,#N/A,FALSE,"ECWEBB";#N/A,#N/A,FALSE,"MFT96";#N/A,#N/A,FALSE,"CTrecon"}</definedName>
    <definedName name="jhkgh_4_1_1" hidden="1">{#N/A,#N/A,FALSE,"TMCOMP96";#N/A,#N/A,FALSE,"MAT96";#N/A,#N/A,FALSE,"FANDA96";#N/A,#N/A,FALSE,"INTRAN96";#N/A,#N/A,FALSE,"NAA9697";#N/A,#N/A,FALSE,"ECWEBB";#N/A,#N/A,FALSE,"MFT96";#N/A,#N/A,FALSE,"CTrecon"}</definedName>
    <definedName name="jhkgh_4_1_1_1" hidden="1">{#N/A,#N/A,FALSE,"TMCOMP96";#N/A,#N/A,FALSE,"MAT96";#N/A,#N/A,FALSE,"FANDA96";#N/A,#N/A,FALSE,"INTRAN96";#N/A,#N/A,FALSE,"NAA9697";#N/A,#N/A,FALSE,"ECWEBB";#N/A,#N/A,FALSE,"MFT96";#N/A,#N/A,FALSE,"CTrecon"}</definedName>
    <definedName name="jhkgh_4_1_1_2" hidden="1">{#N/A,#N/A,FALSE,"TMCOMP96";#N/A,#N/A,FALSE,"MAT96";#N/A,#N/A,FALSE,"FANDA96";#N/A,#N/A,FALSE,"INTRAN96";#N/A,#N/A,FALSE,"NAA9697";#N/A,#N/A,FALSE,"ECWEBB";#N/A,#N/A,FALSE,"MFT96";#N/A,#N/A,FALSE,"CTrecon"}</definedName>
    <definedName name="jhkgh_4_1_2" localSheetId="0" hidden="1">{#N/A,#N/A,FALSE,"TMCOMP96";#N/A,#N/A,FALSE,"MAT96";#N/A,#N/A,FALSE,"FANDA96";#N/A,#N/A,FALSE,"INTRAN96";#N/A,#N/A,FALSE,"NAA9697";#N/A,#N/A,FALSE,"ECWEBB";#N/A,#N/A,FALSE,"MFT96";#N/A,#N/A,FALSE,"CTrecon"}</definedName>
    <definedName name="jhkgh_4_1_2" hidden="1">{#N/A,#N/A,FALSE,"TMCOMP96";#N/A,#N/A,FALSE,"MAT96";#N/A,#N/A,FALSE,"FANDA96";#N/A,#N/A,FALSE,"INTRAN96";#N/A,#N/A,FALSE,"NAA9697";#N/A,#N/A,FALSE,"ECWEBB";#N/A,#N/A,FALSE,"MFT96";#N/A,#N/A,FALSE,"CTrecon"}</definedName>
    <definedName name="jhkgh_4_1_3" localSheetId="0" hidden="1">{#N/A,#N/A,FALSE,"TMCOMP96";#N/A,#N/A,FALSE,"MAT96";#N/A,#N/A,FALSE,"FANDA96";#N/A,#N/A,FALSE,"INTRAN96";#N/A,#N/A,FALSE,"NAA9697";#N/A,#N/A,FALSE,"ECWEBB";#N/A,#N/A,FALSE,"MFT96";#N/A,#N/A,FALSE,"CTrecon"}</definedName>
    <definedName name="jhkgh_4_1_3" hidden="1">{#N/A,#N/A,FALSE,"TMCOMP96";#N/A,#N/A,FALSE,"MAT96";#N/A,#N/A,FALSE,"FANDA96";#N/A,#N/A,FALSE,"INTRAN96";#N/A,#N/A,FALSE,"NAA9697";#N/A,#N/A,FALSE,"ECWEBB";#N/A,#N/A,FALSE,"MFT96";#N/A,#N/A,FALSE,"CTrecon"}</definedName>
    <definedName name="jhkgh_4_1_4" localSheetId="0" hidden="1">{#N/A,#N/A,FALSE,"TMCOMP96";#N/A,#N/A,FALSE,"MAT96";#N/A,#N/A,FALSE,"FANDA96";#N/A,#N/A,FALSE,"INTRAN96";#N/A,#N/A,FALSE,"NAA9697";#N/A,#N/A,FALSE,"ECWEBB";#N/A,#N/A,FALSE,"MFT96";#N/A,#N/A,FALSE,"CTrecon"}</definedName>
    <definedName name="jhkgh_4_1_4" hidden="1">{#N/A,#N/A,FALSE,"TMCOMP96";#N/A,#N/A,FALSE,"MAT96";#N/A,#N/A,FALSE,"FANDA96";#N/A,#N/A,FALSE,"INTRAN96";#N/A,#N/A,FALSE,"NAA9697";#N/A,#N/A,FALSE,"ECWEBB";#N/A,#N/A,FALSE,"MFT96";#N/A,#N/A,FALSE,"CTrecon"}</definedName>
    <definedName name="jhkgh_4_1_5" localSheetId="0" hidden="1">{#N/A,#N/A,FALSE,"TMCOMP96";#N/A,#N/A,FALSE,"MAT96";#N/A,#N/A,FALSE,"FANDA96";#N/A,#N/A,FALSE,"INTRAN96";#N/A,#N/A,FALSE,"NAA9697";#N/A,#N/A,FALSE,"ECWEBB";#N/A,#N/A,FALSE,"MFT96";#N/A,#N/A,FALSE,"CTrecon"}</definedName>
    <definedName name="jhkgh_4_1_5" hidden="1">{#N/A,#N/A,FALSE,"TMCOMP96";#N/A,#N/A,FALSE,"MAT96";#N/A,#N/A,FALSE,"FANDA96";#N/A,#N/A,FALSE,"INTRAN96";#N/A,#N/A,FALSE,"NAA9697";#N/A,#N/A,FALSE,"ECWEBB";#N/A,#N/A,FALSE,"MFT96";#N/A,#N/A,FALSE,"CTrecon"}</definedName>
    <definedName name="jhkgh_4_2" localSheetId="0" hidden="1">{#N/A,#N/A,FALSE,"TMCOMP96";#N/A,#N/A,FALSE,"MAT96";#N/A,#N/A,FALSE,"FANDA96";#N/A,#N/A,FALSE,"INTRAN96";#N/A,#N/A,FALSE,"NAA9697";#N/A,#N/A,FALSE,"ECWEBB";#N/A,#N/A,FALSE,"MFT96";#N/A,#N/A,FALSE,"CTrecon"}</definedName>
    <definedName name="jhkgh_4_2" hidden="1">{#N/A,#N/A,FALSE,"TMCOMP96";#N/A,#N/A,FALSE,"MAT96";#N/A,#N/A,FALSE,"FANDA96";#N/A,#N/A,FALSE,"INTRAN96";#N/A,#N/A,FALSE,"NAA9697";#N/A,#N/A,FALSE,"ECWEBB";#N/A,#N/A,FALSE,"MFT96";#N/A,#N/A,FALSE,"CTrecon"}</definedName>
    <definedName name="jhkgh_4_3" localSheetId="0" hidden="1">{#N/A,#N/A,FALSE,"TMCOMP96";#N/A,#N/A,FALSE,"MAT96";#N/A,#N/A,FALSE,"FANDA96";#N/A,#N/A,FALSE,"INTRAN96";#N/A,#N/A,FALSE,"NAA9697";#N/A,#N/A,FALSE,"ECWEBB";#N/A,#N/A,FALSE,"MFT96";#N/A,#N/A,FALSE,"CTrecon"}</definedName>
    <definedName name="jhkgh_4_3" hidden="1">{#N/A,#N/A,FALSE,"TMCOMP96";#N/A,#N/A,FALSE,"MAT96";#N/A,#N/A,FALSE,"FANDA96";#N/A,#N/A,FALSE,"INTRAN96";#N/A,#N/A,FALSE,"NAA9697";#N/A,#N/A,FALSE,"ECWEBB";#N/A,#N/A,FALSE,"MFT96";#N/A,#N/A,FALSE,"CTrecon"}</definedName>
    <definedName name="jhkgh_4_4" localSheetId="0" hidden="1">{#N/A,#N/A,FALSE,"TMCOMP96";#N/A,#N/A,FALSE,"MAT96";#N/A,#N/A,FALSE,"FANDA96";#N/A,#N/A,FALSE,"INTRAN96";#N/A,#N/A,FALSE,"NAA9697";#N/A,#N/A,FALSE,"ECWEBB";#N/A,#N/A,FALSE,"MFT96";#N/A,#N/A,FALSE,"CTrecon"}</definedName>
    <definedName name="jhkgh_4_4" hidden="1">{#N/A,#N/A,FALSE,"TMCOMP96";#N/A,#N/A,FALSE,"MAT96";#N/A,#N/A,FALSE,"FANDA96";#N/A,#N/A,FALSE,"INTRAN96";#N/A,#N/A,FALSE,"NAA9697";#N/A,#N/A,FALSE,"ECWEBB";#N/A,#N/A,FALSE,"MFT96";#N/A,#N/A,FALSE,"CTrecon"}</definedName>
    <definedName name="jhkgh_4_5" localSheetId="0" hidden="1">{#N/A,#N/A,FALSE,"TMCOMP96";#N/A,#N/A,FALSE,"MAT96";#N/A,#N/A,FALSE,"FANDA96";#N/A,#N/A,FALSE,"INTRAN96";#N/A,#N/A,FALSE,"NAA9697";#N/A,#N/A,FALSE,"ECWEBB";#N/A,#N/A,FALSE,"MFT96";#N/A,#N/A,FALSE,"CTrecon"}</definedName>
    <definedName name="jhkgh_4_5" hidden="1">{#N/A,#N/A,FALSE,"TMCOMP96";#N/A,#N/A,FALSE,"MAT96";#N/A,#N/A,FALSE,"FANDA96";#N/A,#N/A,FALSE,"INTRAN96";#N/A,#N/A,FALSE,"NAA9697";#N/A,#N/A,FALSE,"ECWEBB";#N/A,#N/A,FALSE,"MFT96";#N/A,#N/A,FALSE,"CTrecon"}</definedName>
    <definedName name="jhkgh_5" localSheetId="0" hidden="1">{#N/A,#N/A,FALSE,"TMCOMP96";#N/A,#N/A,FALSE,"MAT96";#N/A,#N/A,FALSE,"FANDA96";#N/A,#N/A,FALSE,"INTRAN96";#N/A,#N/A,FALSE,"NAA9697";#N/A,#N/A,FALSE,"ECWEBB";#N/A,#N/A,FALSE,"MFT96";#N/A,#N/A,FALSE,"CTrecon"}</definedName>
    <definedName name="jhkgh_5" hidden="1">{#N/A,#N/A,FALSE,"TMCOMP96";#N/A,#N/A,FALSE,"MAT96";#N/A,#N/A,FALSE,"FANDA96";#N/A,#N/A,FALSE,"INTRAN96";#N/A,#N/A,FALSE,"NAA9697";#N/A,#N/A,FALSE,"ECWEBB";#N/A,#N/A,FALSE,"MFT96";#N/A,#N/A,FALSE,"CTrecon"}</definedName>
    <definedName name="jhkgh_5_1" localSheetId="0" hidden="1">{#N/A,#N/A,FALSE,"TMCOMP96";#N/A,#N/A,FALSE,"MAT96";#N/A,#N/A,FALSE,"FANDA96";#N/A,#N/A,FALSE,"INTRAN96";#N/A,#N/A,FALSE,"NAA9697";#N/A,#N/A,FALSE,"ECWEBB";#N/A,#N/A,FALSE,"MFT96";#N/A,#N/A,FALSE,"CTrecon"}</definedName>
    <definedName name="jhkgh_5_1" hidden="1">{#N/A,#N/A,FALSE,"TMCOMP96";#N/A,#N/A,FALSE,"MAT96";#N/A,#N/A,FALSE,"FANDA96";#N/A,#N/A,FALSE,"INTRAN96";#N/A,#N/A,FALSE,"NAA9697";#N/A,#N/A,FALSE,"ECWEBB";#N/A,#N/A,FALSE,"MFT96";#N/A,#N/A,FALSE,"CTrecon"}</definedName>
    <definedName name="jhkgh_5_1_1" localSheetId="0" hidden="1">{#N/A,#N/A,FALSE,"TMCOMP96";#N/A,#N/A,FALSE,"MAT96";#N/A,#N/A,FALSE,"FANDA96";#N/A,#N/A,FALSE,"INTRAN96";#N/A,#N/A,FALSE,"NAA9697";#N/A,#N/A,FALSE,"ECWEBB";#N/A,#N/A,FALSE,"MFT96";#N/A,#N/A,FALSE,"CTrecon"}</definedName>
    <definedName name="jhkgh_5_1_1" hidden="1">{#N/A,#N/A,FALSE,"TMCOMP96";#N/A,#N/A,FALSE,"MAT96";#N/A,#N/A,FALSE,"FANDA96";#N/A,#N/A,FALSE,"INTRAN96";#N/A,#N/A,FALSE,"NAA9697";#N/A,#N/A,FALSE,"ECWEBB";#N/A,#N/A,FALSE,"MFT96";#N/A,#N/A,FALSE,"CTrecon"}</definedName>
    <definedName name="jhkgh_5_1_1_1" hidden="1">{#N/A,#N/A,FALSE,"TMCOMP96";#N/A,#N/A,FALSE,"MAT96";#N/A,#N/A,FALSE,"FANDA96";#N/A,#N/A,FALSE,"INTRAN96";#N/A,#N/A,FALSE,"NAA9697";#N/A,#N/A,FALSE,"ECWEBB";#N/A,#N/A,FALSE,"MFT96";#N/A,#N/A,FALSE,"CTrecon"}</definedName>
    <definedName name="jhkgh_5_1_1_2" hidden="1">{#N/A,#N/A,FALSE,"TMCOMP96";#N/A,#N/A,FALSE,"MAT96";#N/A,#N/A,FALSE,"FANDA96";#N/A,#N/A,FALSE,"INTRAN96";#N/A,#N/A,FALSE,"NAA9697";#N/A,#N/A,FALSE,"ECWEBB";#N/A,#N/A,FALSE,"MFT96";#N/A,#N/A,FALSE,"CTrecon"}</definedName>
    <definedName name="jhkgh_5_1_2" localSheetId="0" hidden="1">{#N/A,#N/A,FALSE,"TMCOMP96";#N/A,#N/A,FALSE,"MAT96";#N/A,#N/A,FALSE,"FANDA96";#N/A,#N/A,FALSE,"INTRAN96";#N/A,#N/A,FALSE,"NAA9697";#N/A,#N/A,FALSE,"ECWEBB";#N/A,#N/A,FALSE,"MFT96";#N/A,#N/A,FALSE,"CTrecon"}</definedName>
    <definedName name="jhkgh_5_1_2" hidden="1">{#N/A,#N/A,FALSE,"TMCOMP96";#N/A,#N/A,FALSE,"MAT96";#N/A,#N/A,FALSE,"FANDA96";#N/A,#N/A,FALSE,"INTRAN96";#N/A,#N/A,FALSE,"NAA9697";#N/A,#N/A,FALSE,"ECWEBB";#N/A,#N/A,FALSE,"MFT96";#N/A,#N/A,FALSE,"CTrecon"}</definedName>
    <definedName name="jhkgh_5_1_3" localSheetId="0" hidden="1">{#N/A,#N/A,FALSE,"TMCOMP96";#N/A,#N/A,FALSE,"MAT96";#N/A,#N/A,FALSE,"FANDA96";#N/A,#N/A,FALSE,"INTRAN96";#N/A,#N/A,FALSE,"NAA9697";#N/A,#N/A,FALSE,"ECWEBB";#N/A,#N/A,FALSE,"MFT96";#N/A,#N/A,FALSE,"CTrecon"}</definedName>
    <definedName name="jhkgh_5_1_3" hidden="1">{#N/A,#N/A,FALSE,"TMCOMP96";#N/A,#N/A,FALSE,"MAT96";#N/A,#N/A,FALSE,"FANDA96";#N/A,#N/A,FALSE,"INTRAN96";#N/A,#N/A,FALSE,"NAA9697";#N/A,#N/A,FALSE,"ECWEBB";#N/A,#N/A,FALSE,"MFT96";#N/A,#N/A,FALSE,"CTrecon"}</definedName>
    <definedName name="jhkgh_5_1_4" localSheetId="0" hidden="1">{#N/A,#N/A,FALSE,"TMCOMP96";#N/A,#N/A,FALSE,"MAT96";#N/A,#N/A,FALSE,"FANDA96";#N/A,#N/A,FALSE,"INTRAN96";#N/A,#N/A,FALSE,"NAA9697";#N/A,#N/A,FALSE,"ECWEBB";#N/A,#N/A,FALSE,"MFT96";#N/A,#N/A,FALSE,"CTrecon"}</definedName>
    <definedName name="jhkgh_5_1_4" hidden="1">{#N/A,#N/A,FALSE,"TMCOMP96";#N/A,#N/A,FALSE,"MAT96";#N/A,#N/A,FALSE,"FANDA96";#N/A,#N/A,FALSE,"INTRAN96";#N/A,#N/A,FALSE,"NAA9697";#N/A,#N/A,FALSE,"ECWEBB";#N/A,#N/A,FALSE,"MFT96";#N/A,#N/A,FALSE,"CTrecon"}</definedName>
    <definedName name="jhkgh_5_1_5" localSheetId="0" hidden="1">{#N/A,#N/A,FALSE,"TMCOMP96";#N/A,#N/A,FALSE,"MAT96";#N/A,#N/A,FALSE,"FANDA96";#N/A,#N/A,FALSE,"INTRAN96";#N/A,#N/A,FALSE,"NAA9697";#N/A,#N/A,FALSE,"ECWEBB";#N/A,#N/A,FALSE,"MFT96";#N/A,#N/A,FALSE,"CTrecon"}</definedName>
    <definedName name="jhkgh_5_1_5" hidden="1">{#N/A,#N/A,FALSE,"TMCOMP96";#N/A,#N/A,FALSE,"MAT96";#N/A,#N/A,FALSE,"FANDA96";#N/A,#N/A,FALSE,"INTRAN96";#N/A,#N/A,FALSE,"NAA9697";#N/A,#N/A,FALSE,"ECWEBB";#N/A,#N/A,FALSE,"MFT96";#N/A,#N/A,FALSE,"CTrecon"}</definedName>
    <definedName name="jhkgh_5_2" localSheetId="0" hidden="1">{#N/A,#N/A,FALSE,"TMCOMP96";#N/A,#N/A,FALSE,"MAT96";#N/A,#N/A,FALSE,"FANDA96";#N/A,#N/A,FALSE,"INTRAN96";#N/A,#N/A,FALSE,"NAA9697";#N/A,#N/A,FALSE,"ECWEBB";#N/A,#N/A,FALSE,"MFT96";#N/A,#N/A,FALSE,"CTrecon"}</definedName>
    <definedName name="jhkgh_5_2" hidden="1">{#N/A,#N/A,FALSE,"TMCOMP96";#N/A,#N/A,FALSE,"MAT96";#N/A,#N/A,FALSE,"FANDA96";#N/A,#N/A,FALSE,"INTRAN96";#N/A,#N/A,FALSE,"NAA9697";#N/A,#N/A,FALSE,"ECWEBB";#N/A,#N/A,FALSE,"MFT96";#N/A,#N/A,FALSE,"CTrecon"}</definedName>
    <definedName name="jhkgh_5_3" localSheetId="0" hidden="1">{#N/A,#N/A,FALSE,"TMCOMP96";#N/A,#N/A,FALSE,"MAT96";#N/A,#N/A,FALSE,"FANDA96";#N/A,#N/A,FALSE,"INTRAN96";#N/A,#N/A,FALSE,"NAA9697";#N/A,#N/A,FALSE,"ECWEBB";#N/A,#N/A,FALSE,"MFT96";#N/A,#N/A,FALSE,"CTrecon"}</definedName>
    <definedName name="jhkgh_5_3" hidden="1">{#N/A,#N/A,FALSE,"TMCOMP96";#N/A,#N/A,FALSE,"MAT96";#N/A,#N/A,FALSE,"FANDA96";#N/A,#N/A,FALSE,"INTRAN96";#N/A,#N/A,FALSE,"NAA9697";#N/A,#N/A,FALSE,"ECWEBB";#N/A,#N/A,FALSE,"MFT96";#N/A,#N/A,FALSE,"CTrecon"}</definedName>
    <definedName name="jhkgh_5_4" localSheetId="0" hidden="1">{#N/A,#N/A,FALSE,"TMCOMP96";#N/A,#N/A,FALSE,"MAT96";#N/A,#N/A,FALSE,"FANDA96";#N/A,#N/A,FALSE,"INTRAN96";#N/A,#N/A,FALSE,"NAA9697";#N/A,#N/A,FALSE,"ECWEBB";#N/A,#N/A,FALSE,"MFT96";#N/A,#N/A,FALSE,"CTrecon"}</definedName>
    <definedName name="jhkgh_5_4" hidden="1">{#N/A,#N/A,FALSE,"TMCOMP96";#N/A,#N/A,FALSE,"MAT96";#N/A,#N/A,FALSE,"FANDA96";#N/A,#N/A,FALSE,"INTRAN96";#N/A,#N/A,FALSE,"NAA9697";#N/A,#N/A,FALSE,"ECWEBB";#N/A,#N/A,FALSE,"MFT96";#N/A,#N/A,FALSE,"CTrecon"}</definedName>
    <definedName name="jhkgh_5_5" localSheetId="0" hidden="1">{#N/A,#N/A,FALSE,"TMCOMP96";#N/A,#N/A,FALSE,"MAT96";#N/A,#N/A,FALSE,"FANDA96";#N/A,#N/A,FALSE,"INTRAN96";#N/A,#N/A,FALSE,"NAA9697";#N/A,#N/A,FALSE,"ECWEBB";#N/A,#N/A,FALSE,"MFT96";#N/A,#N/A,FALSE,"CTrecon"}</definedName>
    <definedName name="jhkgh_5_5" hidden="1">{#N/A,#N/A,FALSE,"TMCOMP96";#N/A,#N/A,FALSE,"MAT96";#N/A,#N/A,FALSE,"FANDA96";#N/A,#N/A,FALSE,"INTRAN96";#N/A,#N/A,FALSE,"NAA9697";#N/A,#N/A,FALSE,"ECWEBB";#N/A,#N/A,FALSE,"MFT96";#N/A,#N/A,FALSE,"CTrecon"}</definedName>
    <definedName name="jhkgh2" localSheetId="0" hidden="1">{#N/A,#N/A,FALSE,"TMCOMP96";#N/A,#N/A,FALSE,"MAT96";#N/A,#N/A,FALSE,"FANDA96";#N/A,#N/A,FALSE,"INTRAN96";#N/A,#N/A,FALSE,"NAA9697";#N/A,#N/A,FALSE,"ECWEBB";#N/A,#N/A,FALSE,"MFT96";#N/A,#N/A,FALSE,"CTrecon"}</definedName>
    <definedName name="jhkgh2" localSheetId="3" hidden="1">{#N/A,#N/A,FALSE,"TMCOMP96";#N/A,#N/A,FALSE,"MAT96";#N/A,#N/A,FALSE,"FANDA96";#N/A,#N/A,FALSE,"INTRAN96";#N/A,#N/A,FALSE,"NAA9697";#N/A,#N/A,FALSE,"ECWEBB";#N/A,#N/A,FALSE,"MFT96";#N/A,#N/A,FALSE,"CTrecon"}</definedName>
    <definedName name="jhkgh2" localSheetId="4"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hkgh2_1" localSheetId="0" hidden="1">{#N/A,#N/A,FALSE,"TMCOMP96";#N/A,#N/A,FALSE,"MAT96";#N/A,#N/A,FALSE,"FANDA96";#N/A,#N/A,FALSE,"INTRAN96";#N/A,#N/A,FALSE,"NAA9697";#N/A,#N/A,FALSE,"ECWEBB";#N/A,#N/A,FALSE,"MFT96";#N/A,#N/A,FALSE,"CTrecon"}</definedName>
    <definedName name="jhkgh2_1" localSheetId="3" hidden="1">{#N/A,#N/A,FALSE,"TMCOMP96";#N/A,#N/A,FALSE,"MAT96";#N/A,#N/A,FALSE,"FANDA96";#N/A,#N/A,FALSE,"INTRAN96";#N/A,#N/A,FALSE,"NAA9697";#N/A,#N/A,FALSE,"ECWEBB";#N/A,#N/A,FALSE,"MFT96";#N/A,#N/A,FALSE,"CTrecon"}</definedName>
    <definedName name="jhkgh2_1" localSheetId="4" hidden="1">{#N/A,#N/A,FALSE,"TMCOMP96";#N/A,#N/A,FALSE,"MAT96";#N/A,#N/A,FALSE,"FANDA96";#N/A,#N/A,FALSE,"INTRAN96";#N/A,#N/A,FALSE,"NAA9697";#N/A,#N/A,FALSE,"ECWEBB";#N/A,#N/A,FALSE,"MFT96";#N/A,#N/A,FALSE,"CTrecon"}</definedName>
    <definedName name="jhkgh2_1" hidden="1">{#N/A,#N/A,FALSE,"TMCOMP96";#N/A,#N/A,FALSE,"MAT96";#N/A,#N/A,FALSE,"FANDA96";#N/A,#N/A,FALSE,"INTRAN96";#N/A,#N/A,FALSE,"NAA9697";#N/A,#N/A,FALSE,"ECWEBB";#N/A,#N/A,FALSE,"MFT96";#N/A,#N/A,FALSE,"CTrecon"}</definedName>
    <definedName name="jhkgh2_1_1" localSheetId="0" hidden="1">{#N/A,#N/A,FALSE,"TMCOMP96";#N/A,#N/A,FALSE,"MAT96";#N/A,#N/A,FALSE,"FANDA96";#N/A,#N/A,FALSE,"INTRAN96";#N/A,#N/A,FALSE,"NAA9697";#N/A,#N/A,FALSE,"ECWEBB";#N/A,#N/A,FALSE,"MFT96";#N/A,#N/A,FALSE,"CTrecon"}</definedName>
    <definedName name="jhkgh2_1_1" localSheetId="3" hidden="1">{#N/A,#N/A,FALSE,"TMCOMP96";#N/A,#N/A,FALSE,"MAT96";#N/A,#N/A,FALSE,"FANDA96";#N/A,#N/A,FALSE,"INTRAN96";#N/A,#N/A,FALSE,"NAA9697";#N/A,#N/A,FALSE,"ECWEBB";#N/A,#N/A,FALSE,"MFT96";#N/A,#N/A,FALSE,"CTrecon"}</definedName>
    <definedName name="jhkgh2_1_1" localSheetId="4" hidden="1">{#N/A,#N/A,FALSE,"TMCOMP96";#N/A,#N/A,FALSE,"MAT96";#N/A,#N/A,FALSE,"FANDA96";#N/A,#N/A,FALSE,"INTRAN96";#N/A,#N/A,FALSE,"NAA9697";#N/A,#N/A,FALSE,"ECWEBB";#N/A,#N/A,FALSE,"MFT96";#N/A,#N/A,FALSE,"CTrecon"}</definedName>
    <definedName name="jhkgh2_1_1" hidden="1">{#N/A,#N/A,FALSE,"TMCOMP96";#N/A,#N/A,FALSE,"MAT96";#N/A,#N/A,FALSE,"FANDA96";#N/A,#N/A,FALSE,"INTRAN96";#N/A,#N/A,FALSE,"NAA9697";#N/A,#N/A,FALSE,"ECWEBB";#N/A,#N/A,FALSE,"MFT96";#N/A,#N/A,FALSE,"CTrecon"}</definedName>
    <definedName name="jhkgh2_1_1_1" localSheetId="0" hidden="1">{#N/A,#N/A,FALSE,"TMCOMP96";#N/A,#N/A,FALSE,"MAT96";#N/A,#N/A,FALSE,"FANDA96";#N/A,#N/A,FALSE,"INTRAN96";#N/A,#N/A,FALSE,"NAA9697";#N/A,#N/A,FALSE,"ECWEBB";#N/A,#N/A,FALSE,"MFT96";#N/A,#N/A,FALSE,"CTrecon"}</definedName>
    <definedName name="jhkgh2_1_1_1" hidden="1">{#N/A,#N/A,FALSE,"TMCOMP96";#N/A,#N/A,FALSE,"MAT96";#N/A,#N/A,FALSE,"FANDA96";#N/A,#N/A,FALSE,"INTRAN96";#N/A,#N/A,FALSE,"NAA9697";#N/A,#N/A,FALSE,"ECWEBB";#N/A,#N/A,FALSE,"MFT96";#N/A,#N/A,FALSE,"CTrecon"}</definedName>
    <definedName name="jhkgh2_1_1_1_1" localSheetId="0" hidden="1">{#N/A,#N/A,FALSE,"TMCOMP96";#N/A,#N/A,FALSE,"MAT96";#N/A,#N/A,FALSE,"FANDA96";#N/A,#N/A,FALSE,"INTRAN96";#N/A,#N/A,FALSE,"NAA9697";#N/A,#N/A,FALSE,"ECWEBB";#N/A,#N/A,FALSE,"MFT96";#N/A,#N/A,FALSE,"CTrecon"}</definedName>
    <definedName name="jhkgh2_1_1_1_1" hidden="1">{#N/A,#N/A,FALSE,"TMCOMP96";#N/A,#N/A,FALSE,"MAT96";#N/A,#N/A,FALSE,"FANDA96";#N/A,#N/A,FALSE,"INTRAN96";#N/A,#N/A,FALSE,"NAA9697";#N/A,#N/A,FALSE,"ECWEBB";#N/A,#N/A,FALSE,"MFT96";#N/A,#N/A,FALSE,"CTrecon"}</definedName>
    <definedName name="jhkgh2_1_1_1_1_1" hidden="1">{#N/A,#N/A,FALSE,"TMCOMP96";#N/A,#N/A,FALSE,"MAT96";#N/A,#N/A,FALSE,"FANDA96";#N/A,#N/A,FALSE,"INTRAN96";#N/A,#N/A,FALSE,"NAA9697";#N/A,#N/A,FALSE,"ECWEBB";#N/A,#N/A,FALSE,"MFT96";#N/A,#N/A,FALSE,"CTrecon"}</definedName>
    <definedName name="jhkgh2_1_1_1_1_2" hidden="1">{#N/A,#N/A,FALSE,"TMCOMP96";#N/A,#N/A,FALSE,"MAT96";#N/A,#N/A,FALSE,"FANDA96";#N/A,#N/A,FALSE,"INTRAN96";#N/A,#N/A,FALSE,"NAA9697";#N/A,#N/A,FALSE,"ECWEBB";#N/A,#N/A,FALSE,"MFT96";#N/A,#N/A,FALSE,"CTrecon"}</definedName>
    <definedName name="jhkgh2_1_1_1_2" localSheetId="0" hidden="1">{#N/A,#N/A,FALSE,"TMCOMP96";#N/A,#N/A,FALSE,"MAT96";#N/A,#N/A,FALSE,"FANDA96";#N/A,#N/A,FALSE,"INTRAN96";#N/A,#N/A,FALSE,"NAA9697";#N/A,#N/A,FALSE,"ECWEBB";#N/A,#N/A,FALSE,"MFT96";#N/A,#N/A,FALSE,"CTrecon"}</definedName>
    <definedName name="jhkgh2_1_1_1_2" hidden="1">{#N/A,#N/A,FALSE,"TMCOMP96";#N/A,#N/A,FALSE,"MAT96";#N/A,#N/A,FALSE,"FANDA96";#N/A,#N/A,FALSE,"INTRAN96";#N/A,#N/A,FALSE,"NAA9697";#N/A,#N/A,FALSE,"ECWEBB";#N/A,#N/A,FALSE,"MFT96";#N/A,#N/A,FALSE,"CTrecon"}</definedName>
    <definedName name="jhkgh2_1_1_1_3" localSheetId="0" hidden="1">{#N/A,#N/A,FALSE,"TMCOMP96";#N/A,#N/A,FALSE,"MAT96";#N/A,#N/A,FALSE,"FANDA96";#N/A,#N/A,FALSE,"INTRAN96";#N/A,#N/A,FALSE,"NAA9697";#N/A,#N/A,FALSE,"ECWEBB";#N/A,#N/A,FALSE,"MFT96";#N/A,#N/A,FALSE,"CTrecon"}</definedName>
    <definedName name="jhkgh2_1_1_1_3" hidden="1">{#N/A,#N/A,FALSE,"TMCOMP96";#N/A,#N/A,FALSE,"MAT96";#N/A,#N/A,FALSE,"FANDA96";#N/A,#N/A,FALSE,"INTRAN96";#N/A,#N/A,FALSE,"NAA9697";#N/A,#N/A,FALSE,"ECWEBB";#N/A,#N/A,FALSE,"MFT96";#N/A,#N/A,FALSE,"CTrecon"}</definedName>
    <definedName name="jhkgh2_1_1_1_4" localSheetId="0" hidden="1">{#N/A,#N/A,FALSE,"TMCOMP96";#N/A,#N/A,FALSE,"MAT96";#N/A,#N/A,FALSE,"FANDA96";#N/A,#N/A,FALSE,"INTRAN96";#N/A,#N/A,FALSE,"NAA9697";#N/A,#N/A,FALSE,"ECWEBB";#N/A,#N/A,FALSE,"MFT96";#N/A,#N/A,FALSE,"CTrecon"}</definedName>
    <definedName name="jhkgh2_1_1_1_4" hidden="1">{#N/A,#N/A,FALSE,"TMCOMP96";#N/A,#N/A,FALSE,"MAT96";#N/A,#N/A,FALSE,"FANDA96";#N/A,#N/A,FALSE,"INTRAN96";#N/A,#N/A,FALSE,"NAA9697";#N/A,#N/A,FALSE,"ECWEBB";#N/A,#N/A,FALSE,"MFT96";#N/A,#N/A,FALSE,"CTrecon"}</definedName>
    <definedName name="jhkgh2_1_1_1_5" localSheetId="0" hidden="1">{#N/A,#N/A,FALSE,"TMCOMP96";#N/A,#N/A,FALSE,"MAT96";#N/A,#N/A,FALSE,"FANDA96";#N/A,#N/A,FALSE,"INTRAN96";#N/A,#N/A,FALSE,"NAA9697";#N/A,#N/A,FALSE,"ECWEBB";#N/A,#N/A,FALSE,"MFT96";#N/A,#N/A,FALSE,"CTrecon"}</definedName>
    <definedName name="jhkgh2_1_1_1_5" hidden="1">{#N/A,#N/A,FALSE,"TMCOMP96";#N/A,#N/A,FALSE,"MAT96";#N/A,#N/A,FALSE,"FANDA96";#N/A,#N/A,FALSE,"INTRAN96";#N/A,#N/A,FALSE,"NAA9697";#N/A,#N/A,FALSE,"ECWEBB";#N/A,#N/A,FALSE,"MFT96";#N/A,#N/A,FALSE,"CTrecon"}</definedName>
    <definedName name="jhkgh2_1_1_2" localSheetId="0" hidden="1">{#N/A,#N/A,FALSE,"TMCOMP96";#N/A,#N/A,FALSE,"MAT96";#N/A,#N/A,FALSE,"FANDA96";#N/A,#N/A,FALSE,"INTRAN96";#N/A,#N/A,FALSE,"NAA9697";#N/A,#N/A,FALSE,"ECWEBB";#N/A,#N/A,FALSE,"MFT96";#N/A,#N/A,FALSE,"CTrecon"}</definedName>
    <definedName name="jhkgh2_1_1_2" hidden="1">{#N/A,#N/A,FALSE,"TMCOMP96";#N/A,#N/A,FALSE,"MAT96";#N/A,#N/A,FALSE,"FANDA96";#N/A,#N/A,FALSE,"INTRAN96";#N/A,#N/A,FALSE,"NAA9697";#N/A,#N/A,FALSE,"ECWEBB";#N/A,#N/A,FALSE,"MFT96";#N/A,#N/A,FALSE,"CTrecon"}</definedName>
    <definedName name="jhkgh2_1_1_3" localSheetId="0" hidden="1">{#N/A,#N/A,FALSE,"TMCOMP96";#N/A,#N/A,FALSE,"MAT96";#N/A,#N/A,FALSE,"FANDA96";#N/A,#N/A,FALSE,"INTRAN96";#N/A,#N/A,FALSE,"NAA9697";#N/A,#N/A,FALSE,"ECWEBB";#N/A,#N/A,FALSE,"MFT96";#N/A,#N/A,FALSE,"CTrecon"}</definedName>
    <definedName name="jhkgh2_1_1_3" hidden="1">{#N/A,#N/A,FALSE,"TMCOMP96";#N/A,#N/A,FALSE,"MAT96";#N/A,#N/A,FALSE,"FANDA96";#N/A,#N/A,FALSE,"INTRAN96";#N/A,#N/A,FALSE,"NAA9697";#N/A,#N/A,FALSE,"ECWEBB";#N/A,#N/A,FALSE,"MFT96";#N/A,#N/A,FALSE,"CTrecon"}</definedName>
    <definedName name="jhkgh2_1_1_4" localSheetId="0" hidden="1">{#N/A,#N/A,FALSE,"TMCOMP96";#N/A,#N/A,FALSE,"MAT96";#N/A,#N/A,FALSE,"FANDA96";#N/A,#N/A,FALSE,"INTRAN96";#N/A,#N/A,FALSE,"NAA9697";#N/A,#N/A,FALSE,"ECWEBB";#N/A,#N/A,FALSE,"MFT96";#N/A,#N/A,FALSE,"CTrecon"}</definedName>
    <definedName name="jhkgh2_1_1_4" hidden="1">{#N/A,#N/A,FALSE,"TMCOMP96";#N/A,#N/A,FALSE,"MAT96";#N/A,#N/A,FALSE,"FANDA96";#N/A,#N/A,FALSE,"INTRAN96";#N/A,#N/A,FALSE,"NAA9697";#N/A,#N/A,FALSE,"ECWEBB";#N/A,#N/A,FALSE,"MFT96";#N/A,#N/A,FALSE,"CTrecon"}</definedName>
    <definedName name="jhkgh2_1_1_5" localSheetId="0" hidden="1">{#N/A,#N/A,FALSE,"TMCOMP96";#N/A,#N/A,FALSE,"MAT96";#N/A,#N/A,FALSE,"FANDA96";#N/A,#N/A,FALSE,"INTRAN96";#N/A,#N/A,FALSE,"NAA9697";#N/A,#N/A,FALSE,"ECWEBB";#N/A,#N/A,FALSE,"MFT96";#N/A,#N/A,FALSE,"CTrecon"}</definedName>
    <definedName name="jhkgh2_1_1_5" hidden="1">{#N/A,#N/A,FALSE,"TMCOMP96";#N/A,#N/A,FALSE,"MAT96";#N/A,#N/A,FALSE,"FANDA96";#N/A,#N/A,FALSE,"INTRAN96";#N/A,#N/A,FALSE,"NAA9697";#N/A,#N/A,FALSE,"ECWEBB";#N/A,#N/A,FALSE,"MFT96";#N/A,#N/A,FALSE,"CTrecon"}</definedName>
    <definedName name="jhkgh2_1_2" localSheetId="0" hidden="1">{#N/A,#N/A,FALSE,"TMCOMP96";#N/A,#N/A,FALSE,"MAT96";#N/A,#N/A,FALSE,"FANDA96";#N/A,#N/A,FALSE,"INTRAN96";#N/A,#N/A,FALSE,"NAA9697";#N/A,#N/A,FALSE,"ECWEBB";#N/A,#N/A,FALSE,"MFT96";#N/A,#N/A,FALSE,"CTrecon"}</definedName>
    <definedName name="jhkgh2_1_2" hidden="1">{#N/A,#N/A,FALSE,"TMCOMP96";#N/A,#N/A,FALSE,"MAT96";#N/A,#N/A,FALSE,"FANDA96";#N/A,#N/A,FALSE,"INTRAN96";#N/A,#N/A,FALSE,"NAA9697";#N/A,#N/A,FALSE,"ECWEBB";#N/A,#N/A,FALSE,"MFT96";#N/A,#N/A,FALSE,"CTrecon"}</definedName>
    <definedName name="jhkgh2_1_2_1" localSheetId="0" hidden="1">{#N/A,#N/A,FALSE,"TMCOMP96";#N/A,#N/A,FALSE,"MAT96";#N/A,#N/A,FALSE,"FANDA96";#N/A,#N/A,FALSE,"INTRAN96";#N/A,#N/A,FALSE,"NAA9697";#N/A,#N/A,FALSE,"ECWEBB";#N/A,#N/A,FALSE,"MFT96";#N/A,#N/A,FALSE,"CTrecon"}</definedName>
    <definedName name="jhkgh2_1_2_1" hidden="1">{#N/A,#N/A,FALSE,"TMCOMP96";#N/A,#N/A,FALSE,"MAT96";#N/A,#N/A,FALSE,"FANDA96";#N/A,#N/A,FALSE,"INTRAN96";#N/A,#N/A,FALSE,"NAA9697";#N/A,#N/A,FALSE,"ECWEBB";#N/A,#N/A,FALSE,"MFT96";#N/A,#N/A,FALSE,"CTrecon"}</definedName>
    <definedName name="jhkgh2_1_2_1_1" localSheetId="0" hidden="1">{#N/A,#N/A,FALSE,"TMCOMP96";#N/A,#N/A,FALSE,"MAT96";#N/A,#N/A,FALSE,"FANDA96";#N/A,#N/A,FALSE,"INTRAN96";#N/A,#N/A,FALSE,"NAA9697";#N/A,#N/A,FALSE,"ECWEBB";#N/A,#N/A,FALSE,"MFT96";#N/A,#N/A,FALSE,"CTrecon"}</definedName>
    <definedName name="jhkgh2_1_2_1_1" hidden="1">{#N/A,#N/A,FALSE,"TMCOMP96";#N/A,#N/A,FALSE,"MAT96";#N/A,#N/A,FALSE,"FANDA96";#N/A,#N/A,FALSE,"INTRAN96";#N/A,#N/A,FALSE,"NAA9697";#N/A,#N/A,FALSE,"ECWEBB";#N/A,#N/A,FALSE,"MFT96";#N/A,#N/A,FALSE,"CTrecon"}</definedName>
    <definedName name="jhkgh2_1_2_1_1_1" hidden="1">{#N/A,#N/A,FALSE,"TMCOMP96";#N/A,#N/A,FALSE,"MAT96";#N/A,#N/A,FALSE,"FANDA96";#N/A,#N/A,FALSE,"INTRAN96";#N/A,#N/A,FALSE,"NAA9697";#N/A,#N/A,FALSE,"ECWEBB";#N/A,#N/A,FALSE,"MFT96";#N/A,#N/A,FALSE,"CTrecon"}</definedName>
    <definedName name="jhkgh2_1_2_1_1_2" hidden="1">{#N/A,#N/A,FALSE,"TMCOMP96";#N/A,#N/A,FALSE,"MAT96";#N/A,#N/A,FALSE,"FANDA96";#N/A,#N/A,FALSE,"INTRAN96";#N/A,#N/A,FALSE,"NAA9697";#N/A,#N/A,FALSE,"ECWEBB";#N/A,#N/A,FALSE,"MFT96";#N/A,#N/A,FALSE,"CTrecon"}</definedName>
    <definedName name="jhkgh2_1_2_1_2" localSheetId="0" hidden="1">{#N/A,#N/A,FALSE,"TMCOMP96";#N/A,#N/A,FALSE,"MAT96";#N/A,#N/A,FALSE,"FANDA96";#N/A,#N/A,FALSE,"INTRAN96";#N/A,#N/A,FALSE,"NAA9697";#N/A,#N/A,FALSE,"ECWEBB";#N/A,#N/A,FALSE,"MFT96";#N/A,#N/A,FALSE,"CTrecon"}</definedName>
    <definedName name="jhkgh2_1_2_1_2" hidden="1">{#N/A,#N/A,FALSE,"TMCOMP96";#N/A,#N/A,FALSE,"MAT96";#N/A,#N/A,FALSE,"FANDA96";#N/A,#N/A,FALSE,"INTRAN96";#N/A,#N/A,FALSE,"NAA9697";#N/A,#N/A,FALSE,"ECWEBB";#N/A,#N/A,FALSE,"MFT96";#N/A,#N/A,FALSE,"CTrecon"}</definedName>
    <definedName name="jhkgh2_1_2_1_3" localSheetId="0" hidden="1">{#N/A,#N/A,FALSE,"TMCOMP96";#N/A,#N/A,FALSE,"MAT96";#N/A,#N/A,FALSE,"FANDA96";#N/A,#N/A,FALSE,"INTRAN96";#N/A,#N/A,FALSE,"NAA9697";#N/A,#N/A,FALSE,"ECWEBB";#N/A,#N/A,FALSE,"MFT96";#N/A,#N/A,FALSE,"CTrecon"}</definedName>
    <definedName name="jhkgh2_1_2_1_3" hidden="1">{#N/A,#N/A,FALSE,"TMCOMP96";#N/A,#N/A,FALSE,"MAT96";#N/A,#N/A,FALSE,"FANDA96";#N/A,#N/A,FALSE,"INTRAN96";#N/A,#N/A,FALSE,"NAA9697";#N/A,#N/A,FALSE,"ECWEBB";#N/A,#N/A,FALSE,"MFT96";#N/A,#N/A,FALSE,"CTrecon"}</definedName>
    <definedName name="jhkgh2_1_2_1_4" localSheetId="0" hidden="1">{#N/A,#N/A,FALSE,"TMCOMP96";#N/A,#N/A,FALSE,"MAT96";#N/A,#N/A,FALSE,"FANDA96";#N/A,#N/A,FALSE,"INTRAN96";#N/A,#N/A,FALSE,"NAA9697";#N/A,#N/A,FALSE,"ECWEBB";#N/A,#N/A,FALSE,"MFT96";#N/A,#N/A,FALSE,"CTrecon"}</definedName>
    <definedName name="jhkgh2_1_2_1_4" hidden="1">{#N/A,#N/A,FALSE,"TMCOMP96";#N/A,#N/A,FALSE,"MAT96";#N/A,#N/A,FALSE,"FANDA96";#N/A,#N/A,FALSE,"INTRAN96";#N/A,#N/A,FALSE,"NAA9697";#N/A,#N/A,FALSE,"ECWEBB";#N/A,#N/A,FALSE,"MFT96";#N/A,#N/A,FALSE,"CTrecon"}</definedName>
    <definedName name="jhkgh2_1_2_1_5" localSheetId="0" hidden="1">{#N/A,#N/A,FALSE,"TMCOMP96";#N/A,#N/A,FALSE,"MAT96";#N/A,#N/A,FALSE,"FANDA96";#N/A,#N/A,FALSE,"INTRAN96";#N/A,#N/A,FALSE,"NAA9697";#N/A,#N/A,FALSE,"ECWEBB";#N/A,#N/A,FALSE,"MFT96";#N/A,#N/A,FALSE,"CTrecon"}</definedName>
    <definedName name="jhkgh2_1_2_1_5" hidden="1">{#N/A,#N/A,FALSE,"TMCOMP96";#N/A,#N/A,FALSE,"MAT96";#N/A,#N/A,FALSE,"FANDA96";#N/A,#N/A,FALSE,"INTRAN96";#N/A,#N/A,FALSE,"NAA9697";#N/A,#N/A,FALSE,"ECWEBB";#N/A,#N/A,FALSE,"MFT96";#N/A,#N/A,FALSE,"CTrecon"}</definedName>
    <definedName name="jhkgh2_1_2_2" localSheetId="0" hidden="1">{#N/A,#N/A,FALSE,"TMCOMP96";#N/A,#N/A,FALSE,"MAT96";#N/A,#N/A,FALSE,"FANDA96";#N/A,#N/A,FALSE,"INTRAN96";#N/A,#N/A,FALSE,"NAA9697";#N/A,#N/A,FALSE,"ECWEBB";#N/A,#N/A,FALSE,"MFT96";#N/A,#N/A,FALSE,"CTrecon"}</definedName>
    <definedName name="jhkgh2_1_2_2" hidden="1">{#N/A,#N/A,FALSE,"TMCOMP96";#N/A,#N/A,FALSE,"MAT96";#N/A,#N/A,FALSE,"FANDA96";#N/A,#N/A,FALSE,"INTRAN96";#N/A,#N/A,FALSE,"NAA9697";#N/A,#N/A,FALSE,"ECWEBB";#N/A,#N/A,FALSE,"MFT96";#N/A,#N/A,FALSE,"CTrecon"}</definedName>
    <definedName name="jhkgh2_1_2_3" localSheetId="0" hidden="1">{#N/A,#N/A,FALSE,"TMCOMP96";#N/A,#N/A,FALSE,"MAT96";#N/A,#N/A,FALSE,"FANDA96";#N/A,#N/A,FALSE,"INTRAN96";#N/A,#N/A,FALSE,"NAA9697";#N/A,#N/A,FALSE,"ECWEBB";#N/A,#N/A,FALSE,"MFT96";#N/A,#N/A,FALSE,"CTrecon"}</definedName>
    <definedName name="jhkgh2_1_2_3" hidden="1">{#N/A,#N/A,FALSE,"TMCOMP96";#N/A,#N/A,FALSE,"MAT96";#N/A,#N/A,FALSE,"FANDA96";#N/A,#N/A,FALSE,"INTRAN96";#N/A,#N/A,FALSE,"NAA9697";#N/A,#N/A,FALSE,"ECWEBB";#N/A,#N/A,FALSE,"MFT96";#N/A,#N/A,FALSE,"CTrecon"}</definedName>
    <definedName name="jhkgh2_1_2_4" localSheetId="0" hidden="1">{#N/A,#N/A,FALSE,"TMCOMP96";#N/A,#N/A,FALSE,"MAT96";#N/A,#N/A,FALSE,"FANDA96";#N/A,#N/A,FALSE,"INTRAN96";#N/A,#N/A,FALSE,"NAA9697";#N/A,#N/A,FALSE,"ECWEBB";#N/A,#N/A,FALSE,"MFT96";#N/A,#N/A,FALSE,"CTrecon"}</definedName>
    <definedName name="jhkgh2_1_2_4" hidden="1">{#N/A,#N/A,FALSE,"TMCOMP96";#N/A,#N/A,FALSE,"MAT96";#N/A,#N/A,FALSE,"FANDA96";#N/A,#N/A,FALSE,"INTRAN96";#N/A,#N/A,FALSE,"NAA9697";#N/A,#N/A,FALSE,"ECWEBB";#N/A,#N/A,FALSE,"MFT96";#N/A,#N/A,FALSE,"CTrecon"}</definedName>
    <definedName name="jhkgh2_1_2_5" localSheetId="0" hidden="1">{#N/A,#N/A,FALSE,"TMCOMP96";#N/A,#N/A,FALSE,"MAT96";#N/A,#N/A,FALSE,"FANDA96";#N/A,#N/A,FALSE,"INTRAN96";#N/A,#N/A,FALSE,"NAA9697";#N/A,#N/A,FALSE,"ECWEBB";#N/A,#N/A,FALSE,"MFT96";#N/A,#N/A,FALSE,"CTrecon"}</definedName>
    <definedName name="jhkgh2_1_2_5" hidden="1">{#N/A,#N/A,FALSE,"TMCOMP96";#N/A,#N/A,FALSE,"MAT96";#N/A,#N/A,FALSE,"FANDA96";#N/A,#N/A,FALSE,"INTRAN96";#N/A,#N/A,FALSE,"NAA9697";#N/A,#N/A,FALSE,"ECWEBB";#N/A,#N/A,FALSE,"MFT96";#N/A,#N/A,FALSE,"CTrecon"}</definedName>
    <definedName name="jhkgh2_1_3" localSheetId="0" hidden="1">{#N/A,#N/A,FALSE,"TMCOMP96";#N/A,#N/A,FALSE,"MAT96";#N/A,#N/A,FALSE,"FANDA96";#N/A,#N/A,FALSE,"INTRAN96";#N/A,#N/A,FALSE,"NAA9697";#N/A,#N/A,FALSE,"ECWEBB";#N/A,#N/A,FALSE,"MFT96";#N/A,#N/A,FALSE,"CTrecon"}</definedName>
    <definedName name="jhkgh2_1_3" hidden="1">{#N/A,#N/A,FALSE,"TMCOMP96";#N/A,#N/A,FALSE,"MAT96";#N/A,#N/A,FALSE,"FANDA96";#N/A,#N/A,FALSE,"INTRAN96";#N/A,#N/A,FALSE,"NAA9697";#N/A,#N/A,FALSE,"ECWEBB";#N/A,#N/A,FALSE,"MFT96";#N/A,#N/A,FALSE,"CTrecon"}</definedName>
    <definedName name="jhkgh2_1_3_1" localSheetId="0" hidden="1">{#N/A,#N/A,FALSE,"TMCOMP96";#N/A,#N/A,FALSE,"MAT96";#N/A,#N/A,FALSE,"FANDA96";#N/A,#N/A,FALSE,"INTRAN96";#N/A,#N/A,FALSE,"NAA9697";#N/A,#N/A,FALSE,"ECWEBB";#N/A,#N/A,FALSE,"MFT96";#N/A,#N/A,FALSE,"CTrecon"}</definedName>
    <definedName name="jhkgh2_1_3_1" hidden="1">{#N/A,#N/A,FALSE,"TMCOMP96";#N/A,#N/A,FALSE,"MAT96";#N/A,#N/A,FALSE,"FANDA96";#N/A,#N/A,FALSE,"INTRAN96";#N/A,#N/A,FALSE,"NAA9697";#N/A,#N/A,FALSE,"ECWEBB";#N/A,#N/A,FALSE,"MFT96";#N/A,#N/A,FALSE,"CTrecon"}</definedName>
    <definedName name="jhkgh2_1_3_1_1" localSheetId="0" hidden="1">{#N/A,#N/A,FALSE,"TMCOMP96";#N/A,#N/A,FALSE,"MAT96";#N/A,#N/A,FALSE,"FANDA96";#N/A,#N/A,FALSE,"INTRAN96";#N/A,#N/A,FALSE,"NAA9697";#N/A,#N/A,FALSE,"ECWEBB";#N/A,#N/A,FALSE,"MFT96";#N/A,#N/A,FALSE,"CTrecon"}</definedName>
    <definedName name="jhkgh2_1_3_1_1" hidden="1">{#N/A,#N/A,FALSE,"TMCOMP96";#N/A,#N/A,FALSE,"MAT96";#N/A,#N/A,FALSE,"FANDA96";#N/A,#N/A,FALSE,"INTRAN96";#N/A,#N/A,FALSE,"NAA9697";#N/A,#N/A,FALSE,"ECWEBB";#N/A,#N/A,FALSE,"MFT96";#N/A,#N/A,FALSE,"CTrecon"}</definedName>
    <definedName name="jhkgh2_1_3_1_1_1" hidden="1">{#N/A,#N/A,FALSE,"TMCOMP96";#N/A,#N/A,FALSE,"MAT96";#N/A,#N/A,FALSE,"FANDA96";#N/A,#N/A,FALSE,"INTRAN96";#N/A,#N/A,FALSE,"NAA9697";#N/A,#N/A,FALSE,"ECWEBB";#N/A,#N/A,FALSE,"MFT96";#N/A,#N/A,FALSE,"CTrecon"}</definedName>
    <definedName name="jhkgh2_1_3_1_1_2" hidden="1">{#N/A,#N/A,FALSE,"TMCOMP96";#N/A,#N/A,FALSE,"MAT96";#N/A,#N/A,FALSE,"FANDA96";#N/A,#N/A,FALSE,"INTRAN96";#N/A,#N/A,FALSE,"NAA9697";#N/A,#N/A,FALSE,"ECWEBB";#N/A,#N/A,FALSE,"MFT96";#N/A,#N/A,FALSE,"CTrecon"}</definedName>
    <definedName name="jhkgh2_1_3_1_2" localSheetId="0" hidden="1">{#N/A,#N/A,FALSE,"TMCOMP96";#N/A,#N/A,FALSE,"MAT96";#N/A,#N/A,FALSE,"FANDA96";#N/A,#N/A,FALSE,"INTRAN96";#N/A,#N/A,FALSE,"NAA9697";#N/A,#N/A,FALSE,"ECWEBB";#N/A,#N/A,FALSE,"MFT96";#N/A,#N/A,FALSE,"CTrecon"}</definedName>
    <definedName name="jhkgh2_1_3_1_2" hidden="1">{#N/A,#N/A,FALSE,"TMCOMP96";#N/A,#N/A,FALSE,"MAT96";#N/A,#N/A,FALSE,"FANDA96";#N/A,#N/A,FALSE,"INTRAN96";#N/A,#N/A,FALSE,"NAA9697";#N/A,#N/A,FALSE,"ECWEBB";#N/A,#N/A,FALSE,"MFT96";#N/A,#N/A,FALSE,"CTrecon"}</definedName>
    <definedName name="jhkgh2_1_3_1_3" localSheetId="0" hidden="1">{#N/A,#N/A,FALSE,"TMCOMP96";#N/A,#N/A,FALSE,"MAT96";#N/A,#N/A,FALSE,"FANDA96";#N/A,#N/A,FALSE,"INTRAN96";#N/A,#N/A,FALSE,"NAA9697";#N/A,#N/A,FALSE,"ECWEBB";#N/A,#N/A,FALSE,"MFT96";#N/A,#N/A,FALSE,"CTrecon"}</definedName>
    <definedName name="jhkgh2_1_3_1_3" hidden="1">{#N/A,#N/A,FALSE,"TMCOMP96";#N/A,#N/A,FALSE,"MAT96";#N/A,#N/A,FALSE,"FANDA96";#N/A,#N/A,FALSE,"INTRAN96";#N/A,#N/A,FALSE,"NAA9697";#N/A,#N/A,FALSE,"ECWEBB";#N/A,#N/A,FALSE,"MFT96";#N/A,#N/A,FALSE,"CTrecon"}</definedName>
    <definedName name="jhkgh2_1_3_1_4" localSheetId="0" hidden="1">{#N/A,#N/A,FALSE,"TMCOMP96";#N/A,#N/A,FALSE,"MAT96";#N/A,#N/A,FALSE,"FANDA96";#N/A,#N/A,FALSE,"INTRAN96";#N/A,#N/A,FALSE,"NAA9697";#N/A,#N/A,FALSE,"ECWEBB";#N/A,#N/A,FALSE,"MFT96";#N/A,#N/A,FALSE,"CTrecon"}</definedName>
    <definedName name="jhkgh2_1_3_1_4" hidden="1">{#N/A,#N/A,FALSE,"TMCOMP96";#N/A,#N/A,FALSE,"MAT96";#N/A,#N/A,FALSE,"FANDA96";#N/A,#N/A,FALSE,"INTRAN96";#N/A,#N/A,FALSE,"NAA9697";#N/A,#N/A,FALSE,"ECWEBB";#N/A,#N/A,FALSE,"MFT96";#N/A,#N/A,FALSE,"CTrecon"}</definedName>
    <definedName name="jhkgh2_1_3_1_5" localSheetId="0" hidden="1">{#N/A,#N/A,FALSE,"TMCOMP96";#N/A,#N/A,FALSE,"MAT96";#N/A,#N/A,FALSE,"FANDA96";#N/A,#N/A,FALSE,"INTRAN96";#N/A,#N/A,FALSE,"NAA9697";#N/A,#N/A,FALSE,"ECWEBB";#N/A,#N/A,FALSE,"MFT96";#N/A,#N/A,FALSE,"CTrecon"}</definedName>
    <definedName name="jhkgh2_1_3_1_5" hidden="1">{#N/A,#N/A,FALSE,"TMCOMP96";#N/A,#N/A,FALSE,"MAT96";#N/A,#N/A,FALSE,"FANDA96";#N/A,#N/A,FALSE,"INTRAN96";#N/A,#N/A,FALSE,"NAA9697";#N/A,#N/A,FALSE,"ECWEBB";#N/A,#N/A,FALSE,"MFT96";#N/A,#N/A,FALSE,"CTrecon"}</definedName>
    <definedName name="jhkgh2_1_3_2" localSheetId="0" hidden="1">{#N/A,#N/A,FALSE,"TMCOMP96";#N/A,#N/A,FALSE,"MAT96";#N/A,#N/A,FALSE,"FANDA96";#N/A,#N/A,FALSE,"INTRAN96";#N/A,#N/A,FALSE,"NAA9697";#N/A,#N/A,FALSE,"ECWEBB";#N/A,#N/A,FALSE,"MFT96";#N/A,#N/A,FALSE,"CTrecon"}</definedName>
    <definedName name="jhkgh2_1_3_2" hidden="1">{#N/A,#N/A,FALSE,"TMCOMP96";#N/A,#N/A,FALSE,"MAT96";#N/A,#N/A,FALSE,"FANDA96";#N/A,#N/A,FALSE,"INTRAN96";#N/A,#N/A,FALSE,"NAA9697";#N/A,#N/A,FALSE,"ECWEBB";#N/A,#N/A,FALSE,"MFT96";#N/A,#N/A,FALSE,"CTrecon"}</definedName>
    <definedName name="jhkgh2_1_3_3" localSheetId="0" hidden="1">{#N/A,#N/A,FALSE,"TMCOMP96";#N/A,#N/A,FALSE,"MAT96";#N/A,#N/A,FALSE,"FANDA96";#N/A,#N/A,FALSE,"INTRAN96";#N/A,#N/A,FALSE,"NAA9697";#N/A,#N/A,FALSE,"ECWEBB";#N/A,#N/A,FALSE,"MFT96";#N/A,#N/A,FALSE,"CTrecon"}</definedName>
    <definedName name="jhkgh2_1_3_3" hidden="1">{#N/A,#N/A,FALSE,"TMCOMP96";#N/A,#N/A,FALSE,"MAT96";#N/A,#N/A,FALSE,"FANDA96";#N/A,#N/A,FALSE,"INTRAN96";#N/A,#N/A,FALSE,"NAA9697";#N/A,#N/A,FALSE,"ECWEBB";#N/A,#N/A,FALSE,"MFT96";#N/A,#N/A,FALSE,"CTrecon"}</definedName>
    <definedName name="jhkgh2_1_3_4" localSheetId="0" hidden="1">{#N/A,#N/A,FALSE,"TMCOMP96";#N/A,#N/A,FALSE,"MAT96";#N/A,#N/A,FALSE,"FANDA96";#N/A,#N/A,FALSE,"INTRAN96";#N/A,#N/A,FALSE,"NAA9697";#N/A,#N/A,FALSE,"ECWEBB";#N/A,#N/A,FALSE,"MFT96";#N/A,#N/A,FALSE,"CTrecon"}</definedName>
    <definedName name="jhkgh2_1_3_4" hidden="1">{#N/A,#N/A,FALSE,"TMCOMP96";#N/A,#N/A,FALSE,"MAT96";#N/A,#N/A,FALSE,"FANDA96";#N/A,#N/A,FALSE,"INTRAN96";#N/A,#N/A,FALSE,"NAA9697";#N/A,#N/A,FALSE,"ECWEBB";#N/A,#N/A,FALSE,"MFT96";#N/A,#N/A,FALSE,"CTrecon"}</definedName>
    <definedName name="jhkgh2_1_3_5" localSheetId="0" hidden="1">{#N/A,#N/A,FALSE,"TMCOMP96";#N/A,#N/A,FALSE,"MAT96";#N/A,#N/A,FALSE,"FANDA96";#N/A,#N/A,FALSE,"INTRAN96";#N/A,#N/A,FALSE,"NAA9697";#N/A,#N/A,FALSE,"ECWEBB";#N/A,#N/A,FALSE,"MFT96";#N/A,#N/A,FALSE,"CTrecon"}</definedName>
    <definedName name="jhkgh2_1_3_5" hidden="1">{#N/A,#N/A,FALSE,"TMCOMP96";#N/A,#N/A,FALSE,"MAT96";#N/A,#N/A,FALSE,"FANDA96";#N/A,#N/A,FALSE,"INTRAN96";#N/A,#N/A,FALSE,"NAA9697";#N/A,#N/A,FALSE,"ECWEBB";#N/A,#N/A,FALSE,"MFT96";#N/A,#N/A,FALSE,"CTrecon"}</definedName>
    <definedName name="jhkgh2_1_4" localSheetId="0" hidden="1">{#N/A,#N/A,FALSE,"TMCOMP96";#N/A,#N/A,FALSE,"MAT96";#N/A,#N/A,FALSE,"FANDA96";#N/A,#N/A,FALSE,"INTRAN96";#N/A,#N/A,FALSE,"NAA9697";#N/A,#N/A,FALSE,"ECWEBB";#N/A,#N/A,FALSE,"MFT96";#N/A,#N/A,FALSE,"CTrecon"}</definedName>
    <definedName name="jhkgh2_1_4" hidden="1">{#N/A,#N/A,FALSE,"TMCOMP96";#N/A,#N/A,FALSE,"MAT96";#N/A,#N/A,FALSE,"FANDA96";#N/A,#N/A,FALSE,"INTRAN96";#N/A,#N/A,FALSE,"NAA9697";#N/A,#N/A,FALSE,"ECWEBB";#N/A,#N/A,FALSE,"MFT96";#N/A,#N/A,FALSE,"CTrecon"}</definedName>
    <definedName name="jhkgh2_1_4_1" localSheetId="0" hidden="1">{#N/A,#N/A,FALSE,"TMCOMP96";#N/A,#N/A,FALSE,"MAT96";#N/A,#N/A,FALSE,"FANDA96";#N/A,#N/A,FALSE,"INTRAN96";#N/A,#N/A,FALSE,"NAA9697";#N/A,#N/A,FALSE,"ECWEBB";#N/A,#N/A,FALSE,"MFT96";#N/A,#N/A,FALSE,"CTrecon"}</definedName>
    <definedName name="jhkgh2_1_4_1" hidden="1">{#N/A,#N/A,FALSE,"TMCOMP96";#N/A,#N/A,FALSE,"MAT96";#N/A,#N/A,FALSE,"FANDA96";#N/A,#N/A,FALSE,"INTRAN96";#N/A,#N/A,FALSE,"NAA9697";#N/A,#N/A,FALSE,"ECWEBB";#N/A,#N/A,FALSE,"MFT96";#N/A,#N/A,FALSE,"CTrecon"}</definedName>
    <definedName name="jhkgh2_1_4_1_1" localSheetId="0" hidden="1">{#N/A,#N/A,FALSE,"TMCOMP96";#N/A,#N/A,FALSE,"MAT96";#N/A,#N/A,FALSE,"FANDA96";#N/A,#N/A,FALSE,"INTRAN96";#N/A,#N/A,FALSE,"NAA9697";#N/A,#N/A,FALSE,"ECWEBB";#N/A,#N/A,FALSE,"MFT96";#N/A,#N/A,FALSE,"CTrecon"}</definedName>
    <definedName name="jhkgh2_1_4_1_1" hidden="1">{#N/A,#N/A,FALSE,"TMCOMP96";#N/A,#N/A,FALSE,"MAT96";#N/A,#N/A,FALSE,"FANDA96";#N/A,#N/A,FALSE,"INTRAN96";#N/A,#N/A,FALSE,"NAA9697";#N/A,#N/A,FALSE,"ECWEBB";#N/A,#N/A,FALSE,"MFT96";#N/A,#N/A,FALSE,"CTrecon"}</definedName>
    <definedName name="jhkgh2_1_4_1_2" localSheetId="0" hidden="1">{#N/A,#N/A,FALSE,"TMCOMP96";#N/A,#N/A,FALSE,"MAT96";#N/A,#N/A,FALSE,"FANDA96";#N/A,#N/A,FALSE,"INTRAN96";#N/A,#N/A,FALSE,"NAA9697";#N/A,#N/A,FALSE,"ECWEBB";#N/A,#N/A,FALSE,"MFT96";#N/A,#N/A,FALSE,"CTrecon"}</definedName>
    <definedName name="jhkgh2_1_4_1_2" hidden="1">{#N/A,#N/A,FALSE,"TMCOMP96";#N/A,#N/A,FALSE,"MAT96";#N/A,#N/A,FALSE,"FANDA96";#N/A,#N/A,FALSE,"INTRAN96";#N/A,#N/A,FALSE,"NAA9697";#N/A,#N/A,FALSE,"ECWEBB";#N/A,#N/A,FALSE,"MFT96";#N/A,#N/A,FALSE,"CTrecon"}</definedName>
    <definedName name="jhkgh2_1_4_1_3" localSheetId="0" hidden="1">{#N/A,#N/A,FALSE,"TMCOMP96";#N/A,#N/A,FALSE,"MAT96";#N/A,#N/A,FALSE,"FANDA96";#N/A,#N/A,FALSE,"INTRAN96";#N/A,#N/A,FALSE,"NAA9697";#N/A,#N/A,FALSE,"ECWEBB";#N/A,#N/A,FALSE,"MFT96";#N/A,#N/A,FALSE,"CTrecon"}</definedName>
    <definedName name="jhkgh2_1_4_1_3" hidden="1">{#N/A,#N/A,FALSE,"TMCOMP96";#N/A,#N/A,FALSE,"MAT96";#N/A,#N/A,FALSE,"FANDA96";#N/A,#N/A,FALSE,"INTRAN96";#N/A,#N/A,FALSE,"NAA9697";#N/A,#N/A,FALSE,"ECWEBB";#N/A,#N/A,FALSE,"MFT96";#N/A,#N/A,FALSE,"CTrecon"}</definedName>
    <definedName name="jhkgh2_1_4_1_4" localSheetId="0" hidden="1">{#N/A,#N/A,FALSE,"TMCOMP96";#N/A,#N/A,FALSE,"MAT96";#N/A,#N/A,FALSE,"FANDA96";#N/A,#N/A,FALSE,"INTRAN96";#N/A,#N/A,FALSE,"NAA9697";#N/A,#N/A,FALSE,"ECWEBB";#N/A,#N/A,FALSE,"MFT96";#N/A,#N/A,FALSE,"CTrecon"}</definedName>
    <definedName name="jhkgh2_1_4_1_4" hidden="1">{#N/A,#N/A,FALSE,"TMCOMP96";#N/A,#N/A,FALSE,"MAT96";#N/A,#N/A,FALSE,"FANDA96";#N/A,#N/A,FALSE,"INTRAN96";#N/A,#N/A,FALSE,"NAA9697";#N/A,#N/A,FALSE,"ECWEBB";#N/A,#N/A,FALSE,"MFT96";#N/A,#N/A,FALSE,"CTrecon"}</definedName>
    <definedName name="jhkgh2_1_4_1_5" hidden="1">{#N/A,#N/A,FALSE,"TMCOMP96";#N/A,#N/A,FALSE,"MAT96";#N/A,#N/A,FALSE,"FANDA96";#N/A,#N/A,FALSE,"INTRAN96";#N/A,#N/A,FALSE,"NAA9697";#N/A,#N/A,FALSE,"ECWEBB";#N/A,#N/A,FALSE,"MFT96";#N/A,#N/A,FALSE,"CTrecon"}</definedName>
    <definedName name="jhkgh2_1_4_2" localSheetId="0" hidden="1">{#N/A,#N/A,FALSE,"TMCOMP96";#N/A,#N/A,FALSE,"MAT96";#N/A,#N/A,FALSE,"FANDA96";#N/A,#N/A,FALSE,"INTRAN96";#N/A,#N/A,FALSE,"NAA9697";#N/A,#N/A,FALSE,"ECWEBB";#N/A,#N/A,FALSE,"MFT96";#N/A,#N/A,FALSE,"CTrecon"}</definedName>
    <definedName name="jhkgh2_1_4_2" hidden="1">{#N/A,#N/A,FALSE,"TMCOMP96";#N/A,#N/A,FALSE,"MAT96";#N/A,#N/A,FALSE,"FANDA96";#N/A,#N/A,FALSE,"INTRAN96";#N/A,#N/A,FALSE,"NAA9697";#N/A,#N/A,FALSE,"ECWEBB";#N/A,#N/A,FALSE,"MFT96";#N/A,#N/A,FALSE,"CTrecon"}</definedName>
    <definedName name="jhkgh2_1_4_3" localSheetId="0" hidden="1">{#N/A,#N/A,FALSE,"TMCOMP96";#N/A,#N/A,FALSE,"MAT96";#N/A,#N/A,FALSE,"FANDA96";#N/A,#N/A,FALSE,"INTRAN96";#N/A,#N/A,FALSE,"NAA9697";#N/A,#N/A,FALSE,"ECWEBB";#N/A,#N/A,FALSE,"MFT96";#N/A,#N/A,FALSE,"CTrecon"}</definedName>
    <definedName name="jhkgh2_1_4_3" hidden="1">{#N/A,#N/A,FALSE,"TMCOMP96";#N/A,#N/A,FALSE,"MAT96";#N/A,#N/A,FALSE,"FANDA96";#N/A,#N/A,FALSE,"INTRAN96";#N/A,#N/A,FALSE,"NAA9697";#N/A,#N/A,FALSE,"ECWEBB";#N/A,#N/A,FALSE,"MFT96";#N/A,#N/A,FALSE,"CTrecon"}</definedName>
    <definedName name="jhkgh2_1_4_4" localSheetId="0" hidden="1">{#N/A,#N/A,FALSE,"TMCOMP96";#N/A,#N/A,FALSE,"MAT96";#N/A,#N/A,FALSE,"FANDA96";#N/A,#N/A,FALSE,"INTRAN96";#N/A,#N/A,FALSE,"NAA9697";#N/A,#N/A,FALSE,"ECWEBB";#N/A,#N/A,FALSE,"MFT96";#N/A,#N/A,FALSE,"CTrecon"}</definedName>
    <definedName name="jhkgh2_1_4_4" hidden="1">{#N/A,#N/A,FALSE,"TMCOMP96";#N/A,#N/A,FALSE,"MAT96";#N/A,#N/A,FALSE,"FANDA96";#N/A,#N/A,FALSE,"INTRAN96";#N/A,#N/A,FALSE,"NAA9697";#N/A,#N/A,FALSE,"ECWEBB";#N/A,#N/A,FALSE,"MFT96";#N/A,#N/A,FALSE,"CTrecon"}</definedName>
    <definedName name="jhkgh2_1_4_5" localSheetId="0" hidden="1">{#N/A,#N/A,FALSE,"TMCOMP96";#N/A,#N/A,FALSE,"MAT96";#N/A,#N/A,FALSE,"FANDA96";#N/A,#N/A,FALSE,"INTRAN96";#N/A,#N/A,FALSE,"NAA9697";#N/A,#N/A,FALSE,"ECWEBB";#N/A,#N/A,FALSE,"MFT96";#N/A,#N/A,FALSE,"CTrecon"}</definedName>
    <definedName name="jhkgh2_1_4_5" hidden="1">{#N/A,#N/A,FALSE,"TMCOMP96";#N/A,#N/A,FALSE,"MAT96";#N/A,#N/A,FALSE,"FANDA96";#N/A,#N/A,FALSE,"INTRAN96";#N/A,#N/A,FALSE,"NAA9697";#N/A,#N/A,FALSE,"ECWEBB";#N/A,#N/A,FALSE,"MFT96";#N/A,#N/A,FALSE,"CTrecon"}</definedName>
    <definedName name="jhkgh2_1_5" localSheetId="0" hidden="1">{#N/A,#N/A,FALSE,"TMCOMP96";#N/A,#N/A,FALSE,"MAT96";#N/A,#N/A,FALSE,"FANDA96";#N/A,#N/A,FALSE,"INTRAN96";#N/A,#N/A,FALSE,"NAA9697";#N/A,#N/A,FALSE,"ECWEBB";#N/A,#N/A,FALSE,"MFT96";#N/A,#N/A,FALSE,"CTrecon"}</definedName>
    <definedName name="jhkgh2_1_5" hidden="1">{#N/A,#N/A,FALSE,"TMCOMP96";#N/A,#N/A,FALSE,"MAT96";#N/A,#N/A,FALSE,"FANDA96";#N/A,#N/A,FALSE,"INTRAN96";#N/A,#N/A,FALSE,"NAA9697";#N/A,#N/A,FALSE,"ECWEBB";#N/A,#N/A,FALSE,"MFT96";#N/A,#N/A,FALSE,"CTrecon"}</definedName>
    <definedName name="jhkgh2_1_5_1" localSheetId="0" hidden="1">{#N/A,#N/A,FALSE,"TMCOMP96";#N/A,#N/A,FALSE,"MAT96";#N/A,#N/A,FALSE,"FANDA96";#N/A,#N/A,FALSE,"INTRAN96";#N/A,#N/A,FALSE,"NAA9697";#N/A,#N/A,FALSE,"ECWEBB";#N/A,#N/A,FALSE,"MFT96";#N/A,#N/A,FALSE,"CTrecon"}</definedName>
    <definedName name="jhkgh2_1_5_1" hidden="1">{#N/A,#N/A,FALSE,"TMCOMP96";#N/A,#N/A,FALSE,"MAT96";#N/A,#N/A,FALSE,"FANDA96";#N/A,#N/A,FALSE,"INTRAN96";#N/A,#N/A,FALSE,"NAA9697";#N/A,#N/A,FALSE,"ECWEBB";#N/A,#N/A,FALSE,"MFT96";#N/A,#N/A,FALSE,"CTrecon"}</definedName>
    <definedName name="jhkgh2_1_5_2" localSheetId="0" hidden="1">{#N/A,#N/A,FALSE,"TMCOMP96";#N/A,#N/A,FALSE,"MAT96";#N/A,#N/A,FALSE,"FANDA96";#N/A,#N/A,FALSE,"INTRAN96";#N/A,#N/A,FALSE,"NAA9697";#N/A,#N/A,FALSE,"ECWEBB";#N/A,#N/A,FALSE,"MFT96";#N/A,#N/A,FALSE,"CTrecon"}</definedName>
    <definedName name="jhkgh2_1_5_2" hidden="1">{#N/A,#N/A,FALSE,"TMCOMP96";#N/A,#N/A,FALSE,"MAT96";#N/A,#N/A,FALSE,"FANDA96";#N/A,#N/A,FALSE,"INTRAN96";#N/A,#N/A,FALSE,"NAA9697";#N/A,#N/A,FALSE,"ECWEBB";#N/A,#N/A,FALSE,"MFT96";#N/A,#N/A,FALSE,"CTrecon"}</definedName>
    <definedName name="jhkgh2_1_5_3" localSheetId="0" hidden="1">{#N/A,#N/A,FALSE,"TMCOMP96";#N/A,#N/A,FALSE,"MAT96";#N/A,#N/A,FALSE,"FANDA96";#N/A,#N/A,FALSE,"INTRAN96";#N/A,#N/A,FALSE,"NAA9697";#N/A,#N/A,FALSE,"ECWEBB";#N/A,#N/A,FALSE,"MFT96";#N/A,#N/A,FALSE,"CTrecon"}</definedName>
    <definedName name="jhkgh2_1_5_3" hidden="1">{#N/A,#N/A,FALSE,"TMCOMP96";#N/A,#N/A,FALSE,"MAT96";#N/A,#N/A,FALSE,"FANDA96";#N/A,#N/A,FALSE,"INTRAN96";#N/A,#N/A,FALSE,"NAA9697";#N/A,#N/A,FALSE,"ECWEBB";#N/A,#N/A,FALSE,"MFT96";#N/A,#N/A,FALSE,"CTrecon"}</definedName>
    <definedName name="jhkgh2_1_5_4" localSheetId="0" hidden="1">{#N/A,#N/A,FALSE,"TMCOMP96";#N/A,#N/A,FALSE,"MAT96";#N/A,#N/A,FALSE,"FANDA96";#N/A,#N/A,FALSE,"INTRAN96";#N/A,#N/A,FALSE,"NAA9697";#N/A,#N/A,FALSE,"ECWEBB";#N/A,#N/A,FALSE,"MFT96";#N/A,#N/A,FALSE,"CTrecon"}</definedName>
    <definedName name="jhkgh2_1_5_4" hidden="1">{#N/A,#N/A,FALSE,"TMCOMP96";#N/A,#N/A,FALSE,"MAT96";#N/A,#N/A,FALSE,"FANDA96";#N/A,#N/A,FALSE,"INTRAN96";#N/A,#N/A,FALSE,"NAA9697";#N/A,#N/A,FALSE,"ECWEBB";#N/A,#N/A,FALSE,"MFT96";#N/A,#N/A,FALSE,"CTrecon"}</definedName>
    <definedName name="jhkgh2_1_5_5" hidden="1">{#N/A,#N/A,FALSE,"TMCOMP96";#N/A,#N/A,FALSE,"MAT96";#N/A,#N/A,FALSE,"FANDA96";#N/A,#N/A,FALSE,"INTRAN96";#N/A,#N/A,FALSE,"NAA9697";#N/A,#N/A,FALSE,"ECWEBB";#N/A,#N/A,FALSE,"MFT96";#N/A,#N/A,FALSE,"CTrecon"}</definedName>
    <definedName name="jhkgh2_2" localSheetId="0" hidden="1">{#N/A,#N/A,FALSE,"TMCOMP96";#N/A,#N/A,FALSE,"MAT96";#N/A,#N/A,FALSE,"FANDA96";#N/A,#N/A,FALSE,"INTRAN96";#N/A,#N/A,FALSE,"NAA9697";#N/A,#N/A,FALSE,"ECWEBB";#N/A,#N/A,FALSE,"MFT96";#N/A,#N/A,FALSE,"CTrecon"}</definedName>
    <definedName name="jhkgh2_2" localSheetId="3" hidden="1">{#N/A,#N/A,FALSE,"TMCOMP96";#N/A,#N/A,FALSE,"MAT96";#N/A,#N/A,FALSE,"FANDA96";#N/A,#N/A,FALSE,"INTRAN96";#N/A,#N/A,FALSE,"NAA9697";#N/A,#N/A,FALSE,"ECWEBB";#N/A,#N/A,FALSE,"MFT96";#N/A,#N/A,FALSE,"CTrecon"}</definedName>
    <definedName name="jhkgh2_2" localSheetId="4" hidden="1">{#N/A,#N/A,FALSE,"TMCOMP96";#N/A,#N/A,FALSE,"MAT96";#N/A,#N/A,FALSE,"FANDA96";#N/A,#N/A,FALSE,"INTRAN96";#N/A,#N/A,FALSE,"NAA9697";#N/A,#N/A,FALSE,"ECWEBB";#N/A,#N/A,FALSE,"MFT96";#N/A,#N/A,FALSE,"CTrecon"}</definedName>
    <definedName name="jhkgh2_2" hidden="1">{#N/A,#N/A,FALSE,"TMCOMP96";#N/A,#N/A,FALSE,"MAT96";#N/A,#N/A,FALSE,"FANDA96";#N/A,#N/A,FALSE,"INTRAN96";#N/A,#N/A,FALSE,"NAA9697";#N/A,#N/A,FALSE,"ECWEBB";#N/A,#N/A,FALSE,"MFT96";#N/A,#N/A,FALSE,"CTrecon"}</definedName>
    <definedName name="jhkgh2_2_1" localSheetId="0" hidden="1">{#N/A,#N/A,FALSE,"TMCOMP96";#N/A,#N/A,FALSE,"MAT96";#N/A,#N/A,FALSE,"FANDA96";#N/A,#N/A,FALSE,"INTRAN96";#N/A,#N/A,FALSE,"NAA9697";#N/A,#N/A,FALSE,"ECWEBB";#N/A,#N/A,FALSE,"MFT96";#N/A,#N/A,FALSE,"CTrecon"}</definedName>
    <definedName name="jhkgh2_2_1" localSheetId="3" hidden="1">{#N/A,#N/A,FALSE,"TMCOMP96";#N/A,#N/A,FALSE,"MAT96";#N/A,#N/A,FALSE,"FANDA96";#N/A,#N/A,FALSE,"INTRAN96";#N/A,#N/A,FALSE,"NAA9697";#N/A,#N/A,FALSE,"ECWEBB";#N/A,#N/A,FALSE,"MFT96";#N/A,#N/A,FALSE,"CTrecon"}</definedName>
    <definedName name="jhkgh2_2_1" hidden="1">{#N/A,#N/A,FALSE,"TMCOMP96";#N/A,#N/A,FALSE,"MAT96";#N/A,#N/A,FALSE,"FANDA96";#N/A,#N/A,FALSE,"INTRAN96";#N/A,#N/A,FALSE,"NAA9697";#N/A,#N/A,FALSE,"ECWEBB";#N/A,#N/A,FALSE,"MFT96";#N/A,#N/A,FALSE,"CTrecon"}</definedName>
    <definedName name="jhkgh2_2_1_1" localSheetId="0" hidden="1">{#N/A,#N/A,FALSE,"TMCOMP96";#N/A,#N/A,FALSE,"MAT96";#N/A,#N/A,FALSE,"FANDA96";#N/A,#N/A,FALSE,"INTRAN96";#N/A,#N/A,FALSE,"NAA9697";#N/A,#N/A,FALSE,"ECWEBB";#N/A,#N/A,FALSE,"MFT96";#N/A,#N/A,FALSE,"CTrecon"}</definedName>
    <definedName name="jhkgh2_2_1_1" hidden="1">{#N/A,#N/A,FALSE,"TMCOMP96";#N/A,#N/A,FALSE,"MAT96";#N/A,#N/A,FALSE,"FANDA96";#N/A,#N/A,FALSE,"INTRAN96";#N/A,#N/A,FALSE,"NAA9697";#N/A,#N/A,FALSE,"ECWEBB";#N/A,#N/A,FALSE,"MFT96";#N/A,#N/A,FALSE,"CTrecon"}</definedName>
    <definedName name="jhkgh2_2_1_1_1" hidden="1">{#N/A,#N/A,FALSE,"TMCOMP96";#N/A,#N/A,FALSE,"MAT96";#N/A,#N/A,FALSE,"FANDA96";#N/A,#N/A,FALSE,"INTRAN96";#N/A,#N/A,FALSE,"NAA9697";#N/A,#N/A,FALSE,"ECWEBB";#N/A,#N/A,FALSE,"MFT96";#N/A,#N/A,FALSE,"CTrecon"}</definedName>
    <definedName name="jhkgh2_2_1_1_2" hidden="1">{#N/A,#N/A,FALSE,"TMCOMP96";#N/A,#N/A,FALSE,"MAT96";#N/A,#N/A,FALSE,"FANDA96";#N/A,#N/A,FALSE,"INTRAN96";#N/A,#N/A,FALSE,"NAA9697";#N/A,#N/A,FALSE,"ECWEBB";#N/A,#N/A,FALSE,"MFT96";#N/A,#N/A,FALSE,"CTrecon"}</definedName>
    <definedName name="jhkgh2_2_1_2" localSheetId="0" hidden="1">{#N/A,#N/A,FALSE,"TMCOMP96";#N/A,#N/A,FALSE,"MAT96";#N/A,#N/A,FALSE,"FANDA96";#N/A,#N/A,FALSE,"INTRAN96";#N/A,#N/A,FALSE,"NAA9697";#N/A,#N/A,FALSE,"ECWEBB";#N/A,#N/A,FALSE,"MFT96";#N/A,#N/A,FALSE,"CTrecon"}</definedName>
    <definedName name="jhkgh2_2_1_2" hidden="1">{#N/A,#N/A,FALSE,"TMCOMP96";#N/A,#N/A,FALSE,"MAT96";#N/A,#N/A,FALSE,"FANDA96";#N/A,#N/A,FALSE,"INTRAN96";#N/A,#N/A,FALSE,"NAA9697";#N/A,#N/A,FALSE,"ECWEBB";#N/A,#N/A,FALSE,"MFT96";#N/A,#N/A,FALSE,"CTrecon"}</definedName>
    <definedName name="jhkgh2_2_1_3" localSheetId="0" hidden="1">{#N/A,#N/A,FALSE,"TMCOMP96";#N/A,#N/A,FALSE,"MAT96";#N/A,#N/A,FALSE,"FANDA96";#N/A,#N/A,FALSE,"INTRAN96";#N/A,#N/A,FALSE,"NAA9697";#N/A,#N/A,FALSE,"ECWEBB";#N/A,#N/A,FALSE,"MFT96";#N/A,#N/A,FALSE,"CTrecon"}</definedName>
    <definedName name="jhkgh2_2_1_3" hidden="1">{#N/A,#N/A,FALSE,"TMCOMP96";#N/A,#N/A,FALSE,"MAT96";#N/A,#N/A,FALSE,"FANDA96";#N/A,#N/A,FALSE,"INTRAN96";#N/A,#N/A,FALSE,"NAA9697";#N/A,#N/A,FALSE,"ECWEBB";#N/A,#N/A,FALSE,"MFT96";#N/A,#N/A,FALSE,"CTrecon"}</definedName>
    <definedName name="jhkgh2_2_1_4" localSheetId="0" hidden="1">{#N/A,#N/A,FALSE,"TMCOMP96";#N/A,#N/A,FALSE,"MAT96";#N/A,#N/A,FALSE,"FANDA96";#N/A,#N/A,FALSE,"INTRAN96";#N/A,#N/A,FALSE,"NAA9697";#N/A,#N/A,FALSE,"ECWEBB";#N/A,#N/A,FALSE,"MFT96";#N/A,#N/A,FALSE,"CTrecon"}</definedName>
    <definedName name="jhkgh2_2_1_4" hidden="1">{#N/A,#N/A,FALSE,"TMCOMP96";#N/A,#N/A,FALSE,"MAT96";#N/A,#N/A,FALSE,"FANDA96";#N/A,#N/A,FALSE,"INTRAN96";#N/A,#N/A,FALSE,"NAA9697";#N/A,#N/A,FALSE,"ECWEBB";#N/A,#N/A,FALSE,"MFT96";#N/A,#N/A,FALSE,"CTrecon"}</definedName>
    <definedName name="jhkgh2_2_1_5" localSheetId="0" hidden="1">{#N/A,#N/A,FALSE,"TMCOMP96";#N/A,#N/A,FALSE,"MAT96";#N/A,#N/A,FALSE,"FANDA96";#N/A,#N/A,FALSE,"INTRAN96";#N/A,#N/A,FALSE,"NAA9697";#N/A,#N/A,FALSE,"ECWEBB";#N/A,#N/A,FALSE,"MFT96";#N/A,#N/A,FALSE,"CTrecon"}</definedName>
    <definedName name="jhkgh2_2_1_5" hidden="1">{#N/A,#N/A,FALSE,"TMCOMP96";#N/A,#N/A,FALSE,"MAT96";#N/A,#N/A,FALSE,"FANDA96";#N/A,#N/A,FALSE,"INTRAN96";#N/A,#N/A,FALSE,"NAA9697";#N/A,#N/A,FALSE,"ECWEBB";#N/A,#N/A,FALSE,"MFT96";#N/A,#N/A,FALSE,"CTrecon"}</definedName>
    <definedName name="jhkgh2_2_2" localSheetId="0" hidden="1">{#N/A,#N/A,FALSE,"TMCOMP96";#N/A,#N/A,FALSE,"MAT96";#N/A,#N/A,FALSE,"FANDA96";#N/A,#N/A,FALSE,"INTRAN96";#N/A,#N/A,FALSE,"NAA9697";#N/A,#N/A,FALSE,"ECWEBB";#N/A,#N/A,FALSE,"MFT96";#N/A,#N/A,FALSE,"CTrecon"}</definedName>
    <definedName name="jhkgh2_2_2" hidden="1">{#N/A,#N/A,FALSE,"TMCOMP96";#N/A,#N/A,FALSE,"MAT96";#N/A,#N/A,FALSE,"FANDA96";#N/A,#N/A,FALSE,"INTRAN96";#N/A,#N/A,FALSE,"NAA9697";#N/A,#N/A,FALSE,"ECWEBB";#N/A,#N/A,FALSE,"MFT96";#N/A,#N/A,FALSE,"CTrecon"}</definedName>
    <definedName name="jhkgh2_2_3" localSheetId="0" hidden="1">{#N/A,#N/A,FALSE,"TMCOMP96";#N/A,#N/A,FALSE,"MAT96";#N/A,#N/A,FALSE,"FANDA96";#N/A,#N/A,FALSE,"INTRAN96";#N/A,#N/A,FALSE,"NAA9697";#N/A,#N/A,FALSE,"ECWEBB";#N/A,#N/A,FALSE,"MFT96";#N/A,#N/A,FALSE,"CTrecon"}</definedName>
    <definedName name="jhkgh2_2_3" hidden="1">{#N/A,#N/A,FALSE,"TMCOMP96";#N/A,#N/A,FALSE,"MAT96";#N/A,#N/A,FALSE,"FANDA96";#N/A,#N/A,FALSE,"INTRAN96";#N/A,#N/A,FALSE,"NAA9697";#N/A,#N/A,FALSE,"ECWEBB";#N/A,#N/A,FALSE,"MFT96";#N/A,#N/A,FALSE,"CTrecon"}</definedName>
    <definedName name="jhkgh2_2_4" localSheetId="0" hidden="1">{#N/A,#N/A,FALSE,"TMCOMP96";#N/A,#N/A,FALSE,"MAT96";#N/A,#N/A,FALSE,"FANDA96";#N/A,#N/A,FALSE,"INTRAN96";#N/A,#N/A,FALSE,"NAA9697";#N/A,#N/A,FALSE,"ECWEBB";#N/A,#N/A,FALSE,"MFT96";#N/A,#N/A,FALSE,"CTrecon"}</definedName>
    <definedName name="jhkgh2_2_4" hidden="1">{#N/A,#N/A,FALSE,"TMCOMP96";#N/A,#N/A,FALSE,"MAT96";#N/A,#N/A,FALSE,"FANDA96";#N/A,#N/A,FALSE,"INTRAN96";#N/A,#N/A,FALSE,"NAA9697";#N/A,#N/A,FALSE,"ECWEBB";#N/A,#N/A,FALSE,"MFT96";#N/A,#N/A,FALSE,"CTrecon"}</definedName>
    <definedName name="jhkgh2_2_5" localSheetId="0" hidden="1">{#N/A,#N/A,FALSE,"TMCOMP96";#N/A,#N/A,FALSE,"MAT96";#N/A,#N/A,FALSE,"FANDA96";#N/A,#N/A,FALSE,"INTRAN96";#N/A,#N/A,FALSE,"NAA9697";#N/A,#N/A,FALSE,"ECWEBB";#N/A,#N/A,FALSE,"MFT96";#N/A,#N/A,FALSE,"CTrecon"}</definedName>
    <definedName name="jhkgh2_2_5" hidden="1">{#N/A,#N/A,FALSE,"TMCOMP96";#N/A,#N/A,FALSE,"MAT96";#N/A,#N/A,FALSE,"FANDA96";#N/A,#N/A,FALSE,"INTRAN96";#N/A,#N/A,FALSE,"NAA9697";#N/A,#N/A,FALSE,"ECWEBB";#N/A,#N/A,FALSE,"MFT96";#N/A,#N/A,FALSE,"CTrecon"}</definedName>
    <definedName name="jhkgh2_3" localSheetId="0" hidden="1">{#N/A,#N/A,FALSE,"TMCOMP96";#N/A,#N/A,FALSE,"MAT96";#N/A,#N/A,FALSE,"FANDA96";#N/A,#N/A,FALSE,"INTRAN96";#N/A,#N/A,FALSE,"NAA9697";#N/A,#N/A,FALSE,"ECWEBB";#N/A,#N/A,FALSE,"MFT96";#N/A,#N/A,FALSE,"CTrecon"}</definedName>
    <definedName name="jhkgh2_3" hidden="1">{#N/A,#N/A,FALSE,"TMCOMP96";#N/A,#N/A,FALSE,"MAT96";#N/A,#N/A,FALSE,"FANDA96";#N/A,#N/A,FALSE,"INTRAN96";#N/A,#N/A,FALSE,"NAA9697";#N/A,#N/A,FALSE,"ECWEBB";#N/A,#N/A,FALSE,"MFT96";#N/A,#N/A,FALSE,"CTrecon"}</definedName>
    <definedName name="jhkgh2_3_1" localSheetId="0" hidden="1">{#N/A,#N/A,FALSE,"TMCOMP96";#N/A,#N/A,FALSE,"MAT96";#N/A,#N/A,FALSE,"FANDA96";#N/A,#N/A,FALSE,"INTRAN96";#N/A,#N/A,FALSE,"NAA9697";#N/A,#N/A,FALSE,"ECWEBB";#N/A,#N/A,FALSE,"MFT96";#N/A,#N/A,FALSE,"CTrecon"}</definedName>
    <definedName name="jhkgh2_3_1" hidden="1">{#N/A,#N/A,FALSE,"TMCOMP96";#N/A,#N/A,FALSE,"MAT96";#N/A,#N/A,FALSE,"FANDA96";#N/A,#N/A,FALSE,"INTRAN96";#N/A,#N/A,FALSE,"NAA9697";#N/A,#N/A,FALSE,"ECWEBB";#N/A,#N/A,FALSE,"MFT96";#N/A,#N/A,FALSE,"CTrecon"}</definedName>
    <definedName name="jhkgh2_3_1_1" localSheetId="0" hidden="1">{#N/A,#N/A,FALSE,"TMCOMP96";#N/A,#N/A,FALSE,"MAT96";#N/A,#N/A,FALSE,"FANDA96";#N/A,#N/A,FALSE,"INTRAN96";#N/A,#N/A,FALSE,"NAA9697";#N/A,#N/A,FALSE,"ECWEBB";#N/A,#N/A,FALSE,"MFT96";#N/A,#N/A,FALSE,"CTrecon"}</definedName>
    <definedName name="jhkgh2_3_1_1" hidden="1">{#N/A,#N/A,FALSE,"TMCOMP96";#N/A,#N/A,FALSE,"MAT96";#N/A,#N/A,FALSE,"FANDA96";#N/A,#N/A,FALSE,"INTRAN96";#N/A,#N/A,FALSE,"NAA9697";#N/A,#N/A,FALSE,"ECWEBB";#N/A,#N/A,FALSE,"MFT96";#N/A,#N/A,FALSE,"CTrecon"}</definedName>
    <definedName name="jhkgh2_3_1_1_1" hidden="1">{#N/A,#N/A,FALSE,"TMCOMP96";#N/A,#N/A,FALSE,"MAT96";#N/A,#N/A,FALSE,"FANDA96";#N/A,#N/A,FALSE,"INTRAN96";#N/A,#N/A,FALSE,"NAA9697";#N/A,#N/A,FALSE,"ECWEBB";#N/A,#N/A,FALSE,"MFT96";#N/A,#N/A,FALSE,"CTrecon"}</definedName>
    <definedName name="jhkgh2_3_1_1_2" hidden="1">{#N/A,#N/A,FALSE,"TMCOMP96";#N/A,#N/A,FALSE,"MAT96";#N/A,#N/A,FALSE,"FANDA96";#N/A,#N/A,FALSE,"INTRAN96";#N/A,#N/A,FALSE,"NAA9697";#N/A,#N/A,FALSE,"ECWEBB";#N/A,#N/A,FALSE,"MFT96";#N/A,#N/A,FALSE,"CTrecon"}</definedName>
    <definedName name="jhkgh2_3_1_2" localSheetId="0" hidden="1">{#N/A,#N/A,FALSE,"TMCOMP96";#N/A,#N/A,FALSE,"MAT96";#N/A,#N/A,FALSE,"FANDA96";#N/A,#N/A,FALSE,"INTRAN96";#N/A,#N/A,FALSE,"NAA9697";#N/A,#N/A,FALSE,"ECWEBB";#N/A,#N/A,FALSE,"MFT96";#N/A,#N/A,FALSE,"CTrecon"}</definedName>
    <definedName name="jhkgh2_3_1_2" hidden="1">{#N/A,#N/A,FALSE,"TMCOMP96";#N/A,#N/A,FALSE,"MAT96";#N/A,#N/A,FALSE,"FANDA96";#N/A,#N/A,FALSE,"INTRAN96";#N/A,#N/A,FALSE,"NAA9697";#N/A,#N/A,FALSE,"ECWEBB";#N/A,#N/A,FALSE,"MFT96";#N/A,#N/A,FALSE,"CTrecon"}</definedName>
    <definedName name="jhkgh2_3_1_3" localSheetId="0" hidden="1">{#N/A,#N/A,FALSE,"TMCOMP96";#N/A,#N/A,FALSE,"MAT96";#N/A,#N/A,FALSE,"FANDA96";#N/A,#N/A,FALSE,"INTRAN96";#N/A,#N/A,FALSE,"NAA9697";#N/A,#N/A,FALSE,"ECWEBB";#N/A,#N/A,FALSE,"MFT96";#N/A,#N/A,FALSE,"CTrecon"}</definedName>
    <definedName name="jhkgh2_3_1_3" hidden="1">{#N/A,#N/A,FALSE,"TMCOMP96";#N/A,#N/A,FALSE,"MAT96";#N/A,#N/A,FALSE,"FANDA96";#N/A,#N/A,FALSE,"INTRAN96";#N/A,#N/A,FALSE,"NAA9697";#N/A,#N/A,FALSE,"ECWEBB";#N/A,#N/A,FALSE,"MFT96";#N/A,#N/A,FALSE,"CTrecon"}</definedName>
    <definedName name="jhkgh2_3_1_4" localSheetId="0" hidden="1">{#N/A,#N/A,FALSE,"TMCOMP96";#N/A,#N/A,FALSE,"MAT96";#N/A,#N/A,FALSE,"FANDA96";#N/A,#N/A,FALSE,"INTRAN96";#N/A,#N/A,FALSE,"NAA9697";#N/A,#N/A,FALSE,"ECWEBB";#N/A,#N/A,FALSE,"MFT96";#N/A,#N/A,FALSE,"CTrecon"}</definedName>
    <definedName name="jhkgh2_3_1_4" hidden="1">{#N/A,#N/A,FALSE,"TMCOMP96";#N/A,#N/A,FALSE,"MAT96";#N/A,#N/A,FALSE,"FANDA96";#N/A,#N/A,FALSE,"INTRAN96";#N/A,#N/A,FALSE,"NAA9697";#N/A,#N/A,FALSE,"ECWEBB";#N/A,#N/A,FALSE,"MFT96";#N/A,#N/A,FALSE,"CTrecon"}</definedName>
    <definedName name="jhkgh2_3_1_5" localSheetId="0" hidden="1">{#N/A,#N/A,FALSE,"TMCOMP96";#N/A,#N/A,FALSE,"MAT96";#N/A,#N/A,FALSE,"FANDA96";#N/A,#N/A,FALSE,"INTRAN96";#N/A,#N/A,FALSE,"NAA9697";#N/A,#N/A,FALSE,"ECWEBB";#N/A,#N/A,FALSE,"MFT96";#N/A,#N/A,FALSE,"CTrecon"}</definedName>
    <definedName name="jhkgh2_3_1_5" hidden="1">{#N/A,#N/A,FALSE,"TMCOMP96";#N/A,#N/A,FALSE,"MAT96";#N/A,#N/A,FALSE,"FANDA96";#N/A,#N/A,FALSE,"INTRAN96";#N/A,#N/A,FALSE,"NAA9697";#N/A,#N/A,FALSE,"ECWEBB";#N/A,#N/A,FALSE,"MFT96";#N/A,#N/A,FALSE,"CTrecon"}</definedName>
    <definedName name="jhkgh2_3_2" localSheetId="0" hidden="1">{#N/A,#N/A,FALSE,"TMCOMP96";#N/A,#N/A,FALSE,"MAT96";#N/A,#N/A,FALSE,"FANDA96";#N/A,#N/A,FALSE,"INTRAN96";#N/A,#N/A,FALSE,"NAA9697";#N/A,#N/A,FALSE,"ECWEBB";#N/A,#N/A,FALSE,"MFT96";#N/A,#N/A,FALSE,"CTrecon"}</definedName>
    <definedName name="jhkgh2_3_2" hidden="1">{#N/A,#N/A,FALSE,"TMCOMP96";#N/A,#N/A,FALSE,"MAT96";#N/A,#N/A,FALSE,"FANDA96";#N/A,#N/A,FALSE,"INTRAN96";#N/A,#N/A,FALSE,"NAA9697";#N/A,#N/A,FALSE,"ECWEBB";#N/A,#N/A,FALSE,"MFT96";#N/A,#N/A,FALSE,"CTrecon"}</definedName>
    <definedName name="jhkgh2_3_3" localSheetId="0" hidden="1">{#N/A,#N/A,FALSE,"TMCOMP96";#N/A,#N/A,FALSE,"MAT96";#N/A,#N/A,FALSE,"FANDA96";#N/A,#N/A,FALSE,"INTRAN96";#N/A,#N/A,FALSE,"NAA9697";#N/A,#N/A,FALSE,"ECWEBB";#N/A,#N/A,FALSE,"MFT96";#N/A,#N/A,FALSE,"CTrecon"}</definedName>
    <definedName name="jhkgh2_3_3" hidden="1">{#N/A,#N/A,FALSE,"TMCOMP96";#N/A,#N/A,FALSE,"MAT96";#N/A,#N/A,FALSE,"FANDA96";#N/A,#N/A,FALSE,"INTRAN96";#N/A,#N/A,FALSE,"NAA9697";#N/A,#N/A,FALSE,"ECWEBB";#N/A,#N/A,FALSE,"MFT96";#N/A,#N/A,FALSE,"CTrecon"}</definedName>
    <definedName name="jhkgh2_3_4" localSheetId="0" hidden="1">{#N/A,#N/A,FALSE,"TMCOMP96";#N/A,#N/A,FALSE,"MAT96";#N/A,#N/A,FALSE,"FANDA96";#N/A,#N/A,FALSE,"INTRAN96";#N/A,#N/A,FALSE,"NAA9697";#N/A,#N/A,FALSE,"ECWEBB";#N/A,#N/A,FALSE,"MFT96";#N/A,#N/A,FALSE,"CTrecon"}</definedName>
    <definedName name="jhkgh2_3_4" hidden="1">{#N/A,#N/A,FALSE,"TMCOMP96";#N/A,#N/A,FALSE,"MAT96";#N/A,#N/A,FALSE,"FANDA96";#N/A,#N/A,FALSE,"INTRAN96";#N/A,#N/A,FALSE,"NAA9697";#N/A,#N/A,FALSE,"ECWEBB";#N/A,#N/A,FALSE,"MFT96";#N/A,#N/A,FALSE,"CTrecon"}</definedName>
    <definedName name="jhkgh2_3_5" localSheetId="0" hidden="1">{#N/A,#N/A,FALSE,"TMCOMP96";#N/A,#N/A,FALSE,"MAT96";#N/A,#N/A,FALSE,"FANDA96";#N/A,#N/A,FALSE,"INTRAN96";#N/A,#N/A,FALSE,"NAA9697";#N/A,#N/A,FALSE,"ECWEBB";#N/A,#N/A,FALSE,"MFT96";#N/A,#N/A,FALSE,"CTrecon"}</definedName>
    <definedName name="jhkgh2_3_5" hidden="1">{#N/A,#N/A,FALSE,"TMCOMP96";#N/A,#N/A,FALSE,"MAT96";#N/A,#N/A,FALSE,"FANDA96";#N/A,#N/A,FALSE,"INTRAN96";#N/A,#N/A,FALSE,"NAA9697";#N/A,#N/A,FALSE,"ECWEBB";#N/A,#N/A,FALSE,"MFT96";#N/A,#N/A,FALSE,"CTrecon"}</definedName>
    <definedName name="jhkgh2_4" localSheetId="0" hidden="1">{#N/A,#N/A,FALSE,"TMCOMP96";#N/A,#N/A,FALSE,"MAT96";#N/A,#N/A,FALSE,"FANDA96";#N/A,#N/A,FALSE,"INTRAN96";#N/A,#N/A,FALSE,"NAA9697";#N/A,#N/A,FALSE,"ECWEBB";#N/A,#N/A,FALSE,"MFT96";#N/A,#N/A,FALSE,"CTrecon"}</definedName>
    <definedName name="jhkgh2_4" hidden="1">{#N/A,#N/A,FALSE,"TMCOMP96";#N/A,#N/A,FALSE,"MAT96";#N/A,#N/A,FALSE,"FANDA96";#N/A,#N/A,FALSE,"INTRAN96";#N/A,#N/A,FALSE,"NAA9697";#N/A,#N/A,FALSE,"ECWEBB";#N/A,#N/A,FALSE,"MFT96";#N/A,#N/A,FALSE,"CTrecon"}</definedName>
    <definedName name="jhkgh2_4_1" localSheetId="0" hidden="1">{#N/A,#N/A,FALSE,"TMCOMP96";#N/A,#N/A,FALSE,"MAT96";#N/A,#N/A,FALSE,"FANDA96";#N/A,#N/A,FALSE,"INTRAN96";#N/A,#N/A,FALSE,"NAA9697";#N/A,#N/A,FALSE,"ECWEBB";#N/A,#N/A,FALSE,"MFT96";#N/A,#N/A,FALSE,"CTrecon"}</definedName>
    <definedName name="jhkgh2_4_1" hidden="1">{#N/A,#N/A,FALSE,"TMCOMP96";#N/A,#N/A,FALSE,"MAT96";#N/A,#N/A,FALSE,"FANDA96";#N/A,#N/A,FALSE,"INTRAN96";#N/A,#N/A,FALSE,"NAA9697";#N/A,#N/A,FALSE,"ECWEBB";#N/A,#N/A,FALSE,"MFT96";#N/A,#N/A,FALSE,"CTrecon"}</definedName>
    <definedName name="jhkgh2_4_1_1" localSheetId="0" hidden="1">{#N/A,#N/A,FALSE,"TMCOMP96";#N/A,#N/A,FALSE,"MAT96";#N/A,#N/A,FALSE,"FANDA96";#N/A,#N/A,FALSE,"INTRAN96";#N/A,#N/A,FALSE,"NAA9697";#N/A,#N/A,FALSE,"ECWEBB";#N/A,#N/A,FALSE,"MFT96";#N/A,#N/A,FALSE,"CTrecon"}</definedName>
    <definedName name="jhkgh2_4_1_1" hidden="1">{#N/A,#N/A,FALSE,"TMCOMP96";#N/A,#N/A,FALSE,"MAT96";#N/A,#N/A,FALSE,"FANDA96";#N/A,#N/A,FALSE,"INTRAN96";#N/A,#N/A,FALSE,"NAA9697";#N/A,#N/A,FALSE,"ECWEBB";#N/A,#N/A,FALSE,"MFT96";#N/A,#N/A,FALSE,"CTrecon"}</definedName>
    <definedName name="jhkgh2_4_1_1_1" hidden="1">{#N/A,#N/A,FALSE,"TMCOMP96";#N/A,#N/A,FALSE,"MAT96";#N/A,#N/A,FALSE,"FANDA96";#N/A,#N/A,FALSE,"INTRAN96";#N/A,#N/A,FALSE,"NAA9697";#N/A,#N/A,FALSE,"ECWEBB";#N/A,#N/A,FALSE,"MFT96";#N/A,#N/A,FALSE,"CTrecon"}</definedName>
    <definedName name="jhkgh2_4_1_1_2" hidden="1">{#N/A,#N/A,FALSE,"TMCOMP96";#N/A,#N/A,FALSE,"MAT96";#N/A,#N/A,FALSE,"FANDA96";#N/A,#N/A,FALSE,"INTRAN96";#N/A,#N/A,FALSE,"NAA9697";#N/A,#N/A,FALSE,"ECWEBB";#N/A,#N/A,FALSE,"MFT96";#N/A,#N/A,FALSE,"CTrecon"}</definedName>
    <definedName name="jhkgh2_4_1_2" localSheetId="0" hidden="1">{#N/A,#N/A,FALSE,"TMCOMP96";#N/A,#N/A,FALSE,"MAT96";#N/A,#N/A,FALSE,"FANDA96";#N/A,#N/A,FALSE,"INTRAN96";#N/A,#N/A,FALSE,"NAA9697";#N/A,#N/A,FALSE,"ECWEBB";#N/A,#N/A,FALSE,"MFT96";#N/A,#N/A,FALSE,"CTrecon"}</definedName>
    <definedName name="jhkgh2_4_1_2" hidden="1">{#N/A,#N/A,FALSE,"TMCOMP96";#N/A,#N/A,FALSE,"MAT96";#N/A,#N/A,FALSE,"FANDA96";#N/A,#N/A,FALSE,"INTRAN96";#N/A,#N/A,FALSE,"NAA9697";#N/A,#N/A,FALSE,"ECWEBB";#N/A,#N/A,FALSE,"MFT96";#N/A,#N/A,FALSE,"CTrecon"}</definedName>
    <definedName name="jhkgh2_4_1_3" localSheetId="0" hidden="1">{#N/A,#N/A,FALSE,"TMCOMP96";#N/A,#N/A,FALSE,"MAT96";#N/A,#N/A,FALSE,"FANDA96";#N/A,#N/A,FALSE,"INTRAN96";#N/A,#N/A,FALSE,"NAA9697";#N/A,#N/A,FALSE,"ECWEBB";#N/A,#N/A,FALSE,"MFT96";#N/A,#N/A,FALSE,"CTrecon"}</definedName>
    <definedName name="jhkgh2_4_1_3" hidden="1">{#N/A,#N/A,FALSE,"TMCOMP96";#N/A,#N/A,FALSE,"MAT96";#N/A,#N/A,FALSE,"FANDA96";#N/A,#N/A,FALSE,"INTRAN96";#N/A,#N/A,FALSE,"NAA9697";#N/A,#N/A,FALSE,"ECWEBB";#N/A,#N/A,FALSE,"MFT96";#N/A,#N/A,FALSE,"CTrecon"}</definedName>
    <definedName name="jhkgh2_4_1_4" localSheetId="0" hidden="1">{#N/A,#N/A,FALSE,"TMCOMP96";#N/A,#N/A,FALSE,"MAT96";#N/A,#N/A,FALSE,"FANDA96";#N/A,#N/A,FALSE,"INTRAN96";#N/A,#N/A,FALSE,"NAA9697";#N/A,#N/A,FALSE,"ECWEBB";#N/A,#N/A,FALSE,"MFT96";#N/A,#N/A,FALSE,"CTrecon"}</definedName>
    <definedName name="jhkgh2_4_1_4" hidden="1">{#N/A,#N/A,FALSE,"TMCOMP96";#N/A,#N/A,FALSE,"MAT96";#N/A,#N/A,FALSE,"FANDA96";#N/A,#N/A,FALSE,"INTRAN96";#N/A,#N/A,FALSE,"NAA9697";#N/A,#N/A,FALSE,"ECWEBB";#N/A,#N/A,FALSE,"MFT96";#N/A,#N/A,FALSE,"CTrecon"}</definedName>
    <definedName name="jhkgh2_4_1_5" localSheetId="0" hidden="1">{#N/A,#N/A,FALSE,"TMCOMP96";#N/A,#N/A,FALSE,"MAT96";#N/A,#N/A,FALSE,"FANDA96";#N/A,#N/A,FALSE,"INTRAN96";#N/A,#N/A,FALSE,"NAA9697";#N/A,#N/A,FALSE,"ECWEBB";#N/A,#N/A,FALSE,"MFT96";#N/A,#N/A,FALSE,"CTrecon"}</definedName>
    <definedName name="jhkgh2_4_1_5" hidden="1">{#N/A,#N/A,FALSE,"TMCOMP96";#N/A,#N/A,FALSE,"MAT96";#N/A,#N/A,FALSE,"FANDA96";#N/A,#N/A,FALSE,"INTRAN96";#N/A,#N/A,FALSE,"NAA9697";#N/A,#N/A,FALSE,"ECWEBB";#N/A,#N/A,FALSE,"MFT96";#N/A,#N/A,FALSE,"CTrecon"}</definedName>
    <definedName name="jhkgh2_4_2" localSheetId="0" hidden="1">{#N/A,#N/A,FALSE,"TMCOMP96";#N/A,#N/A,FALSE,"MAT96";#N/A,#N/A,FALSE,"FANDA96";#N/A,#N/A,FALSE,"INTRAN96";#N/A,#N/A,FALSE,"NAA9697";#N/A,#N/A,FALSE,"ECWEBB";#N/A,#N/A,FALSE,"MFT96";#N/A,#N/A,FALSE,"CTrecon"}</definedName>
    <definedName name="jhkgh2_4_2" hidden="1">{#N/A,#N/A,FALSE,"TMCOMP96";#N/A,#N/A,FALSE,"MAT96";#N/A,#N/A,FALSE,"FANDA96";#N/A,#N/A,FALSE,"INTRAN96";#N/A,#N/A,FALSE,"NAA9697";#N/A,#N/A,FALSE,"ECWEBB";#N/A,#N/A,FALSE,"MFT96";#N/A,#N/A,FALSE,"CTrecon"}</definedName>
    <definedName name="jhkgh2_4_3" localSheetId="0" hidden="1">{#N/A,#N/A,FALSE,"TMCOMP96";#N/A,#N/A,FALSE,"MAT96";#N/A,#N/A,FALSE,"FANDA96";#N/A,#N/A,FALSE,"INTRAN96";#N/A,#N/A,FALSE,"NAA9697";#N/A,#N/A,FALSE,"ECWEBB";#N/A,#N/A,FALSE,"MFT96";#N/A,#N/A,FALSE,"CTrecon"}</definedName>
    <definedName name="jhkgh2_4_3" hidden="1">{#N/A,#N/A,FALSE,"TMCOMP96";#N/A,#N/A,FALSE,"MAT96";#N/A,#N/A,FALSE,"FANDA96";#N/A,#N/A,FALSE,"INTRAN96";#N/A,#N/A,FALSE,"NAA9697";#N/A,#N/A,FALSE,"ECWEBB";#N/A,#N/A,FALSE,"MFT96";#N/A,#N/A,FALSE,"CTrecon"}</definedName>
    <definedName name="jhkgh2_4_4" localSheetId="0" hidden="1">{#N/A,#N/A,FALSE,"TMCOMP96";#N/A,#N/A,FALSE,"MAT96";#N/A,#N/A,FALSE,"FANDA96";#N/A,#N/A,FALSE,"INTRAN96";#N/A,#N/A,FALSE,"NAA9697";#N/A,#N/A,FALSE,"ECWEBB";#N/A,#N/A,FALSE,"MFT96";#N/A,#N/A,FALSE,"CTrecon"}</definedName>
    <definedName name="jhkgh2_4_4" hidden="1">{#N/A,#N/A,FALSE,"TMCOMP96";#N/A,#N/A,FALSE,"MAT96";#N/A,#N/A,FALSE,"FANDA96";#N/A,#N/A,FALSE,"INTRAN96";#N/A,#N/A,FALSE,"NAA9697";#N/A,#N/A,FALSE,"ECWEBB";#N/A,#N/A,FALSE,"MFT96";#N/A,#N/A,FALSE,"CTrecon"}</definedName>
    <definedName name="jhkgh2_4_5" localSheetId="0" hidden="1">{#N/A,#N/A,FALSE,"TMCOMP96";#N/A,#N/A,FALSE,"MAT96";#N/A,#N/A,FALSE,"FANDA96";#N/A,#N/A,FALSE,"INTRAN96";#N/A,#N/A,FALSE,"NAA9697";#N/A,#N/A,FALSE,"ECWEBB";#N/A,#N/A,FALSE,"MFT96";#N/A,#N/A,FALSE,"CTrecon"}</definedName>
    <definedName name="jhkgh2_4_5" hidden="1">{#N/A,#N/A,FALSE,"TMCOMP96";#N/A,#N/A,FALSE,"MAT96";#N/A,#N/A,FALSE,"FANDA96";#N/A,#N/A,FALSE,"INTRAN96";#N/A,#N/A,FALSE,"NAA9697";#N/A,#N/A,FALSE,"ECWEBB";#N/A,#N/A,FALSE,"MFT96";#N/A,#N/A,FALSE,"CTrecon"}</definedName>
    <definedName name="jhkgh2_5" localSheetId="0" hidden="1">{#N/A,#N/A,FALSE,"TMCOMP96";#N/A,#N/A,FALSE,"MAT96";#N/A,#N/A,FALSE,"FANDA96";#N/A,#N/A,FALSE,"INTRAN96";#N/A,#N/A,FALSE,"NAA9697";#N/A,#N/A,FALSE,"ECWEBB";#N/A,#N/A,FALSE,"MFT96";#N/A,#N/A,FALSE,"CTrecon"}</definedName>
    <definedName name="jhkgh2_5" hidden="1">{#N/A,#N/A,FALSE,"TMCOMP96";#N/A,#N/A,FALSE,"MAT96";#N/A,#N/A,FALSE,"FANDA96";#N/A,#N/A,FALSE,"INTRAN96";#N/A,#N/A,FALSE,"NAA9697";#N/A,#N/A,FALSE,"ECWEBB";#N/A,#N/A,FALSE,"MFT96";#N/A,#N/A,FALSE,"CTrecon"}</definedName>
    <definedName name="jhkgh2_5_1" localSheetId="0" hidden="1">{#N/A,#N/A,FALSE,"TMCOMP96";#N/A,#N/A,FALSE,"MAT96";#N/A,#N/A,FALSE,"FANDA96";#N/A,#N/A,FALSE,"INTRAN96";#N/A,#N/A,FALSE,"NAA9697";#N/A,#N/A,FALSE,"ECWEBB";#N/A,#N/A,FALSE,"MFT96";#N/A,#N/A,FALSE,"CTrecon"}</definedName>
    <definedName name="jhkgh2_5_1" hidden="1">{#N/A,#N/A,FALSE,"TMCOMP96";#N/A,#N/A,FALSE,"MAT96";#N/A,#N/A,FALSE,"FANDA96";#N/A,#N/A,FALSE,"INTRAN96";#N/A,#N/A,FALSE,"NAA9697";#N/A,#N/A,FALSE,"ECWEBB";#N/A,#N/A,FALSE,"MFT96";#N/A,#N/A,FALSE,"CTrecon"}</definedName>
    <definedName name="jhkgh2_5_1_1" localSheetId="0" hidden="1">{#N/A,#N/A,FALSE,"TMCOMP96";#N/A,#N/A,FALSE,"MAT96";#N/A,#N/A,FALSE,"FANDA96";#N/A,#N/A,FALSE,"INTRAN96";#N/A,#N/A,FALSE,"NAA9697";#N/A,#N/A,FALSE,"ECWEBB";#N/A,#N/A,FALSE,"MFT96";#N/A,#N/A,FALSE,"CTrecon"}</definedName>
    <definedName name="jhkgh2_5_1_1" hidden="1">{#N/A,#N/A,FALSE,"TMCOMP96";#N/A,#N/A,FALSE,"MAT96";#N/A,#N/A,FALSE,"FANDA96";#N/A,#N/A,FALSE,"INTRAN96";#N/A,#N/A,FALSE,"NAA9697";#N/A,#N/A,FALSE,"ECWEBB";#N/A,#N/A,FALSE,"MFT96";#N/A,#N/A,FALSE,"CTrecon"}</definedName>
    <definedName name="jhkgh2_5_1_1_1" hidden="1">{#N/A,#N/A,FALSE,"TMCOMP96";#N/A,#N/A,FALSE,"MAT96";#N/A,#N/A,FALSE,"FANDA96";#N/A,#N/A,FALSE,"INTRAN96";#N/A,#N/A,FALSE,"NAA9697";#N/A,#N/A,FALSE,"ECWEBB";#N/A,#N/A,FALSE,"MFT96";#N/A,#N/A,FALSE,"CTrecon"}</definedName>
    <definedName name="jhkgh2_5_1_1_2" hidden="1">{#N/A,#N/A,FALSE,"TMCOMP96";#N/A,#N/A,FALSE,"MAT96";#N/A,#N/A,FALSE,"FANDA96";#N/A,#N/A,FALSE,"INTRAN96";#N/A,#N/A,FALSE,"NAA9697";#N/A,#N/A,FALSE,"ECWEBB";#N/A,#N/A,FALSE,"MFT96";#N/A,#N/A,FALSE,"CTrecon"}</definedName>
    <definedName name="jhkgh2_5_1_2" localSheetId="0" hidden="1">{#N/A,#N/A,FALSE,"TMCOMP96";#N/A,#N/A,FALSE,"MAT96";#N/A,#N/A,FALSE,"FANDA96";#N/A,#N/A,FALSE,"INTRAN96";#N/A,#N/A,FALSE,"NAA9697";#N/A,#N/A,FALSE,"ECWEBB";#N/A,#N/A,FALSE,"MFT96";#N/A,#N/A,FALSE,"CTrecon"}</definedName>
    <definedName name="jhkgh2_5_1_2" hidden="1">{#N/A,#N/A,FALSE,"TMCOMP96";#N/A,#N/A,FALSE,"MAT96";#N/A,#N/A,FALSE,"FANDA96";#N/A,#N/A,FALSE,"INTRAN96";#N/A,#N/A,FALSE,"NAA9697";#N/A,#N/A,FALSE,"ECWEBB";#N/A,#N/A,FALSE,"MFT96";#N/A,#N/A,FALSE,"CTrecon"}</definedName>
    <definedName name="jhkgh2_5_1_3" localSheetId="0" hidden="1">{#N/A,#N/A,FALSE,"TMCOMP96";#N/A,#N/A,FALSE,"MAT96";#N/A,#N/A,FALSE,"FANDA96";#N/A,#N/A,FALSE,"INTRAN96";#N/A,#N/A,FALSE,"NAA9697";#N/A,#N/A,FALSE,"ECWEBB";#N/A,#N/A,FALSE,"MFT96";#N/A,#N/A,FALSE,"CTrecon"}</definedName>
    <definedName name="jhkgh2_5_1_3" hidden="1">{#N/A,#N/A,FALSE,"TMCOMP96";#N/A,#N/A,FALSE,"MAT96";#N/A,#N/A,FALSE,"FANDA96";#N/A,#N/A,FALSE,"INTRAN96";#N/A,#N/A,FALSE,"NAA9697";#N/A,#N/A,FALSE,"ECWEBB";#N/A,#N/A,FALSE,"MFT96";#N/A,#N/A,FALSE,"CTrecon"}</definedName>
    <definedName name="jhkgh2_5_1_4" localSheetId="0" hidden="1">{#N/A,#N/A,FALSE,"TMCOMP96";#N/A,#N/A,FALSE,"MAT96";#N/A,#N/A,FALSE,"FANDA96";#N/A,#N/A,FALSE,"INTRAN96";#N/A,#N/A,FALSE,"NAA9697";#N/A,#N/A,FALSE,"ECWEBB";#N/A,#N/A,FALSE,"MFT96";#N/A,#N/A,FALSE,"CTrecon"}</definedName>
    <definedName name="jhkgh2_5_1_4" hidden="1">{#N/A,#N/A,FALSE,"TMCOMP96";#N/A,#N/A,FALSE,"MAT96";#N/A,#N/A,FALSE,"FANDA96";#N/A,#N/A,FALSE,"INTRAN96";#N/A,#N/A,FALSE,"NAA9697";#N/A,#N/A,FALSE,"ECWEBB";#N/A,#N/A,FALSE,"MFT96";#N/A,#N/A,FALSE,"CTrecon"}</definedName>
    <definedName name="jhkgh2_5_1_5" localSheetId="0" hidden="1">{#N/A,#N/A,FALSE,"TMCOMP96";#N/A,#N/A,FALSE,"MAT96";#N/A,#N/A,FALSE,"FANDA96";#N/A,#N/A,FALSE,"INTRAN96";#N/A,#N/A,FALSE,"NAA9697";#N/A,#N/A,FALSE,"ECWEBB";#N/A,#N/A,FALSE,"MFT96";#N/A,#N/A,FALSE,"CTrecon"}</definedName>
    <definedName name="jhkgh2_5_1_5" hidden="1">{#N/A,#N/A,FALSE,"TMCOMP96";#N/A,#N/A,FALSE,"MAT96";#N/A,#N/A,FALSE,"FANDA96";#N/A,#N/A,FALSE,"INTRAN96";#N/A,#N/A,FALSE,"NAA9697";#N/A,#N/A,FALSE,"ECWEBB";#N/A,#N/A,FALSE,"MFT96";#N/A,#N/A,FALSE,"CTrecon"}</definedName>
    <definedName name="jhkgh2_5_2" localSheetId="0" hidden="1">{#N/A,#N/A,FALSE,"TMCOMP96";#N/A,#N/A,FALSE,"MAT96";#N/A,#N/A,FALSE,"FANDA96";#N/A,#N/A,FALSE,"INTRAN96";#N/A,#N/A,FALSE,"NAA9697";#N/A,#N/A,FALSE,"ECWEBB";#N/A,#N/A,FALSE,"MFT96";#N/A,#N/A,FALSE,"CTrecon"}</definedName>
    <definedName name="jhkgh2_5_2" hidden="1">{#N/A,#N/A,FALSE,"TMCOMP96";#N/A,#N/A,FALSE,"MAT96";#N/A,#N/A,FALSE,"FANDA96";#N/A,#N/A,FALSE,"INTRAN96";#N/A,#N/A,FALSE,"NAA9697";#N/A,#N/A,FALSE,"ECWEBB";#N/A,#N/A,FALSE,"MFT96";#N/A,#N/A,FALSE,"CTrecon"}</definedName>
    <definedName name="jhkgh2_5_3" localSheetId="0" hidden="1">{#N/A,#N/A,FALSE,"TMCOMP96";#N/A,#N/A,FALSE,"MAT96";#N/A,#N/A,FALSE,"FANDA96";#N/A,#N/A,FALSE,"INTRAN96";#N/A,#N/A,FALSE,"NAA9697";#N/A,#N/A,FALSE,"ECWEBB";#N/A,#N/A,FALSE,"MFT96";#N/A,#N/A,FALSE,"CTrecon"}</definedName>
    <definedName name="jhkgh2_5_3" hidden="1">{#N/A,#N/A,FALSE,"TMCOMP96";#N/A,#N/A,FALSE,"MAT96";#N/A,#N/A,FALSE,"FANDA96";#N/A,#N/A,FALSE,"INTRAN96";#N/A,#N/A,FALSE,"NAA9697";#N/A,#N/A,FALSE,"ECWEBB";#N/A,#N/A,FALSE,"MFT96";#N/A,#N/A,FALSE,"CTrecon"}</definedName>
    <definedName name="jhkgh2_5_4" localSheetId="0" hidden="1">{#N/A,#N/A,FALSE,"TMCOMP96";#N/A,#N/A,FALSE,"MAT96";#N/A,#N/A,FALSE,"FANDA96";#N/A,#N/A,FALSE,"INTRAN96";#N/A,#N/A,FALSE,"NAA9697";#N/A,#N/A,FALSE,"ECWEBB";#N/A,#N/A,FALSE,"MFT96";#N/A,#N/A,FALSE,"CTrecon"}</definedName>
    <definedName name="jhkgh2_5_4" hidden="1">{#N/A,#N/A,FALSE,"TMCOMP96";#N/A,#N/A,FALSE,"MAT96";#N/A,#N/A,FALSE,"FANDA96";#N/A,#N/A,FALSE,"INTRAN96";#N/A,#N/A,FALSE,"NAA9697";#N/A,#N/A,FALSE,"ECWEBB";#N/A,#N/A,FALSE,"MFT96";#N/A,#N/A,FALSE,"CTrecon"}</definedName>
    <definedName name="jhkgh2_5_5" localSheetId="0" hidden="1">{#N/A,#N/A,FALSE,"TMCOMP96";#N/A,#N/A,FALSE,"MAT96";#N/A,#N/A,FALSE,"FANDA96";#N/A,#N/A,FALSE,"INTRAN96";#N/A,#N/A,FALSE,"NAA9697";#N/A,#N/A,FALSE,"ECWEBB";#N/A,#N/A,FALSE,"MFT96";#N/A,#N/A,FALSE,"CTrecon"}</definedName>
    <definedName name="jhkgh2_5_5" hidden="1">{#N/A,#N/A,FALSE,"TMCOMP96";#N/A,#N/A,FALSE,"MAT96";#N/A,#N/A,FALSE,"FANDA96";#N/A,#N/A,FALSE,"INTRAN96";#N/A,#N/A,FALSE,"NAA9697";#N/A,#N/A,FALSE,"ECWEBB";#N/A,#N/A,FALSE,"MFT96";#N/A,#N/A,FALSE,"CTrecon"}</definedName>
    <definedName name="n" localSheetId="0" hidden="1">{#N/A,#N/A,FALSE,"TMCOMP96";#N/A,#N/A,FALSE,"MAT96";#N/A,#N/A,FALSE,"FANDA96";#N/A,#N/A,FALSE,"INTRAN96";#N/A,#N/A,FALSE,"NAA9697";#N/A,#N/A,FALSE,"ECWEBB";#N/A,#N/A,FALSE,"MFT96";#N/A,#N/A,FALSE,"CTrecon"}</definedName>
    <definedName name="n" localSheetId="3" hidden="1">{#N/A,#N/A,FALSE,"TMCOMP96";#N/A,#N/A,FALSE,"MAT96";#N/A,#N/A,FALSE,"FANDA96";#N/A,#N/A,FALSE,"INTRAN96";#N/A,#N/A,FALSE,"NAA9697";#N/A,#N/A,FALSE,"ECWEBB";#N/A,#N/A,FALSE,"MFT96";#N/A,#N/A,FALSE,"CTrecon"}</definedName>
    <definedName name="n" localSheetId="4" hidden="1">{#N/A,#N/A,FALSE,"TMCOMP96";#N/A,#N/A,FALSE,"MAT96";#N/A,#N/A,FALSE,"FANDA96";#N/A,#N/A,FALSE,"INTRAN96";#N/A,#N/A,FALSE,"NAA9697";#N/A,#N/A,FALSE,"ECWEBB";#N/A,#N/A,FALSE,"MFT96";#N/A,#N/A,FALSE,"CTrecon"}</definedName>
    <definedName name="n" hidden="1">{#N/A,#N/A,FALSE,"TMCOMP96";#N/A,#N/A,FALSE,"MAT96";#N/A,#N/A,FALSE,"FANDA96";#N/A,#N/A,FALSE,"INTRAN96";#N/A,#N/A,FALSE,"NAA9697";#N/A,#N/A,FALSE,"ECWEBB";#N/A,#N/A,FALSE,"MFT96";#N/A,#N/A,FALSE,"CTrecon"}</definedName>
    <definedName name="n_1" localSheetId="0" hidden="1">{#N/A,#N/A,FALSE,"TMCOMP96";#N/A,#N/A,FALSE,"MAT96";#N/A,#N/A,FALSE,"FANDA96";#N/A,#N/A,FALSE,"INTRAN96";#N/A,#N/A,FALSE,"NAA9697";#N/A,#N/A,FALSE,"ECWEBB";#N/A,#N/A,FALSE,"MFT96";#N/A,#N/A,FALSE,"CTrecon"}</definedName>
    <definedName name="n_1" localSheetId="3" hidden="1">{#N/A,#N/A,FALSE,"TMCOMP96";#N/A,#N/A,FALSE,"MAT96";#N/A,#N/A,FALSE,"FANDA96";#N/A,#N/A,FALSE,"INTRAN96";#N/A,#N/A,FALSE,"NAA9697";#N/A,#N/A,FALSE,"ECWEBB";#N/A,#N/A,FALSE,"MFT96";#N/A,#N/A,FALSE,"CTrecon"}</definedName>
    <definedName name="n_1" localSheetId="4" hidden="1">{#N/A,#N/A,FALSE,"TMCOMP96";#N/A,#N/A,FALSE,"MAT96";#N/A,#N/A,FALSE,"FANDA96";#N/A,#N/A,FALSE,"INTRAN96";#N/A,#N/A,FALSE,"NAA9697";#N/A,#N/A,FALSE,"ECWEBB";#N/A,#N/A,FALSE,"MFT96";#N/A,#N/A,FALSE,"CTrecon"}</definedName>
    <definedName name="n_1" hidden="1">{#N/A,#N/A,FALSE,"TMCOMP96";#N/A,#N/A,FALSE,"MAT96";#N/A,#N/A,FALSE,"FANDA96";#N/A,#N/A,FALSE,"INTRAN96";#N/A,#N/A,FALSE,"NAA9697";#N/A,#N/A,FALSE,"ECWEBB";#N/A,#N/A,FALSE,"MFT96";#N/A,#N/A,FALSE,"CTrecon"}</definedName>
    <definedName name="n_1_1" localSheetId="0" hidden="1">{#N/A,#N/A,FALSE,"TMCOMP96";#N/A,#N/A,FALSE,"MAT96";#N/A,#N/A,FALSE,"FANDA96";#N/A,#N/A,FALSE,"INTRAN96";#N/A,#N/A,FALSE,"NAA9697";#N/A,#N/A,FALSE,"ECWEBB";#N/A,#N/A,FALSE,"MFT96";#N/A,#N/A,FALSE,"CTrecon"}</definedName>
    <definedName name="n_1_1" hidden="1">{#N/A,#N/A,FALSE,"TMCOMP96";#N/A,#N/A,FALSE,"MAT96";#N/A,#N/A,FALSE,"FANDA96";#N/A,#N/A,FALSE,"INTRAN96";#N/A,#N/A,FALSE,"NAA9697";#N/A,#N/A,FALSE,"ECWEBB";#N/A,#N/A,FALSE,"MFT96";#N/A,#N/A,FALSE,"CTrecon"}</definedName>
    <definedName name="n_1_1_1" localSheetId="0" hidden="1">{#N/A,#N/A,FALSE,"TMCOMP96";#N/A,#N/A,FALSE,"MAT96";#N/A,#N/A,FALSE,"FANDA96";#N/A,#N/A,FALSE,"INTRAN96";#N/A,#N/A,FALSE,"NAA9697";#N/A,#N/A,FALSE,"ECWEBB";#N/A,#N/A,FALSE,"MFT96";#N/A,#N/A,FALSE,"CTrecon"}</definedName>
    <definedName name="n_1_1_1" hidden="1">{#N/A,#N/A,FALSE,"TMCOMP96";#N/A,#N/A,FALSE,"MAT96";#N/A,#N/A,FALSE,"FANDA96";#N/A,#N/A,FALSE,"INTRAN96";#N/A,#N/A,FALSE,"NAA9697";#N/A,#N/A,FALSE,"ECWEBB";#N/A,#N/A,FALSE,"MFT96";#N/A,#N/A,FALSE,"CTrecon"}</definedName>
    <definedName name="n_1_1_1_1" localSheetId="0" hidden="1">{#N/A,#N/A,FALSE,"TMCOMP96";#N/A,#N/A,FALSE,"MAT96";#N/A,#N/A,FALSE,"FANDA96";#N/A,#N/A,FALSE,"INTRAN96";#N/A,#N/A,FALSE,"NAA9697";#N/A,#N/A,FALSE,"ECWEBB";#N/A,#N/A,FALSE,"MFT96";#N/A,#N/A,FALSE,"CTrecon"}</definedName>
    <definedName name="n_1_1_1_1" hidden="1">{#N/A,#N/A,FALSE,"TMCOMP96";#N/A,#N/A,FALSE,"MAT96";#N/A,#N/A,FALSE,"FANDA96";#N/A,#N/A,FALSE,"INTRAN96";#N/A,#N/A,FALSE,"NAA9697";#N/A,#N/A,FALSE,"ECWEBB";#N/A,#N/A,FALSE,"MFT96";#N/A,#N/A,FALSE,"CTrecon"}</definedName>
    <definedName name="n_1_1_1_1_1" hidden="1">{#N/A,#N/A,FALSE,"TMCOMP96";#N/A,#N/A,FALSE,"MAT96";#N/A,#N/A,FALSE,"FANDA96";#N/A,#N/A,FALSE,"INTRAN96";#N/A,#N/A,FALSE,"NAA9697";#N/A,#N/A,FALSE,"ECWEBB";#N/A,#N/A,FALSE,"MFT96";#N/A,#N/A,FALSE,"CTrecon"}</definedName>
    <definedName name="n_1_1_1_1_2" hidden="1">{#N/A,#N/A,FALSE,"TMCOMP96";#N/A,#N/A,FALSE,"MAT96";#N/A,#N/A,FALSE,"FANDA96";#N/A,#N/A,FALSE,"INTRAN96";#N/A,#N/A,FALSE,"NAA9697";#N/A,#N/A,FALSE,"ECWEBB";#N/A,#N/A,FALSE,"MFT96";#N/A,#N/A,FALSE,"CTrecon"}</definedName>
    <definedName name="n_1_1_1_2" localSheetId="0" hidden="1">{#N/A,#N/A,FALSE,"TMCOMP96";#N/A,#N/A,FALSE,"MAT96";#N/A,#N/A,FALSE,"FANDA96";#N/A,#N/A,FALSE,"INTRAN96";#N/A,#N/A,FALSE,"NAA9697";#N/A,#N/A,FALSE,"ECWEBB";#N/A,#N/A,FALSE,"MFT96";#N/A,#N/A,FALSE,"CTrecon"}</definedName>
    <definedName name="n_1_1_1_2" hidden="1">{#N/A,#N/A,FALSE,"TMCOMP96";#N/A,#N/A,FALSE,"MAT96";#N/A,#N/A,FALSE,"FANDA96";#N/A,#N/A,FALSE,"INTRAN96";#N/A,#N/A,FALSE,"NAA9697";#N/A,#N/A,FALSE,"ECWEBB";#N/A,#N/A,FALSE,"MFT96";#N/A,#N/A,FALSE,"CTrecon"}</definedName>
    <definedName name="n_1_1_1_3" localSheetId="0" hidden="1">{#N/A,#N/A,FALSE,"TMCOMP96";#N/A,#N/A,FALSE,"MAT96";#N/A,#N/A,FALSE,"FANDA96";#N/A,#N/A,FALSE,"INTRAN96";#N/A,#N/A,FALSE,"NAA9697";#N/A,#N/A,FALSE,"ECWEBB";#N/A,#N/A,FALSE,"MFT96";#N/A,#N/A,FALSE,"CTrecon"}</definedName>
    <definedName name="n_1_1_1_3" hidden="1">{#N/A,#N/A,FALSE,"TMCOMP96";#N/A,#N/A,FALSE,"MAT96";#N/A,#N/A,FALSE,"FANDA96";#N/A,#N/A,FALSE,"INTRAN96";#N/A,#N/A,FALSE,"NAA9697";#N/A,#N/A,FALSE,"ECWEBB";#N/A,#N/A,FALSE,"MFT96";#N/A,#N/A,FALSE,"CTrecon"}</definedName>
    <definedName name="n_1_1_1_4" localSheetId="0" hidden="1">{#N/A,#N/A,FALSE,"TMCOMP96";#N/A,#N/A,FALSE,"MAT96";#N/A,#N/A,FALSE,"FANDA96";#N/A,#N/A,FALSE,"INTRAN96";#N/A,#N/A,FALSE,"NAA9697";#N/A,#N/A,FALSE,"ECWEBB";#N/A,#N/A,FALSE,"MFT96";#N/A,#N/A,FALSE,"CTrecon"}</definedName>
    <definedName name="n_1_1_1_4" hidden="1">{#N/A,#N/A,FALSE,"TMCOMP96";#N/A,#N/A,FALSE,"MAT96";#N/A,#N/A,FALSE,"FANDA96";#N/A,#N/A,FALSE,"INTRAN96";#N/A,#N/A,FALSE,"NAA9697";#N/A,#N/A,FALSE,"ECWEBB";#N/A,#N/A,FALSE,"MFT96";#N/A,#N/A,FALSE,"CTrecon"}</definedName>
    <definedName name="n_1_1_1_5" localSheetId="0" hidden="1">{#N/A,#N/A,FALSE,"TMCOMP96";#N/A,#N/A,FALSE,"MAT96";#N/A,#N/A,FALSE,"FANDA96";#N/A,#N/A,FALSE,"INTRAN96";#N/A,#N/A,FALSE,"NAA9697";#N/A,#N/A,FALSE,"ECWEBB";#N/A,#N/A,FALSE,"MFT96";#N/A,#N/A,FALSE,"CTrecon"}</definedName>
    <definedName name="n_1_1_1_5" hidden="1">{#N/A,#N/A,FALSE,"TMCOMP96";#N/A,#N/A,FALSE,"MAT96";#N/A,#N/A,FALSE,"FANDA96";#N/A,#N/A,FALSE,"INTRAN96";#N/A,#N/A,FALSE,"NAA9697";#N/A,#N/A,FALSE,"ECWEBB";#N/A,#N/A,FALSE,"MFT96";#N/A,#N/A,FALSE,"CTrecon"}</definedName>
    <definedName name="n_1_1_2" localSheetId="0" hidden="1">{#N/A,#N/A,FALSE,"TMCOMP96";#N/A,#N/A,FALSE,"MAT96";#N/A,#N/A,FALSE,"FANDA96";#N/A,#N/A,FALSE,"INTRAN96";#N/A,#N/A,FALSE,"NAA9697";#N/A,#N/A,FALSE,"ECWEBB";#N/A,#N/A,FALSE,"MFT96";#N/A,#N/A,FALSE,"CTrecon"}</definedName>
    <definedName name="n_1_1_2" hidden="1">{#N/A,#N/A,FALSE,"TMCOMP96";#N/A,#N/A,FALSE,"MAT96";#N/A,#N/A,FALSE,"FANDA96";#N/A,#N/A,FALSE,"INTRAN96";#N/A,#N/A,FALSE,"NAA9697";#N/A,#N/A,FALSE,"ECWEBB";#N/A,#N/A,FALSE,"MFT96";#N/A,#N/A,FALSE,"CTrecon"}</definedName>
    <definedName name="n_1_1_3" localSheetId="0" hidden="1">{#N/A,#N/A,FALSE,"TMCOMP96";#N/A,#N/A,FALSE,"MAT96";#N/A,#N/A,FALSE,"FANDA96";#N/A,#N/A,FALSE,"INTRAN96";#N/A,#N/A,FALSE,"NAA9697";#N/A,#N/A,FALSE,"ECWEBB";#N/A,#N/A,FALSE,"MFT96";#N/A,#N/A,FALSE,"CTrecon"}</definedName>
    <definedName name="n_1_1_3" hidden="1">{#N/A,#N/A,FALSE,"TMCOMP96";#N/A,#N/A,FALSE,"MAT96";#N/A,#N/A,FALSE,"FANDA96";#N/A,#N/A,FALSE,"INTRAN96";#N/A,#N/A,FALSE,"NAA9697";#N/A,#N/A,FALSE,"ECWEBB";#N/A,#N/A,FALSE,"MFT96";#N/A,#N/A,FALSE,"CTrecon"}</definedName>
    <definedName name="n_1_1_4" localSheetId="0" hidden="1">{#N/A,#N/A,FALSE,"TMCOMP96";#N/A,#N/A,FALSE,"MAT96";#N/A,#N/A,FALSE,"FANDA96";#N/A,#N/A,FALSE,"INTRAN96";#N/A,#N/A,FALSE,"NAA9697";#N/A,#N/A,FALSE,"ECWEBB";#N/A,#N/A,FALSE,"MFT96";#N/A,#N/A,FALSE,"CTrecon"}</definedName>
    <definedName name="n_1_1_4" hidden="1">{#N/A,#N/A,FALSE,"TMCOMP96";#N/A,#N/A,FALSE,"MAT96";#N/A,#N/A,FALSE,"FANDA96";#N/A,#N/A,FALSE,"INTRAN96";#N/A,#N/A,FALSE,"NAA9697";#N/A,#N/A,FALSE,"ECWEBB";#N/A,#N/A,FALSE,"MFT96";#N/A,#N/A,FALSE,"CTrecon"}</definedName>
    <definedName name="n_1_1_5" localSheetId="0" hidden="1">{#N/A,#N/A,FALSE,"TMCOMP96";#N/A,#N/A,FALSE,"MAT96";#N/A,#N/A,FALSE,"FANDA96";#N/A,#N/A,FALSE,"INTRAN96";#N/A,#N/A,FALSE,"NAA9697";#N/A,#N/A,FALSE,"ECWEBB";#N/A,#N/A,FALSE,"MFT96";#N/A,#N/A,FALSE,"CTrecon"}</definedName>
    <definedName name="n_1_1_5" hidden="1">{#N/A,#N/A,FALSE,"TMCOMP96";#N/A,#N/A,FALSE,"MAT96";#N/A,#N/A,FALSE,"FANDA96";#N/A,#N/A,FALSE,"INTRAN96";#N/A,#N/A,FALSE,"NAA9697";#N/A,#N/A,FALSE,"ECWEBB";#N/A,#N/A,FALSE,"MFT96";#N/A,#N/A,FALSE,"CTrecon"}</definedName>
    <definedName name="n_1_2" localSheetId="0" hidden="1">{#N/A,#N/A,FALSE,"TMCOMP96";#N/A,#N/A,FALSE,"MAT96";#N/A,#N/A,FALSE,"FANDA96";#N/A,#N/A,FALSE,"INTRAN96";#N/A,#N/A,FALSE,"NAA9697";#N/A,#N/A,FALSE,"ECWEBB";#N/A,#N/A,FALSE,"MFT96";#N/A,#N/A,FALSE,"CTrecon"}</definedName>
    <definedName name="n_1_2" hidden="1">{#N/A,#N/A,FALSE,"TMCOMP96";#N/A,#N/A,FALSE,"MAT96";#N/A,#N/A,FALSE,"FANDA96";#N/A,#N/A,FALSE,"INTRAN96";#N/A,#N/A,FALSE,"NAA9697";#N/A,#N/A,FALSE,"ECWEBB";#N/A,#N/A,FALSE,"MFT96";#N/A,#N/A,FALSE,"CTrecon"}</definedName>
    <definedName name="n_1_2_1" localSheetId="0" hidden="1">{#N/A,#N/A,FALSE,"TMCOMP96";#N/A,#N/A,FALSE,"MAT96";#N/A,#N/A,FALSE,"FANDA96";#N/A,#N/A,FALSE,"INTRAN96";#N/A,#N/A,FALSE,"NAA9697";#N/A,#N/A,FALSE,"ECWEBB";#N/A,#N/A,FALSE,"MFT96";#N/A,#N/A,FALSE,"CTrecon"}</definedName>
    <definedName name="n_1_2_1" hidden="1">{#N/A,#N/A,FALSE,"TMCOMP96";#N/A,#N/A,FALSE,"MAT96";#N/A,#N/A,FALSE,"FANDA96";#N/A,#N/A,FALSE,"INTRAN96";#N/A,#N/A,FALSE,"NAA9697";#N/A,#N/A,FALSE,"ECWEBB";#N/A,#N/A,FALSE,"MFT96";#N/A,#N/A,FALSE,"CTrecon"}</definedName>
    <definedName name="n_1_2_1_1" localSheetId="0" hidden="1">{#N/A,#N/A,FALSE,"TMCOMP96";#N/A,#N/A,FALSE,"MAT96";#N/A,#N/A,FALSE,"FANDA96";#N/A,#N/A,FALSE,"INTRAN96";#N/A,#N/A,FALSE,"NAA9697";#N/A,#N/A,FALSE,"ECWEBB";#N/A,#N/A,FALSE,"MFT96";#N/A,#N/A,FALSE,"CTrecon"}</definedName>
    <definedName name="n_1_2_1_1" hidden="1">{#N/A,#N/A,FALSE,"TMCOMP96";#N/A,#N/A,FALSE,"MAT96";#N/A,#N/A,FALSE,"FANDA96";#N/A,#N/A,FALSE,"INTRAN96";#N/A,#N/A,FALSE,"NAA9697";#N/A,#N/A,FALSE,"ECWEBB";#N/A,#N/A,FALSE,"MFT96";#N/A,#N/A,FALSE,"CTrecon"}</definedName>
    <definedName name="n_1_2_1_1_1" hidden="1">{#N/A,#N/A,FALSE,"TMCOMP96";#N/A,#N/A,FALSE,"MAT96";#N/A,#N/A,FALSE,"FANDA96";#N/A,#N/A,FALSE,"INTRAN96";#N/A,#N/A,FALSE,"NAA9697";#N/A,#N/A,FALSE,"ECWEBB";#N/A,#N/A,FALSE,"MFT96";#N/A,#N/A,FALSE,"CTrecon"}</definedName>
    <definedName name="n_1_2_1_1_2" hidden="1">{#N/A,#N/A,FALSE,"TMCOMP96";#N/A,#N/A,FALSE,"MAT96";#N/A,#N/A,FALSE,"FANDA96";#N/A,#N/A,FALSE,"INTRAN96";#N/A,#N/A,FALSE,"NAA9697";#N/A,#N/A,FALSE,"ECWEBB";#N/A,#N/A,FALSE,"MFT96";#N/A,#N/A,FALSE,"CTrecon"}</definedName>
    <definedName name="n_1_2_1_2" localSheetId="0" hidden="1">{#N/A,#N/A,FALSE,"TMCOMP96";#N/A,#N/A,FALSE,"MAT96";#N/A,#N/A,FALSE,"FANDA96";#N/A,#N/A,FALSE,"INTRAN96";#N/A,#N/A,FALSE,"NAA9697";#N/A,#N/A,FALSE,"ECWEBB";#N/A,#N/A,FALSE,"MFT96";#N/A,#N/A,FALSE,"CTrecon"}</definedName>
    <definedName name="n_1_2_1_2" hidden="1">{#N/A,#N/A,FALSE,"TMCOMP96";#N/A,#N/A,FALSE,"MAT96";#N/A,#N/A,FALSE,"FANDA96";#N/A,#N/A,FALSE,"INTRAN96";#N/A,#N/A,FALSE,"NAA9697";#N/A,#N/A,FALSE,"ECWEBB";#N/A,#N/A,FALSE,"MFT96";#N/A,#N/A,FALSE,"CTrecon"}</definedName>
    <definedName name="n_1_2_1_3" localSheetId="0" hidden="1">{#N/A,#N/A,FALSE,"TMCOMP96";#N/A,#N/A,FALSE,"MAT96";#N/A,#N/A,FALSE,"FANDA96";#N/A,#N/A,FALSE,"INTRAN96";#N/A,#N/A,FALSE,"NAA9697";#N/A,#N/A,FALSE,"ECWEBB";#N/A,#N/A,FALSE,"MFT96";#N/A,#N/A,FALSE,"CTrecon"}</definedName>
    <definedName name="n_1_2_1_3" hidden="1">{#N/A,#N/A,FALSE,"TMCOMP96";#N/A,#N/A,FALSE,"MAT96";#N/A,#N/A,FALSE,"FANDA96";#N/A,#N/A,FALSE,"INTRAN96";#N/A,#N/A,FALSE,"NAA9697";#N/A,#N/A,FALSE,"ECWEBB";#N/A,#N/A,FALSE,"MFT96";#N/A,#N/A,FALSE,"CTrecon"}</definedName>
    <definedName name="n_1_2_1_4" localSheetId="0" hidden="1">{#N/A,#N/A,FALSE,"TMCOMP96";#N/A,#N/A,FALSE,"MAT96";#N/A,#N/A,FALSE,"FANDA96";#N/A,#N/A,FALSE,"INTRAN96";#N/A,#N/A,FALSE,"NAA9697";#N/A,#N/A,FALSE,"ECWEBB";#N/A,#N/A,FALSE,"MFT96";#N/A,#N/A,FALSE,"CTrecon"}</definedName>
    <definedName name="n_1_2_1_4" hidden="1">{#N/A,#N/A,FALSE,"TMCOMP96";#N/A,#N/A,FALSE,"MAT96";#N/A,#N/A,FALSE,"FANDA96";#N/A,#N/A,FALSE,"INTRAN96";#N/A,#N/A,FALSE,"NAA9697";#N/A,#N/A,FALSE,"ECWEBB";#N/A,#N/A,FALSE,"MFT96";#N/A,#N/A,FALSE,"CTrecon"}</definedName>
    <definedName name="n_1_2_1_5" localSheetId="0" hidden="1">{#N/A,#N/A,FALSE,"TMCOMP96";#N/A,#N/A,FALSE,"MAT96";#N/A,#N/A,FALSE,"FANDA96";#N/A,#N/A,FALSE,"INTRAN96";#N/A,#N/A,FALSE,"NAA9697";#N/A,#N/A,FALSE,"ECWEBB";#N/A,#N/A,FALSE,"MFT96";#N/A,#N/A,FALSE,"CTrecon"}</definedName>
    <definedName name="n_1_2_1_5" hidden="1">{#N/A,#N/A,FALSE,"TMCOMP96";#N/A,#N/A,FALSE,"MAT96";#N/A,#N/A,FALSE,"FANDA96";#N/A,#N/A,FALSE,"INTRAN96";#N/A,#N/A,FALSE,"NAA9697";#N/A,#N/A,FALSE,"ECWEBB";#N/A,#N/A,FALSE,"MFT96";#N/A,#N/A,FALSE,"CTrecon"}</definedName>
    <definedName name="n_1_2_2" localSheetId="0" hidden="1">{#N/A,#N/A,FALSE,"TMCOMP96";#N/A,#N/A,FALSE,"MAT96";#N/A,#N/A,FALSE,"FANDA96";#N/A,#N/A,FALSE,"INTRAN96";#N/A,#N/A,FALSE,"NAA9697";#N/A,#N/A,FALSE,"ECWEBB";#N/A,#N/A,FALSE,"MFT96";#N/A,#N/A,FALSE,"CTrecon"}</definedName>
    <definedName name="n_1_2_2" hidden="1">{#N/A,#N/A,FALSE,"TMCOMP96";#N/A,#N/A,FALSE,"MAT96";#N/A,#N/A,FALSE,"FANDA96";#N/A,#N/A,FALSE,"INTRAN96";#N/A,#N/A,FALSE,"NAA9697";#N/A,#N/A,FALSE,"ECWEBB";#N/A,#N/A,FALSE,"MFT96";#N/A,#N/A,FALSE,"CTrecon"}</definedName>
    <definedName name="n_1_2_3" localSheetId="0" hidden="1">{#N/A,#N/A,FALSE,"TMCOMP96";#N/A,#N/A,FALSE,"MAT96";#N/A,#N/A,FALSE,"FANDA96";#N/A,#N/A,FALSE,"INTRAN96";#N/A,#N/A,FALSE,"NAA9697";#N/A,#N/A,FALSE,"ECWEBB";#N/A,#N/A,FALSE,"MFT96";#N/A,#N/A,FALSE,"CTrecon"}</definedName>
    <definedName name="n_1_2_3" hidden="1">{#N/A,#N/A,FALSE,"TMCOMP96";#N/A,#N/A,FALSE,"MAT96";#N/A,#N/A,FALSE,"FANDA96";#N/A,#N/A,FALSE,"INTRAN96";#N/A,#N/A,FALSE,"NAA9697";#N/A,#N/A,FALSE,"ECWEBB";#N/A,#N/A,FALSE,"MFT96";#N/A,#N/A,FALSE,"CTrecon"}</definedName>
    <definedName name="n_1_2_4" localSheetId="0" hidden="1">{#N/A,#N/A,FALSE,"TMCOMP96";#N/A,#N/A,FALSE,"MAT96";#N/A,#N/A,FALSE,"FANDA96";#N/A,#N/A,FALSE,"INTRAN96";#N/A,#N/A,FALSE,"NAA9697";#N/A,#N/A,FALSE,"ECWEBB";#N/A,#N/A,FALSE,"MFT96";#N/A,#N/A,FALSE,"CTrecon"}</definedName>
    <definedName name="n_1_2_4" hidden="1">{#N/A,#N/A,FALSE,"TMCOMP96";#N/A,#N/A,FALSE,"MAT96";#N/A,#N/A,FALSE,"FANDA96";#N/A,#N/A,FALSE,"INTRAN96";#N/A,#N/A,FALSE,"NAA9697";#N/A,#N/A,FALSE,"ECWEBB";#N/A,#N/A,FALSE,"MFT96";#N/A,#N/A,FALSE,"CTrecon"}</definedName>
    <definedName name="n_1_2_5" localSheetId="0" hidden="1">{#N/A,#N/A,FALSE,"TMCOMP96";#N/A,#N/A,FALSE,"MAT96";#N/A,#N/A,FALSE,"FANDA96";#N/A,#N/A,FALSE,"INTRAN96";#N/A,#N/A,FALSE,"NAA9697";#N/A,#N/A,FALSE,"ECWEBB";#N/A,#N/A,FALSE,"MFT96";#N/A,#N/A,FALSE,"CTrecon"}</definedName>
    <definedName name="n_1_2_5" hidden="1">{#N/A,#N/A,FALSE,"TMCOMP96";#N/A,#N/A,FALSE,"MAT96";#N/A,#N/A,FALSE,"FANDA96";#N/A,#N/A,FALSE,"INTRAN96";#N/A,#N/A,FALSE,"NAA9697";#N/A,#N/A,FALSE,"ECWEBB";#N/A,#N/A,FALSE,"MFT96";#N/A,#N/A,FALSE,"CTrecon"}</definedName>
    <definedName name="n_1_3" localSheetId="0" hidden="1">{#N/A,#N/A,FALSE,"TMCOMP96";#N/A,#N/A,FALSE,"MAT96";#N/A,#N/A,FALSE,"FANDA96";#N/A,#N/A,FALSE,"INTRAN96";#N/A,#N/A,FALSE,"NAA9697";#N/A,#N/A,FALSE,"ECWEBB";#N/A,#N/A,FALSE,"MFT96";#N/A,#N/A,FALSE,"CTrecon"}</definedName>
    <definedName name="n_1_3" hidden="1">{#N/A,#N/A,FALSE,"TMCOMP96";#N/A,#N/A,FALSE,"MAT96";#N/A,#N/A,FALSE,"FANDA96";#N/A,#N/A,FALSE,"INTRAN96";#N/A,#N/A,FALSE,"NAA9697";#N/A,#N/A,FALSE,"ECWEBB";#N/A,#N/A,FALSE,"MFT96";#N/A,#N/A,FALSE,"CTrecon"}</definedName>
    <definedName name="n_1_3_1" localSheetId="0" hidden="1">{#N/A,#N/A,FALSE,"TMCOMP96";#N/A,#N/A,FALSE,"MAT96";#N/A,#N/A,FALSE,"FANDA96";#N/A,#N/A,FALSE,"INTRAN96";#N/A,#N/A,FALSE,"NAA9697";#N/A,#N/A,FALSE,"ECWEBB";#N/A,#N/A,FALSE,"MFT96";#N/A,#N/A,FALSE,"CTrecon"}</definedName>
    <definedName name="n_1_3_1" hidden="1">{#N/A,#N/A,FALSE,"TMCOMP96";#N/A,#N/A,FALSE,"MAT96";#N/A,#N/A,FALSE,"FANDA96";#N/A,#N/A,FALSE,"INTRAN96";#N/A,#N/A,FALSE,"NAA9697";#N/A,#N/A,FALSE,"ECWEBB";#N/A,#N/A,FALSE,"MFT96";#N/A,#N/A,FALSE,"CTrecon"}</definedName>
    <definedName name="n_1_3_1_1" localSheetId="0" hidden="1">{#N/A,#N/A,FALSE,"TMCOMP96";#N/A,#N/A,FALSE,"MAT96";#N/A,#N/A,FALSE,"FANDA96";#N/A,#N/A,FALSE,"INTRAN96";#N/A,#N/A,FALSE,"NAA9697";#N/A,#N/A,FALSE,"ECWEBB";#N/A,#N/A,FALSE,"MFT96";#N/A,#N/A,FALSE,"CTrecon"}</definedName>
    <definedName name="n_1_3_1_1" hidden="1">{#N/A,#N/A,FALSE,"TMCOMP96";#N/A,#N/A,FALSE,"MAT96";#N/A,#N/A,FALSE,"FANDA96";#N/A,#N/A,FALSE,"INTRAN96";#N/A,#N/A,FALSE,"NAA9697";#N/A,#N/A,FALSE,"ECWEBB";#N/A,#N/A,FALSE,"MFT96";#N/A,#N/A,FALSE,"CTrecon"}</definedName>
    <definedName name="n_1_3_1_1_1" hidden="1">{#N/A,#N/A,FALSE,"TMCOMP96";#N/A,#N/A,FALSE,"MAT96";#N/A,#N/A,FALSE,"FANDA96";#N/A,#N/A,FALSE,"INTRAN96";#N/A,#N/A,FALSE,"NAA9697";#N/A,#N/A,FALSE,"ECWEBB";#N/A,#N/A,FALSE,"MFT96";#N/A,#N/A,FALSE,"CTrecon"}</definedName>
    <definedName name="n_1_3_1_1_2" hidden="1">{#N/A,#N/A,FALSE,"TMCOMP96";#N/A,#N/A,FALSE,"MAT96";#N/A,#N/A,FALSE,"FANDA96";#N/A,#N/A,FALSE,"INTRAN96";#N/A,#N/A,FALSE,"NAA9697";#N/A,#N/A,FALSE,"ECWEBB";#N/A,#N/A,FALSE,"MFT96";#N/A,#N/A,FALSE,"CTrecon"}</definedName>
    <definedName name="n_1_3_1_2" localSheetId="0" hidden="1">{#N/A,#N/A,FALSE,"TMCOMP96";#N/A,#N/A,FALSE,"MAT96";#N/A,#N/A,FALSE,"FANDA96";#N/A,#N/A,FALSE,"INTRAN96";#N/A,#N/A,FALSE,"NAA9697";#N/A,#N/A,FALSE,"ECWEBB";#N/A,#N/A,FALSE,"MFT96";#N/A,#N/A,FALSE,"CTrecon"}</definedName>
    <definedName name="n_1_3_1_2" hidden="1">{#N/A,#N/A,FALSE,"TMCOMP96";#N/A,#N/A,FALSE,"MAT96";#N/A,#N/A,FALSE,"FANDA96";#N/A,#N/A,FALSE,"INTRAN96";#N/A,#N/A,FALSE,"NAA9697";#N/A,#N/A,FALSE,"ECWEBB";#N/A,#N/A,FALSE,"MFT96";#N/A,#N/A,FALSE,"CTrecon"}</definedName>
    <definedName name="n_1_3_1_3" localSheetId="0" hidden="1">{#N/A,#N/A,FALSE,"TMCOMP96";#N/A,#N/A,FALSE,"MAT96";#N/A,#N/A,FALSE,"FANDA96";#N/A,#N/A,FALSE,"INTRAN96";#N/A,#N/A,FALSE,"NAA9697";#N/A,#N/A,FALSE,"ECWEBB";#N/A,#N/A,FALSE,"MFT96";#N/A,#N/A,FALSE,"CTrecon"}</definedName>
    <definedName name="n_1_3_1_3" hidden="1">{#N/A,#N/A,FALSE,"TMCOMP96";#N/A,#N/A,FALSE,"MAT96";#N/A,#N/A,FALSE,"FANDA96";#N/A,#N/A,FALSE,"INTRAN96";#N/A,#N/A,FALSE,"NAA9697";#N/A,#N/A,FALSE,"ECWEBB";#N/A,#N/A,FALSE,"MFT96";#N/A,#N/A,FALSE,"CTrecon"}</definedName>
    <definedName name="n_1_3_1_4" localSheetId="0" hidden="1">{#N/A,#N/A,FALSE,"TMCOMP96";#N/A,#N/A,FALSE,"MAT96";#N/A,#N/A,FALSE,"FANDA96";#N/A,#N/A,FALSE,"INTRAN96";#N/A,#N/A,FALSE,"NAA9697";#N/A,#N/A,FALSE,"ECWEBB";#N/A,#N/A,FALSE,"MFT96";#N/A,#N/A,FALSE,"CTrecon"}</definedName>
    <definedName name="n_1_3_1_4" hidden="1">{#N/A,#N/A,FALSE,"TMCOMP96";#N/A,#N/A,FALSE,"MAT96";#N/A,#N/A,FALSE,"FANDA96";#N/A,#N/A,FALSE,"INTRAN96";#N/A,#N/A,FALSE,"NAA9697";#N/A,#N/A,FALSE,"ECWEBB";#N/A,#N/A,FALSE,"MFT96";#N/A,#N/A,FALSE,"CTrecon"}</definedName>
    <definedName name="n_1_3_1_5" localSheetId="0" hidden="1">{#N/A,#N/A,FALSE,"TMCOMP96";#N/A,#N/A,FALSE,"MAT96";#N/A,#N/A,FALSE,"FANDA96";#N/A,#N/A,FALSE,"INTRAN96";#N/A,#N/A,FALSE,"NAA9697";#N/A,#N/A,FALSE,"ECWEBB";#N/A,#N/A,FALSE,"MFT96";#N/A,#N/A,FALSE,"CTrecon"}</definedName>
    <definedName name="n_1_3_1_5" hidden="1">{#N/A,#N/A,FALSE,"TMCOMP96";#N/A,#N/A,FALSE,"MAT96";#N/A,#N/A,FALSE,"FANDA96";#N/A,#N/A,FALSE,"INTRAN96";#N/A,#N/A,FALSE,"NAA9697";#N/A,#N/A,FALSE,"ECWEBB";#N/A,#N/A,FALSE,"MFT96";#N/A,#N/A,FALSE,"CTrecon"}</definedName>
    <definedName name="n_1_3_2" localSheetId="0" hidden="1">{#N/A,#N/A,FALSE,"TMCOMP96";#N/A,#N/A,FALSE,"MAT96";#N/A,#N/A,FALSE,"FANDA96";#N/A,#N/A,FALSE,"INTRAN96";#N/A,#N/A,FALSE,"NAA9697";#N/A,#N/A,FALSE,"ECWEBB";#N/A,#N/A,FALSE,"MFT96";#N/A,#N/A,FALSE,"CTrecon"}</definedName>
    <definedName name="n_1_3_2" hidden="1">{#N/A,#N/A,FALSE,"TMCOMP96";#N/A,#N/A,FALSE,"MAT96";#N/A,#N/A,FALSE,"FANDA96";#N/A,#N/A,FALSE,"INTRAN96";#N/A,#N/A,FALSE,"NAA9697";#N/A,#N/A,FALSE,"ECWEBB";#N/A,#N/A,FALSE,"MFT96";#N/A,#N/A,FALSE,"CTrecon"}</definedName>
    <definedName name="n_1_3_3" localSheetId="0" hidden="1">{#N/A,#N/A,FALSE,"TMCOMP96";#N/A,#N/A,FALSE,"MAT96";#N/A,#N/A,FALSE,"FANDA96";#N/A,#N/A,FALSE,"INTRAN96";#N/A,#N/A,FALSE,"NAA9697";#N/A,#N/A,FALSE,"ECWEBB";#N/A,#N/A,FALSE,"MFT96";#N/A,#N/A,FALSE,"CTrecon"}</definedName>
    <definedName name="n_1_3_3" hidden="1">{#N/A,#N/A,FALSE,"TMCOMP96";#N/A,#N/A,FALSE,"MAT96";#N/A,#N/A,FALSE,"FANDA96";#N/A,#N/A,FALSE,"INTRAN96";#N/A,#N/A,FALSE,"NAA9697";#N/A,#N/A,FALSE,"ECWEBB";#N/A,#N/A,FALSE,"MFT96";#N/A,#N/A,FALSE,"CTrecon"}</definedName>
    <definedName name="n_1_3_4" localSheetId="0" hidden="1">{#N/A,#N/A,FALSE,"TMCOMP96";#N/A,#N/A,FALSE,"MAT96";#N/A,#N/A,FALSE,"FANDA96";#N/A,#N/A,FALSE,"INTRAN96";#N/A,#N/A,FALSE,"NAA9697";#N/A,#N/A,FALSE,"ECWEBB";#N/A,#N/A,FALSE,"MFT96";#N/A,#N/A,FALSE,"CTrecon"}</definedName>
    <definedName name="n_1_3_4" hidden="1">{#N/A,#N/A,FALSE,"TMCOMP96";#N/A,#N/A,FALSE,"MAT96";#N/A,#N/A,FALSE,"FANDA96";#N/A,#N/A,FALSE,"INTRAN96";#N/A,#N/A,FALSE,"NAA9697";#N/A,#N/A,FALSE,"ECWEBB";#N/A,#N/A,FALSE,"MFT96";#N/A,#N/A,FALSE,"CTrecon"}</definedName>
    <definedName name="n_1_3_5" localSheetId="0" hidden="1">{#N/A,#N/A,FALSE,"TMCOMP96";#N/A,#N/A,FALSE,"MAT96";#N/A,#N/A,FALSE,"FANDA96";#N/A,#N/A,FALSE,"INTRAN96";#N/A,#N/A,FALSE,"NAA9697";#N/A,#N/A,FALSE,"ECWEBB";#N/A,#N/A,FALSE,"MFT96";#N/A,#N/A,FALSE,"CTrecon"}</definedName>
    <definedName name="n_1_3_5" hidden="1">{#N/A,#N/A,FALSE,"TMCOMP96";#N/A,#N/A,FALSE,"MAT96";#N/A,#N/A,FALSE,"FANDA96";#N/A,#N/A,FALSE,"INTRAN96";#N/A,#N/A,FALSE,"NAA9697";#N/A,#N/A,FALSE,"ECWEBB";#N/A,#N/A,FALSE,"MFT96";#N/A,#N/A,FALSE,"CTrecon"}</definedName>
    <definedName name="n_1_4" localSheetId="0" hidden="1">{#N/A,#N/A,FALSE,"TMCOMP96";#N/A,#N/A,FALSE,"MAT96";#N/A,#N/A,FALSE,"FANDA96";#N/A,#N/A,FALSE,"INTRAN96";#N/A,#N/A,FALSE,"NAA9697";#N/A,#N/A,FALSE,"ECWEBB";#N/A,#N/A,FALSE,"MFT96";#N/A,#N/A,FALSE,"CTrecon"}</definedName>
    <definedName name="n_1_4" hidden="1">{#N/A,#N/A,FALSE,"TMCOMP96";#N/A,#N/A,FALSE,"MAT96";#N/A,#N/A,FALSE,"FANDA96";#N/A,#N/A,FALSE,"INTRAN96";#N/A,#N/A,FALSE,"NAA9697";#N/A,#N/A,FALSE,"ECWEBB";#N/A,#N/A,FALSE,"MFT96";#N/A,#N/A,FALSE,"CTrecon"}</definedName>
    <definedName name="n_1_4_1" localSheetId="0" hidden="1">{#N/A,#N/A,FALSE,"TMCOMP96";#N/A,#N/A,FALSE,"MAT96";#N/A,#N/A,FALSE,"FANDA96";#N/A,#N/A,FALSE,"INTRAN96";#N/A,#N/A,FALSE,"NAA9697";#N/A,#N/A,FALSE,"ECWEBB";#N/A,#N/A,FALSE,"MFT96";#N/A,#N/A,FALSE,"CTrecon"}</definedName>
    <definedName name="n_1_4_1" hidden="1">{#N/A,#N/A,FALSE,"TMCOMP96";#N/A,#N/A,FALSE,"MAT96";#N/A,#N/A,FALSE,"FANDA96";#N/A,#N/A,FALSE,"INTRAN96";#N/A,#N/A,FALSE,"NAA9697";#N/A,#N/A,FALSE,"ECWEBB";#N/A,#N/A,FALSE,"MFT96";#N/A,#N/A,FALSE,"CTrecon"}</definedName>
    <definedName name="n_1_4_1_1" localSheetId="0" hidden="1">{#N/A,#N/A,FALSE,"TMCOMP96";#N/A,#N/A,FALSE,"MAT96";#N/A,#N/A,FALSE,"FANDA96";#N/A,#N/A,FALSE,"INTRAN96";#N/A,#N/A,FALSE,"NAA9697";#N/A,#N/A,FALSE,"ECWEBB";#N/A,#N/A,FALSE,"MFT96";#N/A,#N/A,FALSE,"CTrecon"}</definedName>
    <definedName name="n_1_4_1_1" hidden="1">{#N/A,#N/A,FALSE,"TMCOMP96";#N/A,#N/A,FALSE,"MAT96";#N/A,#N/A,FALSE,"FANDA96";#N/A,#N/A,FALSE,"INTRAN96";#N/A,#N/A,FALSE,"NAA9697";#N/A,#N/A,FALSE,"ECWEBB";#N/A,#N/A,FALSE,"MFT96";#N/A,#N/A,FALSE,"CTrecon"}</definedName>
    <definedName name="n_1_4_1_2" localSheetId="0" hidden="1">{#N/A,#N/A,FALSE,"TMCOMP96";#N/A,#N/A,FALSE,"MAT96";#N/A,#N/A,FALSE,"FANDA96";#N/A,#N/A,FALSE,"INTRAN96";#N/A,#N/A,FALSE,"NAA9697";#N/A,#N/A,FALSE,"ECWEBB";#N/A,#N/A,FALSE,"MFT96";#N/A,#N/A,FALSE,"CTrecon"}</definedName>
    <definedName name="n_1_4_1_2" hidden="1">{#N/A,#N/A,FALSE,"TMCOMP96";#N/A,#N/A,FALSE,"MAT96";#N/A,#N/A,FALSE,"FANDA96";#N/A,#N/A,FALSE,"INTRAN96";#N/A,#N/A,FALSE,"NAA9697";#N/A,#N/A,FALSE,"ECWEBB";#N/A,#N/A,FALSE,"MFT96";#N/A,#N/A,FALSE,"CTrecon"}</definedName>
    <definedName name="n_1_4_1_3" localSheetId="0" hidden="1">{#N/A,#N/A,FALSE,"TMCOMP96";#N/A,#N/A,FALSE,"MAT96";#N/A,#N/A,FALSE,"FANDA96";#N/A,#N/A,FALSE,"INTRAN96";#N/A,#N/A,FALSE,"NAA9697";#N/A,#N/A,FALSE,"ECWEBB";#N/A,#N/A,FALSE,"MFT96";#N/A,#N/A,FALSE,"CTrecon"}</definedName>
    <definedName name="n_1_4_1_3" hidden="1">{#N/A,#N/A,FALSE,"TMCOMP96";#N/A,#N/A,FALSE,"MAT96";#N/A,#N/A,FALSE,"FANDA96";#N/A,#N/A,FALSE,"INTRAN96";#N/A,#N/A,FALSE,"NAA9697";#N/A,#N/A,FALSE,"ECWEBB";#N/A,#N/A,FALSE,"MFT96";#N/A,#N/A,FALSE,"CTrecon"}</definedName>
    <definedName name="n_1_4_1_4" localSheetId="0" hidden="1">{#N/A,#N/A,FALSE,"TMCOMP96";#N/A,#N/A,FALSE,"MAT96";#N/A,#N/A,FALSE,"FANDA96";#N/A,#N/A,FALSE,"INTRAN96";#N/A,#N/A,FALSE,"NAA9697";#N/A,#N/A,FALSE,"ECWEBB";#N/A,#N/A,FALSE,"MFT96";#N/A,#N/A,FALSE,"CTrecon"}</definedName>
    <definedName name="n_1_4_1_4" hidden="1">{#N/A,#N/A,FALSE,"TMCOMP96";#N/A,#N/A,FALSE,"MAT96";#N/A,#N/A,FALSE,"FANDA96";#N/A,#N/A,FALSE,"INTRAN96";#N/A,#N/A,FALSE,"NAA9697";#N/A,#N/A,FALSE,"ECWEBB";#N/A,#N/A,FALSE,"MFT96";#N/A,#N/A,FALSE,"CTrecon"}</definedName>
    <definedName name="n_1_4_1_5" hidden="1">{#N/A,#N/A,FALSE,"TMCOMP96";#N/A,#N/A,FALSE,"MAT96";#N/A,#N/A,FALSE,"FANDA96";#N/A,#N/A,FALSE,"INTRAN96";#N/A,#N/A,FALSE,"NAA9697";#N/A,#N/A,FALSE,"ECWEBB";#N/A,#N/A,FALSE,"MFT96";#N/A,#N/A,FALSE,"CTrecon"}</definedName>
    <definedName name="n_1_4_2" localSheetId="0" hidden="1">{#N/A,#N/A,FALSE,"TMCOMP96";#N/A,#N/A,FALSE,"MAT96";#N/A,#N/A,FALSE,"FANDA96";#N/A,#N/A,FALSE,"INTRAN96";#N/A,#N/A,FALSE,"NAA9697";#N/A,#N/A,FALSE,"ECWEBB";#N/A,#N/A,FALSE,"MFT96";#N/A,#N/A,FALSE,"CTrecon"}</definedName>
    <definedName name="n_1_4_2" hidden="1">{#N/A,#N/A,FALSE,"TMCOMP96";#N/A,#N/A,FALSE,"MAT96";#N/A,#N/A,FALSE,"FANDA96";#N/A,#N/A,FALSE,"INTRAN96";#N/A,#N/A,FALSE,"NAA9697";#N/A,#N/A,FALSE,"ECWEBB";#N/A,#N/A,FALSE,"MFT96";#N/A,#N/A,FALSE,"CTrecon"}</definedName>
    <definedName name="n_1_4_3" localSheetId="0" hidden="1">{#N/A,#N/A,FALSE,"TMCOMP96";#N/A,#N/A,FALSE,"MAT96";#N/A,#N/A,FALSE,"FANDA96";#N/A,#N/A,FALSE,"INTRAN96";#N/A,#N/A,FALSE,"NAA9697";#N/A,#N/A,FALSE,"ECWEBB";#N/A,#N/A,FALSE,"MFT96";#N/A,#N/A,FALSE,"CTrecon"}</definedName>
    <definedName name="n_1_4_3" hidden="1">{#N/A,#N/A,FALSE,"TMCOMP96";#N/A,#N/A,FALSE,"MAT96";#N/A,#N/A,FALSE,"FANDA96";#N/A,#N/A,FALSE,"INTRAN96";#N/A,#N/A,FALSE,"NAA9697";#N/A,#N/A,FALSE,"ECWEBB";#N/A,#N/A,FALSE,"MFT96";#N/A,#N/A,FALSE,"CTrecon"}</definedName>
    <definedName name="n_1_4_4" localSheetId="0" hidden="1">{#N/A,#N/A,FALSE,"TMCOMP96";#N/A,#N/A,FALSE,"MAT96";#N/A,#N/A,FALSE,"FANDA96";#N/A,#N/A,FALSE,"INTRAN96";#N/A,#N/A,FALSE,"NAA9697";#N/A,#N/A,FALSE,"ECWEBB";#N/A,#N/A,FALSE,"MFT96";#N/A,#N/A,FALSE,"CTrecon"}</definedName>
    <definedName name="n_1_4_4" hidden="1">{#N/A,#N/A,FALSE,"TMCOMP96";#N/A,#N/A,FALSE,"MAT96";#N/A,#N/A,FALSE,"FANDA96";#N/A,#N/A,FALSE,"INTRAN96";#N/A,#N/A,FALSE,"NAA9697";#N/A,#N/A,FALSE,"ECWEBB";#N/A,#N/A,FALSE,"MFT96";#N/A,#N/A,FALSE,"CTrecon"}</definedName>
    <definedName name="n_1_4_5" localSheetId="0" hidden="1">{#N/A,#N/A,FALSE,"TMCOMP96";#N/A,#N/A,FALSE,"MAT96";#N/A,#N/A,FALSE,"FANDA96";#N/A,#N/A,FALSE,"INTRAN96";#N/A,#N/A,FALSE,"NAA9697";#N/A,#N/A,FALSE,"ECWEBB";#N/A,#N/A,FALSE,"MFT96";#N/A,#N/A,FALSE,"CTrecon"}</definedName>
    <definedName name="n_1_4_5" hidden="1">{#N/A,#N/A,FALSE,"TMCOMP96";#N/A,#N/A,FALSE,"MAT96";#N/A,#N/A,FALSE,"FANDA96";#N/A,#N/A,FALSE,"INTRAN96";#N/A,#N/A,FALSE,"NAA9697";#N/A,#N/A,FALSE,"ECWEBB";#N/A,#N/A,FALSE,"MFT96";#N/A,#N/A,FALSE,"CTrecon"}</definedName>
    <definedName name="n_1_5" localSheetId="0" hidden="1">{#N/A,#N/A,FALSE,"TMCOMP96";#N/A,#N/A,FALSE,"MAT96";#N/A,#N/A,FALSE,"FANDA96";#N/A,#N/A,FALSE,"INTRAN96";#N/A,#N/A,FALSE,"NAA9697";#N/A,#N/A,FALSE,"ECWEBB";#N/A,#N/A,FALSE,"MFT96";#N/A,#N/A,FALSE,"CTrecon"}</definedName>
    <definedName name="n_1_5" hidden="1">{#N/A,#N/A,FALSE,"TMCOMP96";#N/A,#N/A,FALSE,"MAT96";#N/A,#N/A,FALSE,"FANDA96";#N/A,#N/A,FALSE,"INTRAN96";#N/A,#N/A,FALSE,"NAA9697";#N/A,#N/A,FALSE,"ECWEBB";#N/A,#N/A,FALSE,"MFT96";#N/A,#N/A,FALSE,"CTrecon"}</definedName>
    <definedName name="n_1_5_1" localSheetId="0" hidden="1">{#N/A,#N/A,FALSE,"TMCOMP96";#N/A,#N/A,FALSE,"MAT96";#N/A,#N/A,FALSE,"FANDA96";#N/A,#N/A,FALSE,"INTRAN96";#N/A,#N/A,FALSE,"NAA9697";#N/A,#N/A,FALSE,"ECWEBB";#N/A,#N/A,FALSE,"MFT96";#N/A,#N/A,FALSE,"CTrecon"}</definedName>
    <definedName name="n_1_5_1" hidden="1">{#N/A,#N/A,FALSE,"TMCOMP96";#N/A,#N/A,FALSE,"MAT96";#N/A,#N/A,FALSE,"FANDA96";#N/A,#N/A,FALSE,"INTRAN96";#N/A,#N/A,FALSE,"NAA9697";#N/A,#N/A,FALSE,"ECWEBB";#N/A,#N/A,FALSE,"MFT96";#N/A,#N/A,FALSE,"CTrecon"}</definedName>
    <definedName name="n_1_5_2" localSheetId="0" hidden="1">{#N/A,#N/A,FALSE,"TMCOMP96";#N/A,#N/A,FALSE,"MAT96";#N/A,#N/A,FALSE,"FANDA96";#N/A,#N/A,FALSE,"INTRAN96";#N/A,#N/A,FALSE,"NAA9697";#N/A,#N/A,FALSE,"ECWEBB";#N/A,#N/A,FALSE,"MFT96";#N/A,#N/A,FALSE,"CTrecon"}</definedName>
    <definedName name="n_1_5_2" hidden="1">{#N/A,#N/A,FALSE,"TMCOMP96";#N/A,#N/A,FALSE,"MAT96";#N/A,#N/A,FALSE,"FANDA96";#N/A,#N/A,FALSE,"INTRAN96";#N/A,#N/A,FALSE,"NAA9697";#N/A,#N/A,FALSE,"ECWEBB";#N/A,#N/A,FALSE,"MFT96";#N/A,#N/A,FALSE,"CTrecon"}</definedName>
    <definedName name="n_1_5_3" localSheetId="0" hidden="1">{#N/A,#N/A,FALSE,"TMCOMP96";#N/A,#N/A,FALSE,"MAT96";#N/A,#N/A,FALSE,"FANDA96";#N/A,#N/A,FALSE,"INTRAN96";#N/A,#N/A,FALSE,"NAA9697";#N/A,#N/A,FALSE,"ECWEBB";#N/A,#N/A,FALSE,"MFT96";#N/A,#N/A,FALSE,"CTrecon"}</definedName>
    <definedName name="n_1_5_3" hidden="1">{#N/A,#N/A,FALSE,"TMCOMP96";#N/A,#N/A,FALSE,"MAT96";#N/A,#N/A,FALSE,"FANDA96";#N/A,#N/A,FALSE,"INTRAN96";#N/A,#N/A,FALSE,"NAA9697";#N/A,#N/A,FALSE,"ECWEBB";#N/A,#N/A,FALSE,"MFT96";#N/A,#N/A,FALSE,"CTrecon"}</definedName>
    <definedName name="n_1_5_4" localSheetId="0" hidden="1">{#N/A,#N/A,FALSE,"TMCOMP96";#N/A,#N/A,FALSE,"MAT96";#N/A,#N/A,FALSE,"FANDA96";#N/A,#N/A,FALSE,"INTRAN96";#N/A,#N/A,FALSE,"NAA9697";#N/A,#N/A,FALSE,"ECWEBB";#N/A,#N/A,FALSE,"MFT96";#N/A,#N/A,FALSE,"CTrecon"}</definedName>
    <definedName name="n_1_5_4" hidden="1">{#N/A,#N/A,FALSE,"TMCOMP96";#N/A,#N/A,FALSE,"MAT96";#N/A,#N/A,FALSE,"FANDA96";#N/A,#N/A,FALSE,"INTRAN96";#N/A,#N/A,FALSE,"NAA9697";#N/A,#N/A,FALSE,"ECWEBB";#N/A,#N/A,FALSE,"MFT96";#N/A,#N/A,FALSE,"CTrecon"}</definedName>
    <definedName name="n_1_5_5" hidden="1">{#N/A,#N/A,FALSE,"TMCOMP96";#N/A,#N/A,FALSE,"MAT96";#N/A,#N/A,FALSE,"FANDA96";#N/A,#N/A,FALSE,"INTRAN96";#N/A,#N/A,FALSE,"NAA9697";#N/A,#N/A,FALSE,"ECWEBB";#N/A,#N/A,FALSE,"MFT96";#N/A,#N/A,FALSE,"CTrecon"}</definedName>
    <definedName name="n_2" localSheetId="0" hidden="1">{#N/A,#N/A,FALSE,"TMCOMP96";#N/A,#N/A,FALSE,"MAT96";#N/A,#N/A,FALSE,"FANDA96";#N/A,#N/A,FALSE,"INTRAN96";#N/A,#N/A,FALSE,"NAA9697";#N/A,#N/A,FALSE,"ECWEBB";#N/A,#N/A,FALSE,"MFT96";#N/A,#N/A,FALSE,"CTrecon"}</definedName>
    <definedName name="n_2" localSheetId="3" hidden="1">{#N/A,#N/A,FALSE,"TMCOMP96";#N/A,#N/A,FALSE,"MAT96";#N/A,#N/A,FALSE,"FANDA96";#N/A,#N/A,FALSE,"INTRAN96";#N/A,#N/A,FALSE,"NAA9697";#N/A,#N/A,FALSE,"ECWEBB";#N/A,#N/A,FALSE,"MFT96";#N/A,#N/A,FALSE,"CTrecon"}</definedName>
    <definedName name="n_2" localSheetId="4" hidden="1">{#N/A,#N/A,FALSE,"TMCOMP96";#N/A,#N/A,FALSE,"MAT96";#N/A,#N/A,FALSE,"FANDA96";#N/A,#N/A,FALSE,"INTRAN96";#N/A,#N/A,FALSE,"NAA9697";#N/A,#N/A,FALSE,"ECWEBB";#N/A,#N/A,FALSE,"MFT96";#N/A,#N/A,FALSE,"CTrecon"}</definedName>
    <definedName name="n_2" hidden="1">{#N/A,#N/A,FALSE,"TMCOMP96";#N/A,#N/A,FALSE,"MAT96";#N/A,#N/A,FALSE,"FANDA96";#N/A,#N/A,FALSE,"INTRAN96";#N/A,#N/A,FALSE,"NAA9697";#N/A,#N/A,FALSE,"ECWEBB";#N/A,#N/A,FALSE,"MFT96";#N/A,#N/A,FALSE,"CTrecon"}</definedName>
    <definedName name="n_2_1" localSheetId="0" hidden="1">{#N/A,#N/A,FALSE,"TMCOMP96";#N/A,#N/A,FALSE,"MAT96";#N/A,#N/A,FALSE,"FANDA96";#N/A,#N/A,FALSE,"INTRAN96";#N/A,#N/A,FALSE,"NAA9697";#N/A,#N/A,FALSE,"ECWEBB";#N/A,#N/A,FALSE,"MFT96";#N/A,#N/A,FALSE,"CTrecon"}</definedName>
    <definedName name="n_2_1" hidden="1">{#N/A,#N/A,FALSE,"TMCOMP96";#N/A,#N/A,FALSE,"MAT96";#N/A,#N/A,FALSE,"FANDA96";#N/A,#N/A,FALSE,"INTRAN96";#N/A,#N/A,FALSE,"NAA9697";#N/A,#N/A,FALSE,"ECWEBB";#N/A,#N/A,FALSE,"MFT96";#N/A,#N/A,FALSE,"CTrecon"}</definedName>
    <definedName name="n_2_1_1" localSheetId="0" hidden="1">{#N/A,#N/A,FALSE,"TMCOMP96";#N/A,#N/A,FALSE,"MAT96";#N/A,#N/A,FALSE,"FANDA96";#N/A,#N/A,FALSE,"INTRAN96";#N/A,#N/A,FALSE,"NAA9697";#N/A,#N/A,FALSE,"ECWEBB";#N/A,#N/A,FALSE,"MFT96";#N/A,#N/A,FALSE,"CTrecon"}</definedName>
    <definedName name="n_2_1_1" hidden="1">{#N/A,#N/A,FALSE,"TMCOMP96";#N/A,#N/A,FALSE,"MAT96";#N/A,#N/A,FALSE,"FANDA96";#N/A,#N/A,FALSE,"INTRAN96";#N/A,#N/A,FALSE,"NAA9697";#N/A,#N/A,FALSE,"ECWEBB";#N/A,#N/A,FALSE,"MFT96";#N/A,#N/A,FALSE,"CTrecon"}</definedName>
    <definedName name="n_2_1_1_1" hidden="1">{#N/A,#N/A,FALSE,"TMCOMP96";#N/A,#N/A,FALSE,"MAT96";#N/A,#N/A,FALSE,"FANDA96";#N/A,#N/A,FALSE,"INTRAN96";#N/A,#N/A,FALSE,"NAA9697";#N/A,#N/A,FALSE,"ECWEBB";#N/A,#N/A,FALSE,"MFT96";#N/A,#N/A,FALSE,"CTrecon"}</definedName>
    <definedName name="n_2_1_1_2" hidden="1">{#N/A,#N/A,FALSE,"TMCOMP96";#N/A,#N/A,FALSE,"MAT96";#N/A,#N/A,FALSE,"FANDA96";#N/A,#N/A,FALSE,"INTRAN96";#N/A,#N/A,FALSE,"NAA9697";#N/A,#N/A,FALSE,"ECWEBB";#N/A,#N/A,FALSE,"MFT96";#N/A,#N/A,FALSE,"CTrecon"}</definedName>
    <definedName name="n_2_1_2" localSheetId="0" hidden="1">{#N/A,#N/A,FALSE,"TMCOMP96";#N/A,#N/A,FALSE,"MAT96";#N/A,#N/A,FALSE,"FANDA96";#N/A,#N/A,FALSE,"INTRAN96";#N/A,#N/A,FALSE,"NAA9697";#N/A,#N/A,FALSE,"ECWEBB";#N/A,#N/A,FALSE,"MFT96";#N/A,#N/A,FALSE,"CTrecon"}</definedName>
    <definedName name="n_2_1_2" hidden="1">{#N/A,#N/A,FALSE,"TMCOMP96";#N/A,#N/A,FALSE,"MAT96";#N/A,#N/A,FALSE,"FANDA96";#N/A,#N/A,FALSE,"INTRAN96";#N/A,#N/A,FALSE,"NAA9697";#N/A,#N/A,FALSE,"ECWEBB";#N/A,#N/A,FALSE,"MFT96";#N/A,#N/A,FALSE,"CTrecon"}</definedName>
    <definedName name="n_2_1_3" localSheetId="0" hidden="1">{#N/A,#N/A,FALSE,"TMCOMP96";#N/A,#N/A,FALSE,"MAT96";#N/A,#N/A,FALSE,"FANDA96";#N/A,#N/A,FALSE,"INTRAN96";#N/A,#N/A,FALSE,"NAA9697";#N/A,#N/A,FALSE,"ECWEBB";#N/A,#N/A,FALSE,"MFT96";#N/A,#N/A,FALSE,"CTrecon"}</definedName>
    <definedName name="n_2_1_3" hidden="1">{#N/A,#N/A,FALSE,"TMCOMP96";#N/A,#N/A,FALSE,"MAT96";#N/A,#N/A,FALSE,"FANDA96";#N/A,#N/A,FALSE,"INTRAN96";#N/A,#N/A,FALSE,"NAA9697";#N/A,#N/A,FALSE,"ECWEBB";#N/A,#N/A,FALSE,"MFT96";#N/A,#N/A,FALSE,"CTrecon"}</definedName>
    <definedName name="n_2_1_4" localSheetId="0" hidden="1">{#N/A,#N/A,FALSE,"TMCOMP96";#N/A,#N/A,FALSE,"MAT96";#N/A,#N/A,FALSE,"FANDA96";#N/A,#N/A,FALSE,"INTRAN96";#N/A,#N/A,FALSE,"NAA9697";#N/A,#N/A,FALSE,"ECWEBB";#N/A,#N/A,FALSE,"MFT96";#N/A,#N/A,FALSE,"CTrecon"}</definedName>
    <definedName name="n_2_1_4" hidden="1">{#N/A,#N/A,FALSE,"TMCOMP96";#N/A,#N/A,FALSE,"MAT96";#N/A,#N/A,FALSE,"FANDA96";#N/A,#N/A,FALSE,"INTRAN96";#N/A,#N/A,FALSE,"NAA9697";#N/A,#N/A,FALSE,"ECWEBB";#N/A,#N/A,FALSE,"MFT96";#N/A,#N/A,FALSE,"CTrecon"}</definedName>
    <definedName name="n_2_1_5" localSheetId="0" hidden="1">{#N/A,#N/A,FALSE,"TMCOMP96";#N/A,#N/A,FALSE,"MAT96";#N/A,#N/A,FALSE,"FANDA96";#N/A,#N/A,FALSE,"INTRAN96";#N/A,#N/A,FALSE,"NAA9697";#N/A,#N/A,FALSE,"ECWEBB";#N/A,#N/A,FALSE,"MFT96";#N/A,#N/A,FALSE,"CTrecon"}</definedName>
    <definedName name="n_2_1_5" hidden="1">{#N/A,#N/A,FALSE,"TMCOMP96";#N/A,#N/A,FALSE,"MAT96";#N/A,#N/A,FALSE,"FANDA96";#N/A,#N/A,FALSE,"INTRAN96";#N/A,#N/A,FALSE,"NAA9697";#N/A,#N/A,FALSE,"ECWEBB";#N/A,#N/A,FALSE,"MFT96";#N/A,#N/A,FALSE,"CTrecon"}</definedName>
    <definedName name="n_2_2" localSheetId="0" hidden="1">{#N/A,#N/A,FALSE,"TMCOMP96";#N/A,#N/A,FALSE,"MAT96";#N/A,#N/A,FALSE,"FANDA96";#N/A,#N/A,FALSE,"INTRAN96";#N/A,#N/A,FALSE,"NAA9697";#N/A,#N/A,FALSE,"ECWEBB";#N/A,#N/A,FALSE,"MFT96";#N/A,#N/A,FALSE,"CTrecon"}</definedName>
    <definedName name="n_2_2" hidden="1">{#N/A,#N/A,FALSE,"TMCOMP96";#N/A,#N/A,FALSE,"MAT96";#N/A,#N/A,FALSE,"FANDA96";#N/A,#N/A,FALSE,"INTRAN96";#N/A,#N/A,FALSE,"NAA9697";#N/A,#N/A,FALSE,"ECWEBB";#N/A,#N/A,FALSE,"MFT96";#N/A,#N/A,FALSE,"CTrecon"}</definedName>
    <definedName name="n_2_3" localSheetId="0" hidden="1">{#N/A,#N/A,FALSE,"TMCOMP96";#N/A,#N/A,FALSE,"MAT96";#N/A,#N/A,FALSE,"FANDA96";#N/A,#N/A,FALSE,"INTRAN96";#N/A,#N/A,FALSE,"NAA9697";#N/A,#N/A,FALSE,"ECWEBB";#N/A,#N/A,FALSE,"MFT96";#N/A,#N/A,FALSE,"CTrecon"}</definedName>
    <definedName name="n_2_3" hidden="1">{#N/A,#N/A,FALSE,"TMCOMP96";#N/A,#N/A,FALSE,"MAT96";#N/A,#N/A,FALSE,"FANDA96";#N/A,#N/A,FALSE,"INTRAN96";#N/A,#N/A,FALSE,"NAA9697";#N/A,#N/A,FALSE,"ECWEBB";#N/A,#N/A,FALSE,"MFT96";#N/A,#N/A,FALSE,"CTrecon"}</definedName>
    <definedName name="n_2_4" localSheetId="0" hidden="1">{#N/A,#N/A,FALSE,"TMCOMP96";#N/A,#N/A,FALSE,"MAT96";#N/A,#N/A,FALSE,"FANDA96";#N/A,#N/A,FALSE,"INTRAN96";#N/A,#N/A,FALSE,"NAA9697";#N/A,#N/A,FALSE,"ECWEBB";#N/A,#N/A,FALSE,"MFT96";#N/A,#N/A,FALSE,"CTrecon"}</definedName>
    <definedName name="n_2_4" hidden="1">{#N/A,#N/A,FALSE,"TMCOMP96";#N/A,#N/A,FALSE,"MAT96";#N/A,#N/A,FALSE,"FANDA96";#N/A,#N/A,FALSE,"INTRAN96";#N/A,#N/A,FALSE,"NAA9697";#N/A,#N/A,FALSE,"ECWEBB";#N/A,#N/A,FALSE,"MFT96";#N/A,#N/A,FALSE,"CTrecon"}</definedName>
    <definedName name="n_2_5" localSheetId="0" hidden="1">{#N/A,#N/A,FALSE,"TMCOMP96";#N/A,#N/A,FALSE,"MAT96";#N/A,#N/A,FALSE,"FANDA96";#N/A,#N/A,FALSE,"INTRAN96";#N/A,#N/A,FALSE,"NAA9697";#N/A,#N/A,FALSE,"ECWEBB";#N/A,#N/A,FALSE,"MFT96";#N/A,#N/A,FALSE,"CTrecon"}</definedName>
    <definedName name="n_2_5" hidden="1">{#N/A,#N/A,FALSE,"TMCOMP96";#N/A,#N/A,FALSE,"MAT96";#N/A,#N/A,FALSE,"FANDA96";#N/A,#N/A,FALSE,"INTRAN96";#N/A,#N/A,FALSE,"NAA9697";#N/A,#N/A,FALSE,"ECWEBB";#N/A,#N/A,FALSE,"MFT96";#N/A,#N/A,FALSE,"CTrecon"}</definedName>
    <definedName name="n_3" localSheetId="0" hidden="1">{#N/A,#N/A,FALSE,"TMCOMP96";#N/A,#N/A,FALSE,"MAT96";#N/A,#N/A,FALSE,"FANDA96";#N/A,#N/A,FALSE,"INTRAN96";#N/A,#N/A,FALSE,"NAA9697";#N/A,#N/A,FALSE,"ECWEBB";#N/A,#N/A,FALSE,"MFT96";#N/A,#N/A,FALSE,"CTrecon"}</definedName>
    <definedName name="n_3" hidden="1">{#N/A,#N/A,FALSE,"TMCOMP96";#N/A,#N/A,FALSE,"MAT96";#N/A,#N/A,FALSE,"FANDA96";#N/A,#N/A,FALSE,"INTRAN96";#N/A,#N/A,FALSE,"NAA9697";#N/A,#N/A,FALSE,"ECWEBB";#N/A,#N/A,FALSE,"MFT96";#N/A,#N/A,FALSE,"CTrecon"}</definedName>
    <definedName name="n_3_1" localSheetId="0" hidden="1">{#N/A,#N/A,FALSE,"TMCOMP96";#N/A,#N/A,FALSE,"MAT96";#N/A,#N/A,FALSE,"FANDA96";#N/A,#N/A,FALSE,"INTRAN96";#N/A,#N/A,FALSE,"NAA9697";#N/A,#N/A,FALSE,"ECWEBB";#N/A,#N/A,FALSE,"MFT96";#N/A,#N/A,FALSE,"CTrecon"}</definedName>
    <definedName name="n_3_1" hidden="1">{#N/A,#N/A,FALSE,"TMCOMP96";#N/A,#N/A,FALSE,"MAT96";#N/A,#N/A,FALSE,"FANDA96";#N/A,#N/A,FALSE,"INTRAN96";#N/A,#N/A,FALSE,"NAA9697";#N/A,#N/A,FALSE,"ECWEBB";#N/A,#N/A,FALSE,"MFT96";#N/A,#N/A,FALSE,"CTrecon"}</definedName>
    <definedName name="n_3_1_1" localSheetId="0" hidden="1">{#N/A,#N/A,FALSE,"TMCOMP96";#N/A,#N/A,FALSE,"MAT96";#N/A,#N/A,FALSE,"FANDA96";#N/A,#N/A,FALSE,"INTRAN96";#N/A,#N/A,FALSE,"NAA9697";#N/A,#N/A,FALSE,"ECWEBB";#N/A,#N/A,FALSE,"MFT96";#N/A,#N/A,FALSE,"CTrecon"}</definedName>
    <definedName name="n_3_1_1" hidden="1">{#N/A,#N/A,FALSE,"TMCOMP96";#N/A,#N/A,FALSE,"MAT96";#N/A,#N/A,FALSE,"FANDA96";#N/A,#N/A,FALSE,"INTRAN96";#N/A,#N/A,FALSE,"NAA9697";#N/A,#N/A,FALSE,"ECWEBB";#N/A,#N/A,FALSE,"MFT96";#N/A,#N/A,FALSE,"CTrecon"}</definedName>
    <definedName name="n_3_1_1_1" hidden="1">{#N/A,#N/A,FALSE,"TMCOMP96";#N/A,#N/A,FALSE,"MAT96";#N/A,#N/A,FALSE,"FANDA96";#N/A,#N/A,FALSE,"INTRAN96";#N/A,#N/A,FALSE,"NAA9697";#N/A,#N/A,FALSE,"ECWEBB";#N/A,#N/A,FALSE,"MFT96";#N/A,#N/A,FALSE,"CTrecon"}</definedName>
    <definedName name="n_3_1_1_2" hidden="1">{#N/A,#N/A,FALSE,"TMCOMP96";#N/A,#N/A,FALSE,"MAT96";#N/A,#N/A,FALSE,"FANDA96";#N/A,#N/A,FALSE,"INTRAN96";#N/A,#N/A,FALSE,"NAA9697";#N/A,#N/A,FALSE,"ECWEBB";#N/A,#N/A,FALSE,"MFT96";#N/A,#N/A,FALSE,"CTrecon"}</definedName>
    <definedName name="n_3_1_2" localSheetId="0" hidden="1">{#N/A,#N/A,FALSE,"TMCOMP96";#N/A,#N/A,FALSE,"MAT96";#N/A,#N/A,FALSE,"FANDA96";#N/A,#N/A,FALSE,"INTRAN96";#N/A,#N/A,FALSE,"NAA9697";#N/A,#N/A,FALSE,"ECWEBB";#N/A,#N/A,FALSE,"MFT96";#N/A,#N/A,FALSE,"CTrecon"}</definedName>
    <definedName name="n_3_1_2" hidden="1">{#N/A,#N/A,FALSE,"TMCOMP96";#N/A,#N/A,FALSE,"MAT96";#N/A,#N/A,FALSE,"FANDA96";#N/A,#N/A,FALSE,"INTRAN96";#N/A,#N/A,FALSE,"NAA9697";#N/A,#N/A,FALSE,"ECWEBB";#N/A,#N/A,FALSE,"MFT96";#N/A,#N/A,FALSE,"CTrecon"}</definedName>
    <definedName name="n_3_1_3" localSheetId="0" hidden="1">{#N/A,#N/A,FALSE,"TMCOMP96";#N/A,#N/A,FALSE,"MAT96";#N/A,#N/A,FALSE,"FANDA96";#N/A,#N/A,FALSE,"INTRAN96";#N/A,#N/A,FALSE,"NAA9697";#N/A,#N/A,FALSE,"ECWEBB";#N/A,#N/A,FALSE,"MFT96";#N/A,#N/A,FALSE,"CTrecon"}</definedName>
    <definedName name="n_3_1_3" hidden="1">{#N/A,#N/A,FALSE,"TMCOMP96";#N/A,#N/A,FALSE,"MAT96";#N/A,#N/A,FALSE,"FANDA96";#N/A,#N/A,FALSE,"INTRAN96";#N/A,#N/A,FALSE,"NAA9697";#N/A,#N/A,FALSE,"ECWEBB";#N/A,#N/A,FALSE,"MFT96";#N/A,#N/A,FALSE,"CTrecon"}</definedName>
    <definedName name="n_3_1_4" localSheetId="0" hidden="1">{#N/A,#N/A,FALSE,"TMCOMP96";#N/A,#N/A,FALSE,"MAT96";#N/A,#N/A,FALSE,"FANDA96";#N/A,#N/A,FALSE,"INTRAN96";#N/A,#N/A,FALSE,"NAA9697";#N/A,#N/A,FALSE,"ECWEBB";#N/A,#N/A,FALSE,"MFT96";#N/A,#N/A,FALSE,"CTrecon"}</definedName>
    <definedName name="n_3_1_4" hidden="1">{#N/A,#N/A,FALSE,"TMCOMP96";#N/A,#N/A,FALSE,"MAT96";#N/A,#N/A,FALSE,"FANDA96";#N/A,#N/A,FALSE,"INTRAN96";#N/A,#N/A,FALSE,"NAA9697";#N/A,#N/A,FALSE,"ECWEBB";#N/A,#N/A,FALSE,"MFT96";#N/A,#N/A,FALSE,"CTrecon"}</definedName>
    <definedName name="n_3_1_5" localSheetId="0" hidden="1">{#N/A,#N/A,FALSE,"TMCOMP96";#N/A,#N/A,FALSE,"MAT96";#N/A,#N/A,FALSE,"FANDA96";#N/A,#N/A,FALSE,"INTRAN96";#N/A,#N/A,FALSE,"NAA9697";#N/A,#N/A,FALSE,"ECWEBB";#N/A,#N/A,FALSE,"MFT96";#N/A,#N/A,FALSE,"CTrecon"}</definedName>
    <definedName name="n_3_1_5" hidden="1">{#N/A,#N/A,FALSE,"TMCOMP96";#N/A,#N/A,FALSE,"MAT96";#N/A,#N/A,FALSE,"FANDA96";#N/A,#N/A,FALSE,"INTRAN96";#N/A,#N/A,FALSE,"NAA9697";#N/A,#N/A,FALSE,"ECWEBB";#N/A,#N/A,FALSE,"MFT96";#N/A,#N/A,FALSE,"CTrecon"}</definedName>
    <definedName name="n_3_2" localSheetId="0" hidden="1">{#N/A,#N/A,FALSE,"TMCOMP96";#N/A,#N/A,FALSE,"MAT96";#N/A,#N/A,FALSE,"FANDA96";#N/A,#N/A,FALSE,"INTRAN96";#N/A,#N/A,FALSE,"NAA9697";#N/A,#N/A,FALSE,"ECWEBB";#N/A,#N/A,FALSE,"MFT96";#N/A,#N/A,FALSE,"CTrecon"}</definedName>
    <definedName name="n_3_2" hidden="1">{#N/A,#N/A,FALSE,"TMCOMP96";#N/A,#N/A,FALSE,"MAT96";#N/A,#N/A,FALSE,"FANDA96";#N/A,#N/A,FALSE,"INTRAN96";#N/A,#N/A,FALSE,"NAA9697";#N/A,#N/A,FALSE,"ECWEBB";#N/A,#N/A,FALSE,"MFT96";#N/A,#N/A,FALSE,"CTrecon"}</definedName>
    <definedName name="n_3_3" localSheetId="0" hidden="1">{#N/A,#N/A,FALSE,"TMCOMP96";#N/A,#N/A,FALSE,"MAT96";#N/A,#N/A,FALSE,"FANDA96";#N/A,#N/A,FALSE,"INTRAN96";#N/A,#N/A,FALSE,"NAA9697";#N/A,#N/A,FALSE,"ECWEBB";#N/A,#N/A,FALSE,"MFT96";#N/A,#N/A,FALSE,"CTrecon"}</definedName>
    <definedName name="n_3_3" hidden="1">{#N/A,#N/A,FALSE,"TMCOMP96";#N/A,#N/A,FALSE,"MAT96";#N/A,#N/A,FALSE,"FANDA96";#N/A,#N/A,FALSE,"INTRAN96";#N/A,#N/A,FALSE,"NAA9697";#N/A,#N/A,FALSE,"ECWEBB";#N/A,#N/A,FALSE,"MFT96";#N/A,#N/A,FALSE,"CTrecon"}</definedName>
    <definedName name="n_3_4" localSheetId="0" hidden="1">{#N/A,#N/A,FALSE,"TMCOMP96";#N/A,#N/A,FALSE,"MAT96";#N/A,#N/A,FALSE,"FANDA96";#N/A,#N/A,FALSE,"INTRAN96";#N/A,#N/A,FALSE,"NAA9697";#N/A,#N/A,FALSE,"ECWEBB";#N/A,#N/A,FALSE,"MFT96";#N/A,#N/A,FALSE,"CTrecon"}</definedName>
    <definedName name="n_3_4" hidden="1">{#N/A,#N/A,FALSE,"TMCOMP96";#N/A,#N/A,FALSE,"MAT96";#N/A,#N/A,FALSE,"FANDA96";#N/A,#N/A,FALSE,"INTRAN96";#N/A,#N/A,FALSE,"NAA9697";#N/A,#N/A,FALSE,"ECWEBB";#N/A,#N/A,FALSE,"MFT96";#N/A,#N/A,FALSE,"CTrecon"}</definedName>
    <definedName name="n_3_5" localSheetId="0" hidden="1">{#N/A,#N/A,FALSE,"TMCOMP96";#N/A,#N/A,FALSE,"MAT96";#N/A,#N/A,FALSE,"FANDA96";#N/A,#N/A,FALSE,"INTRAN96";#N/A,#N/A,FALSE,"NAA9697";#N/A,#N/A,FALSE,"ECWEBB";#N/A,#N/A,FALSE,"MFT96";#N/A,#N/A,FALSE,"CTrecon"}</definedName>
    <definedName name="n_3_5" hidden="1">{#N/A,#N/A,FALSE,"TMCOMP96";#N/A,#N/A,FALSE,"MAT96";#N/A,#N/A,FALSE,"FANDA96";#N/A,#N/A,FALSE,"INTRAN96";#N/A,#N/A,FALSE,"NAA9697";#N/A,#N/A,FALSE,"ECWEBB";#N/A,#N/A,FALSE,"MFT96";#N/A,#N/A,FALSE,"CTrecon"}</definedName>
    <definedName name="n_4" localSheetId="0" hidden="1">{#N/A,#N/A,FALSE,"TMCOMP96";#N/A,#N/A,FALSE,"MAT96";#N/A,#N/A,FALSE,"FANDA96";#N/A,#N/A,FALSE,"INTRAN96";#N/A,#N/A,FALSE,"NAA9697";#N/A,#N/A,FALSE,"ECWEBB";#N/A,#N/A,FALSE,"MFT96";#N/A,#N/A,FALSE,"CTrecon"}</definedName>
    <definedName name="n_4" hidden="1">{#N/A,#N/A,FALSE,"TMCOMP96";#N/A,#N/A,FALSE,"MAT96";#N/A,#N/A,FALSE,"FANDA96";#N/A,#N/A,FALSE,"INTRAN96";#N/A,#N/A,FALSE,"NAA9697";#N/A,#N/A,FALSE,"ECWEBB";#N/A,#N/A,FALSE,"MFT96";#N/A,#N/A,FALSE,"CTrecon"}</definedName>
    <definedName name="n_4_1" localSheetId="0" hidden="1">{#N/A,#N/A,FALSE,"TMCOMP96";#N/A,#N/A,FALSE,"MAT96";#N/A,#N/A,FALSE,"FANDA96";#N/A,#N/A,FALSE,"INTRAN96";#N/A,#N/A,FALSE,"NAA9697";#N/A,#N/A,FALSE,"ECWEBB";#N/A,#N/A,FALSE,"MFT96";#N/A,#N/A,FALSE,"CTrecon"}</definedName>
    <definedName name="n_4_1" hidden="1">{#N/A,#N/A,FALSE,"TMCOMP96";#N/A,#N/A,FALSE,"MAT96";#N/A,#N/A,FALSE,"FANDA96";#N/A,#N/A,FALSE,"INTRAN96";#N/A,#N/A,FALSE,"NAA9697";#N/A,#N/A,FALSE,"ECWEBB";#N/A,#N/A,FALSE,"MFT96";#N/A,#N/A,FALSE,"CTrecon"}</definedName>
    <definedName name="n_4_1_1" localSheetId="0" hidden="1">{#N/A,#N/A,FALSE,"TMCOMP96";#N/A,#N/A,FALSE,"MAT96";#N/A,#N/A,FALSE,"FANDA96";#N/A,#N/A,FALSE,"INTRAN96";#N/A,#N/A,FALSE,"NAA9697";#N/A,#N/A,FALSE,"ECWEBB";#N/A,#N/A,FALSE,"MFT96";#N/A,#N/A,FALSE,"CTrecon"}</definedName>
    <definedName name="n_4_1_1" hidden="1">{#N/A,#N/A,FALSE,"TMCOMP96";#N/A,#N/A,FALSE,"MAT96";#N/A,#N/A,FALSE,"FANDA96";#N/A,#N/A,FALSE,"INTRAN96";#N/A,#N/A,FALSE,"NAA9697";#N/A,#N/A,FALSE,"ECWEBB";#N/A,#N/A,FALSE,"MFT96";#N/A,#N/A,FALSE,"CTrecon"}</definedName>
    <definedName name="n_4_1_1_1" hidden="1">{#N/A,#N/A,FALSE,"TMCOMP96";#N/A,#N/A,FALSE,"MAT96";#N/A,#N/A,FALSE,"FANDA96";#N/A,#N/A,FALSE,"INTRAN96";#N/A,#N/A,FALSE,"NAA9697";#N/A,#N/A,FALSE,"ECWEBB";#N/A,#N/A,FALSE,"MFT96";#N/A,#N/A,FALSE,"CTrecon"}</definedName>
    <definedName name="n_4_1_1_2" hidden="1">{#N/A,#N/A,FALSE,"TMCOMP96";#N/A,#N/A,FALSE,"MAT96";#N/A,#N/A,FALSE,"FANDA96";#N/A,#N/A,FALSE,"INTRAN96";#N/A,#N/A,FALSE,"NAA9697";#N/A,#N/A,FALSE,"ECWEBB";#N/A,#N/A,FALSE,"MFT96";#N/A,#N/A,FALSE,"CTrecon"}</definedName>
    <definedName name="n_4_1_2" localSheetId="0" hidden="1">{#N/A,#N/A,FALSE,"TMCOMP96";#N/A,#N/A,FALSE,"MAT96";#N/A,#N/A,FALSE,"FANDA96";#N/A,#N/A,FALSE,"INTRAN96";#N/A,#N/A,FALSE,"NAA9697";#N/A,#N/A,FALSE,"ECWEBB";#N/A,#N/A,FALSE,"MFT96";#N/A,#N/A,FALSE,"CTrecon"}</definedName>
    <definedName name="n_4_1_2" hidden="1">{#N/A,#N/A,FALSE,"TMCOMP96";#N/A,#N/A,FALSE,"MAT96";#N/A,#N/A,FALSE,"FANDA96";#N/A,#N/A,FALSE,"INTRAN96";#N/A,#N/A,FALSE,"NAA9697";#N/A,#N/A,FALSE,"ECWEBB";#N/A,#N/A,FALSE,"MFT96";#N/A,#N/A,FALSE,"CTrecon"}</definedName>
    <definedName name="n_4_1_3" localSheetId="0" hidden="1">{#N/A,#N/A,FALSE,"TMCOMP96";#N/A,#N/A,FALSE,"MAT96";#N/A,#N/A,FALSE,"FANDA96";#N/A,#N/A,FALSE,"INTRAN96";#N/A,#N/A,FALSE,"NAA9697";#N/A,#N/A,FALSE,"ECWEBB";#N/A,#N/A,FALSE,"MFT96";#N/A,#N/A,FALSE,"CTrecon"}</definedName>
    <definedName name="n_4_1_3" hidden="1">{#N/A,#N/A,FALSE,"TMCOMP96";#N/A,#N/A,FALSE,"MAT96";#N/A,#N/A,FALSE,"FANDA96";#N/A,#N/A,FALSE,"INTRAN96";#N/A,#N/A,FALSE,"NAA9697";#N/A,#N/A,FALSE,"ECWEBB";#N/A,#N/A,FALSE,"MFT96";#N/A,#N/A,FALSE,"CTrecon"}</definedName>
    <definedName name="n_4_1_4" localSheetId="0" hidden="1">{#N/A,#N/A,FALSE,"TMCOMP96";#N/A,#N/A,FALSE,"MAT96";#N/A,#N/A,FALSE,"FANDA96";#N/A,#N/A,FALSE,"INTRAN96";#N/A,#N/A,FALSE,"NAA9697";#N/A,#N/A,FALSE,"ECWEBB";#N/A,#N/A,FALSE,"MFT96";#N/A,#N/A,FALSE,"CTrecon"}</definedName>
    <definedName name="n_4_1_4" hidden="1">{#N/A,#N/A,FALSE,"TMCOMP96";#N/A,#N/A,FALSE,"MAT96";#N/A,#N/A,FALSE,"FANDA96";#N/A,#N/A,FALSE,"INTRAN96";#N/A,#N/A,FALSE,"NAA9697";#N/A,#N/A,FALSE,"ECWEBB";#N/A,#N/A,FALSE,"MFT96";#N/A,#N/A,FALSE,"CTrecon"}</definedName>
    <definedName name="n_4_1_5" localSheetId="0" hidden="1">{#N/A,#N/A,FALSE,"TMCOMP96";#N/A,#N/A,FALSE,"MAT96";#N/A,#N/A,FALSE,"FANDA96";#N/A,#N/A,FALSE,"INTRAN96";#N/A,#N/A,FALSE,"NAA9697";#N/A,#N/A,FALSE,"ECWEBB";#N/A,#N/A,FALSE,"MFT96";#N/A,#N/A,FALSE,"CTrecon"}</definedName>
    <definedName name="n_4_1_5" hidden="1">{#N/A,#N/A,FALSE,"TMCOMP96";#N/A,#N/A,FALSE,"MAT96";#N/A,#N/A,FALSE,"FANDA96";#N/A,#N/A,FALSE,"INTRAN96";#N/A,#N/A,FALSE,"NAA9697";#N/A,#N/A,FALSE,"ECWEBB";#N/A,#N/A,FALSE,"MFT96";#N/A,#N/A,FALSE,"CTrecon"}</definedName>
    <definedName name="n_4_2" localSheetId="0" hidden="1">{#N/A,#N/A,FALSE,"TMCOMP96";#N/A,#N/A,FALSE,"MAT96";#N/A,#N/A,FALSE,"FANDA96";#N/A,#N/A,FALSE,"INTRAN96";#N/A,#N/A,FALSE,"NAA9697";#N/A,#N/A,FALSE,"ECWEBB";#N/A,#N/A,FALSE,"MFT96";#N/A,#N/A,FALSE,"CTrecon"}</definedName>
    <definedName name="n_4_2" hidden="1">{#N/A,#N/A,FALSE,"TMCOMP96";#N/A,#N/A,FALSE,"MAT96";#N/A,#N/A,FALSE,"FANDA96";#N/A,#N/A,FALSE,"INTRAN96";#N/A,#N/A,FALSE,"NAA9697";#N/A,#N/A,FALSE,"ECWEBB";#N/A,#N/A,FALSE,"MFT96";#N/A,#N/A,FALSE,"CTrecon"}</definedName>
    <definedName name="n_4_3" localSheetId="0" hidden="1">{#N/A,#N/A,FALSE,"TMCOMP96";#N/A,#N/A,FALSE,"MAT96";#N/A,#N/A,FALSE,"FANDA96";#N/A,#N/A,FALSE,"INTRAN96";#N/A,#N/A,FALSE,"NAA9697";#N/A,#N/A,FALSE,"ECWEBB";#N/A,#N/A,FALSE,"MFT96";#N/A,#N/A,FALSE,"CTrecon"}</definedName>
    <definedName name="n_4_3" hidden="1">{#N/A,#N/A,FALSE,"TMCOMP96";#N/A,#N/A,FALSE,"MAT96";#N/A,#N/A,FALSE,"FANDA96";#N/A,#N/A,FALSE,"INTRAN96";#N/A,#N/A,FALSE,"NAA9697";#N/A,#N/A,FALSE,"ECWEBB";#N/A,#N/A,FALSE,"MFT96";#N/A,#N/A,FALSE,"CTrecon"}</definedName>
    <definedName name="n_4_4" localSheetId="0" hidden="1">{#N/A,#N/A,FALSE,"TMCOMP96";#N/A,#N/A,FALSE,"MAT96";#N/A,#N/A,FALSE,"FANDA96";#N/A,#N/A,FALSE,"INTRAN96";#N/A,#N/A,FALSE,"NAA9697";#N/A,#N/A,FALSE,"ECWEBB";#N/A,#N/A,FALSE,"MFT96";#N/A,#N/A,FALSE,"CTrecon"}</definedName>
    <definedName name="n_4_4" hidden="1">{#N/A,#N/A,FALSE,"TMCOMP96";#N/A,#N/A,FALSE,"MAT96";#N/A,#N/A,FALSE,"FANDA96";#N/A,#N/A,FALSE,"INTRAN96";#N/A,#N/A,FALSE,"NAA9697";#N/A,#N/A,FALSE,"ECWEBB";#N/A,#N/A,FALSE,"MFT96";#N/A,#N/A,FALSE,"CTrecon"}</definedName>
    <definedName name="n_4_5" localSheetId="0" hidden="1">{#N/A,#N/A,FALSE,"TMCOMP96";#N/A,#N/A,FALSE,"MAT96";#N/A,#N/A,FALSE,"FANDA96";#N/A,#N/A,FALSE,"INTRAN96";#N/A,#N/A,FALSE,"NAA9697";#N/A,#N/A,FALSE,"ECWEBB";#N/A,#N/A,FALSE,"MFT96";#N/A,#N/A,FALSE,"CTrecon"}</definedName>
    <definedName name="n_4_5" hidden="1">{#N/A,#N/A,FALSE,"TMCOMP96";#N/A,#N/A,FALSE,"MAT96";#N/A,#N/A,FALSE,"FANDA96";#N/A,#N/A,FALSE,"INTRAN96";#N/A,#N/A,FALSE,"NAA9697";#N/A,#N/A,FALSE,"ECWEBB";#N/A,#N/A,FALSE,"MFT96";#N/A,#N/A,FALSE,"CTrecon"}</definedName>
    <definedName name="n_5" localSheetId="0" hidden="1">{#N/A,#N/A,FALSE,"TMCOMP96";#N/A,#N/A,FALSE,"MAT96";#N/A,#N/A,FALSE,"FANDA96";#N/A,#N/A,FALSE,"INTRAN96";#N/A,#N/A,FALSE,"NAA9697";#N/A,#N/A,FALSE,"ECWEBB";#N/A,#N/A,FALSE,"MFT96";#N/A,#N/A,FALSE,"CTrecon"}</definedName>
    <definedName name="n_5" hidden="1">{#N/A,#N/A,FALSE,"TMCOMP96";#N/A,#N/A,FALSE,"MAT96";#N/A,#N/A,FALSE,"FANDA96";#N/A,#N/A,FALSE,"INTRAN96";#N/A,#N/A,FALSE,"NAA9697";#N/A,#N/A,FALSE,"ECWEBB";#N/A,#N/A,FALSE,"MFT96";#N/A,#N/A,FALSE,"CTrecon"}</definedName>
    <definedName name="n_5_1" localSheetId="0" hidden="1">{#N/A,#N/A,FALSE,"TMCOMP96";#N/A,#N/A,FALSE,"MAT96";#N/A,#N/A,FALSE,"FANDA96";#N/A,#N/A,FALSE,"INTRAN96";#N/A,#N/A,FALSE,"NAA9697";#N/A,#N/A,FALSE,"ECWEBB";#N/A,#N/A,FALSE,"MFT96";#N/A,#N/A,FALSE,"CTrecon"}</definedName>
    <definedName name="n_5_1" hidden="1">{#N/A,#N/A,FALSE,"TMCOMP96";#N/A,#N/A,FALSE,"MAT96";#N/A,#N/A,FALSE,"FANDA96";#N/A,#N/A,FALSE,"INTRAN96";#N/A,#N/A,FALSE,"NAA9697";#N/A,#N/A,FALSE,"ECWEBB";#N/A,#N/A,FALSE,"MFT96";#N/A,#N/A,FALSE,"CTrecon"}</definedName>
    <definedName name="n_5_1_1" localSheetId="0" hidden="1">{#N/A,#N/A,FALSE,"TMCOMP96";#N/A,#N/A,FALSE,"MAT96";#N/A,#N/A,FALSE,"FANDA96";#N/A,#N/A,FALSE,"INTRAN96";#N/A,#N/A,FALSE,"NAA9697";#N/A,#N/A,FALSE,"ECWEBB";#N/A,#N/A,FALSE,"MFT96";#N/A,#N/A,FALSE,"CTrecon"}</definedName>
    <definedName name="n_5_1_1" hidden="1">{#N/A,#N/A,FALSE,"TMCOMP96";#N/A,#N/A,FALSE,"MAT96";#N/A,#N/A,FALSE,"FANDA96";#N/A,#N/A,FALSE,"INTRAN96";#N/A,#N/A,FALSE,"NAA9697";#N/A,#N/A,FALSE,"ECWEBB";#N/A,#N/A,FALSE,"MFT96";#N/A,#N/A,FALSE,"CTrecon"}</definedName>
    <definedName name="n_5_1_1_1" hidden="1">{#N/A,#N/A,FALSE,"TMCOMP96";#N/A,#N/A,FALSE,"MAT96";#N/A,#N/A,FALSE,"FANDA96";#N/A,#N/A,FALSE,"INTRAN96";#N/A,#N/A,FALSE,"NAA9697";#N/A,#N/A,FALSE,"ECWEBB";#N/A,#N/A,FALSE,"MFT96";#N/A,#N/A,FALSE,"CTrecon"}</definedName>
    <definedName name="n_5_1_1_2" hidden="1">{#N/A,#N/A,FALSE,"TMCOMP96";#N/A,#N/A,FALSE,"MAT96";#N/A,#N/A,FALSE,"FANDA96";#N/A,#N/A,FALSE,"INTRAN96";#N/A,#N/A,FALSE,"NAA9697";#N/A,#N/A,FALSE,"ECWEBB";#N/A,#N/A,FALSE,"MFT96";#N/A,#N/A,FALSE,"CTrecon"}</definedName>
    <definedName name="n_5_1_2" localSheetId="0" hidden="1">{#N/A,#N/A,FALSE,"TMCOMP96";#N/A,#N/A,FALSE,"MAT96";#N/A,#N/A,FALSE,"FANDA96";#N/A,#N/A,FALSE,"INTRAN96";#N/A,#N/A,FALSE,"NAA9697";#N/A,#N/A,FALSE,"ECWEBB";#N/A,#N/A,FALSE,"MFT96";#N/A,#N/A,FALSE,"CTrecon"}</definedName>
    <definedName name="n_5_1_2" hidden="1">{#N/A,#N/A,FALSE,"TMCOMP96";#N/A,#N/A,FALSE,"MAT96";#N/A,#N/A,FALSE,"FANDA96";#N/A,#N/A,FALSE,"INTRAN96";#N/A,#N/A,FALSE,"NAA9697";#N/A,#N/A,FALSE,"ECWEBB";#N/A,#N/A,FALSE,"MFT96";#N/A,#N/A,FALSE,"CTrecon"}</definedName>
    <definedName name="n_5_1_3" localSheetId="0" hidden="1">{#N/A,#N/A,FALSE,"TMCOMP96";#N/A,#N/A,FALSE,"MAT96";#N/A,#N/A,FALSE,"FANDA96";#N/A,#N/A,FALSE,"INTRAN96";#N/A,#N/A,FALSE,"NAA9697";#N/A,#N/A,FALSE,"ECWEBB";#N/A,#N/A,FALSE,"MFT96";#N/A,#N/A,FALSE,"CTrecon"}</definedName>
    <definedName name="n_5_1_3" hidden="1">{#N/A,#N/A,FALSE,"TMCOMP96";#N/A,#N/A,FALSE,"MAT96";#N/A,#N/A,FALSE,"FANDA96";#N/A,#N/A,FALSE,"INTRAN96";#N/A,#N/A,FALSE,"NAA9697";#N/A,#N/A,FALSE,"ECWEBB";#N/A,#N/A,FALSE,"MFT96";#N/A,#N/A,FALSE,"CTrecon"}</definedName>
    <definedName name="n_5_1_4" localSheetId="0" hidden="1">{#N/A,#N/A,FALSE,"TMCOMP96";#N/A,#N/A,FALSE,"MAT96";#N/A,#N/A,FALSE,"FANDA96";#N/A,#N/A,FALSE,"INTRAN96";#N/A,#N/A,FALSE,"NAA9697";#N/A,#N/A,FALSE,"ECWEBB";#N/A,#N/A,FALSE,"MFT96";#N/A,#N/A,FALSE,"CTrecon"}</definedName>
    <definedName name="n_5_1_4" hidden="1">{#N/A,#N/A,FALSE,"TMCOMP96";#N/A,#N/A,FALSE,"MAT96";#N/A,#N/A,FALSE,"FANDA96";#N/A,#N/A,FALSE,"INTRAN96";#N/A,#N/A,FALSE,"NAA9697";#N/A,#N/A,FALSE,"ECWEBB";#N/A,#N/A,FALSE,"MFT96";#N/A,#N/A,FALSE,"CTrecon"}</definedName>
    <definedName name="n_5_1_5" localSheetId="0" hidden="1">{#N/A,#N/A,FALSE,"TMCOMP96";#N/A,#N/A,FALSE,"MAT96";#N/A,#N/A,FALSE,"FANDA96";#N/A,#N/A,FALSE,"INTRAN96";#N/A,#N/A,FALSE,"NAA9697";#N/A,#N/A,FALSE,"ECWEBB";#N/A,#N/A,FALSE,"MFT96";#N/A,#N/A,FALSE,"CTrecon"}</definedName>
    <definedName name="n_5_1_5" hidden="1">{#N/A,#N/A,FALSE,"TMCOMP96";#N/A,#N/A,FALSE,"MAT96";#N/A,#N/A,FALSE,"FANDA96";#N/A,#N/A,FALSE,"INTRAN96";#N/A,#N/A,FALSE,"NAA9697";#N/A,#N/A,FALSE,"ECWEBB";#N/A,#N/A,FALSE,"MFT96";#N/A,#N/A,FALSE,"CTrecon"}</definedName>
    <definedName name="n_5_2" localSheetId="0" hidden="1">{#N/A,#N/A,FALSE,"TMCOMP96";#N/A,#N/A,FALSE,"MAT96";#N/A,#N/A,FALSE,"FANDA96";#N/A,#N/A,FALSE,"INTRAN96";#N/A,#N/A,FALSE,"NAA9697";#N/A,#N/A,FALSE,"ECWEBB";#N/A,#N/A,FALSE,"MFT96";#N/A,#N/A,FALSE,"CTrecon"}</definedName>
    <definedName name="n_5_2" hidden="1">{#N/A,#N/A,FALSE,"TMCOMP96";#N/A,#N/A,FALSE,"MAT96";#N/A,#N/A,FALSE,"FANDA96";#N/A,#N/A,FALSE,"INTRAN96";#N/A,#N/A,FALSE,"NAA9697";#N/A,#N/A,FALSE,"ECWEBB";#N/A,#N/A,FALSE,"MFT96";#N/A,#N/A,FALSE,"CTrecon"}</definedName>
    <definedName name="n_5_3" localSheetId="0" hidden="1">{#N/A,#N/A,FALSE,"TMCOMP96";#N/A,#N/A,FALSE,"MAT96";#N/A,#N/A,FALSE,"FANDA96";#N/A,#N/A,FALSE,"INTRAN96";#N/A,#N/A,FALSE,"NAA9697";#N/A,#N/A,FALSE,"ECWEBB";#N/A,#N/A,FALSE,"MFT96";#N/A,#N/A,FALSE,"CTrecon"}</definedName>
    <definedName name="n_5_3" hidden="1">{#N/A,#N/A,FALSE,"TMCOMP96";#N/A,#N/A,FALSE,"MAT96";#N/A,#N/A,FALSE,"FANDA96";#N/A,#N/A,FALSE,"INTRAN96";#N/A,#N/A,FALSE,"NAA9697";#N/A,#N/A,FALSE,"ECWEBB";#N/A,#N/A,FALSE,"MFT96";#N/A,#N/A,FALSE,"CTrecon"}</definedName>
    <definedName name="n_5_4" localSheetId="0" hidden="1">{#N/A,#N/A,FALSE,"TMCOMP96";#N/A,#N/A,FALSE,"MAT96";#N/A,#N/A,FALSE,"FANDA96";#N/A,#N/A,FALSE,"INTRAN96";#N/A,#N/A,FALSE,"NAA9697";#N/A,#N/A,FALSE,"ECWEBB";#N/A,#N/A,FALSE,"MFT96";#N/A,#N/A,FALSE,"CTrecon"}</definedName>
    <definedName name="n_5_4" hidden="1">{#N/A,#N/A,FALSE,"TMCOMP96";#N/A,#N/A,FALSE,"MAT96";#N/A,#N/A,FALSE,"FANDA96";#N/A,#N/A,FALSE,"INTRAN96";#N/A,#N/A,FALSE,"NAA9697";#N/A,#N/A,FALSE,"ECWEBB";#N/A,#N/A,FALSE,"MFT96";#N/A,#N/A,FALSE,"CTrecon"}</definedName>
    <definedName name="n_5_5" localSheetId="0" hidden="1">{#N/A,#N/A,FALSE,"TMCOMP96";#N/A,#N/A,FALSE,"MAT96";#N/A,#N/A,FALSE,"FANDA96";#N/A,#N/A,FALSE,"INTRAN96";#N/A,#N/A,FALSE,"NAA9697";#N/A,#N/A,FALSE,"ECWEBB";#N/A,#N/A,FALSE,"MFT96";#N/A,#N/A,FALSE,"CTrecon"}</definedName>
    <definedName name="n_5_5" hidden="1">{#N/A,#N/A,FALSE,"TMCOMP96";#N/A,#N/A,FALSE,"MAT96";#N/A,#N/A,FALSE,"FANDA96";#N/A,#N/A,FALSE,"INTRAN96";#N/A,#N/A,FALSE,"NAA9697";#N/A,#N/A,FALSE,"ECWEBB";#N/A,#N/A,FALSE,"MFT96";#N/A,#N/A,FALSE,"CTrecon"}</definedName>
    <definedName name="name" localSheetId="0" hidden="1">{#N/A,#N/A,FALSE,"TMCOMP96";#N/A,#N/A,FALSE,"MAT96";#N/A,#N/A,FALSE,"FANDA96";#N/A,#N/A,FALSE,"INTRAN96";#N/A,#N/A,FALSE,"NAA9697";#N/A,#N/A,FALSE,"ECWEBB";#N/A,#N/A,FALSE,"MFT96";#N/A,#N/A,FALSE,"CTrecon"}</definedName>
    <definedName name="name" localSheetId="3" hidden="1">{#N/A,#N/A,FALSE,"TMCOMP96";#N/A,#N/A,FALSE,"MAT96";#N/A,#N/A,FALSE,"FANDA96";#N/A,#N/A,FALSE,"INTRAN96";#N/A,#N/A,FALSE,"NAA9697";#N/A,#N/A,FALSE,"ECWEBB";#N/A,#N/A,FALSE,"MFT96";#N/A,#N/A,FALSE,"CTrecon"}</definedName>
    <definedName name="name" localSheetId="4" hidden="1">{#N/A,#N/A,FALSE,"TMCOMP96";#N/A,#N/A,FALSE,"MAT96";#N/A,#N/A,FALSE,"FANDA96";#N/A,#N/A,FALSE,"INTRAN96";#N/A,#N/A,FALSE,"NAA9697";#N/A,#N/A,FALSE,"ECWEBB";#N/A,#N/A,FALSE,"MFT96";#N/A,#N/A,FALSE,"CTrecon"}</definedName>
    <definedName name="name" hidden="1">{#N/A,#N/A,FALSE,"TMCOMP96";#N/A,#N/A,FALSE,"MAT96";#N/A,#N/A,FALSE,"FANDA96";#N/A,#N/A,FALSE,"INTRAN96";#N/A,#N/A,FALSE,"NAA9697";#N/A,#N/A,FALSE,"ECWEBB";#N/A,#N/A,FALSE,"MFT96";#N/A,#N/A,FALSE,"CTrecon"}</definedName>
    <definedName name="name_1" localSheetId="0" hidden="1">{#N/A,#N/A,FALSE,"TMCOMP96";#N/A,#N/A,FALSE,"MAT96";#N/A,#N/A,FALSE,"FANDA96";#N/A,#N/A,FALSE,"INTRAN96";#N/A,#N/A,FALSE,"NAA9697";#N/A,#N/A,FALSE,"ECWEBB";#N/A,#N/A,FALSE,"MFT96";#N/A,#N/A,FALSE,"CTrecon"}</definedName>
    <definedName name="name_1" localSheetId="3" hidden="1">{#N/A,#N/A,FALSE,"TMCOMP96";#N/A,#N/A,FALSE,"MAT96";#N/A,#N/A,FALSE,"FANDA96";#N/A,#N/A,FALSE,"INTRAN96";#N/A,#N/A,FALSE,"NAA9697";#N/A,#N/A,FALSE,"ECWEBB";#N/A,#N/A,FALSE,"MFT96";#N/A,#N/A,FALSE,"CTrecon"}</definedName>
    <definedName name="name_1" localSheetId="4" hidden="1">{#N/A,#N/A,FALSE,"TMCOMP96";#N/A,#N/A,FALSE,"MAT96";#N/A,#N/A,FALSE,"FANDA96";#N/A,#N/A,FALSE,"INTRAN96";#N/A,#N/A,FALSE,"NAA9697";#N/A,#N/A,FALSE,"ECWEBB";#N/A,#N/A,FALSE,"MFT96";#N/A,#N/A,FALSE,"CTrecon"}</definedName>
    <definedName name="name_1" hidden="1">{#N/A,#N/A,FALSE,"TMCOMP96";#N/A,#N/A,FALSE,"MAT96";#N/A,#N/A,FALSE,"FANDA96";#N/A,#N/A,FALSE,"INTRAN96";#N/A,#N/A,FALSE,"NAA9697";#N/A,#N/A,FALSE,"ECWEBB";#N/A,#N/A,FALSE,"MFT96";#N/A,#N/A,FALSE,"CTrecon"}</definedName>
    <definedName name="name_1_1" localSheetId="0" hidden="1">{#N/A,#N/A,FALSE,"TMCOMP96";#N/A,#N/A,FALSE,"MAT96";#N/A,#N/A,FALSE,"FANDA96";#N/A,#N/A,FALSE,"INTRAN96";#N/A,#N/A,FALSE,"NAA9697";#N/A,#N/A,FALSE,"ECWEBB";#N/A,#N/A,FALSE,"MFT96";#N/A,#N/A,FALSE,"CTrecon"}</definedName>
    <definedName name="name_1_1" hidden="1">{#N/A,#N/A,FALSE,"TMCOMP96";#N/A,#N/A,FALSE,"MAT96";#N/A,#N/A,FALSE,"FANDA96";#N/A,#N/A,FALSE,"INTRAN96";#N/A,#N/A,FALSE,"NAA9697";#N/A,#N/A,FALSE,"ECWEBB";#N/A,#N/A,FALSE,"MFT96";#N/A,#N/A,FALSE,"CTrecon"}</definedName>
    <definedName name="name_1_1_1" localSheetId="0" hidden="1">{#N/A,#N/A,FALSE,"TMCOMP96";#N/A,#N/A,FALSE,"MAT96";#N/A,#N/A,FALSE,"FANDA96";#N/A,#N/A,FALSE,"INTRAN96";#N/A,#N/A,FALSE,"NAA9697";#N/A,#N/A,FALSE,"ECWEBB";#N/A,#N/A,FALSE,"MFT96";#N/A,#N/A,FALSE,"CTrecon"}</definedName>
    <definedName name="name_1_1_1" hidden="1">{#N/A,#N/A,FALSE,"TMCOMP96";#N/A,#N/A,FALSE,"MAT96";#N/A,#N/A,FALSE,"FANDA96";#N/A,#N/A,FALSE,"INTRAN96";#N/A,#N/A,FALSE,"NAA9697";#N/A,#N/A,FALSE,"ECWEBB";#N/A,#N/A,FALSE,"MFT96";#N/A,#N/A,FALSE,"CTrecon"}</definedName>
    <definedName name="name_1_1_1_1" localSheetId="0" hidden="1">{#N/A,#N/A,FALSE,"TMCOMP96";#N/A,#N/A,FALSE,"MAT96";#N/A,#N/A,FALSE,"FANDA96";#N/A,#N/A,FALSE,"INTRAN96";#N/A,#N/A,FALSE,"NAA9697";#N/A,#N/A,FALSE,"ECWEBB";#N/A,#N/A,FALSE,"MFT96";#N/A,#N/A,FALSE,"CTrecon"}</definedName>
    <definedName name="name_1_1_1_1" hidden="1">{#N/A,#N/A,FALSE,"TMCOMP96";#N/A,#N/A,FALSE,"MAT96";#N/A,#N/A,FALSE,"FANDA96";#N/A,#N/A,FALSE,"INTRAN96";#N/A,#N/A,FALSE,"NAA9697";#N/A,#N/A,FALSE,"ECWEBB";#N/A,#N/A,FALSE,"MFT96";#N/A,#N/A,FALSE,"CTrecon"}</definedName>
    <definedName name="name_1_1_1_1_1" hidden="1">{#N/A,#N/A,FALSE,"TMCOMP96";#N/A,#N/A,FALSE,"MAT96";#N/A,#N/A,FALSE,"FANDA96";#N/A,#N/A,FALSE,"INTRAN96";#N/A,#N/A,FALSE,"NAA9697";#N/A,#N/A,FALSE,"ECWEBB";#N/A,#N/A,FALSE,"MFT96";#N/A,#N/A,FALSE,"CTrecon"}</definedName>
    <definedName name="name_1_1_1_1_2" hidden="1">{#N/A,#N/A,FALSE,"TMCOMP96";#N/A,#N/A,FALSE,"MAT96";#N/A,#N/A,FALSE,"FANDA96";#N/A,#N/A,FALSE,"INTRAN96";#N/A,#N/A,FALSE,"NAA9697";#N/A,#N/A,FALSE,"ECWEBB";#N/A,#N/A,FALSE,"MFT96";#N/A,#N/A,FALSE,"CTrecon"}</definedName>
    <definedName name="name_1_1_1_2" localSheetId="0" hidden="1">{#N/A,#N/A,FALSE,"TMCOMP96";#N/A,#N/A,FALSE,"MAT96";#N/A,#N/A,FALSE,"FANDA96";#N/A,#N/A,FALSE,"INTRAN96";#N/A,#N/A,FALSE,"NAA9697";#N/A,#N/A,FALSE,"ECWEBB";#N/A,#N/A,FALSE,"MFT96";#N/A,#N/A,FALSE,"CTrecon"}</definedName>
    <definedName name="name_1_1_1_2" hidden="1">{#N/A,#N/A,FALSE,"TMCOMP96";#N/A,#N/A,FALSE,"MAT96";#N/A,#N/A,FALSE,"FANDA96";#N/A,#N/A,FALSE,"INTRAN96";#N/A,#N/A,FALSE,"NAA9697";#N/A,#N/A,FALSE,"ECWEBB";#N/A,#N/A,FALSE,"MFT96";#N/A,#N/A,FALSE,"CTrecon"}</definedName>
    <definedName name="name_1_1_1_3" localSheetId="0" hidden="1">{#N/A,#N/A,FALSE,"TMCOMP96";#N/A,#N/A,FALSE,"MAT96";#N/A,#N/A,FALSE,"FANDA96";#N/A,#N/A,FALSE,"INTRAN96";#N/A,#N/A,FALSE,"NAA9697";#N/A,#N/A,FALSE,"ECWEBB";#N/A,#N/A,FALSE,"MFT96";#N/A,#N/A,FALSE,"CTrecon"}</definedName>
    <definedName name="name_1_1_1_3" hidden="1">{#N/A,#N/A,FALSE,"TMCOMP96";#N/A,#N/A,FALSE,"MAT96";#N/A,#N/A,FALSE,"FANDA96";#N/A,#N/A,FALSE,"INTRAN96";#N/A,#N/A,FALSE,"NAA9697";#N/A,#N/A,FALSE,"ECWEBB";#N/A,#N/A,FALSE,"MFT96";#N/A,#N/A,FALSE,"CTrecon"}</definedName>
    <definedName name="name_1_1_1_4" localSheetId="0" hidden="1">{#N/A,#N/A,FALSE,"TMCOMP96";#N/A,#N/A,FALSE,"MAT96";#N/A,#N/A,FALSE,"FANDA96";#N/A,#N/A,FALSE,"INTRAN96";#N/A,#N/A,FALSE,"NAA9697";#N/A,#N/A,FALSE,"ECWEBB";#N/A,#N/A,FALSE,"MFT96";#N/A,#N/A,FALSE,"CTrecon"}</definedName>
    <definedName name="name_1_1_1_4" hidden="1">{#N/A,#N/A,FALSE,"TMCOMP96";#N/A,#N/A,FALSE,"MAT96";#N/A,#N/A,FALSE,"FANDA96";#N/A,#N/A,FALSE,"INTRAN96";#N/A,#N/A,FALSE,"NAA9697";#N/A,#N/A,FALSE,"ECWEBB";#N/A,#N/A,FALSE,"MFT96";#N/A,#N/A,FALSE,"CTrecon"}</definedName>
    <definedName name="name_1_1_1_5" localSheetId="0" hidden="1">{#N/A,#N/A,FALSE,"TMCOMP96";#N/A,#N/A,FALSE,"MAT96";#N/A,#N/A,FALSE,"FANDA96";#N/A,#N/A,FALSE,"INTRAN96";#N/A,#N/A,FALSE,"NAA9697";#N/A,#N/A,FALSE,"ECWEBB";#N/A,#N/A,FALSE,"MFT96";#N/A,#N/A,FALSE,"CTrecon"}</definedName>
    <definedName name="name_1_1_1_5" hidden="1">{#N/A,#N/A,FALSE,"TMCOMP96";#N/A,#N/A,FALSE,"MAT96";#N/A,#N/A,FALSE,"FANDA96";#N/A,#N/A,FALSE,"INTRAN96";#N/A,#N/A,FALSE,"NAA9697";#N/A,#N/A,FALSE,"ECWEBB";#N/A,#N/A,FALSE,"MFT96";#N/A,#N/A,FALSE,"CTrecon"}</definedName>
    <definedName name="name_1_1_2" localSheetId="0" hidden="1">{#N/A,#N/A,FALSE,"TMCOMP96";#N/A,#N/A,FALSE,"MAT96";#N/A,#N/A,FALSE,"FANDA96";#N/A,#N/A,FALSE,"INTRAN96";#N/A,#N/A,FALSE,"NAA9697";#N/A,#N/A,FALSE,"ECWEBB";#N/A,#N/A,FALSE,"MFT96";#N/A,#N/A,FALSE,"CTrecon"}</definedName>
    <definedName name="name_1_1_2" hidden="1">{#N/A,#N/A,FALSE,"TMCOMP96";#N/A,#N/A,FALSE,"MAT96";#N/A,#N/A,FALSE,"FANDA96";#N/A,#N/A,FALSE,"INTRAN96";#N/A,#N/A,FALSE,"NAA9697";#N/A,#N/A,FALSE,"ECWEBB";#N/A,#N/A,FALSE,"MFT96";#N/A,#N/A,FALSE,"CTrecon"}</definedName>
    <definedName name="name_1_1_3" localSheetId="0" hidden="1">{#N/A,#N/A,FALSE,"TMCOMP96";#N/A,#N/A,FALSE,"MAT96";#N/A,#N/A,FALSE,"FANDA96";#N/A,#N/A,FALSE,"INTRAN96";#N/A,#N/A,FALSE,"NAA9697";#N/A,#N/A,FALSE,"ECWEBB";#N/A,#N/A,FALSE,"MFT96";#N/A,#N/A,FALSE,"CTrecon"}</definedName>
    <definedName name="name_1_1_3" hidden="1">{#N/A,#N/A,FALSE,"TMCOMP96";#N/A,#N/A,FALSE,"MAT96";#N/A,#N/A,FALSE,"FANDA96";#N/A,#N/A,FALSE,"INTRAN96";#N/A,#N/A,FALSE,"NAA9697";#N/A,#N/A,FALSE,"ECWEBB";#N/A,#N/A,FALSE,"MFT96";#N/A,#N/A,FALSE,"CTrecon"}</definedName>
    <definedName name="name_1_1_4" localSheetId="0" hidden="1">{#N/A,#N/A,FALSE,"TMCOMP96";#N/A,#N/A,FALSE,"MAT96";#N/A,#N/A,FALSE,"FANDA96";#N/A,#N/A,FALSE,"INTRAN96";#N/A,#N/A,FALSE,"NAA9697";#N/A,#N/A,FALSE,"ECWEBB";#N/A,#N/A,FALSE,"MFT96";#N/A,#N/A,FALSE,"CTrecon"}</definedName>
    <definedName name="name_1_1_4" hidden="1">{#N/A,#N/A,FALSE,"TMCOMP96";#N/A,#N/A,FALSE,"MAT96";#N/A,#N/A,FALSE,"FANDA96";#N/A,#N/A,FALSE,"INTRAN96";#N/A,#N/A,FALSE,"NAA9697";#N/A,#N/A,FALSE,"ECWEBB";#N/A,#N/A,FALSE,"MFT96";#N/A,#N/A,FALSE,"CTrecon"}</definedName>
    <definedName name="name_1_1_5" localSheetId="0" hidden="1">{#N/A,#N/A,FALSE,"TMCOMP96";#N/A,#N/A,FALSE,"MAT96";#N/A,#N/A,FALSE,"FANDA96";#N/A,#N/A,FALSE,"INTRAN96";#N/A,#N/A,FALSE,"NAA9697";#N/A,#N/A,FALSE,"ECWEBB";#N/A,#N/A,FALSE,"MFT96";#N/A,#N/A,FALSE,"CTrecon"}</definedName>
    <definedName name="name_1_1_5" hidden="1">{#N/A,#N/A,FALSE,"TMCOMP96";#N/A,#N/A,FALSE,"MAT96";#N/A,#N/A,FALSE,"FANDA96";#N/A,#N/A,FALSE,"INTRAN96";#N/A,#N/A,FALSE,"NAA9697";#N/A,#N/A,FALSE,"ECWEBB";#N/A,#N/A,FALSE,"MFT96";#N/A,#N/A,FALSE,"CTrecon"}</definedName>
    <definedName name="name_1_2" localSheetId="0" hidden="1">{#N/A,#N/A,FALSE,"TMCOMP96";#N/A,#N/A,FALSE,"MAT96";#N/A,#N/A,FALSE,"FANDA96";#N/A,#N/A,FALSE,"INTRAN96";#N/A,#N/A,FALSE,"NAA9697";#N/A,#N/A,FALSE,"ECWEBB";#N/A,#N/A,FALSE,"MFT96";#N/A,#N/A,FALSE,"CTrecon"}</definedName>
    <definedName name="name_1_2" hidden="1">{#N/A,#N/A,FALSE,"TMCOMP96";#N/A,#N/A,FALSE,"MAT96";#N/A,#N/A,FALSE,"FANDA96";#N/A,#N/A,FALSE,"INTRAN96";#N/A,#N/A,FALSE,"NAA9697";#N/A,#N/A,FALSE,"ECWEBB";#N/A,#N/A,FALSE,"MFT96";#N/A,#N/A,FALSE,"CTrecon"}</definedName>
    <definedName name="name_1_2_1" localSheetId="0" hidden="1">{#N/A,#N/A,FALSE,"TMCOMP96";#N/A,#N/A,FALSE,"MAT96";#N/A,#N/A,FALSE,"FANDA96";#N/A,#N/A,FALSE,"INTRAN96";#N/A,#N/A,FALSE,"NAA9697";#N/A,#N/A,FALSE,"ECWEBB";#N/A,#N/A,FALSE,"MFT96";#N/A,#N/A,FALSE,"CTrecon"}</definedName>
    <definedName name="name_1_2_1" hidden="1">{#N/A,#N/A,FALSE,"TMCOMP96";#N/A,#N/A,FALSE,"MAT96";#N/A,#N/A,FALSE,"FANDA96";#N/A,#N/A,FALSE,"INTRAN96";#N/A,#N/A,FALSE,"NAA9697";#N/A,#N/A,FALSE,"ECWEBB";#N/A,#N/A,FALSE,"MFT96";#N/A,#N/A,FALSE,"CTrecon"}</definedName>
    <definedName name="name_1_2_1_1" localSheetId="0" hidden="1">{#N/A,#N/A,FALSE,"TMCOMP96";#N/A,#N/A,FALSE,"MAT96";#N/A,#N/A,FALSE,"FANDA96";#N/A,#N/A,FALSE,"INTRAN96";#N/A,#N/A,FALSE,"NAA9697";#N/A,#N/A,FALSE,"ECWEBB";#N/A,#N/A,FALSE,"MFT96";#N/A,#N/A,FALSE,"CTrecon"}</definedName>
    <definedName name="name_1_2_1_1" hidden="1">{#N/A,#N/A,FALSE,"TMCOMP96";#N/A,#N/A,FALSE,"MAT96";#N/A,#N/A,FALSE,"FANDA96";#N/A,#N/A,FALSE,"INTRAN96";#N/A,#N/A,FALSE,"NAA9697";#N/A,#N/A,FALSE,"ECWEBB";#N/A,#N/A,FALSE,"MFT96";#N/A,#N/A,FALSE,"CTrecon"}</definedName>
    <definedName name="name_1_2_1_1_1" hidden="1">{#N/A,#N/A,FALSE,"TMCOMP96";#N/A,#N/A,FALSE,"MAT96";#N/A,#N/A,FALSE,"FANDA96";#N/A,#N/A,FALSE,"INTRAN96";#N/A,#N/A,FALSE,"NAA9697";#N/A,#N/A,FALSE,"ECWEBB";#N/A,#N/A,FALSE,"MFT96";#N/A,#N/A,FALSE,"CTrecon"}</definedName>
    <definedName name="name_1_2_1_1_2" hidden="1">{#N/A,#N/A,FALSE,"TMCOMP96";#N/A,#N/A,FALSE,"MAT96";#N/A,#N/A,FALSE,"FANDA96";#N/A,#N/A,FALSE,"INTRAN96";#N/A,#N/A,FALSE,"NAA9697";#N/A,#N/A,FALSE,"ECWEBB";#N/A,#N/A,FALSE,"MFT96";#N/A,#N/A,FALSE,"CTrecon"}</definedName>
    <definedName name="name_1_2_1_2" localSheetId="0" hidden="1">{#N/A,#N/A,FALSE,"TMCOMP96";#N/A,#N/A,FALSE,"MAT96";#N/A,#N/A,FALSE,"FANDA96";#N/A,#N/A,FALSE,"INTRAN96";#N/A,#N/A,FALSE,"NAA9697";#N/A,#N/A,FALSE,"ECWEBB";#N/A,#N/A,FALSE,"MFT96";#N/A,#N/A,FALSE,"CTrecon"}</definedName>
    <definedName name="name_1_2_1_2" hidden="1">{#N/A,#N/A,FALSE,"TMCOMP96";#N/A,#N/A,FALSE,"MAT96";#N/A,#N/A,FALSE,"FANDA96";#N/A,#N/A,FALSE,"INTRAN96";#N/A,#N/A,FALSE,"NAA9697";#N/A,#N/A,FALSE,"ECWEBB";#N/A,#N/A,FALSE,"MFT96";#N/A,#N/A,FALSE,"CTrecon"}</definedName>
    <definedName name="name_1_2_1_3" localSheetId="0" hidden="1">{#N/A,#N/A,FALSE,"TMCOMP96";#N/A,#N/A,FALSE,"MAT96";#N/A,#N/A,FALSE,"FANDA96";#N/A,#N/A,FALSE,"INTRAN96";#N/A,#N/A,FALSE,"NAA9697";#N/A,#N/A,FALSE,"ECWEBB";#N/A,#N/A,FALSE,"MFT96";#N/A,#N/A,FALSE,"CTrecon"}</definedName>
    <definedName name="name_1_2_1_3" hidden="1">{#N/A,#N/A,FALSE,"TMCOMP96";#N/A,#N/A,FALSE,"MAT96";#N/A,#N/A,FALSE,"FANDA96";#N/A,#N/A,FALSE,"INTRAN96";#N/A,#N/A,FALSE,"NAA9697";#N/A,#N/A,FALSE,"ECWEBB";#N/A,#N/A,FALSE,"MFT96";#N/A,#N/A,FALSE,"CTrecon"}</definedName>
    <definedName name="name_1_2_1_4" localSheetId="0" hidden="1">{#N/A,#N/A,FALSE,"TMCOMP96";#N/A,#N/A,FALSE,"MAT96";#N/A,#N/A,FALSE,"FANDA96";#N/A,#N/A,FALSE,"INTRAN96";#N/A,#N/A,FALSE,"NAA9697";#N/A,#N/A,FALSE,"ECWEBB";#N/A,#N/A,FALSE,"MFT96";#N/A,#N/A,FALSE,"CTrecon"}</definedName>
    <definedName name="name_1_2_1_4" hidden="1">{#N/A,#N/A,FALSE,"TMCOMP96";#N/A,#N/A,FALSE,"MAT96";#N/A,#N/A,FALSE,"FANDA96";#N/A,#N/A,FALSE,"INTRAN96";#N/A,#N/A,FALSE,"NAA9697";#N/A,#N/A,FALSE,"ECWEBB";#N/A,#N/A,FALSE,"MFT96";#N/A,#N/A,FALSE,"CTrecon"}</definedName>
    <definedName name="name_1_2_1_5" localSheetId="0" hidden="1">{#N/A,#N/A,FALSE,"TMCOMP96";#N/A,#N/A,FALSE,"MAT96";#N/A,#N/A,FALSE,"FANDA96";#N/A,#N/A,FALSE,"INTRAN96";#N/A,#N/A,FALSE,"NAA9697";#N/A,#N/A,FALSE,"ECWEBB";#N/A,#N/A,FALSE,"MFT96";#N/A,#N/A,FALSE,"CTrecon"}</definedName>
    <definedName name="name_1_2_1_5" hidden="1">{#N/A,#N/A,FALSE,"TMCOMP96";#N/A,#N/A,FALSE,"MAT96";#N/A,#N/A,FALSE,"FANDA96";#N/A,#N/A,FALSE,"INTRAN96";#N/A,#N/A,FALSE,"NAA9697";#N/A,#N/A,FALSE,"ECWEBB";#N/A,#N/A,FALSE,"MFT96";#N/A,#N/A,FALSE,"CTrecon"}</definedName>
    <definedName name="name_1_2_2" localSheetId="0" hidden="1">{#N/A,#N/A,FALSE,"TMCOMP96";#N/A,#N/A,FALSE,"MAT96";#N/A,#N/A,FALSE,"FANDA96";#N/A,#N/A,FALSE,"INTRAN96";#N/A,#N/A,FALSE,"NAA9697";#N/A,#N/A,FALSE,"ECWEBB";#N/A,#N/A,FALSE,"MFT96";#N/A,#N/A,FALSE,"CTrecon"}</definedName>
    <definedName name="name_1_2_2" hidden="1">{#N/A,#N/A,FALSE,"TMCOMP96";#N/A,#N/A,FALSE,"MAT96";#N/A,#N/A,FALSE,"FANDA96";#N/A,#N/A,FALSE,"INTRAN96";#N/A,#N/A,FALSE,"NAA9697";#N/A,#N/A,FALSE,"ECWEBB";#N/A,#N/A,FALSE,"MFT96";#N/A,#N/A,FALSE,"CTrecon"}</definedName>
    <definedName name="name_1_2_3" localSheetId="0" hidden="1">{#N/A,#N/A,FALSE,"TMCOMP96";#N/A,#N/A,FALSE,"MAT96";#N/A,#N/A,FALSE,"FANDA96";#N/A,#N/A,FALSE,"INTRAN96";#N/A,#N/A,FALSE,"NAA9697";#N/A,#N/A,FALSE,"ECWEBB";#N/A,#N/A,FALSE,"MFT96";#N/A,#N/A,FALSE,"CTrecon"}</definedName>
    <definedName name="name_1_2_3" hidden="1">{#N/A,#N/A,FALSE,"TMCOMP96";#N/A,#N/A,FALSE,"MAT96";#N/A,#N/A,FALSE,"FANDA96";#N/A,#N/A,FALSE,"INTRAN96";#N/A,#N/A,FALSE,"NAA9697";#N/A,#N/A,FALSE,"ECWEBB";#N/A,#N/A,FALSE,"MFT96";#N/A,#N/A,FALSE,"CTrecon"}</definedName>
    <definedName name="name_1_2_4" localSheetId="0" hidden="1">{#N/A,#N/A,FALSE,"TMCOMP96";#N/A,#N/A,FALSE,"MAT96";#N/A,#N/A,FALSE,"FANDA96";#N/A,#N/A,FALSE,"INTRAN96";#N/A,#N/A,FALSE,"NAA9697";#N/A,#N/A,FALSE,"ECWEBB";#N/A,#N/A,FALSE,"MFT96";#N/A,#N/A,FALSE,"CTrecon"}</definedName>
    <definedName name="name_1_2_4" hidden="1">{#N/A,#N/A,FALSE,"TMCOMP96";#N/A,#N/A,FALSE,"MAT96";#N/A,#N/A,FALSE,"FANDA96";#N/A,#N/A,FALSE,"INTRAN96";#N/A,#N/A,FALSE,"NAA9697";#N/A,#N/A,FALSE,"ECWEBB";#N/A,#N/A,FALSE,"MFT96";#N/A,#N/A,FALSE,"CTrecon"}</definedName>
    <definedName name="name_1_2_5" localSheetId="0" hidden="1">{#N/A,#N/A,FALSE,"TMCOMP96";#N/A,#N/A,FALSE,"MAT96";#N/A,#N/A,FALSE,"FANDA96";#N/A,#N/A,FALSE,"INTRAN96";#N/A,#N/A,FALSE,"NAA9697";#N/A,#N/A,FALSE,"ECWEBB";#N/A,#N/A,FALSE,"MFT96";#N/A,#N/A,FALSE,"CTrecon"}</definedName>
    <definedName name="name_1_2_5" hidden="1">{#N/A,#N/A,FALSE,"TMCOMP96";#N/A,#N/A,FALSE,"MAT96";#N/A,#N/A,FALSE,"FANDA96";#N/A,#N/A,FALSE,"INTRAN96";#N/A,#N/A,FALSE,"NAA9697";#N/A,#N/A,FALSE,"ECWEBB";#N/A,#N/A,FALSE,"MFT96";#N/A,#N/A,FALSE,"CTrecon"}</definedName>
    <definedName name="name_1_3" localSheetId="0" hidden="1">{#N/A,#N/A,FALSE,"TMCOMP96";#N/A,#N/A,FALSE,"MAT96";#N/A,#N/A,FALSE,"FANDA96";#N/A,#N/A,FALSE,"INTRAN96";#N/A,#N/A,FALSE,"NAA9697";#N/A,#N/A,FALSE,"ECWEBB";#N/A,#N/A,FALSE,"MFT96";#N/A,#N/A,FALSE,"CTrecon"}</definedName>
    <definedName name="name_1_3" hidden="1">{#N/A,#N/A,FALSE,"TMCOMP96";#N/A,#N/A,FALSE,"MAT96";#N/A,#N/A,FALSE,"FANDA96";#N/A,#N/A,FALSE,"INTRAN96";#N/A,#N/A,FALSE,"NAA9697";#N/A,#N/A,FALSE,"ECWEBB";#N/A,#N/A,FALSE,"MFT96";#N/A,#N/A,FALSE,"CTrecon"}</definedName>
    <definedName name="name_1_3_1" localSheetId="0" hidden="1">{#N/A,#N/A,FALSE,"TMCOMP96";#N/A,#N/A,FALSE,"MAT96";#N/A,#N/A,FALSE,"FANDA96";#N/A,#N/A,FALSE,"INTRAN96";#N/A,#N/A,FALSE,"NAA9697";#N/A,#N/A,FALSE,"ECWEBB";#N/A,#N/A,FALSE,"MFT96";#N/A,#N/A,FALSE,"CTrecon"}</definedName>
    <definedName name="name_1_3_1" hidden="1">{#N/A,#N/A,FALSE,"TMCOMP96";#N/A,#N/A,FALSE,"MAT96";#N/A,#N/A,FALSE,"FANDA96";#N/A,#N/A,FALSE,"INTRAN96";#N/A,#N/A,FALSE,"NAA9697";#N/A,#N/A,FALSE,"ECWEBB";#N/A,#N/A,FALSE,"MFT96";#N/A,#N/A,FALSE,"CTrecon"}</definedName>
    <definedName name="name_1_3_1_1" localSheetId="0" hidden="1">{#N/A,#N/A,FALSE,"TMCOMP96";#N/A,#N/A,FALSE,"MAT96";#N/A,#N/A,FALSE,"FANDA96";#N/A,#N/A,FALSE,"INTRAN96";#N/A,#N/A,FALSE,"NAA9697";#N/A,#N/A,FALSE,"ECWEBB";#N/A,#N/A,FALSE,"MFT96";#N/A,#N/A,FALSE,"CTrecon"}</definedName>
    <definedName name="name_1_3_1_1" hidden="1">{#N/A,#N/A,FALSE,"TMCOMP96";#N/A,#N/A,FALSE,"MAT96";#N/A,#N/A,FALSE,"FANDA96";#N/A,#N/A,FALSE,"INTRAN96";#N/A,#N/A,FALSE,"NAA9697";#N/A,#N/A,FALSE,"ECWEBB";#N/A,#N/A,FALSE,"MFT96";#N/A,#N/A,FALSE,"CTrecon"}</definedName>
    <definedName name="name_1_3_1_1_1" hidden="1">{#N/A,#N/A,FALSE,"TMCOMP96";#N/A,#N/A,FALSE,"MAT96";#N/A,#N/A,FALSE,"FANDA96";#N/A,#N/A,FALSE,"INTRAN96";#N/A,#N/A,FALSE,"NAA9697";#N/A,#N/A,FALSE,"ECWEBB";#N/A,#N/A,FALSE,"MFT96";#N/A,#N/A,FALSE,"CTrecon"}</definedName>
    <definedName name="name_1_3_1_1_2" hidden="1">{#N/A,#N/A,FALSE,"TMCOMP96";#N/A,#N/A,FALSE,"MAT96";#N/A,#N/A,FALSE,"FANDA96";#N/A,#N/A,FALSE,"INTRAN96";#N/A,#N/A,FALSE,"NAA9697";#N/A,#N/A,FALSE,"ECWEBB";#N/A,#N/A,FALSE,"MFT96";#N/A,#N/A,FALSE,"CTrecon"}</definedName>
    <definedName name="name_1_3_1_2" localSheetId="0" hidden="1">{#N/A,#N/A,FALSE,"TMCOMP96";#N/A,#N/A,FALSE,"MAT96";#N/A,#N/A,FALSE,"FANDA96";#N/A,#N/A,FALSE,"INTRAN96";#N/A,#N/A,FALSE,"NAA9697";#N/A,#N/A,FALSE,"ECWEBB";#N/A,#N/A,FALSE,"MFT96";#N/A,#N/A,FALSE,"CTrecon"}</definedName>
    <definedName name="name_1_3_1_2" hidden="1">{#N/A,#N/A,FALSE,"TMCOMP96";#N/A,#N/A,FALSE,"MAT96";#N/A,#N/A,FALSE,"FANDA96";#N/A,#N/A,FALSE,"INTRAN96";#N/A,#N/A,FALSE,"NAA9697";#N/A,#N/A,FALSE,"ECWEBB";#N/A,#N/A,FALSE,"MFT96";#N/A,#N/A,FALSE,"CTrecon"}</definedName>
    <definedName name="name_1_3_1_3" localSheetId="0" hidden="1">{#N/A,#N/A,FALSE,"TMCOMP96";#N/A,#N/A,FALSE,"MAT96";#N/A,#N/A,FALSE,"FANDA96";#N/A,#N/A,FALSE,"INTRAN96";#N/A,#N/A,FALSE,"NAA9697";#N/A,#N/A,FALSE,"ECWEBB";#N/A,#N/A,FALSE,"MFT96";#N/A,#N/A,FALSE,"CTrecon"}</definedName>
    <definedName name="name_1_3_1_3" hidden="1">{#N/A,#N/A,FALSE,"TMCOMP96";#N/A,#N/A,FALSE,"MAT96";#N/A,#N/A,FALSE,"FANDA96";#N/A,#N/A,FALSE,"INTRAN96";#N/A,#N/A,FALSE,"NAA9697";#N/A,#N/A,FALSE,"ECWEBB";#N/A,#N/A,FALSE,"MFT96";#N/A,#N/A,FALSE,"CTrecon"}</definedName>
    <definedName name="name_1_3_1_4" localSheetId="0" hidden="1">{#N/A,#N/A,FALSE,"TMCOMP96";#N/A,#N/A,FALSE,"MAT96";#N/A,#N/A,FALSE,"FANDA96";#N/A,#N/A,FALSE,"INTRAN96";#N/A,#N/A,FALSE,"NAA9697";#N/A,#N/A,FALSE,"ECWEBB";#N/A,#N/A,FALSE,"MFT96";#N/A,#N/A,FALSE,"CTrecon"}</definedName>
    <definedName name="name_1_3_1_4" hidden="1">{#N/A,#N/A,FALSE,"TMCOMP96";#N/A,#N/A,FALSE,"MAT96";#N/A,#N/A,FALSE,"FANDA96";#N/A,#N/A,FALSE,"INTRAN96";#N/A,#N/A,FALSE,"NAA9697";#N/A,#N/A,FALSE,"ECWEBB";#N/A,#N/A,FALSE,"MFT96";#N/A,#N/A,FALSE,"CTrecon"}</definedName>
    <definedName name="name_1_3_1_5" localSheetId="0" hidden="1">{#N/A,#N/A,FALSE,"TMCOMP96";#N/A,#N/A,FALSE,"MAT96";#N/A,#N/A,FALSE,"FANDA96";#N/A,#N/A,FALSE,"INTRAN96";#N/A,#N/A,FALSE,"NAA9697";#N/A,#N/A,FALSE,"ECWEBB";#N/A,#N/A,FALSE,"MFT96";#N/A,#N/A,FALSE,"CTrecon"}</definedName>
    <definedName name="name_1_3_1_5" hidden="1">{#N/A,#N/A,FALSE,"TMCOMP96";#N/A,#N/A,FALSE,"MAT96";#N/A,#N/A,FALSE,"FANDA96";#N/A,#N/A,FALSE,"INTRAN96";#N/A,#N/A,FALSE,"NAA9697";#N/A,#N/A,FALSE,"ECWEBB";#N/A,#N/A,FALSE,"MFT96";#N/A,#N/A,FALSE,"CTrecon"}</definedName>
    <definedName name="name_1_3_2" localSheetId="0" hidden="1">{#N/A,#N/A,FALSE,"TMCOMP96";#N/A,#N/A,FALSE,"MAT96";#N/A,#N/A,FALSE,"FANDA96";#N/A,#N/A,FALSE,"INTRAN96";#N/A,#N/A,FALSE,"NAA9697";#N/A,#N/A,FALSE,"ECWEBB";#N/A,#N/A,FALSE,"MFT96";#N/A,#N/A,FALSE,"CTrecon"}</definedName>
    <definedName name="name_1_3_2" hidden="1">{#N/A,#N/A,FALSE,"TMCOMP96";#N/A,#N/A,FALSE,"MAT96";#N/A,#N/A,FALSE,"FANDA96";#N/A,#N/A,FALSE,"INTRAN96";#N/A,#N/A,FALSE,"NAA9697";#N/A,#N/A,FALSE,"ECWEBB";#N/A,#N/A,FALSE,"MFT96";#N/A,#N/A,FALSE,"CTrecon"}</definedName>
    <definedName name="name_1_3_3" localSheetId="0" hidden="1">{#N/A,#N/A,FALSE,"TMCOMP96";#N/A,#N/A,FALSE,"MAT96";#N/A,#N/A,FALSE,"FANDA96";#N/A,#N/A,FALSE,"INTRAN96";#N/A,#N/A,FALSE,"NAA9697";#N/A,#N/A,FALSE,"ECWEBB";#N/A,#N/A,FALSE,"MFT96";#N/A,#N/A,FALSE,"CTrecon"}</definedName>
    <definedName name="name_1_3_3" hidden="1">{#N/A,#N/A,FALSE,"TMCOMP96";#N/A,#N/A,FALSE,"MAT96";#N/A,#N/A,FALSE,"FANDA96";#N/A,#N/A,FALSE,"INTRAN96";#N/A,#N/A,FALSE,"NAA9697";#N/A,#N/A,FALSE,"ECWEBB";#N/A,#N/A,FALSE,"MFT96";#N/A,#N/A,FALSE,"CTrecon"}</definedName>
    <definedName name="name_1_3_4" localSheetId="0" hidden="1">{#N/A,#N/A,FALSE,"TMCOMP96";#N/A,#N/A,FALSE,"MAT96";#N/A,#N/A,FALSE,"FANDA96";#N/A,#N/A,FALSE,"INTRAN96";#N/A,#N/A,FALSE,"NAA9697";#N/A,#N/A,FALSE,"ECWEBB";#N/A,#N/A,FALSE,"MFT96";#N/A,#N/A,FALSE,"CTrecon"}</definedName>
    <definedName name="name_1_3_4" hidden="1">{#N/A,#N/A,FALSE,"TMCOMP96";#N/A,#N/A,FALSE,"MAT96";#N/A,#N/A,FALSE,"FANDA96";#N/A,#N/A,FALSE,"INTRAN96";#N/A,#N/A,FALSE,"NAA9697";#N/A,#N/A,FALSE,"ECWEBB";#N/A,#N/A,FALSE,"MFT96";#N/A,#N/A,FALSE,"CTrecon"}</definedName>
    <definedName name="name_1_3_5" localSheetId="0" hidden="1">{#N/A,#N/A,FALSE,"TMCOMP96";#N/A,#N/A,FALSE,"MAT96";#N/A,#N/A,FALSE,"FANDA96";#N/A,#N/A,FALSE,"INTRAN96";#N/A,#N/A,FALSE,"NAA9697";#N/A,#N/A,FALSE,"ECWEBB";#N/A,#N/A,FALSE,"MFT96";#N/A,#N/A,FALSE,"CTrecon"}</definedName>
    <definedName name="name_1_3_5" hidden="1">{#N/A,#N/A,FALSE,"TMCOMP96";#N/A,#N/A,FALSE,"MAT96";#N/A,#N/A,FALSE,"FANDA96";#N/A,#N/A,FALSE,"INTRAN96";#N/A,#N/A,FALSE,"NAA9697";#N/A,#N/A,FALSE,"ECWEBB";#N/A,#N/A,FALSE,"MFT96";#N/A,#N/A,FALSE,"CTrecon"}</definedName>
    <definedName name="name_1_4" localSheetId="0" hidden="1">{#N/A,#N/A,FALSE,"TMCOMP96";#N/A,#N/A,FALSE,"MAT96";#N/A,#N/A,FALSE,"FANDA96";#N/A,#N/A,FALSE,"INTRAN96";#N/A,#N/A,FALSE,"NAA9697";#N/A,#N/A,FALSE,"ECWEBB";#N/A,#N/A,FALSE,"MFT96";#N/A,#N/A,FALSE,"CTrecon"}</definedName>
    <definedName name="name_1_4" hidden="1">{#N/A,#N/A,FALSE,"TMCOMP96";#N/A,#N/A,FALSE,"MAT96";#N/A,#N/A,FALSE,"FANDA96";#N/A,#N/A,FALSE,"INTRAN96";#N/A,#N/A,FALSE,"NAA9697";#N/A,#N/A,FALSE,"ECWEBB";#N/A,#N/A,FALSE,"MFT96";#N/A,#N/A,FALSE,"CTrecon"}</definedName>
    <definedName name="name_1_4_1" localSheetId="0" hidden="1">{#N/A,#N/A,FALSE,"TMCOMP96";#N/A,#N/A,FALSE,"MAT96";#N/A,#N/A,FALSE,"FANDA96";#N/A,#N/A,FALSE,"INTRAN96";#N/A,#N/A,FALSE,"NAA9697";#N/A,#N/A,FALSE,"ECWEBB";#N/A,#N/A,FALSE,"MFT96";#N/A,#N/A,FALSE,"CTrecon"}</definedName>
    <definedName name="name_1_4_1" hidden="1">{#N/A,#N/A,FALSE,"TMCOMP96";#N/A,#N/A,FALSE,"MAT96";#N/A,#N/A,FALSE,"FANDA96";#N/A,#N/A,FALSE,"INTRAN96";#N/A,#N/A,FALSE,"NAA9697";#N/A,#N/A,FALSE,"ECWEBB";#N/A,#N/A,FALSE,"MFT96";#N/A,#N/A,FALSE,"CTrecon"}</definedName>
    <definedName name="name_1_4_1_1" localSheetId="0" hidden="1">{#N/A,#N/A,FALSE,"TMCOMP96";#N/A,#N/A,FALSE,"MAT96";#N/A,#N/A,FALSE,"FANDA96";#N/A,#N/A,FALSE,"INTRAN96";#N/A,#N/A,FALSE,"NAA9697";#N/A,#N/A,FALSE,"ECWEBB";#N/A,#N/A,FALSE,"MFT96";#N/A,#N/A,FALSE,"CTrecon"}</definedName>
    <definedName name="name_1_4_1_1" hidden="1">{#N/A,#N/A,FALSE,"TMCOMP96";#N/A,#N/A,FALSE,"MAT96";#N/A,#N/A,FALSE,"FANDA96";#N/A,#N/A,FALSE,"INTRAN96";#N/A,#N/A,FALSE,"NAA9697";#N/A,#N/A,FALSE,"ECWEBB";#N/A,#N/A,FALSE,"MFT96";#N/A,#N/A,FALSE,"CTrecon"}</definedName>
    <definedName name="name_1_4_1_2" localSheetId="0" hidden="1">{#N/A,#N/A,FALSE,"TMCOMP96";#N/A,#N/A,FALSE,"MAT96";#N/A,#N/A,FALSE,"FANDA96";#N/A,#N/A,FALSE,"INTRAN96";#N/A,#N/A,FALSE,"NAA9697";#N/A,#N/A,FALSE,"ECWEBB";#N/A,#N/A,FALSE,"MFT96";#N/A,#N/A,FALSE,"CTrecon"}</definedName>
    <definedName name="name_1_4_1_2" hidden="1">{#N/A,#N/A,FALSE,"TMCOMP96";#N/A,#N/A,FALSE,"MAT96";#N/A,#N/A,FALSE,"FANDA96";#N/A,#N/A,FALSE,"INTRAN96";#N/A,#N/A,FALSE,"NAA9697";#N/A,#N/A,FALSE,"ECWEBB";#N/A,#N/A,FALSE,"MFT96";#N/A,#N/A,FALSE,"CTrecon"}</definedName>
    <definedName name="name_1_4_1_3" localSheetId="0" hidden="1">{#N/A,#N/A,FALSE,"TMCOMP96";#N/A,#N/A,FALSE,"MAT96";#N/A,#N/A,FALSE,"FANDA96";#N/A,#N/A,FALSE,"INTRAN96";#N/A,#N/A,FALSE,"NAA9697";#N/A,#N/A,FALSE,"ECWEBB";#N/A,#N/A,FALSE,"MFT96";#N/A,#N/A,FALSE,"CTrecon"}</definedName>
    <definedName name="name_1_4_1_3" hidden="1">{#N/A,#N/A,FALSE,"TMCOMP96";#N/A,#N/A,FALSE,"MAT96";#N/A,#N/A,FALSE,"FANDA96";#N/A,#N/A,FALSE,"INTRAN96";#N/A,#N/A,FALSE,"NAA9697";#N/A,#N/A,FALSE,"ECWEBB";#N/A,#N/A,FALSE,"MFT96";#N/A,#N/A,FALSE,"CTrecon"}</definedName>
    <definedName name="name_1_4_1_4" localSheetId="0" hidden="1">{#N/A,#N/A,FALSE,"TMCOMP96";#N/A,#N/A,FALSE,"MAT96";#N/A,#N/A,FALSE,"FANDA96";#N/A,#N/A,FALSE,"INTRAN96";#N/A,#N/A,FALSE,"NAA9697";#N/A,#N/A,FALSE,"ECWEBB";#N/A,#N/A,FALSE,"MFT96";#N/A,#N/A,FALSE,"CTrecon"}</definedName>
    <definedName name="name_1_4_1_4" hidden="1">{#N/A,#N/A,FALSE,"TMCOMP96";#N/A,#N/A,FALSE,"MAT96";#N/A,#N/A,FALSE,"FANDA96";#N/A,#N/A,FALSE,"INTRAN96";#N/A,#N/A,FALSE,"NAA9697";#N/A,#N/A,FALSE,"ECWEBB";#N/A,#N/A,FALSE,"MFT96";#N/A,#N/A,FALSE,"CTrecon"}</definedName>
    <definedName name="name_1_4_1_5" hidden="1">{#N/A,#N/A,FALSE,"TMCOMP96";#N/A,#N/A,FALSE,"MAT96";#N/A,#N/A,FALSE,"FANDA96";#N/A,#N/A,FALSE,"INTRAN96";#N/A,#N/A,FALSE,"NAA9697";#N/A,#N/A,FALSE,"ECWEBB";#N/A,#N/A,FALSE,"MFT96";#N/A,#N/A,FALSE,"CTrecon"}</definedName>
    <definedName name="name_1_4_2" localSheetId="0" hidden="1">{#N/A,#N/A,FALSE,"TMCOMP96";#N/A,#N/A,FALSE,"MAT96";#N/A,#N/A,FALSE,"FANDA96";#N/A,#N/A,FALSE,"INTRAN96";#N/A,#N/A,FALSE,"NAA9697";#N/A,#N/A,FALSE,"ECWEBB";#N/A,#N/A,FALSE,"MFT96";#N/A,#N/A,FALSE,"CTrecon"}</definedName>
    <definedName name="name_1_4_2" hidden="1">{#N/A,#N/A,FALSE,"TMCOMP96";#N/A,#N/A,FALSE,"MAT96";#N/A,#N/A,FALSE,"FANDA96";#N/A,#N/A,FALSE,"INTRAN96";#N/A,#N/A,FALSE,"NAA9697";#N/A,#N/A,FALSE,"ECWEBB";#N/A,#N/A,FALSE,"MFT96";#N/A,#N/A,FALSE,"CTrecon"}</definedName>
    <definedName name="name_1_4_3" localSheetId="0" hidden="1">{#N/A,#N/A,FALSE,"TMCOMP96";#N/A,#N/A,FALSE,"MAT96";#N/A,#N/A,FALSE,"FANDA96";#N/A,#N/A,FALSE,"INTRAN96";#N/A,#N/A,FALSE,"NAA9697";#N/A,#N/A,FALSE,"ECWEBB";#N/A,#N/A,FALSE,"MFT96";#N/A,#N/A,FALSE,"CTrecon"}</definedName>
    <definedName name="name_1_4_3" hidden="1">{#N/A,#N/A,FALSE,"TMCOMP96";#N/A,#N/A,FALSE,"MAT96";#N/A,#N/A,FALSE,"FANDA96";#N/A,#N/A,FALSE,"INTRAN96";#N/A,#N/A,FALSE,"NAA9697";#N/A,#N/A,FALSE,"ECWEBB";#N/A,#N/A,FALSE,"MFT96";#N/A,#N/A,FALSE,"CTrecon"}</definedName>
    <definedName name="name_1_4_4" localSheetId="0" hidden="1">{#N/A,#N/A,FALSE,"TMCOMP96";#N/A,#N/A,FALSE,"MAT96";#N/A,#N/A,FALSE,"FANDA96";#N/A,#N/A,FALSE,"INTRAN96";#N/A,#N/A,FALSE,"NAA9697";#N/A,#N/A,FALSE,"ECWEBB";#N/A,#N/A,FALSE,"MFT96";#N/A,#N/A,FALSE,"CTrecon"}</definedName>
    <definedName name="name_1_4_4" hidden="1">{#N/A,#N/A,FALSE,"TMCOMP96";#N/A,#N/A,FALSE,"MAT96";#N/A,#N/A,FALSE,"FANDA96";#N/A,#N/A,FALSE,"INTRAN96";#N/A,#N/A,FALSE,"NAA9697";#N/A,#N/A,FALSE,"ECWEBB";#N/A,#N/A,FALSE,"MFT96";#N/A,#N/A,FALSE,"CTrecon"}</definedName>
    <definedName name="name_1_4_5" localSheetId="0" hidden="1">{#N/A,#N/A,FALSE,"TMCOMP96";#N/A,#N/A,FALSE,"MAT96";#N/A,#N/A,FALSE,"FANDA96";#N/A,#N/A,FALSE,"INTRAN96";#N/A,#N/A,FALSE,"NAA9697";#N/A,#N/A,FALSE,"ECWEBB";#N/A,#N/A,FALSE,"MFT96";#N/A,#N/A,FALSE,"CTrecon"}</definedName>
    <definedName name="name_1_4_5" hidden="1">{#N/A,#N/A,FALSE,"TMCOMP96";#N/A,#N/A,FALSE,"MAT96";#N/A,#N/A,FALSE,"FANDA96";#N/A,#N/A,FALSE,"INTRAN96";#N/A,#N/A,FALSE,"NAA9697";#N/A,#N/A,FALSE,"ECWEBB";#N/A,#N/A,FALSE,"MFT96";#N/A,#N/A,FALSE,"CTrecon"}</definedName>
    <definedName name="name_1_5" localSheetId="0" hidden="1">{#N/A,#N/A,FALSE,"TMCOMP96";#N/A,#N/A,FALSE,"MAT96";#N/A,#N/A,FALSE,"FANDA96";#N/A,#N/A,FALSE,"INTRAN96";#N/A,#N/A,FALSE,"NAA9697";#N/A,#N/A,FALSE,"ECWEBB";#N/A,#N/A,FALSE,"MFT96";#N/A,#N/A,FALSE,"CTrecon"}</definedName>
    <definedName name="name_1_5" hidden="1">{#N/A,#N/A,FALSE,"TMCOMP96";#N/A,#N/A,FALSE,"MAT96";#N/A,#N/A,FALSE,"FANDA96";#N/A,#N/A,FALSE,"INTRAN96";#N/A,#N/A,FALSE,"NAA9697";#N/A,#N/A,FALSE,"ECWEBB";#N/A,#N/A,FALSE,"MFT96";#N/A,#N/A,FALSE,"CTrecon"}</definedName>
    <definedName name="name_1_5_1" localSheetId="0" hidden="1">{#N/A,#N/A,FALSE,"TMCOMP96";#N/A,#N/A,FALSE,"MAT96";#N/A,#N/A,FALSE,"FANDA96";#N/A,#N/A,FALSE,"INTRAN96";#N/A,#N/A,FALSE,"NAA9697";#N/A,#N/A,FALSE,"ECWEBB";#N/A,#N/A,FALSE,"MFT96";#N/A,#N/A,FALSE,"CTrecon"}</definedName>
    <definedName name="name_1_5_1" hidden="1">{#N/A,#N/A,FALSE,"TMCOMP96";#N/A,#N/A,FALSE,"MAT96";#N/A,#N/A,FALSE,"FANDA96";#N/A,#N/A,FALSE,"INTRAN96";#N/A,#N/A,FALSE,"NAA9697";#N/A,#N/A,FALSE,"ECWEBB";#N/A,#N/A,FALSE,"MFT96";#N/A,#N/A,FALSE,"CTrecon"}</definedName>
    <definedName name="name_1_5_2" localSheetId="0" hidden="1">{#N/A,#N/A,FALSE,"TMCOMP96";#N/A,#N/A,FALSE,"MAT96";#N/A,#N/A,FALSE,"FANDA96";#N/A,#N/A,FALSE,"INTRAN96";#N/A,#N/A,FALSE,"NAA9697";#N/A,#N/A,FALSE,"ECWEBB";#N/A,#N/A,FALSE,"MFT96";#N/A,#N/A,FALSE,"CTrecon"}</definedName>
    <definedName name="name_1_5_2" hidden="1">{#N/A,#N/A,FALSE,"TMCOMP96";#N/A,#N/A,FALSE,"MAT96";#N/A,#N/A,FALSE,"FANDA96";#N/A,#N/A,FALSE,"INTRAN96";#N/A,#N/A,FALSE,"NAA9697";#N/A,#N/A,FALSE,"ECWEBB";#N/A,#N/A,FALSE,"MFT96";#N/A,#N/A,FALSE,"CTrecon"}</definedName>
    <definedName name="name_1_5_3" localSheetId="0" hidden="1">{#N/A,#N/A,FALSE,"TMCOMP96";#N/A,#N/A,FALSE,"MAT96";#N/A,#N/A,FALSE,"FANDA96";#N/A,#N/A,FALSE,"INTRAN96";#N/A,#N/A,FALSE,"NAA9697";#N/A,#N/A,FALSE,"ECWEBB";#N/A,#N/A,FALSE,"MFT96";#N/A,#N/A,FALSE,"CTrecon"}</definedName>
    <definedName name="name_1_5_3" hidden="1">{#N/A,#N/A,FALSE,"TMCOMP96";#N/A,#N/A,FALSE,"MAT96";#N/A,#N/A,FALSE,"FANDA96";#N/A,#N/A,FALSE,"INTRAN96";#N/A,#N/A,FALSE,"NAA9697";#N/A,#N/A,FALSE,"ECWEBB";#N/A,#N/A,FALSE,"MFT96";#N/A,#N/A,FALSE,"CTrecon"}</definedName>
    <definedName name="name_1_5_4" localSheetId="0" hidden="1">{#N/A,#N/A,FALSE,"TMCOMP96";#N/A,#N/A,FALSE,"MAT96";#N/A,#N/A,FALSE,"FANDA96";#N/A,#N/A,FALSE,"INTRAN96";#N/A,#N/A,FALSE,"NAA9697";#N/A,#N/A,FALSE,"ECWEBB";#N/A,#N/A,FALSE,"MFT96";#N/A,#N/A,FALSE,"CTrecon"}</definedName>
    <definedName name="name_1_5_4" hidden="1">{#N/A,#N/A,FALSE,"TMCOMP96";#N/A,#N/A,FALSE,"MAT96";#N/A,#N/A,FALSE,"FANDA96";#N/A,#N/A,FALSE,"INTRAN96";#N/A,#N/A,FALSE,"NAA9697";#N/A,#N/A,FALSE,"ECWEBB";#N/A,#N/A,FALSE,"MFT96";#N/A,#N/A,FALSE,"CTrecon"}</definedName>
    <definedName name="name_1_5_5" hidden="1">{#N/A,#N/A,FALSE,"TMCOMP96";#N/A,#N/A,FALSE,"MAT96";#N/A,#N/A,FALSE,"FANDA96";#N/A,#N/A,FALSE,"INTRAN96";#N/A,#N/A,FALSE,"NAA9697";#N/A,#N/A,FALSE,"ECWEBB";#N/A,#N/A,FALSE,"MFT96";#N/A,#N/A,FALSE,"CTrecon"}</definedName>
    <definedName name="name_2" localSheetId="0" hidden="1">{#N/A,#N/A,FALSE,"TMCOMP96";#N/A,#N/A,FALSE,"MAT96";#N/A,#N/A,FALSE,"FANDA96";#N/A,#N/A,FALSE,"INTRAN96";#N/A,#N/A,FALSE,"NAA9697";#N/A,#N/A,FALSE,"ECWEBB";#N/A,#N/A,FALSE,"MFT96";#N/A,#N/A,FALSE,"CTrecon"}</definedName>
    <definedName name="name_2" localSheetId="3" hidden="1">{#N/A,#N/A,FALSE,"TMCOMP96";#N/A,#N/A,FALSE,"MAT96";#N/A,#N/A,FALSE,"FANDA96";#N/A,#N/A,FALSE,"INTRAN96";#N/A,#N/A,FALSE,"NAA9697";#N/A,#N/A,FALSE,"ECWEBB";#N/A,#N/A,FALSE,"MFT96";#N/A,#N/A,FALSE,"CTrecon"}</definedName>
    <definedName name="name_2" localSheetId="4" hidden="1">{#N/A,#N/A,FALSE,"TMCOMP96";#N/A,#N/A,FALSE,"MAT96";#N/A,#N/A,FALSE,"FANDA96";#N/A,#N/A,FALSE,"INTRAN96";#N/A,#N/A,FALSE,"NAA9697";#N/A,#N/A,FALSE,"ECWEBB";#N/A,#N/A,FALSE,"MFT96";#N/A,#N/A,FALSE,"CTrecon"}</definedName>
    <definedName name="name_2" hidden="1">{#N/A,#N/A,FALSE,"TMCOMP96";#N/A,#N/A,FALSE,"MAT96";#N/A,#N/A,FALSE,"FANDA96";#N/A,#N/A,FALSE,"INTRAN96";#N/A,#N/A,FALSE,"NAA9697";#N/A,#N/A,FALSE,"ECWEBB";#N/A,#N/A,FALSE,"MFT96";#N/A,#N/A,FALSE,"CTrecon"}</definedName>
    <definedName name="name_2_1" localSheetId="0" hidden="1">{#N/A,#N/A,FALSE,"TMCOMP96";#N/A,#N/A,FALSE,"MAT96";#N/A,#N/A,FALSE,"FANDA96";#N/A,#N/A,FALSE,"INTRAN96";#N/A,#N/A,FALSE,"NAA9697";#N/A,#N/A,FALSE,"ECWEBB";#N/A,#N/A,FALSE,"MFT96";#N/A,#N/A,FALSE,"CTrecon"}</definedName>
    <definedName name="name_2_1" hidden="1">{#N/A,#N/A,FALSE,"TMCOMP96";#N/A,#N/A,FALSE,"MAT96";#N/A,#N/A,FALSE,"FANDA96";#N/A,#N/A,FALSE,"INTRAN96";#N/A,#N/A,FALSE,"NAA9697";#N/A,#N/A,FALSE,"ECWEBB";#N/A,#N/A,FALSE,"MFT96";#N/A,#N/A,FALSE,"CTrecon"}</definedName>
    <definedName name="name_2_1_1" localSheetId="0" hidden="1">{#N/A,#N/A,FALSE,"TMCOMP96";#N/A,#N/A,FALSE,"MAT96";#N/A,#N/A,FALSE,"FANDA96";#N/A,#N/A,FALSE,"INTRAN96";#N/A,#N/A,FALSE,"NAA9697";#N/A,#N/A,FALSE,"ECWEBB";#N/A,#N/A,FALSE,"MFT96";#N/A,#N/A,FALSE,"CTrecon"}</definedName>
    <definedName name="name_2_1_1" hidden="1">{#N/A,#N/A,FALSE,"TMCOMP96";#N/A,#N/A,FALSE,"MAT96";#N/A,#N/A,FALSE,"FANDA96";#N/A,#N/A,FALSE,"INTRAN96";#N/A,#N/A,FALSE,"NAA9697";#N/A,#N/A,FALSE,"ECWEBB";#N/A,#N/A,FALSE,"MFT96";#N/A,#N/A,FALSE,"CTrecon"}</definedName>
    <definedName name="name_2_1_1_1" hidden="1">{#N/A,#N/A,FALSE,"TMCOMP96";#N/A,#N/A,FALSE,"MAT96";#N/A,#N/A,FALSE,"FANDA96";#N/A,#N/A,FALSE,"INTRAN96";#N/A,#N/A,FALSE,"NAA9697";#N/A,#N/A,FALSE,"ECWEBB";#N/A,#N/A,FALSE,"MFT96";#N/A,#N/A,FALSE,"CTrecon"}</definedName>
    <definedName name="name_2_1_1_2" hidden="1">{#N/A,#N/A,FALSE,"TMCOMP96";#N/A,#N/A,FALSE,"MAT96";#N/A,#N/A,FALSE,"FANDA96";#N/A,#N/A,FALSE,"INTRAN96";#N/A,#N/A,FALSE,"NAA9697";#N/A,#N/A,FALSE,"ECWEBB";#N/A,#N/A,FALSE,"MFT96";#N/A,#N/A,FALSE,"CTrecon"}</definedName>
    <definedName name="name_2_1_2" localSheetId="0" hidden="1">{#N/A,#N/A,FALSE,"TMCOMP96";#N/A,#N/A,FALSE,"MAT96";#N/A,#N/A,FALSE,"FANDA96";#N/A,#N/A,FALSE,"INTRAN96";#N/A,#N/A,FALSE,"NAA9697";#N/A,#N/A,FALSE,"ECWEBB";#N/A,#N/A,FALSE,"MFT96";#N/A,#N/A,FALSE,"CTrecon"}</definedName>
    <definedName name="name_2_1_2" hidden="1">{#N/A,#N/A,FALSE,"TMCOMP96";#N/A,#N/A,FALSE,"MAT96";#N/A,#N/A,FALSE,"FANDA96";#N/A,#N/A,FALSE,"INTRAN96";#N/A,#N/A,FALSE,"NAA9697";#N/A,#N/A,FALSE,"ECWEBB";#N/A,#N/A,FALSE,"MFT96";#N/A,#N/A,FALSE,"CTrecon"}</definedName>
    <definedName name="name_2_1_3" localSheetId="0" hidden="1">{#N/A,#N/A,FALSE,"TMCOMP96";#N/A,#N/A,FALSE,"MAT96";#N/A,#N/A,FALSE,"FANDA96";#N/A,#N/A,FALSE,"INTRAN96";#N/A,#N/A,FALSE,"NAA9697";#N/A,#N/A,FALSE,"ECWEBB";#N/A,#N/A,FALSE,"MFT96";#N/A,#N/A,FALSE,"CTrecon"}</definedName>
    <definedName name="name_2_1_3" hidden="1">{#N/A,#N/A,FALSE,"TMCOMP96";#N/A,#N/A,FALSE,"MAT96";#N/A,#N/A,FALSE,"FANDA96";#N/A,#N/A,FALSE,"INTRAN96";#N/A,#N/A,FALSE,"NAA9697";#N/A,#N/A,FALSE,"ECWEBB";#N/A,#N/A,FALSE,"MFT96";#N/A,#N/A,FALSE,"CTrecon"}</definedName>
    <definedName name="name_2_1_4" localSheetId="0" hidden="1">{#N/A,#N/A,FALSE,"TMCOMP96";#N/A,#N/A,FALSE,"MAT96";#N/A,#N/A,FALSE,"FANDA96";#N/A,#N/A,FALSE,"INTRAN96";#N/A,#N/A,FALSE,"NAA9697";#N/A,#N/A,FALSE,"ECWEBB";#N/A,#N/A,FALSE,"MFT96";#N/A,#N/A,FALSE,"CTrecon"}</definedName>
    <definedName name="name_2_1_4" hidden="1">{#N/A,#N/A,FALSE,"TMCOMP96";#N/A,#N/A,FALSE,"MAT96";#N/A,#N/A,FALSE,"FANDA96";#N/A,#N/A,FALSE,"INTRAN96";#N/A,#N/A,FALSE,"NAA9697";#N/A,#N/A,FALSE,"ECWEBB";#N/A,#N/A,FALSE,"MFT96";#N/A,#N/A,FALSE,"CTrecon"}</definedName>
    <definedName name="name_2_1_5" localSheetId="0" hidden="1">{#N/A,#N/A,FALSE,"TMCOMP96";#N/A,#N/A,FALSE,"MAT96";#N/A,#N/A,FALSE,"FANDA96";#N/A,#N/A,FALSE,"INTRAN96";#N/A,#N/A,FALSE,"NAA9697";#N/A,#N/A,FALSE,"ECWEBB";#N/A,#N/A,FALSE,"MFT96";#N/A,#N/A,FALSE,"CTrecon"}</definedName>
    <definedName name="name_2_1_5" hidden="1">{#N/A,#N/A,FALSE,"TMCOMP96";#N/A,#N/A,FALSE,"MAT96";#N/A,#N/A,FALSE,"FANDA96";#N/A,#N/A,FALSE,"INTRAN96";#N/A,#N/A,FALSE,"NAA9697";#N/A,#N/A,FALSE,"ECWEBB";#N/A,#N/A,FALSE,"MFT96";#N/A,#N/A,FALSE,"CTrecon"}</definedName>
    <definedName name="name_2_2" localSheetId="0" hidden="1">{#N/A,#N/A,FALSE,"TMCOMP96";#N/A,#N/A,FALSE,"MAT96";#N/A,#N/A,FALSE,"FANDA96";#N/A,#N/A,FALSE,"INTRAN96";#N/A,#N/A,FALSE,"NAA9697";#N/A,#N/A,FALSE,"ECWEBB";#N/A,#N/A,FALSE,"MFT96";#N/A,#N/A,FALSE,"CTrecon"}</definedName>
    <definedName name="name_2_2" hidden="1">{#N/A,#N/A,FALSE,"TMCOMP96";#N/A,#N/A,FALSE,"MAT96";#N/A,#N/A,FALSE,"FANDA96";#N/A,#N/A,FALSE,"INTRAN96";#N/A,#N/A,FALSE,"NAA9697";#N/A,#N/A,FALSE,"ECWEBB";#N/A,#N/A,FALSE,"MFT96";#N/A,#N/A,FALSE,"CTrecon"}</definedName>
    <definedName name="name_2_3" localSheetId="0" hidden="1">{#N/A,#N/A,FALSE,"TMCOMP96";#N/A,#N/A,FALSE,"MAT96";#N/A,#N/A,FALSE,"FANDA96";#N/A,#N/A,FALSE,"INTRAN96";#N/A,#N/A,FALSE,"NAA9697";#N/A,#N/A,FALSE,"ECWEBB";#N/A,#N/A,FALSE,"MFT96";#N/A,#N/A,FALSE,"CTrecon"}</definedName>
    <definedName name="name_2_3" hidden="1">{#N/A,#N/A,FALSE,"TMCOMP96";#N/A,#N/A,FALSE,"MAT96";#N/A,#N/A,FALSE,"FANDA96";#N/A,#N/A,FALSE,"INTRAN96";#N/A,#N/A,FALSE,"NAA9697";#N/A,#N/A,FALSE,"ECWEBB";#N/A,#N/A,FALSE,"MFT96";#N/A,#N/A,FALSE,"CTrecon"}</definedName>
    <definedName name="name_2_4" localSheetId="0" hidden="1">{#N/A,#N/A,FALSE,"TMCOMP96";#N/A,#N/A,FALSE,"MAT96";#N/A,#N/A,FALSE,"FANDA96";#N/A,#N/A,FALSE,"INTRAN96";#N/A,#N/A,FALSE,"NAA9697";#N/A,#N/A,FALSE,"ECWEBB";#N/A,#N/A,FALSE,"MFT96";#N/A,#N/A,FALSE,"CTrecon"}</definedName>
    <definedName name="name_2_4" hidden="1">{#N/A,#N/A,FALSE,"TMCOMP96";#N/A,#N/A,FALSE,"MAT96";#N/A,#N/A,FALSE,"FANDA96";#N/A,#N/A,FALSE,"INTRAN96";#N/A,#N/A,FALSE,"NAA9697";#N/A,#N/A,FALSE,"ECWEBB";#N/A,#N/A,FALSE,"MFT96";#N/A,#N/A,FALSE,"CTrecon"}</definedName>
    <definedName name="name_2_5" localSheetId="0" hidden="1">{#N/A,#N/A,FALSE,"TMCOMP96";#N/A,#N/A,FALSE,"MAT96";#N/A,#N/A,FALSE,"FANDA96";#N/A,#N/A,FALSE,"INTRAN96";#N/A,#N/A,FALSE,"NAA9697";#N/A,#N/A,FALSE,"ECWEBB";#N/A,#N/A,FALSE,"MFT96";#N/A,#N/A,FALSE,"CTrecon"}</definedName>
    <definedName name="name_2_5" hidden="1">{#N/A,#N/A,FALSE,"TMCOMP96";#N/A,#N/A,FALSE,"MAT96";#N/A,#N/A,FALSE,"FANDA96";#N/A,#N/A,FALSE,"INTRAN96";#N/A,#N/A,FALSE,"NAA9697";#N/A,#N/A,FALSE,"ECWEBB";#N/A,#N/A,FALSE,"MFT96";#N/A,#N/A,FALSE,"CTrecon"}</definedName>
    <definedName name="name_3" localSheetId="0" hidden="1">{#N/A,#N/A,FALSE,"TMCOMP96";#N/A,#N/A,FALSE,"MAT96";#N/A,#N/A,FALSE,"FANDA96";#N/A,#N/A,FALSE,"INTRAN96";#N/A,#N/A,FALSE,"NAA9697";#N/A,#N/A,FALSE,"ECWEBB";#N/A,#N/A,FALSE,"MFT96";#N/A,#N/A,FALSE,"CTrecon"}</definedName>
    <definedName name="name_3" hidden="1">{#N/A,#N/A,FALSE,"TMCOMP96";#N/A,#N/A,FALSE,"MAT96";#N/A,#N/A,FALSE,"FANDA96";#N/A,#N/A,FALSE,"INTRAN96";#N/A,#N/A,FALSE,"NAA9697";#N/A,#N/A,FALSE,"ECWEBB";#N/A,#N/A,FALSE,"MFT96";#N/A,#N/A,FALSE,"CTrecon"}</definedName>
    <definedName name="name_3_1" localSheetId="0" hidden="1">{#N/A,#N/A,FALSE,"TMCOMP96";#N/A,#N/A,FALSE,"MAT96";#N/A,#N/A,FALSE,"FANDA96";#N/A,#N/A,FALSE,"INTRAN96";#N/A,#N/A,FALSE,"NAA9697";#N/A,#N/A,FALSE,"ECWEBB";#N/A,#N/A,FALSE,"MFT96";#N/A,#N/A,FALSE,"CTrecon"}</definedName>
    <definedName name="name_3_1" hidden="1">{#N/A,#N/A,FALSE,"TMCOMP96";#N/A,#N/A,FALSE,"MAT96";#N/A,#N/A,FALSE,"FANDA96";#N/A,#N/A,FALSE,"INTRAN96";#N/A,#N/A,FALSE,"NAA9697";#N/A,#N/A,FALSE,"ECWEBB";#N/A,#N/A,FALSE,"MFT96";#N/A,#N/A,FALSE,"CTrecon"}</definedName>
    <definedName name="name_3_1_1" localSheetId="0" hidden="1">{#N/A,#N/A,FALSE,"TMCOMP96";#N/A,#N/A,FALSE,"MAT96";#N/A,#N/A,FALSE,"FANDA96";#N/A,#N/A,FALSE,"INTRAN96";#N/A,#N/A,FALSE,"NAA9697";#N/A,#N/A,FALSE,"ECWEBB";#N/A,#N/A,FALSE,"MFT96";#N/A,#N/A,FALSE,"CTrecon"}</definedName>
    <definedName name="name_3_1_1" hidden="1">{#N/A,#N/A,FALSE,"TMCOMP96";#N/A,#N/A,FALSE,"MAT96";#N/A,#N/A,FALSE,"FANDA96";#N/A,#N/A,FALSE,"INTRAN96";#N/A,#N/A,FALSE,"NAA9697";#N/A,#N/A,FALSE,"ECWEBB";#N/A,#N/A,FALSE,"MFT96";#N/A,#N/A,FALSE,"CTrecon"}</definedName>
    <definedName name="name_3_1_1_1" hidden="1">{#N/A,#N/A,FALSE,"TMCOMP96";#N/A,#N/A,FALSE,"MAT96";#N/A,#N/A,FALSE,"FANDA96";#N/A,#N/A,FALSE,"INTRAN96";#N/A,#N/A,FALSE,"NAA9697";#N/A,#N/A,FALSE,"ECWEBB";#N/A,#N/A,FALSE,"MFT96";#N/A,#N/A,FALSE,"CTrecon"}</definedName>
    <definedName name="name_3_1_1_2" hidden="1">{#N/A,#N/A,FALSE,"TMCOMP96";#N/A,#N/A,FALSE,"MAT96";#N/A,#N/A,FALSE,"FANDA96";#N/A,#N/A,FALSE,"INTRAN96";#N/A,#N/A,FALSE,"NAA9697";#N/A,#N/A,FALSE,"ECWEBB";#N/A,#N/A,FALSE,"MFT96";#N/A,#N/A,FALSE,"CTrecon"}</definedName>
    <definedName name="name_3_1_2" localSheetId="0" hidden="1">{#N/A,#N/A,FALSE,"TMCOMP96";#N/A,#N/A,FALSE,"MAT96";#N/A,#N/A,FALSE,"FANDA96";#N/A,#N/A,FALSE,"INTRAN96";#N/A,#N/A,FALSE,"NAA9697";#N/A,#N/A,FALSE,"ECWEBB";#N/A,#N/A,FALSE,"MFT96";#N/A,#N/A,FALSE,"CTrecon"}</definedName>
    <definedName name="name_3_1_2" hidden="1">{#N/A,#N/A,FALSE,"TMCOMP96";#N/A,#N/A,FALSE,"MAT96";#N/A,#N/A,FALSE,"FANDA96";#N/A,#N/A,FALSE,"INTRAN96";#N/A,#N/A,FALSE,"NAA9697";#N/A,#N/A,FALSE,"ECWEBB";#N/A,#N/A,FALSE,"MFT96";#N/A,#N/A,FALSE,"CTrecon"}</definedName>
    <definedName name="name_3_1_3" localSheetId="0" hidden="1">{#N/A,#N/A,FALSE,"TMCOMP96";#N/A,#N/A,FALSE,"MAT96";#N/A,#N/A,FALSE,"FANDA96";#N/A,#N/A,FALSE,"INTRAN96";#N/A,#N/A,FALSE,"NAA9697";#N/A,#N/A,FALSE,"ECWEBB";#N/A,#N/A,FALSE,"MFT96";#N/A,#N/A,FALSE,"CTrecon"}</definedName>
    <definedName name="name_3_1_3" hidden="1">{#N/A,#N/A,FALSE,"TMCOMP96";#N/A,#N/A,FALSE,"MAT96";#N/A,#N/A,FALSE,"FANDA96";#N/A,#N/A,FALSE,"INTRAN96";#N/A,#N/A,FALSE,"NAA9697";#N/A,#N/A,FALSE,"ECWEBB";#N/A,#N/A,FALSE,"MFT96";#N/A,#N/A,FALSE,"CTrecon"}</definedName>
    <definedName name="name_3_1_4" localSheetId="0" hidden="1">{#N/A,#N/A,FALSE,"TMCOMP96";#N/A,#N/A,FALSE,"MAT96";#N/A,#N/A,FALSE,"FANDA96";#N/A,#N/A,FALSE,"INTRAN96";#N/A,#N/A,FALSE,"NAA9697";#N/A,#N/A,FALSE,"ECWEBB";#N/A,#N/A,FALSE,"MFT96";#N/A,#N/A,FALSE,"CTrecon"}</definedName>
    <definedName name="name_3_1_4" hidden="1">{#N/A,#N/A,FALSE,"TMCOMP96";#N/A,#N/A,FALSE,"MAT96";#N/A,#N/A,FALSE,"FANDA96";#N/A,#N/A,FALSE,"INTRAN96";#N/A,#N/A,FALSE,"NAA9697";#N/A,#N/A,FALSE,"ECWEBB";#N/A,#N/A,FALSE,"MFT96";#N/A,#N/A,FALSE,"CTrecon"}</definedName>
    <definedName name="name_3_1_5" localSheetId="0" hidden="1">{#N/A,#N/A,FALSE,"TMCOMP96";#N/A,#N/A,FALSE,"MAT96";#N/A,#N/A,FALSE,"FANDA96";#N/A,#N/A,FALSE,"INTRAN96";#N/A,#N/A,FALSE,"NAA9697";#N/A,#N/A,FALSE,"ECWEBB";#N/A,#N/A,FALSE,"MFT96";#N/A,#N/A,FALSE,"CTrecon"}</definedName>
    <definedName name="name_3_1_5" hidden="1">{#N/A,#N/A,FALSE,"TMCOMP96";#N/A,#N/A,FALSE,"MAT96";#N/A,#N/A,FALSE,"FANDA96";#N/A,#N/A,FALSE,"INTRAN96";#N/A,#N/A,FALSE,"NAA9697";#N/A,#N/A,FALSE,"ECWEBB";#N/A,#N/A,FALSE,"MFT96";#N/A,#N/A,FALSE,"CTrecon"}</definedName>
    <definedName name="name_3_2" localSheetId="0" hidden="1">{#N/A,#N/A,FALSE,"TMCOMP96";#N/A,#N/A,FALSE,"MAT96";#N/A,#N/A,FALSE,"FANDA96";#N/A,#N/A,FALSE,"INTRAN96";#N/A,#N/A,FALSE,"NAA9697";#N/A,#N/A,FALSE,"ECWEBB";#N/A,#N/A,FALSE,"MFT96";#N/A,#N/A,FALSE,"CTrecon"}</definedName>
    <definedName name="name_3_2" hidden="1">{#N/A,#N/A,FALSE,"TMCOMP96";#N/A,#N/A,FALSE,"MAT96";#N/A,#N/A,FALSE,"FANDA96";#N/A,#N/A,FALSE,"INTRAN96";#N/A,#N/A,FALSE,"NAA9697";#N/A,#N/A,FALSE,"ECWEBB";#N/A,#N/A,FALSE,"MFT96";#N/A,#N/A,FALSE,"CTrecon"}</definedName>
    <definedName name="name_3_3" localSheetId="0" hidden="1">{#N/A,#N/A,FALSE,"TMCOMP96";#N/A,#N/A,FALSE,"MAT96";#N/A,#N/A,FALSE,"FANDA96";#N/A,#N/A,FALSE,"INTRAN96";#N/A,#N/A,FALSE,"NAA9697";#N/A,#N/A,FALSE,"ECWEBB";#N/A,#N/A,FALSE,"MFT96";#N/A,#N/A,FALSE,"CTrecon"}</definedName>
    <definedName name="name_3_3" hidden="1">{#N/A,#N/A,FALSE,"TMCOMP96";#N/A,#N/A,FALSE,"MAT96";#N/A,#N/A,FALSE,"FANDA96";#N/A,#N/A,FALSE,"INTRAN96";#N/A,#N/A,FALSE,"NAA9697";#N/A,#N/A,FALSE,"ECWEBB";#N/A,#N/A,FALSE,"MFT96";#N/A,#N/A,FALSE,"CTrecon"}</definedName>
    <definedName name="name_3_4" localSheetId="0" hidden="1">{#N/A,#N/A,FALSE,"TMCOMP96";#N/A,#N/A,FALSE,"MAT96";#N/A,#N/A,FALSE,"FANDA96";#N/A,#N/A,FALSE,"INTRAN96";#N/A,#N/A,FALSE,"NAA9697";#N/A,#N/A,FALSE,"ECWEBB";#N/A,#N/A,FALSE,"MFT96";#N/A,#N/A,FALSE,"CTrecon"}</definedName>
    <definedName name="name_3_4" hidden="1">{#N/A,#N/A,FALSE,"TMCOMP96";#N/A,#N/A,FALSE,"MAT96";#N/A,#N/A,FALSE,"FANDA96";#N/A,#N/A,FALSE,"INTRAN96";#N/A,#N/A,FALSE,"NAA9697";#N/A,#N/A,FALSE,"ECWEBB";#N/A,#N/A,FALSE,"MFT96";#N/A,#N/A,FALSE,"CTrecon"}</definedName>
    <definedName name="name_3_5" localSheetId="0" hidden="1">{#N/A,#N/A,FALSE,"TMCOMP96";#N/A,#N/A,FALSE,"MAT96";#N/A,#N/A,FALSE,"FANDA96";#N/A,#N/A,FALSE,"INTRAN96";#N/A,#N/A,FALSE,"NAA9697";#N/A,#N/A,FALSE,"ECWEBB";#N/A,#N/A,FALSE,"MFT96";#N/A,#N/A,FALSE,"CTrecon"}</definedName>
    <definedName name="name_3_5" hidden="1">{#N/A,#N/A,FALSE,"TMCOMP96";#N/A,#N/A,FALSE,"MAT96";#N/A,#N/A,FALSE,"FANDA96";#N/A,#N/A,FALSE,"INTRAN96";#N/A,#N/A,FALSE,"NAA9697";#N/A,#N/A,FALSE,"ECWEBB";#N/A,#N/A,FALSE,"MFT96";#N/A,#N/A,FALSE,"CTrecon"}</definedName>
    <definedName name="name_4" localSheetId="0" hidden="1">{#N/A,#N/A,FALSE,"TMCOMP96";#N/A,#N/A,FALSE,"MAT96";#N/A,#N/A,FALSE,"FANDA96";#N/A,#N/A,FALSE,"INTRAN96";#N/A,#N/A,FALSE,"NAA9697";#N/A,#N/A,FALSE,"ECWEBB";#N/A,#N/A,FALSE,"MFT96";#N/A,#N/A,FALSE,"CTrecon"}</definedName>
    <definedName name="name_4" hidden="1">{#N/A,#N/A,FALSE,"TMCOMP96";#N/A,#N/A,FALSE,"MAT96";#N/A,#N/A,FALSE,"FANDA96";#N/A,#N/A,FALSE,"INTRAN96";#N/A,#N/A,FALSE,"NAA9697";#N/A,#N/A,FALSE,"ECWEBB";#N/A,#N/A,FALSE,"MFT96";#N/A,#N/A,FALSE,"CTrecon"}</definedName>
    <definedName name="name_4_1" localSheetId="0" hidden="1">{#N/A,#N/A,FALSE,"TMCOMP96";#N/A,#N/A,FALSE,"MAT96";#N/A,#N/A,FALSE,"FANDA96";#N/A,#N/A,FALSE,"INTRAN96";#N/A,#N/A,FALSE,"NAA9697";#N/A,#N/A,FALSE,"ECWEBB";#N/A,#N/A,FALSE,"MFT96";#N/A,#N/A,FALSE,"CTrecon"}</definedName>
    <definedName name="name_4_1" hidden="1">{#N/A,#N/A,FALSE,"TMCOMP96";#N/A,#N/A,FALSE,"MAT96";#N/A,#N/A,FALSE,"FANDA96";#N/A,#N/A,FALSE,"INTRAN96";#N/A,#N/A,FALSE,"NAA9697";#N/A,#N/A,FALSE,"ECWEBB";#N/A,#N/A,FALSE,"MFT96";#N/A,#N/A,FALSE,"CTrecon"}</definedName>
    <definedName name="name_4_1_1" localSheetId="0" hidden="1">{#N/A,#N/A,FALSE,"TMCOMP96";#N/A,#N/A,FALSE,"MAT96";#N/A,#N/A,FALSE,"FANDA96";#N/A,#N/A,FALSE,"INTRAN96";#N/A,#N/A,FALSE,"NAA9697";#N/A,#N/A,FALSE,"ECWEBB";#N/A,#N/A,FALSE,"MFT96";#N/A,#N/A,FALSE,"CTrecon"}</definedName>
    <definedName name="name_4_1_1" hidden="1">{#N/A,#N/A,FALSE,"TMCOMP96";#N/A,#N/A,FALSE,"MAT96";#N/A,#N/A,FALSE,"FANDA96";#N/A,#N/A,FALSE,"INTRAN96";#N/A,#N/A,FALSE,"NAA9697";#N/A,#N/A,FALSE,"ECWEBB";#N/A,#N/A,FALSE,"MFT96";#N/A,#N/A,FALSE,"CTrecon"}</definedName>
    <definedName name="name_4_1_1_1" hidden="1">{#N/A,#N/A,FALSE,"TMCOMP96";#N/A,#N/A,FALSE,"MAT96";#N/A,#N/A,FALSE,"FANDA96";#N/A,#N/A,FALSE,"INTRAN96";#N/A,#N/A,FALSE,"NAA9697";#N/A,#N/A,FALSE,"ECWEBB";#N/A,#N/A,FALSE,"MFT96";#N/A,#N/A,FALSE,"CTrecon"}</definedName>
    <definedName name="name_4_1_1_2" hidden="1">{#N/A,#N/A,FALSE,"TMCOMP96";#N/A,#N/A,FALSE,"MAT96";#N/A,#N/A,FALSE,"FANDA96";#N/A,#N/A,FALSE,"INTRAN96";#N/A,#N/A,FALSE,"NAA9697";#N/A,#N/A,FALSE,"ECWEBB";#N/A,#N/A,FALSE,"MFT96";#N/A,#N/A,FALSE,"CTrecon"}</definedName>
    <definedName name="name_4_1_2" localSheetId="0" hidden="1">{#N/A,#N/A,FALSE,"TMCOMP96";#N/A,#N/A,FALSE,"MAT96";#N/A,#N/A,FALSE,"FANDA96";#N/A,#N/A,FALSE,"INTRAN96";#N/A,#N/A,FALSE,"NAA9697";#N/A,#N/A,FALSE,"ECWEBB";#N/A,#N/A,FALSE,"MFT96";#N/A,#N/A,FALSE,"CTrecon"}</definedName>
    <definedName name="name_4_1_2" hidden="1">{#N/A,#N/A,FALSE,"TMCOMP96";#N/A,#N/A,FALSE,"MAT96";#N/A,#N/A,FALSE,"FANDA96";#N/A,#N/A,FALSE,"INTRAN96";#N/A,#N/A,FALSE,"NAA9697";#N/A,#N/A,FALSE,"ECWEBB";#N/A,#N/A,FALSE,"MFT96";#N/A,#N/A,FALSE,"CTrecon"}</definedName>
    <definedName name="name_4_1_3" localSheetId="0" hidden="1">{#N/A,#N/A,FALSE,"TMCOMP96";#N/A,#N/A,FALSE,"MAT96";#N/A,#N/A,FALSE,"FANDA96";#N/A,#N/A,FALSE,"INTRAN96";#N/A,#N/A,FALSE,"NAA9697";#N/A,#N/A,FALSE,"ECWEBB";#N/A,#N/A,FALSE,"MFT96";#N/A,#N/A,FALSE,"CTrecon"}</definedName>
    <definedName name="name_4_1_3" hidden="1">{#N/A,#N/A,FALSE,"TMCOMP96";#N/A,#N/A,FALSE,"MAT96";#N/A,#N/A,FALSE,"FANDA96";#N/A,#N/A,FALSE,"INTRAN96";#N/A,#N/A,FALSE,"NAA9697";#N/A,#N/A,FALSE,"ECWEBB";#N/A,#N/A,FALSE,"MFT96";#N/A,#N/A,FALSE,"CTrecon"}</definedName>
    <definedName name="name_4_1_4" localSheetId="0" hidden="1">{#N/A,#N/A,FALSE,"TMCOMP96";#N/A,#N/A,FALSE,"MAT96";#N/A,#N/A,FALSE,"FANDA96";#N/A,#N/A,FALSE,"INTRAN96";#N/A,#N/A,FALSE,"NAA9697";#N/A,#N/A,FALSE,"ECWEBB";#N/A,#N/A,FALSE,"MFT96";#N/A,#N/A,FALSE,"CTrecon"}</definedName>
    <definedName name="name_4_1_4" hidden="1">{#N/A,#N/A,FALSE,"TMCOMP96";#N/A,#N/A,FALSE,"MAT96";#N/A,#N/A,FALSE,"FANDA96";#N/A,#N/A,FALSE,"INTRAN96";#N/A,#N/A,FALSE,"NAA9697";#N/A,#N/A,FALSE,"ECWEBB";#N/A,#N/A,FALSE,"MFT96";#N/A,#N/A,FALSE,"CTrecon"}</definedName>
    <definedName name="name_4_1_5" localSheetId="0" hidden="1">{#N/A,#N/A,FALSE,"TMCOMP96";#N/A,#N/A,FALSE,"MAT96";#N/A,#N/A,FALSE,"FANDA96";#N/A,#N/A,FALSE,"INTRAN96";#N/A,#N/A,FALSE,"NAA9697";#N/A,#N/A,FALSE,"ECWEBB";#N/A,#N/A,FALSE,"MFT96";#N/A,#N/A,FALSE,"CTrecon"}</definedName>
    <definedName name="name_4_1_5" hidden="1">{#N/A,#N/A,FALSE,"TMCOMP96";#N/A,#N/A,FALSE,"MAT96";#N/A,#N/A,FALSE,"FANDA96";#N/A,#N/A,FALSE,"INTRAN96";#N/A,#N/A,FALSE,"NAA9697";#N/A,#N/A,FALSE,"ECWEBB";#N/A,#N/A,FALSE,"MFT96";#N/A,#N/A,FALSE,"CTrecon"}</definedName>
    <definedName name="name_4_2" localSheetId="0" hidden="1">{#N/A,#N/A,FALSE,"TMCOMP96";#N/A,#N/A,FALSE,"MAT96";#N/A,#N/A,FALSE,"FANDA96";#N/A,#N/A,FALSE,"INTRAN96";#N/A,#N/A,FALSE,"NAA9697";#N/A,#N/A,FALSE,"ECWEBB";#N/A,#N/A,FALSE,"MFT96";#N/A,#N/A,FALSE,"CTrecon"}</definedName>
    <definedName name="name_4_2" hidden="1">{#N/A,#N/A,FALSE,"TMCOMP96";#N/A,#N/A,FALSE,"MAT96";#N/A,#N/A,FALSE,"FANDA96";#N/A,#N/A,FALSE,"INTRAN96";#N/A,#N/A,FALSE,"NAA9697";#N/A,#N/A,FALSE,"ECWEBB";#N/A,#N/A,FALSE,"MFT96";#N/A,#N/A,FALSE,"CTrecon"}</definedName>
    <definedName name="name_4_3" localSheetId="0" hidden="1">{#N/A,#N/A,FALSE,"TMCOMP96";#N/A,#N/A,FALSE,"MAT96";#N/A,#N/A,FALSE,"FANDA96";#N/A,#N/A,FALSE,"INTRAN96";#N/A,#N/A,FALSE,"NAA9697";#N/A,#N/A,FALSE,"ECWEBB";#N/A,#N/A,FALSE,"MFT96";#N/A,#N/A,FALSE,"CTrecon"}</definedName>
    <definedName name="name_4_3" hidden="1">{#N/A,#N/A,FALSE,"TMCOMP96";#N/A,#N/A,FALSE,"MAT96";#N/A,#N/A,FALSE,"FANDA96";#N/A,#N/A,FALSE,"INTRAN96";#N/A,#N/A,FALSE,"NAA9697";#N/A,#N/A,FALSE,"ECWEBB";#N/A,#N/A,FALSE,"MFT96";#N/A,#N/A,FALSE,"CTrecon"}</definedName>
    <definedName name="name_4_4" localSheetId="0" hidden="1">{#N/A,#N/A,FALSE,"TMCOMP96";#N/A,#N/A,FALSE,"MAT96";#N/A,#N/A,FALSE,"FANDA96";#N/A,#N/A,FALSE,"INTRAN96";#N/A,#N/A,FALSE,"NAA9697";#N/A,#N/A,FALSE,"ECWEBB";#N/A,#N/A,FALSE,"MFT96";#N/A,#N/A,FALSE,"CTrecon"}</definedName>
    <definedName name="name_4_4" hidden="1">{#N/A,#N/A,FALSE,"TMCOMP96";#N/A,#N/A,FALSE,"MAT96";#N/A,#N/A,FALSE,"FANDA96";#N/A,#N/A,FALSE,"INTRAN96";#N/A,#N/A,FALSE,"NAA9697";#N/A,#N/A,FALSE,"ECWEBB";#N/A,#N/A,FALSE,"MFT96";#N/A,#N/A,FALSE,"CTrecon"}</definedName>
    <definedName name="name_4_5" localSheetId="0" hidden="1">{#N/A,#N/A,FALSE,"TMCOMP96";#N/A,#N/A,FALSE,"MAT96";#N/A,#N/A,FALSE,"FANDA96";#N/A,#N/A,FALSE,"INTRAN96";#N/A,#N/A,FALSE,"NAA9697";#N/A,#N/A,FALSE,"ECWEBB";#N/A,#N/A,FALSE,"MFT96";#N/A,#N/A,FALSE,"CTrecon"}</definedName>
    <definedName name="name_4_5" hidden="1">{#N/A,#N/A,FALSE,"TMCOMP96";#N/A,#N/A,FALSE,"MAT96";#N/A,#N/A,FALSE,"FANDA96";#N/A,#N/A,FALSE,"INTRAN96";#N/A,#N/A,FALSE,"NAA9697";#N/A,#N/A,FALSE,"ECWEBB";#N/A,#N/A,FALSE,"MFT96";#N/A,#N/A,FALSE,"CTrecon"}</definedName>
    <definedName name="name_5" localSheetId="0" hidden="1">{#N/A,#N/A,FALSE,"TMCOMP96";#N/A,#N/A,FALSE,"MAT96";#N/A,#N/A,FALSE,"FANDA96";#N/A,#N/A,FALSE,"INTRAN96";#N/A,#N/A,FALSE,"NAA9697";#N/A,#N/A,FALSE,"ECWEBB";#N/A,#N/A,FALSE,"MFT96";#N/A,#N/A,FALSE,"CTrecon"}</definedName>
    <definedName name="name_5" hidden="1">{#N/A,#N/A,FALSE,"TMCOMP96";#N/A,#N/A,FALSE,"MAT96";#N/A,#N/A,FALSE,"FANDA96";#N/A,#N/A,FALSE,"INTRAN96";#N/A,#N/A,FALSE,"NAA9697";#N/A,#N/A,FALSE,"ECWEBB";#N/A,#N/A,FALSE,"MFT96";#N/A,#N/A,FALSE,"CTrecon"}</definedName>
    <definedName name="name_5_1" localSheetId="0" hidden="1">{#N/A,#N/A,FALSE,"TMCOMP96";#N/A,#N/A,FALSE,"MAT96";#N/A,#N/A,FALSE,"FANDA96";#N/A,#N/A,FALSE,"INTRAN96";#N/A,#N/A,FALSE,"NAA9697";#N/A,#N/A,FALSE,"ECWEBB";#N/A,#N/A,FALSE,"MFT96";#N/A,#N/A,FALSE,"CTrecon"}</definedName>
    <definedName name="name_5_1" hidden="1">{#N/A,#N/A,FALSE,"TMCOMP96";#N/A,#N/A,FALSE,"MAT96";#N/A,#N/A,FALSE,"FANDA96";#N/A,#N/A,FALSE,"INTRAN96";#N/A,#N/A,FALSE,"NAA9697";#N/A,#N/A,FALSE,"ECWEBB";#N/A,#N/A,FALSE,"MFT96";#N/A,#N/A,FALSE,"CTrecon"}</definedName>
    <definedName name="name_5_1_1" localSheetId="0" hidden="1">{#N/A,#N/A,FALSE,"TMCOMP96";#N/A,#N/A,FALSE,"MAT96";#N/A,#N/A,FALSE,"FANDA96";#N/A,#N/A,FALSE,"INTRAN96";#N/A,#N/A,FALSE,"NAA9697";#N/A,#N/A,FALSE,"ECWEBB";#N/A,#N/A,FALSE,"MFT96";#N/A,#N/A,FALSE,"CTrecon"}</definedName>
    <definedName name="name_5_1_1" hidden="1">{#N/A,#N/A,FALSE,"TMCOMP96";#N/A,#N/A,FALSE,"MAT96";#N/A,#N/A,FALSE,"FANDA96";#N/A,#N/A,FALSE,"INTRAN96";#N/A,#N/A,FALSE,"NAA9697";#N/A,#N/A,FALSE,"ECWEBB";#N/A,#N/A,FALSE,"MFT96";#N/A,#N/A,FALSE,"CTrecon"}</definedName>
    <definedName name="name_5_1_1_1" hidden="1">{#N/A,#N/A,FALSE,"TMCOMP96";#N/A,#N/A,FALSE,"MAT96";#N/A,#N/A,FALSE,"FANDA96";#N/A,#N/A,FALSE,"INTRAN96";#N/A,#N/A,FALSE,"NAA9697";#N/A,#N/A,FALSE,"ECWEBB";#N/A,#N/A,FALSE,"MFT96";#N/A,#N/A,FALSE,"CTrecon"}</definedName>
    <definedName name="name_5_1_1_2" hidden="1">{#N/A,#N/A,FALSE,"TMCOMP96";#N/A,#N/A,FALSE,"MAT96";#N/A,#N/A,FALSE,"FANDA96";#N/A,#N/A,FALSE,"INTRAN96";#N/A,#N/A,FALSE,"NAA9697";#N/A,#N/A,FALSE,"ECWEBB";#N/A,#N/A,FALSE,"MFT96";#N/A,#N/A,FALSE,"CTrecon"}</definedName>
    <definedName name="name_5_1_2" localSheetId="0" hidden="1">{#N/A,#N/A,FALSE,"TMCOMP96";#N/A,#N/A,FALSE,"MAT96";#N/A,#N/A,FALSE,"FANDA96";#N/A,#N/A,FALSE,"INTRAN96";#N/A,#N/A,FALSE,"NAA9697";#N/A,#N/A,FALSE,"ECWEBB";#N/A,#N/A,FALSE,"MFT96";#N/A,#N/A,FALSE,"CTrecon"}</definedName>
    <definedName name="name_5_1_2" hidden="1">{#N/A,#N/A,FALSE,"TMCOMP96";#N/A,#N/A,FALSE,"MAT96";#N/A,#N/A,FALSE,"FANDA96";#N/A,#N/A,FALSE,"INTRAN96";#N/A,#N/A,FALSE,"NAA9697";#N/A,#N/A,FALSE,"ECWEBB";#N/A,#N/A,FALSE,"MFT96";#N/A,#N/A,FALSE,"CTrecon"}</definedName>
    <definedName name="name_5_1_3" localSheetId="0" hidden="1">{#N/A,#N/A,FALSE,"TMCOMP96";#N/A,#N/A,FALSE,"MAT96";#N/A,#N/A,FALSE,"FANDA96";#N/A,#N/A,FALSE,"INTRAN96";#N/A,#N/A,FALSE,"NAA9697";#N/A,#N/A,FALSE,"ECWEBB";#N/A,#N/A,FALSE,"MFT96";#N/A,#N/A,FALSE,"CTrecon"}</definedName>
    <definedName name="name_5_1_3" hidden="1">{#N/A,#N/A,FALSE,"TMCOMP96";#N/A,#N/A,FALSE,"MAT96";#N/A,#N/A,FALSE,"FANDA96";#N/A,#N/A,FALSE,"INTRAN96";#N/A,#N/A,FALSE,"NAA9697";#N/A,#N/A,FALSE,"ECWEBB";#N/A,#N/A,FALSE,"MFT96";#N/A,#N/A,FALSE,"CTrecon"}</definedName>
    <definedName name="name_5_1_4" localSheetId="0" hidden="1">{#N/A,#N/A,FALSE,"TMCOMP96";#N/A,#N/A,FALSE,"MAT96";#N/A,#N/A,FALSE,"FANDA96";#N/A,#N/A,FALSE,"INTRAN96";#N/A,#N/A,FALSE,"NAA9697";#N/A,#N/A,FALSE,"ECWEBB";#N/A,#N/A,FALSE,"MFT96";#N/A,#N/A,FALSE,"CTrecon"}</definedName>
    <definedName name="name_5_1_4" hidden="1">{#N/A,#N/A,FALSE,"TMCOMP96";#N/A,#N/A,FALSE,"MAT96";#N/A,#N/A,FALSE,"FANDA96";#N/A,#N/A,FALSE,"INTRAN96";#N/A,#N/A,FALSE,"NAA9697";#N/A,#N/A,FALSE,"ECWEBB";#N/A,#N/A,FALSE,"MFT96";#N/A,#N/A,FALSE,"CTrecon"}</definedName>
    <definedName name="name_5_1_5" localSheetId="0" hidden="1">{#N/A,#N/A,FALSE,"TMCOMP96";#N/A,#N/A,FALSE,"MAT96";#N/A,#N/A,FALSE,"FANDA96";#N/A,#N/A,FALSE,"INTRAN96";#N/A,#N/A,FALSE,"NAA9697";#N/A,#N/A,FALSE,"ECWEBB";#N/A,#N/A,FALSE,"MFT96";#N/A,#N/A,FALSE,"CTrecon"}</definedName>
    <definedName name="name_5_1_5" hidden="1">{#N/A,#N/A,FALSE,"TMCOMP96";#N/A,#N/A,FALSE,"MAT96";#N/A,#N/A,FALSE,"FANDA96";#N/A,#N/A,FALSE,"INTRAN96";#N/A,#N/A,FALSE,"NAA9697";#N/A,#N/A,FALSE,"ECWEBB";#N/A,#N/A,FALSE,"MFT96";#N/A,#N/A,FALSE,"CTrecon"}</definedName>
    <definedName name="name_5_2" localSheetId="0" hidden="1">{#N/A,#N/A,FALSE,"TMCOMP96";#N/A,#N/A,FALSE,"MAT96";#N/A,#N/A,FALSE,"FANDA96";#N/A,#N/A,FALSE,"INTRAN96";#N/A,#N/A,FALSE,"NAA9697";#N/A,#N/A,FALSE,"ECWEBB";#N/A,#N/A,FALSE,"MFT96";#N/A,#N/A,FALSE,"CTrecon"}</definedName>
    <definedName name="name_5_2" hidden="1">{#N/A,#N/A,FALSE,"TMCOMP96";#N/A,#N/A,FALSE,"MAT96";#N/A,#N/A,FALSE,"FANDA96";#N/A,#N/A,FALSE,"INTRAN96";#N/A,#N/A,FALSE,"NAA9697";#N/A,#N/A,FALSE,"ECWEBB";#N/A,#N/A,FALSE,"MFT96";#N/A,#N/A,FALSE,"CTrecon"}</definedName>
    <definedName name="name_5_3" localSheetId="0" hidden="1">{#N/A,#N/A,FALSE,"TMCOMP96";#N/A,#N/A,FALSE,"MAT96";#N/A,#N/A,FALSE,"FANDA96";#N/A,#N/A,FALSE,"INTRAN96";#N/A,#N/A,FALSE,"NAA9697";#N/A,#N/A,FALSE,"ECWEBB";#N/A,#N/A,FALSE,"MFT96";#N/A,#N/A,FALSE,"CTrecon"}</definedName>
    <definedName name="name_5_3" hidden="1">{#N/A,#N/A,FALSE,"TMCOMP96";#N/A,#N/A,FALSE,"MAT96";#N/A,#N/A,FALSE,"FANDA96";#N/A,#N/A,FALSE,"INTRAN96";#N/A,#N/A,FALSE,"NAA9697";#N/A,#N/A,FALSE,"ECWEBB";#N/A,#N/A,FALSE,"MFT96";#N/A,#N/A,FALSE,"CTrecon"}</definedName>
    <definedName name="name_5_4" localSheetId="0" hidden="1">{#N/A,#N/A,FALSE,"TMCOMP96";#N/A,#N/A,FALSE,"MAT96";#N/A,#N/A,FALSE,"FANDA96";#N/A,#N/A,FALSE,"INTRAN96";#N/A,#N/A,FALSE,"NAA9697";#N/A,#N/A,FALSE,"ECWEBB";#N/A,#N/A,FALSE,"MFT96";#N/A,#N/A,FALSE,"CTrecon"}</definedName>
    <definedName name="name_5_4" hidden="1">{#N/A,#N/A,FALSE,"TMCOMP96";#N/A,#N/A,FALSE,"MAT96";#N/A,#N/A,FALSE,"FANDA96";#N/A,#N/A,FALSE,"INTRAN96";#N/A,#N/A,FALSE,"NAA9697";#N/A,#N/A,FALSE,"ECWEBB";#N/A,#N/A,FALSE,"MFT96";#N/A,#N/A,FALSE,"CTrecon"}</definedName>
    <definedName name="name_5_5" localSheetId="0" hidden="1">{#N/A,#N/A,FALSE,"TMCOMP96";#N/A,#N/A,FALSE,"MAT96";#N/A,#N/A,FALSE,"FANDA96";#N/A,#N/A,FALSE,"INTRAN96";#N/A,#N/A,FALSE,"NAA9697";#N/A,#N/A,FALSE,"ECWEBB";#N/A,#N/A,FALSE,"MFT96";#N/A,#N/A,FALSE,"CTrecon"}</definedName>
    <definedName name="name_5_5" hidden="1">{#N/A,#N/A,FALSE,"TMCOMP96";#N/A,#N/A,FALSE,"MAT96";#N/A,#N/A,FALSE,"FANDA96";#N/A,#N/A,FALSE,"INTRAN96";#N/A,#N/A,FALSE,"NAA9697";#N/A,#N/A,FALSE,"ECWEBB";#N/A,#N/A,FALSE,"MFT96";#N/A,#N/A,FALSE,"CTrecon"}</definedName>
    <definedName name="new" hidden="1">{#N/A,#N/A,FALSE,"TMCOMP96";#N/A,#N/A,FALSE,"MAT96";#N/A,#N/A,FALSE,"FANDA96";#N/A,#N/A,FALSE,"INTRAN96";#N/A,#N/A,FALSE,"NAA9697";#N/A,#N/A,FALSE,"ECWEBB";#N/A,#N/A,FALSE,"MFT96";#N/A,#N/A,FALSE,"CTrecon"}</definedName>
    <definedName name="NewClass1" localSheetId="0" hidden="1">#REF!</definedName>
    <definedName name="NewClass1" localSheetId="4" hidden="1">#REF!</definedName>
    <definedName name="NewClass1" hidden="1">#REF!</definedName>
    <definedName name="NOCONFLICT" localSheetId="0" hidden="1">{#N/A,#N/A,FALSE,"TMCOMP96";#N/A,#N/A,FALSE,"MAT96";#N/A,#N/A,FALSE,"FANDA96";#N/A,#N/A,FALSE,"INTRAN96";#N/A,#N/A,FALSE,"NAA9697";#N/A,#N/A,FALSE,"ECWEBB";#N/A,#N/A,FALSE,"MFT96";#N/A,#N/A,FALSE,"CTrecon"}</definedName>
    <definedName name="NOCONFLICT" localSheetId="3" hidden="1">{#N/A,#N/A,FALSE,"TMCOMP96";#N/A,#N/A,FALSE,"MAT96";#N/A,#N/A,FALSE,"FANDA96";#N/A,#N/A,FALSE,"INTRAN96";#N/A,#N/A,FALSE,"NAA9697";#N/A,#N/A,FALSE,"ECWEBB";#N/A,#N/A,FALSE,"MFT96";#N/A,#N/A,FALSE,"CTrecon"}</definedName>
    <definedName name="NOCONFLICT" localSheetId="4" hidden="1">{#N/A,#N/A,FALSE,"TMCOMP96";#N/A,#N/A,FALSE,"MAT96";#N/A,#N/A,FALSE,"FANDA96";#N/A,#N/A,FALSE,"INTRAN96";#N/A,#N/A,FALSE,"NAA9697";#N/A,#N/A,FALSE,"ECWEBB";#N/A,#N/A,FALSE,"MFT96";#N/A,#N/A,FALSE,"CTrecon"}</definedName>
    <definedName name="NOCONFLICT" hidden="1">{#N/A,#N/A,FALSE,"TMCOMP96";#N/A,#N/A,FALSE,"MAT96";#N/A,#N/A,FALSE,"FANDA96";#N/A,#N/A,FALSE,"INTRAN96";#N/A,#N/A,FALSE,"NAA9697";#N/A,#N/A,FALSE,"ECWEBB";#N/A,#N/A,FALSE,"MFT96";#N/A,#N/A,FALSE,"CTrecon"}</definedName>
    <definedName name="NOCONFLICT_1" localSheetId="0" hidden="1">{#N/A,#N/A,FALSE,"TMCOMP96";#N/A,#N/A,FALSE,"MAT96";#N/A,#N/A,FALSE,"FANDA96";#N/A,#N/A,FALSE,"INTRAN96";#N/A,#N/A,FALSE,"NAA9697";#N/A,#N/A,FALSE,"ECWEBB";#N/A,#N/A,FALSE,"MFT96";#N/A,#N/A,FALSE,"CTrecon"}</definedName>
    <definedName name="NOCONFLICT_1" localSheetId="3" hidden="1">{#N/A,#N/A,FALSE,"TMCOMP96";#N/A,#N/A,FALSE,"MAT96";#N/A,#N/A,FALSE,"FANDA96";#N/A,#N/A,FALSE,"INTRAN96";#N/A,#N/A,FALSE,"NAA9697";#N/A,#N/A,FALSE,"ECWEBB";#N/A,#N/A,FALSE,"MFT96";#N/A,#N/A,FALSE,"CTrecon"}</definedName>
    <definedName name="NOCONFLICT_1" localSheetId="4" hidden="1">{#N/A,#N/A,FALSE,"TMCOMP96";#N/A,#N/A,FALSE,"MAT96";#N/A,#N/A,FALSE,"FANDA96";#N/A,#N/A,FALSE,"INTRAN96";#N/A,#N/A,FALSE,"NAA9697";#N/A,#N/A,FALSE,"ECWEBB";#N/A,#N/A,FALSE,"MFT96";#N/A,#N/A,FALSE,"CTrecon"}</definedName>
    <definedName name="NOCONFLICT_1" hidden="1">{#N/A,#N/A,FALSE,"TMCOMP96";#N/A,#N/A,FALSE,"MAT96";#N/A,#N/A,FALSE,"FANDA96";#N/A,#N/A,FALSE,"INTRAN96";#N/A,#N/A,FALSE,"NAA9697";#N/A,#N/A,FALSE,"ECWEBB";#N/A,#N/A,FALSE,"MFT96";#N/A,#N/A,FALSE,"CTrecon"}</definedName>
    <definedName name="NOCONFLICT_1_1" localSheetId="0" hidden="1">{#N/A,#N/A,FALSE,"TMCOMP96";#N/A,#N/A,FALSE,"MAT96";#N/A,#N/A,FALSE,"FANDA96";#N/A,#N/A,FALSE,"INTRAN96";#N/A,#N/A,FALSE,"NAA9697";#N/A,#N/A,FALSE,"ECWEBB";#N/A,#N/A,FALSE,"MFT96";#N/A,#N/A,FALSE,"CTrecon"}</definedName>
    <definedName name="NOCONFLICT_1_1" hidden="1">{#N/A,#N/A,FALSE,"TMCOMP96";#N/A,#N/A,FALSE,"MAT96";#N/A,#N/A,FALSE,"FANDA96";#N/A,#N/A,FALSE,"INTRAN96";#N/A,#N/A,FALSE,"NAA9697";#N/A,#N/A,FALSE,"ECWEBB";#N/A,#N/A,FALSE,"MFT96";#N/A,#N/A,FALSE,"CTrecon"}</definedName>
    <definedName name="NOCONFLICT_1_1_1" localSheetId="0" hidden="1">{#N/A,#N/A,FALSE,"TMCOMP96";#N/A,#N/A,FALSE,"MAT96";#N/A,#N/A,FALSE,"FANDA96";#N/A,#N/A,FALSE,"INTRAN96";#N/A,#N/A,FALSE,"NAA9697";#N/A,#N/A,FALSE,"ECWEBB";#N/A,#N/A,FALSE,"MFT96";#N/A,#N/A,FALSE,"CTrecon"}</definedName>
    <definedName name="NOCONFLICT_1_1_1" hidden="1">{#N/A,#N/A,FALSE,"TMCOMP96";#N/A,#N/A,FALSE,"MAT96";#N/A,#N/A,FALSE,"FANDA96";#N/A,#N/A,FALSE,"INTRAN96";#N/A,#N/A,FALSE,"NAA9697";#N/A,#N/A,FALSE,"ECWEBB";#N/A,#N/A,FALSE,"MFT96";#N/A,#N/A,FALSE,"CTrecon"}</definedName>
    <definedName name="NOCONFLICT_1_1_1_1" localSheetId="0" hidden="1">{#N/A,#N/A,FALSE,"TMCOMP96";#N/A,#N/A,FALSE,"MAT96";#N/A,#N/A,FALSE,"FANDA96";#N/A,#N/A,FALSE,"INTRAN96";#N/A,#N/A,FALSE,"NAA9697";#N/A,#N/A,FALSE,"ECWEBB";#N/A,#N/A,FALSE,"MFT96";#N/A,#N/A,FALSE,"CTrecon"}</definedName>
    <definedName name="NOCONFLICT_1_1_1_1" hidden="1">{#N/A,#N/A,FALSE,"TMCOMP96";#N/A,#N/A,FALSE,"MAT96";#N/A,#N/A,FALSE,"FANDA96";#N/A,#N/A,FALSE,"INTRAN96";#N/A,#N/A,FALSE,"NAA9697";#N/A,#N/A,FALSE,"ECWEBB";#N/A,#N/A,FALSE,"MFT96";#N/A,#N/A,FALSE,"CTrecon"}</definedName>
    <definedName name="NOCONFLICT_1_1_1_1_1" hidden="1">{#N/A,#N/A,FALSE,"TMCOMP96";#N/A,#N/A,FALSE,"MAT96";#N/A,#N/A,FALSE,"FANDA96";#N/A,#N/A,FALSE,"INTRAN96";#N/A,#N/A,FALSE,"NAA9697";#N/A,#N/A,FALSE,"ECWEBB";#N/A,#N/A,FALSE,"MFT96";#N/A,#N/A,FALSE,"CTrecon"}</definedName>
    <definedName name="NOCONFLICT_1_1_1_1_2" hidden="1">{#N/A,#N/A,FALSE,"TMCOMP96";#N/A,#N/A,FALSE,"MAT96";#N/A,#N/A,FALSE,"FANDA96";#N/A,#N/A,FALSE,"INTRAN96";#N/A,#N/A,FALSE,"NAA9697";#N/A,#N/A,FALSE,"ECWEBB";#N/A,#N/A,FALSE,"MFT96";#N/A,#N/A,FALSE,"CTrecon"}</definedName>
    <definedName name="NOCONFLICT_1_1_1_2" localSheetId="0" hidden="1">{#N/A,#N/A,FALSE,"TMCOMP96";#N/A,#N/A,FALSE,"MAT96";#N/A,#N/A,FALSE,"FANDA96";#N/A,#N/A,FALSE,"INTRAN96";#N/A,#N/A,FALSE,"NAA9697";#N/A,#N/A,FALSE,"ECWEBB";#N/A,#N/A,FALSE,"MFT96";#N/A,#N/A,FALSE,"CTrecon"}</definedName>
    <definedName name="NOCONFLICT_1_1_1_2" hidden="1">{#N/A,#N/A,FALSE,"TMCOMP96";#N/A,#N/A,FALSE,"MAT96";#N/A,#N/A,FALSE,"FANDA96";#N/A,#N/A,FALSE,"INTRAN96";#N/A,#N/A,FALSE,"NAA9697";#N/A,#N/A,FALSE,"ECWEBB";#N/A,#N/A,FALSE,"MFT96";#N/A,#N/A,FALSE,"CTrecon"}</definedName>
    <definedName name="NOCONFLICT_1_1_1_3" localSheetId="0" hidden="1">{#N/A,#N/A,FALSE,"TMCOMP96";#N/A,#N/A,FALSE,"MAT96";#N/A,#N/A,FALSE,"FANDA96";#N/A,#N/A,FALSE,"INTRAN96";#N/A,#N/A,FALSE,"NAA9697";#N/A,#N/A,FALSE,"ECWEBB";#N/A,#N/A,FALSE,"MFT96";#N/A,#N/A,FALSE,"CTrecon"}</definedName>
    <definedName name="NOCONFLICT_1_1_1_3" hidden="1">{#N/A,#N/A,FALSE,"TMCOMP96";#N/A,#N/A,FALSE,"MAT96";#N/A,#N/A,FALSE,"FANDA96";#N/A,#N/A,FALSE,"INTRAN96";#N/A,#N/A,FALSE,"NAA9697";#N/A,#N/A,FALSE,"ECWEBB";#N/A,#N/A,FALSE,"MFT96";#N/A,#N/A,FALSE,"CTrecon"}</definedName>
    <definedName name="NOCONFLICT_1_1_1_4" localSheetId="0" hidden="1">{#N/A,#N/A,FALSE,"TMCOMP96";#N/A,#N/A,FALSE,"MAT96";#N/A,#N/A,FALSE,"FANDA96";#N/A,#N/A,FALSE,"INTRAN96";#N/A,#N/A,FALSE,"NAA9697";#N/A,#N/A,FALSE,"ECWEBB";#N/A,#N/A,FALSE,"MFT96";#N/A,#N/A,FALSE,"CTrecon"}</definedName>
    <definedName name="NOCONFLICT_1_1_1_4" hidden="1">{#N/A,#N/A,FALSE,"TMCOMP96";#N/A,#N/A,FALSE,"MAT96";#N/A,#N/A,FALSE,"FANDA96";#N/A,#N/A,FALSE,"INTRAN96";#N/A,#N/A,FALSE,"NAA9697";#N/A,#N/A,FALSE,"ECWEBB";#N/A,#N/A,FALSE,"MFT96";#N/A,#N/A,FALSE,"CTrecon"}</definedName>
    <definedName name="NOCONFLICT_1_1_1_5" localSheetId="0" hidden="1">{#N/A,#N/A,FALSE,"TMCOMP96";#N/A,#N/A,FALSE,"MAT96";#N/A,#N/A,FALSE,"FANDA96";#N/A,#N/A,FALSE,"INTRAN96";#N/A,#N/A,FALSE,"NAA9697";#N/A,#N/A,FALSE,"ECWEBB";#N/A,#N/A,FALSE,"MFT96";#N/A,#N/A,FALSE,"CTrecon"}</definedName>
    <definedName name="NOCONFLICT_1_1_1_5" hidden="1">{#N/A,#N/A,FALSE,"TMCOMP96";#N/A,#N/A,FALSE,"MAT96";#N/A,#N/A,FALSE,"FANDA96";#N/A,#N/A,FALSE,"INTRAN96";#N/A,#N/A,FALSE,"NAA9697";#N/A,#N/A,FALSE,"ECWEBB";#N/A,#N/A,FALSE,"MFT96";#N/A,#N/A,FALSE,"CTrecon"}</definedName>
    <definedName name="NOCONFLICT_1_1_2" localSheetId="0" hidden="1">{#N/A,#N/A,FALSE,"TMCOMP96";#N/A,#N/A,FALSE,"MAT96";#N/A,#N/A,FALSE,"FANDA96";#N/A,#N/A,FALSE,"INTRAN96";#N/A,#N/A,FALSE,"NAA9697";#N/A,#N/A,FALSE,"ECWEBB";#N/A,#N/A,FALSE,"MFT96";#N/A,#N/A,FALSE,"CTrecon"}</definedName>
    <definedName name="NOCONFLICT_1_1_2" hidden="1">{#N/A,#N/A,FALSE,"TMCOMP96";#N/A,#N/A,FALSE,"MAT96";#N/A,#N/A,FALSE,"FANDA96";#N/A,#N/A,FALSE,"INTRAN96";#N/A,#N/A,FALSE,"NAA9697";#N/A,#N/A,FALSE,"ECWEBB";#N/A,#N/A,FALSE,"MFT96";#N/A,#N/A,FALSE,"CTrecon"}</definedName>
    <definedName name="NOCONFLICT_1_1_3" localSheetId="0" hidden="1">{#N/A,#N/A,FALSE,"TMCOMP96";#N/A,#N/A,FALSE,"MAT96";#N/A,#N/A,FALSE,"FANDA96";#N/A,#N/A,FALSE,"INTRAN96";#N/A,#N/A,FALSE,"NAA9697";#N/A,#N/A,FALSE,"ECWEBB";#N/A,#N/A,FALSE,"MFT96";#N/A,#N/A,FALSE,"CTrecon"}</definedName>
    <definedName name="NOCONFLICT_1_1_3" hidden="1">{#N/A,#N/A,FALSE,"TMCOMP96";#N/A,#N/A,FALSE,"MAT96";#N/A,#N/A,FALSE,"FANDA96";#N/A,#N/A,FALSE,"INTRAN96";#N/A,#N/A,FALSE,"NAA9697";#N/A,#N/A,FALSE,"ECWEBB";#N/A,#N/A,FALSE,"MFT96";#N/A,#N/A,FALSE,"CTrecon"}</definedName>
    <definedName name="NOCONFLICT_1_1_4" localSheetId="0" hidden="1">{#N/A,#N/A,FALSE,"TMCOMP96";#N/A,#N/A,FALSE,"MAT96";#N/A,#N/A,FALSE,"FANDA96";#N/A,#N/A,FALSE,"INTRAN96";#N/A,#N/A,FALSE,"NAA9697";#N/A,#N/A,FALSE,"ECWEBB";#N/A,#N/A,FALSE,"MFT96";#N/A,#N/A,FALSE,"CTrecon"}</definedName>
    <definedName name="NOCONFLICT_1_1_4" hidden="1">{#N/A,#N/A,FALSE,"TMCOMP96";#N/A,#N/A,FALSE,"MAT96";#N/A,#N/A,FALSE,"FANDA96";#N/A,#N/A,FALSE,"INTRAN96";#N/A,#N/A,FALSE,"NAA9697";#N/A,#N/A,FALSE,"ECWEBB";#N/A,#N/A,FALSE,"MFT96";#N/A,#N/A,FALSE,"CTrecon"}</definedName>
    <definedName name="NOCONFLICT_1_1_5" localSheetId="0" hidden="1">{#N/A,#N/A,FALSE,"TMCOMP96";#N/A,#N/A,FALSE,"MAT96";#N/A,#N/A,FALSE,"FANDA96";#N/A,#N/A,FALSE,"INTRAN96";#N/A,#N/A,FALSE,"NAA9697";#N/A,#N/A,FALSE,"ECWEBB";#N/A,#N/A,FALSE,"MFT96";#N/A,#N/A,FALSE,"CTrecon"}</definedName>
    <definedName name="NOCONFLICT_1_1_5" hidden="1">{#N/A,#N/A,FALSE,"TMCOMP96";#N/A,#N/A,FALSE,"MAT96";#N/A,#N/A,FALSE,"FANDA96";#N/A,#N/A,FALSE,"INTRAN96";#N/A,#N/A,FALSE,"NAA9697";#N/A,#N/A,FALSE,"ECWEBB";#N/A,#N/A,FALSE,"MFT96";#N/A,#N/A,FALSE,"CTrecon"}</definedName>
    <definedName name="NOCONFLICT_1_2" localSheetId="0" hidden="1">{#N/A,#N/A,FALSE,"TMCOMP96";#N/A,#N/A,FALSE,"MAT96";#N/A,#N/A,FALSE,"FANDA96";#N/A,#N/A,FALSE,"INTRAN96";#N/A,#N/A,FALSE,"NAA9697";#N/A,#N/A,FALSE,"ECWEBB";#N/A,#N/A,FALSE,"MFT96";#N/A,#N/A,FALSE,"CTrecon"}</definedName>
    <definedName name="NOCONFLICT_1_2" hidden="1">{#N/A,#N/A,FALSE,"TMCOMP96";#N/A,#N/A,FALSE,"MAT96";#N/A,#N/A,FALSE,"FANDA96";#N/A,#N/A,FALSE,"INTRAN96";#N/A,#N/A,FALSE,"NAA9697";#N/A,#N/A,FALSE,"ECWEBB";#N/A,#N/A,FALSE,"MFT96";#N/A,#N/A,FALSE,"CTrecon"}</definedName>
    <definedName name="NOCONFLICT_1_2_1" localSheetId="0" hidden="1">{#N/A,#N/A,FALSE,"TMCOMP96";#N/A,#N/A,FALSE,"MAT96";#N/A,#N/A,FALSE,"FANDA96";#N/A,#N/A,FALSE,"INTRAN96";#N/A,#N/A,FALSE,"NAA9697";#N/A,#N/A,FALSE,"ECWEBB";#N/A,#N/A,FALSE,"MFT96";#N/A,#N/A,FALSE,"CTrecon"}</definedName>
    <definedName name="NOCONFLICT_1_2_1" hidden="1">{#N/A,#N/A,FALSE,"TMCOMP96";#N/A,#N/A,FALSE,"MAT96";#N/A,#N/A,FALSE,"FANDA96";#N/A,#N/A,FALSE,"INTRAN96";#N/A,#N/A,FALSE,"NAA9697";#N/A,#N/A,FALSE,"ECWEBB";#N/A,#N/A,FALSE,"MFT96";#N/A,#N/A,FALSE,"CTrecon"}</definedName>
    <definedName name="NOCONFLICT_1_2_1_1" localSheetId="0" hidden="1">{#N/A,#N/A,FALSE,"TMCOMP96";#N/A,#N/A,FALSE,"MAT96";#N/A,#N/A,FALSE,"FANDA96";#N/A,#N/A,FALSE,"INTRAN96";#N/A,#N/A,FALSE,"NAA9697";#N/A,#N/A,FALSE,"ECWEBB";#N/A,#N/A,FALSE,"MFT96";#N/A,#N/A,FALSE,"CTrecon"}</definedName>
    <definedName name="NOCONFLICT_1_2_1_1" hidden="1">{#N/A,#N/A,FALSE,"TMCOMP96";#N/A,#N/A,FALSE,"MAT96";#N/A,#N/A,FALSE,"FANDA96";#N/A,#N/A,FALSE,"INTRAN96";#N/A,#N/A,FALSE,"NAA9697";#N/A,#N/A,FALSE,"ECWEBB";#N/A,#N/A,FALSE,"MFT96";#N/A,#N/A,FALSE,"CTrecon"}</definedName>
    <definedName name="NOCONFLICT_1_2_1_1_1" hidden="1">{#N/A,#N/A,FALSE,"TMCOMP96";#N/A,#N/A,FALSE,"MAT96";#N/A,#N/A,FALSE,"FANDA96";#N/A,#N/A,FALSE,"INTRAN96";#N/A,#N/A,FALSE,"NAA9697";#N/A,#N/A,FALSE,"ECWEBB";#N/A,#N/A,FALSE,"MFT96";#N/A,#N/A,FALSE,"CTrecon"}</definedName>
    <definedName name="NOCONFLICT_1_2_1_1_2" hidden="1">{#N/A,#N/A,FALSE,"TMCOMP96";#N/A,#N/A,FALSE,"MAT96";#N/A,#N/A,FALSE,"FANDA96";#N/A,#N/A,FALSE,"INTRAN96";#N/A,#N/A,FALSE,"NAA9697";#N/A,#N/A,FALSE,"ECWEBB";#N/A,#N/A,FALSE,"MFT96";#N/A,#N/A,FALSE,"CTrecon"}</definedName>
    <definedName name="NOCONFLICT_1_2_1_2" localSheetId="0" hidden="1">{#N/A,#N/A,FALSE,"TMCOMP96";#N/A,#N/A,FALSE,"MAT96";#N/A,#N/A,FALSE,"FANDA96";#N/A,#N/A,FALSE,"INTRAN96";#N/A,#N/A,FALSE,"NAA9697";#N/A,#N/A,FALSE,"ECWEBB";#N/A,#N/A,FALSE,"MFT96";#N/A,#N/A,FALSE,"CTrecon"}</definedName>
    <definedName name="NOCONFLICT_1_2_1_2" hidden="1">{#N/A,#N/A,FALSE,"TMCOMP96";#N/A,#N/A,FALSE,"MAT96";#N/A,#N/A,FALSE,"FANDA96";#N/A,#N/A,FALSE,"INTRAN96";#N/A,#N/A,FALSE,"NAA9697";#N/A,#N/A,FALSE,"ECWEBB";#N/A,#N/A,FALSE,"MFT96";#N/A,#N/A,FALSE,"CTrecon"}</definedName>
    <definedName name="NOCONFLICT_1_2_1_3" localSheetId="0" hidden="1">{#N/A,#N/A,FALSE,"TMCOMP96";#N/A,#N/A,FALSE,"MAT96";#N/A,#N/A,FALSE,"FANDA96";#N/A,#N/A,FALSE,"INTRAN96";#N/A,#N/A,FALSE,"NAA9697";#N/A,#N/A,FALSE,"ECWEBB";#N/A,#N/A,FALSE,"MFT96";#N/A,#N/A,FALSE,"CTrecon"}</definedName>
    <definedName name="NOCONFLICT_1_2_1_3" hidden="1">{#N/A,#N/A,FALSE,"TMCOMP96";#N/A,#N/A,FALSE,"MAT96";#N/A,#N/A,FALSE,"FANDA96";#N/A,#N/A,FALSE,"INTRAN96";#N/A,#N/A,FALSE,"NAA9697";#N/A,#N/A,FALSE,"ECWEBB";#N/A,#N/A,FALSE,"MFT96";#N/A,#N/A,FALSE,"CTrecon"}</definedName>
    <definedName name="NOCONFLICT_1_2_1_4" localSheetId="0" hidden="1">{#N/A,#N/A,FALSE,"TMCOMP96";#N/A,#N/A,FALSE,"MAT96";#N/A,#N/A,FALSE,"FANDA96";#N/A,#N/A,FALSE,"INTRAN96";#N/A,#N/A,FALSE,"NAA9697";#N/A,#N/A,FALSE,"ECWEBB";#N/A,#N/A,FALSE,"MFT96";#N/A,#N/A,FALSE,"CTrecon"}</definedName>
    <definedName name="NOCONFLICT_1_2_1_4" hidden="1">{#N/A,#N/A,FALSE,"TMCOMP96";#N/A,#N/A,FALSE,"MAT96";#N/A,#N/A,FALSE,"FANDA96";#N/A,#N/A,FALSE,"INTRAN96";#N/A,#N/A,FALSE,"NAA9697";#N/A,#N/A,FALSE,"ECWEBB";#N/A,#N/A,FALSE,"MFT96";#N/A,#N/A,FALSE,"CTrecon"}</definedName>
    <definedName name="NOCONFLICT_1_2_1_5" localSheetId="0" hidden="1">{#N/A,#N/A,FALSE,"TMCOMP96";#N/A,#N/A,FALSE,"MAT96";#N/A,#N/A,FALSE,"FANDA96";#N/A,#N/A,FALSE,"INTRAN96";#N/A,#N/A,FALSE,"NAA9697";#N/A,#N/A,FALSE,"ECWEBB";#N/A,#N/A,FALSE,"MFT96";#N/A,#N/A,FALSE,"CTrecon"}</definedName>
    <definedName name="NOCONFLICT_1_2_1_5" hidden="1">{#N/A,#N/A,FALSE,"TMCOMP96";#N/A,#N/A,FALSE,"MAT96";#N/A,#N/A,FALSE,"FANDA96";#N/A,#N/A,FALSE,"INTRAN96";#N/A,#N/A,FALSE,"NAA9697";#N/A,#N/A,FALSE,"ECWEBB";#N/A,#N/A,FALSE,"MFT96";#N/A,#N/A,FALSE,"CTrecon"}</definedName>
    <definedName name="NOCONFLICT_1_2_2" localSheetId="0" hidden="1">{#N/A,#N/A,FALSE,"TMCOMP96";#N/A,#N/A,FALSE,"MAT96";#N/A,#N/A,FALSE,"FANDA96";#N/A,#N/A,FALSE,"INTRAN96";#N/A,#N/A,FALSE,"NAA9697";#N/A,#N/A,FALSE,"ECWEBB";#N/A,#N/A,FALSE,"MFT96";#N/A,#N/A,FALSE,"CTrecon"}</definedName>
    <definedName name="NOCONFLICT_1_2_2" hidden="1">{#N/A,#N/A,FALSE,"TMCOMP96";#N/A,#N/A,FALSE,"MAT96";#N/A,#N/A,FALSE,"FANDA96";#N/A,#N/A,FALSE,"INTRAN96";#N/A,#N/A,FALSE,"NAA9697";#N/A,#N/A,FALSE,"ECWEBB";#N/A,#N/A,FALSE,"MFT96";#N/A,#N/A,FALSE,"CTrecon"}</definedName>
    <definedName name="NOCONFLICT_1_2_3" localSheetId="0" hidden="1">{#N/A,#N/A,FALSE,"TMCOMP96";#N/A,#N/A,FALSE,"MAT96";#N/A,#N/A,FALSE,"FANDA96";#N/A,#N/A,FALSE,"INTRAN96";#N/A,#N/A,FALSE,"NAA9697";#N/A,#N/A,FALSE,"ECWEBB";#N/A,#N/A,FALSE,"MFT96";#N/A,#N/A,FALSE,"CTrecon"}</definedName>
    <definedName name="NOCONFLICT_1_2_3" hidden="1">{#N/A,#N/A,FALSE,"TMCOMP96";#N/A,#N/A,FALSE,"MAT96";#N/A,#N/A,FALSE,"FANDA96";#N/A,#N/A,FALSE,"INTRAN96";#N/A,#N/A,FALSE,"NAA9697";#N/A,#N/A,FALSE,"ECWEBB";#N/A,#N/A,FALSE,"MFT96";#N/A,#N/A,FALSE,"CTrecon"}</definedName>
    <definedName name="NOCONFLICT_1_2_4" localSheetId="0" hidden="1">{#N/A,#N/A,FALSE,"TMCOMP96";#N/A,#N/A,FALSE,"MAT96";#N/A,#N/A,FALSE,"FANDA96";#N/A,#N/A,FALSE,"INTRAN96";#N/A,#N/A,FALSE,"NAA9697";#N/A,#N/A,FALSE,"ECWEBB";#N/A,#N/A,FALSE,"MFT96";#N/A,#N/A,FALSE,"CTrecon"}</definedName>
    <definedName name="NOCONFLICT_1_2_4" hidden="1">{#N/A,#N/A,FALSE,"TMCOMP96";#N/A,#N/A,FALSE,"MAT96";#N/A,#N/A,FALSE,"FANDA96";#N/A,#N/A,FALSE,"INTRAN96";#N/A,#N/A,FALSE,"NAA9697";#N/A,#N/A,FALSE,"ECWEBB";#N/A,#N/A,FALSE,"MFT96";#N/A,#N/A,FALSE,"CTrecon"}</definedName>
    <definedName name="NOCONFLICT_1_2_5" localSheetId="0" hidden="1">{#N/A,#N/A,FALSE,"TMCOMP96";#N/A,#N/A,FALSE,"MAT96";#N/A,#N/A,FALSE,"FANDA96";#N/A,#N/A,FALSE,"INTRAN96";#N/A,#N/A,FALSE,"NAA9697";#N/A,#N/A,FALSE,"ECWEBB";#N/A,#N/A,FALSE,"MFT96";#N/A,#N/A,FALSE,"CTrecon"}</definedName>
    <definedName name="NOCONFLICT_1_2_5" hidden="1">{#N/A,#N/A,FALSE,"TMCOMP96";#N/A,#N/A,FALSE,"MAT96";#N/A,#N/A,FALSE,"FANDA96";#N/A,#N/A,FALSE,"INTRAN96";#N/A,#N/A,FALSE,"NAA9697";#N/A,#N/A,FALSE,"ECWEBB";#N/A,#N/A,FALSE,"MFT96";#N/A,#N/A,FALSE,"CTrecon"}</definedName>
    <definedName name="NOCONFLICT_1_3" localSheetId="0" hidden="1">{#N/A,#N/A,FALSE,"TMCOMP96";#N/A,#N/A,FALSE,"MAT96";#N/A,#N/A,FALSE,"FANDA96";#N/A,#N/A,FALSE,"INTRAN96";#N/A,#N/A,FALSE,"NAA9697";#N/A,#N/A,FALSE,"ECWEBB";#N/A,#N/A,FALSE,"MFT96";#N/A,#N/A,FALSE,"CTrecon"}</definedName>
    <definedName name="NOCONFLICT_1_3" hidden="1">{#N/A,#N/A,FALSE,"TMCOMP96";#N/A,#N/A,FALSE,"MAT96";#N/A,#N/A,FALSE,"FANDA96";#N/A,#N/A,FALSE,"INTRAN96";#N/A,#N/A,FALSE,"NAA9697";#N/A,#N/A,FALSE,"ECWEBB";#N/A,#N/A,FALSE,"MFT96";#N/A,#N/A,FALSE,"CTrecon"}</definedName>
    <definedName name="NOCONFLICT_1_3_1" localSheetId="0" hidden="1">{#N/A,#N/A,FALSE,"TMCOMP96";#N/A,#N/A,FALSE,"MAT96";#N/A,#N/A,FALSE,"FANDA96";#N/A,#N/A,FALSE,"INTRAN96";#N/A,#N/A,FALSE,"NAA9697";#N/A,#N/A,FALSE,"ECWEBB";#N/A,#N/A,FALSE,"MFT96";#N/A,#N/A,FALSE,"CTrecon"}</definedName>
    <definedName name="NOCONFLICT_1_3_1" hidden="1">{#N/A,#N/A,FALSE,"TMCOMP96";#N/A,#N/A,FALSE,"MAT96";#N/A,#N/A,FALSE,"FANDA96";#N/A,#N/A,FALSE,"INTRAN96";#N/A,#N/A,FALSE,"NAA9697";#N/A,#N/A,FALSE,"ECWEBB";#N/A,#N/A,FALSE,"MFT96";#N/A,#N/A,FALSE,"CTrecon"}</definedName>
    <definedName name="NOCONFLICT_1_3_1_1" localSheetId="0" hidden="1">{#N/A,#N/A,FALSE,"TMCOMP96";#N/A,#N/A,FALSE,"MAT96";#N/A,#N/A,FALSE,"FANDA96";#N/A,#N/A,FALSE,"INTRAN96";#N/A,#N/A,FALSE,"NAA9697";#N/A,#N/A,FALSE,"ECWEBB";#N/A,#N/A,FALSE,"MFT96";#N/A,#N/A,FALSE,"CTrecon"}</definedName>
    <definedName name="NOCONFLICT_1_3_1_1" hidden="1">{#N/A,#N/A,FALSE,"TMCOMP96";#N/A,#N/A,FALSE,"MAT96";#N/A,#N/A,FALSE,"FANDA96";#N/A,#N/A,FALSE,"INTRAN96";#N/A,#N/A,FALSE,"NAA9697";#N/A,#N/A,FALSE,"ECWEBB";#N/A,#N/A,FALSE,"MFT96";#N/A,#N/A,FALSE,"CTrecon"}</definedName>
    <definedName name="NOCONFLICT_1_3_1_1_1" hidden="1">{#N/A,#N/A,FALSE,"TMCOMP96";#N/A,#N/A,FALSE,"MAT96";#N/A,#N/A,FALSE,"FANDA96";#N/A,#N/A,FALSE,"INTRAN96";#N/A,#N/A,FALSE,"NAA9697";#N/A,#N/A,FALSE,"ECWEBB";#N/A,#N/A,FALSE,"MFT96";#N/A,#N/A,FALSE,"CTrecon"}</definedName>
    <definedName name="NOCONFLICT_1_3_1_1_2" hidden="1">{#N/A,#N/A,FALSE,"TMCOMP96";#N/A,#N/A,FALSE,"MAT96";#N/A,#N/A,FALSE,"FANDA96";#N/A,#N/A,FALSE,"INTRAN96";#N/A,#N/A,FALSE,"NAA9697";#N/A,#N/A,FALSE,"ECWEBB";#N/A,#N/A,FALSE,"MFT96";#N/A,#N/A,FALSE,"CTrecon"}</definedName>
    <definedName name="NOCONFLICT_1_3_1_2" localSheetId="0" hidden="1">{#N/A,#N/A,FALSE,"TMCOMP96";#N/A,#N/A,FALSE,"MAT96";#N/A,#N/A,FALSE,"FANDA96";#N/A,#N/A,FALSE,"INTRAN96";#N/A,#N/A,FALSE,"NAA9697";#N/A,#N/A,FALSE,"ECWEBB";#N/A,#N/A,FALSE,"MFT96";#N/A,#N/A,FALSE,"CTrecon"}</definedName>
    <definedName name="NOCONFLICT_1_3_1_2" hidden="1">{#N/A,#N/A,FALSE,"TMCOMP96";#N/A,#N/A,FALSE,"MAT96";#N/A,#N/A,FALSE,"FANDA96";#N/A,#N/A,FALSE,"INTRAN96";#N/A,#N/A,FALSE,"NAA9697";#N/A,#N/A,FALSE,"ECWEBB";#N/A,#N/A,FALSE,"MFT96";#N/A,#N/A,FALSE,"CTrecon"}</definedName>
    <definedName name="NOCONFLICT_1_3_1_3" localSheetId="0" hidden="1">{#N/A,#N/A,FALSE,"TMCOMP96";#N/A,#N/A,FALSE,"MAT96";#N/A,#N/A,FALSE,"FANDA96";#N/A,#N/A,FALSE,"INTRAN96";#N/A,#N/A,FALSE,"NAA9697";#N/A,#N/A,FALSE,"ECWEBB";#N/A,#N/A,FALSE,"MFT96";#N/A,#N/A,FALSE,"CTrecon"}</definedName>
    <definedName name="NOCONFLICT_1_3_1_3" hidden="1">{#N/A,#N/A,FALSE,"TMCOMP96";#N/A,#N/A,FALSE,"MAT96";#N/A,#N/A,FALSE,"FANDA96";#N/A,#N/A,FALSE,"INTRAN96";#N/A,#N/A,FALSE,"NAA9697";#N/A,#N/A,FALSE,"ECWEBB";#N/A,#N/A,FALSE,"MFT96";#N/A,#N/A,FALSE,"CTrecon"}</definedName>
    <definedName name="NOCONFLICT_1_3_1_4" localSheetId="0" hidden="1">{#N/A,#N/A,FALSE,"TMCOMP96";#N/A,#N/A,FALSE,"MAT96";#N/A,#N/A,FALSE,"FANDA96";#N/A,#N/A,FALSE,"INTRAN96";#N/A,#N/A,FALSE,"NAA9697";#N/A,#N/A,FALSE,"ECWEBB";#N/A,#N/A,FALSE,"MFT96";#N/A,#N/A,FALSE,"CTrecon"}</definedName>
    <definedName name="NOCONFLICT_1_3_1_4" hidden="1">{#N/A,#N/A,FALSE,"TMCOMP96";#N/A,#N/A,FALSE,"MAT96";#N/A,#N/A,FALSE,"FANDA96";#N/A,#N/A,FALSE,"INTRAN96";#N/A,#N/A,FALSE,"NAA9697";#N/A,#N/A,FALSE,"ECWEBB";#N/A,#N/A,FALSE,"MFT96";#N/A,#N/A,FALSE,"CTrecon"}</definedName>
    <definedName name="NOCONFLICT_1_3_1_5" localSheetId="0" hidden="1">{#N/A,#N/A,FALSE,"TMCOMP96";#N/A,#N/A,FALSE,"MAT96";#N/A,#N/A,FALSE,"FANDA96";#N/A,#N/A,FALSE,"INTRAN96";#N/A,#N/A,FALSE,"NAA9697";#N/A,#N/A,FALSE,"ECWEBB";#N/A,#N/A,FALSE,"MFT96";#N/A,#N/A,FALSE,"CTrecon"}</definedName>
    <definedName name="NOCONFLICT_1_3_1_5" hidden="1">{#N/A,#N/A,FALSE,"TMCOMP96";#N/A,#N/A,FALSE,"MAT96";#N/A,#N/A,FALSE,"FANDA96";#N/A,#N/A,FALSE,"INTRAN96";#N/A,#N/A,FALSE,"NAA9697";#N/A,#N/A,FALSE,"ECWEBB";#N/A,#N/A,FALSE,"MFT96";#N/A,#N/A,FALSE,"CTrecon"}</definedName>
    <definedName name="NOCONFLICT_1_3_2" localSheetId="0" hidden="1">{#N/A,#N/A,FALSE,"TMCOMP96";#N/A,#N/A,FALSE,"MAT96";#N/A,#N/A,FALSE,"FANDA96";#N/A,#N/A,FALSE,"INTRAN96";#N/A,#N/A,FALSE,"NAA9697";#N/A,#N/A,FALSE,"ECWEBB";#N/A,#N/A,FALSE,"MFT96";#N/A,#N/A,FALSE,"CTrecon"}</definedName>
    <definedName name="NOCONFLICT_1_3_2" hidden="1">{#N/A,#N/A,FALSE,"TMCOMP96";#N/A,#N/A,FALSE,"MAT96";#N/A,#N/A,FALSE,"FANDA96";#N/A,#N/A,FALSE,"INTRAN96";#N/A,#N/A,FALSE,"NAA9697";#N/A,#N/A,FALSE,"ECWEBB";#N/A,#N/A,FALSE,"MFT96";#N/A,#N/A,FALSE,"CTrecon"}</definedName>
    <definedName name="NOCONFLICT_1_3_3" localSheetId="0" hidden="1">{#N/A,#N/A,FALSE,"TMCOMP96";#N/A,#N/A,FALSE,"MAT96";#N/A,#N/A,FALSE,"FANDA96";#N/A,#N/A,FALSE,"INTRAN96";#N/A,#N/A,FALSE,"NAA9697";#N/A,#N/A,FALSE,"ECWEBB";#N/A,#N/A,FALSE,"MFT96";#N/A,#N/A,FALSE,"CTrecon"}</definedName>
    <definedName name="NOCONFLICT_1_3_3" hidden="1">{#N/A,#N/A,FALSE,"TMCOMP96";#N/A,#N/A,FALSE,"MAT96";#N/A,#N/A,FALSE,"FANDA96";#N/A,#N/A,FALSE,"INTRAN96";#N/A,#N/A,FALSE,"NAA9697";#N/A,#N/A,FALSE,"ECWEBB";#N/A,#N/A,FALSE,"MFT96";#N/A,#N/A,FALSE,"CTrecon"}</definedName>
    <definedName name="NOCONFLICT_1_3_4" localSheetId="0" hidden="1">{#N/A,#N/A,FALSE,"TMCOMP96";#N/A,#N/A,FALSE,"MAT96";#N/A,#N/A,FALSE,"FANDA96";#N/A,#N/A,FALSE,"INTRAN96";#N/A,#N/A,FALSE,"NAA9697";#N/A,#N/A,FALSE,"ECWEBB";#N/A,#N/A,FALSE,"MFT96";#N/A,#N/A,FALSE,"CTrecon"}</definedName>
    <definedName name="NOCONFLICT_1_3_4" hidden="1">{#N/A,#N/A,FALSE,"TMCOMP96";#N/A,#N/A,FALSE,"MAT96";#N/A,#N/A,FALSE,"FANDA96";#N/A,#N/A,FALSE,"INTRAN96";#N/A,#N/A,FALSE,"NAA9697";#N/A,#N/A,FALSE,"ECWEBB";#N/A,#N/A,FALSE,"MFT96";#N/A,#N/A,FALSE,"CTrecon"}</definedName>
    <definedName name="NOCONFLICT_1_3_5" localSheetId="0" hidden="1">{#N/A,#N/A,FALSE,"TMCOMP96";#N/A,#N/A,FALSE,"MAT96";#N/A,#N/A,FALSE,"FANDA96";#N/A,#N/A,FALSE,"INTRAN96";#N/A,#N/A,FALSE,"NAA9697";#N/A,#N/A,FALSE,"ECWEBB";#N/A,#N/A,FALSE,"MFT96";#N/A,#N/A,FALSE,"CTrecon"}</definedName>
    <definedName name="NOCONFLICT_1_3_5" hidden="1">{#N/A,#N/A,FALSE,"TMCOMP96";#N/A,#N/A,FALSE,"MAT96";#N/A,#N/A,FALSE,"FANDA96";#N/A,#N/A,FALSE,"INTRAN96";#N/A,#N/A,FALSE,"NAA9697";#N/A,#N/A,FALSE,"ECWEBB";#N/A,#N/A,FALSE,"MFT96";#N/A,#N/A,FALSE,"CTrecon"}</definedName>
    <definedName name="NOCONFLICT_1_4" localSheetId="0" hidden="1">{#N/A,#N/A,FALSE,"TMCOMP96";#N/A,#N/A,FALSE,"MAT96";#N/A,#N/A,FALSE,"FANDA96";#N/A,#N/A,FALSE,"INTRAN96";#N/A,#N/A,FALSE,"NAA9697";#N/A,#N/A,FALSE,"ECWEBB";#N/A,#N/A,FALSE,"MFT96";#N/A,#N/A,FALSE,"CTrecon"}</definedName>
    <definedName name="NOCONFLICT_1_4" hidden="1">{#N/A,#N/A,FALSE,"TMCOMP96";#N/A,#N/A,FALSE,"MAT96";#N/A,#N/A,FALSE,"FANDA96";#N/A,#N/A,FALSE,"INTRAN96";#N/A,#N/A,FALSE,"NAA9697";#N/A,#N/A,FALSE,"ECWEBB";#N/A,#N/A,FALSE,"MFT96";#N/A,#N/A,FALSE,"CTrecon"}</definedName>
    <definedName name="NOCONFLICT_1_4_1" localSheetId="0" hidden="1">{#N/A,#N/A,FALSE,"TMCOMP96";#N/A,#N/A,FALSE,"MAT96";#N/A,#N/A,FALSE,"FANDA96";#N/A,#N/A,FALSE,"INTRAN96";#N/A,#N/A,FALSE,"NAA9697";#N/A,#N/A,FALSE,"ECWEBB";#N/A,#N/A,FALSE,"MFT96";#N/A,#N/A,FALSE,"CTrecon"}</definedName>
    <definedName name="NOCONFLICT_1_4_1" hidden="1">{#N/A,#N/A,FALSE,"TMCOMP96";#N/A,#N/A,FALSE,"MAT96";#N/A,#N/A,FALSE,"FANDA96";#N/A,#N/A,FALSE,"INTRAN96";#N/A,#N/A,FALSE,"NAA9697";#N/A,#N/A,FALSE,"ECWEBB";#N/A,#N/A,FALSE,"MFT96";#N/A,#N/A,FALSE,"CTrecon"}</definedName>
    <definedName name="NOCONFLICT_1_4_1_1" localSheetId="0" hidden="1">{#N/A,#N/A,FALSE,"TMCOMP96";#N/A,#N/A,FALSE,"MAT96";#N/A,#N/A,FALSE,"FANDA96";#N/A,#N/A,FALSE,"INTRAN96";#N/A,#N/A,FALSE,"NAA9697";#N/A,#N/A,FALSE,"ECWEBB";#N/A,#N/A,FALSE,"MFT96";#N/A,#N/A,FALSE,"CTrecon"}</definedName>
    <definedName name="NOCONFLICT_1_4_1_1" hidden="1">{#N/A,#N/A,FALSE,"TMCOMP96";#N/A,#N/A,FALSE,"MAT96";#N/A,#N/A,FALSE,"FANDA96";#N/A,#N/A,FALSE,"INTRAN96";#N/A,#N/A,FALSE,"NAA9697";#N/A,#N/A,FALSE,"ECWEBB";#N/A,#N/A,FALSE,"MFT96";#N/A,#N/A,FALSE,"CTrecon"}</definedName>
    <definedName name="NOCONFLICT_1_4_1_2" localSheetId="0" hidden="1">{#N/A,#N/A,FALSE,"TMCOMP96";#N/A,#N/A,FALSE,"MAT96";#N/A,#N/A,FALSE,"FANDA96";#N/A,#N/A,FALSE,"INTRAN96";#N/A,#N/A,FALSE,"NAA9697";#N/A,#N/A,FALSE,"ECWEBB";#N/A,#N/A,FALSE,"MFT96";#N/A,#N/A,FALSE,"CTrecon"}</definedName>
    <definedName name="NOCONFLICT_1_4_1_2" hidden="1">{#N/A,#N/A,FALSE,"TMCOMP96";#N/A,#N/A,FALSE,"MAT96";#N/A,#N/A,FALSE,"FANDA96";#N/A,#N/A,FALSE,"INTRAN96";#N/A,#N/A,FALSE,"NAA9697";#N/A,#N/A,FALSE,"ECWEBB";#N/A,#N/A,FALSE,"MFT96";#N/A,#N/A,FALSE,"CTrecon"}</definedName>
    <definedName name="NOCONFLICT_1_4_1_3" localSheetId="0" hidden="1">{#N/A,#N/A,FALSE,"TMCOMP96";#N/A,#N/A,FALSE,"MAT96";#N/A,#N/A,FALSE,"FANDA96";#N/A,#N/A,FALSE,"INTRAN96";#N/A,#N/A,FALSE,"NAA9697";#N/A,#N/A,FALSE,"ECWEBB";#N/A,#N/A,FALSE,"MFT96";#N/A,#N/A,FALSE,"CTrecon"}</definedName>
    <definedName name="NOCONFLICT_1_4_1_3" hidden="1">{#N/A,#N/A,FALSE,"TMCOMP96";#N/A,#N/A,FALSE,"MAT96";#N/A,#N/A,FALSE,"FANDA96";#N/A,#N/A,FALSE,"INTRAN96";#N/A,#N/A,FALSE,"NAA9697";#N/A,#N/A,FALSE,"ECWEBB";#N/A,#N/A,FALSE,"MFT96";#N/A,#N/A,FALSE,"CTrecon"}</definedName>
    <definedName name="NOCONFLICT_1_4_1_4" localSheetId="0" hidden="1">{#N/A,#N/A,FALSE,"TMCOMP96";#N/A,#N/A,FALSE,"MAT96";#N/A,#N/A,FALSE,"FANDA96";#N/A,#N/A,FALSE,"INTRAN96";#N/A,#N/A,FALSE,"NAA9697";#N/A,#N/A,FALSE,"ECWEBB";#N/A,#N/A,FALSE,"MFT96";#N/A,#N/A,FALSE,"CTrecon"}</definedName>
    <definedName name="NOCONFLICT_1_4_1_4" hidden="1">{#N/A,#N/A,FALSE,"TMCOMP96";#N/A,#N/A,FALSE,"MAT96";#N/A,#N/A,FALSE,"FANDA96";#N/A,#N/A,FALSE,"INTRAN96";#N/A,#N/A,FALSE,"NAA9697";#N/A,#N/A,FALSE,"ECWEBB";#N/A,#N/A,FALSE,"MFT96";#N/A,#N/A,FALSE,"CTrecon"}</definedName>
    <definedName name="NOCONFLICT_1_4_1_5" hidden="1">{#N/A,#N/A,FALSE,"TMCOMP96";#N/A,#N/A,FALSE,"MAT96";#N/A,#N/A,FALSE,"FANDA96";#N/A,#N/A,FALSE,"INTRAN96";#N/A,#N/A,FALSE,"NAA9697";#N/A,#N/A,FALSE,"ECWEBB";#N/A,#N/A,FALSE,"MFT96";#N/A,#N/A,FALSE,"CTrecon"}</definedName>
    <definedName name="NOCONFLICT_1_4_2" localSheetId="0" hidden="1">{#N/A,#N/A,FALSE,"TMCOMP96";#N/A,#N/A,FALSE,"MAT96";#N/A,#N/A,FALSE,"FANDA96";#N/A,#N/A,FALSE,"INTRAN96";#N/A,#N/A,FALSE,"NAA9697";#N/A,#N/A,FALSE,"ECWEBB";#N/A,#N/A,FALSE,"MFT96";#N/A,#N/A,FALSE,"CTrecon"}</definedName>
    <definedName name="NOCONFLICT_1_4_2" hidden="1">{#N/A,#N/A,FALSE,"TMCOMP96";#N/A,#N/A,FALSE,"MAT96";#N/A,#N/A,FALSE,"FANDA96";#N/A,#N/A,FALSE,"INTRAN96";#N/A,#N/A,FALSE,"NAA9697";#N/A,#N/A,FALSE,"ECWEBB";#N/A,#N/A,FALSE,"MFT96";#N/A,#N/A,FALSE,"CTrecon"}</definedName>
    <definedName name="NOCONFLICT_1_4_3" localSheetId="0" hidden="1">{#N/A,#N/A,FALSE,"TMCOMP96";#N/A,#N/A,FALSE,"MAT96";#N/A,#N/A,FALSE,"FANDA96";#N/A,#N/A,FALSE,"INTRAN96";#N/A,#N/A,FALSE,"NAA9697";#N/A,#N/A,FALSE,"ECWEBB";#N/A,#N/A,FALSE,"MFT96";#N/A,#N/A,FALSE,"CTrecon"}</definedName>
    <definedName name="NOCONFLICT_1_4_3" hidden="1">{#N/A,#N/A,FALSE,"TMCOMP96";#N/A,#N/A,FALSE,"MAT96";#N/A,#N/A,FALSE,"FANDA96";#N/A,#N/A,FALSE,"INTRAN96";#N/A,#N/A,FALSE,"NAA9697";#N/A,#N/A,FALSE,"ECWEBB";#N/A,#N/A,FALSE,"MFT96";#N/A,#N/A,FALSE,"CTrecon"}</definedName>
    <definedName name="NOCONFLICT_1_4_4" localSheetId="0" hidden="1">{#N/A,#N/A,FALSE,"TMCOMP96";#N/A,#N/A,FALSE,"MAT96";#N/A,#N/A,FALSE,"FANDA96";#N/A,#N/A,FALSE,"INTRAN96";#N/A,#N/A,FALSE,"NAA9697";#N/A,#N/A,FALSE,"ECWEBB";#N/A,#N/A,FALSE,"MFT96";#N/A,#N/A,FALSE,"CTrecon"}</definedName>
    <definedName name="NOCONFLICT_1_4_4" hidden="1">{#N/A,#N/A,FALSE,"TMCOMP96";#N/A,#N/A,FALSE,"MAT96";#N/A,#N/A,FALSE,"FANDA96";#N/A,#N/A,FALSE,"INTRAN96";#N/A,#N/A,FALSE,"NAA9697";#N/A,#N/A,FALSE,"ECWEBB";#N/A,#N/A,FALSE,"MFT96";#N/A,#N/A,FALSE,"CTrecon"}</definedName>
    <definedName name="NOCONFLICT_1_4_5" localSheetId="0" hidden="1">{#N/A,#N/A,FALSE,"TMCOMP96";#N/A,#N/A,FALSE,"MAT96";#N/A,#N/A,FALSE,"FANDA96";#N/A,#N/A,FALSE,"INTRAN96";#N/A,#N/A,FALSE,"NAA9697";#N/A,#N/A,FALSE,"ECWEBB";#N/A,#N/A,FALSE,"MFT96";#N/A,#N/A,FALSE,"CTrecon"}</definedName>
    <definedName name="NOCONFLICT_1_4_5" hidden="1">{#N/A,#N/A,FALSE,"TMCOMP96";#N/A,#N/A,FALSE,"MAT96";#N/A,#N/A,FALSE,"FANDA96";#N/A,#N/A,FALSE,"INTRAN96";#N/A,#N/A,FALSE,"NAA9697";#N/A,#N/A,FALSE,"ECWEBB";#N/A,#N/A,FALSE,"MFT96";#N/A,#N/A,FALSE,"CTrecon"}</definedName>
    <definedName name="NOCONFLICT_1_5" localSheetId="0" hidden="1">{#N/A,#N/A,FALSE,"TMCOMP96";#N/A,#N/A,FALSE,"MAT96";#N/A,#N/A,FALSE,"FANDA96";#N/A,#N/A,FALSE,"INTRAN96";#N/A,#N/A,FALSE,"NAA9697";#N/A,#N/A,FALSE,"ECWEBB";#N/A,#N/A,FALSE,"MFT96";#N/A,#N/A,FALSE,"CTrecon"}</definedName>
    <definedName name="NOCONFLICT_1_5" hidden="1">{#N/A,#N/A,FALSE,"TMCOMP96";#N/A,#N/A,FALSE,"MAT96";#N/A,#N/A,FALSE,"FANDA96";#N/A,#N/A,FALSE,"INTRAN96";#N/A,#N/A,FALSE,"NAA9697";#N/A,#N/A,FALSE,"ECWEBB";#N/A,#N/A,FALSE,"MFT96";#N/A,#N/A,FALSE,"CTrecon"}</definedName>
    <definedName name="NOCONFLICT_1_5_1" localSheetId="0" hidden="1">{#N/A,#N/A,FALSE,"TMCOMP96";#N/A,#N/A,FALSE,"MAT96";#N/A,#N/A,FALSE,"FANDA96";#N/A,#N/A,FALSE,"INTRAN96";#N/A,#N/A,FALSE,"NAA9697";#N/A,#N/A,FALSE,"ECWEBB";#N/A,#N/A,FALSE,"MFT96";#N/A,#N/A,FALSE,"CTrecon"}</definedName>
    <definedName name="NOCONFLICT_1_5_1" hidden="1">{#N/A,#N/A,FALSE,"TMCOMP96";#N/A,#N/A,FALSE,"MAT96";#N/A,#N/A,FALSE,"FANDA96";#N/A,#N/A,FALSE,"INTRAN96";#N/A,#N/A,FALSE,"NAA9697";#N/A,#N/A,FALSE,"ECWEBB";#N/A,#N/A,FALSE,"MFT96";#N/A,#N/A,FALSE,"CTrecon"}</definedName>
    <definedName name="NOCONFLICT_1_5_2" localSheetId="0" hidden="1">{#N/A,#N/A,FALSE,"TMCOMP96";#N/A,#N/A,FALSE,"MAT96";#N/A,#N/A,FALSE,"FANDA96";#N/A,#N/A,FALSE,"INTRAN96";#N/A,#N/A,FALSE,"NAA9697";#N/A,#N/A,FALSE,"ECWEBB";#N/A,#N/A,FALSE,"MFT96";#N/A,#N/A,FALSE,"CTrecon"}</definedName>
    <definedName name="NOCONFLICT_1_5_2" hidden="1">{#N/A,#N/A,FALSE,"TMCOMP96";#N/A,#N/A,FALSE,"MAT96";#N/A,#N/A,FALSE,"FANDA96";#N/A,#N/A,FALSE,"INTRAN96";#N/A,#N/A,FALSE,"NAA9697";#N/A,#N/A,FALSE,"ECWEBB";#N/A,#N/A,FALSE,"MFT96";#N/A,#N/A,FALSE,"CTrecon"}</definedName>
    <definedName name="NOCONFLICT_1_5_3" localSheetId="0" hidden="1">{#N/A,#N/A,FALSE,"TMCOMP96";#N/A,#N/A,FALSE,"MAT96";#N/A,#N/A,FALSE,"FANDA96";#N/A,#N/A,FALSE,"INTRAN96";#N/A,#N/A,FALSE,"NAA9697";#N/A,#N/A,FALSE,"ECWEBB";#N/A,#N/A,FALSE,"MFT96";#N/A,#N/A,FALSE,"CTrecon"}</definedName>
    <definedName name="NOCONFLICT_1_5_3" hidden="1">{#N/A,#N/A,FALSE,"TMCOMP96";#N/A,#N/A,FALSE,"MAT96";#N/A,#N/A,FALSE,"FANDA96";#N/A,#N/A,FALSE,"INTRAN96";#N/A,#N/A,FALSE,"NAA9697";#N/A,#N/A,FALSE,"ECWEBB";#N/A,#N/A,FALSE,"MFT96";#N/A,#N/A,FALSE,"CTrecon"}</definedName>
    <definedName name="NOCONFLICT_1_5_4" localSheetId="0" hidden="1">{#N/A,#N/A,FALSE,"TMCOMP96";#N/A,#N/A,FALSE,"MAT96";#N/A,#N/A,FALSE,"FANDA96";#N/A,#N/A,FALSE,"INTRAN96";#N/A,#N/A,FALSE,"NAA9697";#N/A,#N/A,FALSE,"ECWEBB";#N/A,#N/A,FALSE,"MFT96";#N/A,#N/A,FALSE,"CTrecon"}</definedName>
    <definedName name="NOCONFLICT_1_5_4" hidden="1">{#N/A,#N/A,FALSE,"TMCOMP96";#N/A,#N/A,FALSE,"MAT96";#N/A,#N/A,FALSE,"FANDA96";#N/A,#N/A,FALSE,"INTRAN96";#N/A,#N/A,FALSE,"NAA9697";#N/A,#N/A,FALSE,"ECWEBB";#N/A,#N/A,FALSE,"MFT96";#N/A,#N/A,FALSE,"CTrecon"}</definedName>
    <definedName name="NOCONFLICT_1_5_5" hidden="1">{#N/A,#N/A,FALSE,"TMCOMP96";#N/A,#N/A,FALSE,"MAT96";#N/A,#N/A,FALSE,"FANDA96";#N/A,#N/A,FALSE,"INTRAN96";#N/A,#N/A,FALSE,"NAA9697";#N/A,#N/A,FALSE,"ECWEBB";#N/A,#N/A,FALSE,"MFT96";#N/A,#N/A,FALSE,"CTrecon"}</definedName>
    <definedName name="NOCONFLICT_2" localSheetId="0" hidden="1">{#N/A,#N/A,FALSE,"TMCOMP96";#N/A,#N/A,FALSE,"MAT96";#N/A,#N/A,FALSE,"FANDA96";#N/A,#N/A,FALSE,"INTRAN96";#N/A,#N/A,FALSE,"NAA9697";#N/A,#N/A,FALSE,"ECWEBB";#N/A,#N/A,FALSE,"MFT96";#N/A,#N/A,FALSE,"CTrecon"}</definedName>
    <definedName name="NOCONFLICT_2" localSheetId="3" hidden="1">{#N/A,#N/A,FALSE,"TMCOMP96";#N/A,#N/A,FALSE,"MAT96";#N/A,#N/A,FALSE,"FANDA96";#N/A,#N/A,FALSE,"INTRAN96";#N/A,#N/A,FALSE,"NAA9697";#N/A,#N/A,FALSE,"ECWEBB";#N/A,#N/A,FALSE,"MFT96";#N/A,#N/A,FALSE,"CTrecon"}</definedName>
    <definedName name="NOCONFLICT_2" localSheetId="4" hidden="1">{#N/A,#N/A,FALSE,"TMCOMP96";#N/A,#N/A,FALSE,"MAT96";#N/A,#N/A,FALSE,"FANDA96";#N/A,#N/A,FALSE,"INTRAN96";#N/A,#N/A,FALSE,"NAA9697";#N/A,#N/A,FALSE,"ECWEBB";#N/A,#N/A,FALSE,"MFT96";#N/A,#N/A,FALSE,"CTrecon"}</definedName>
    <definedName name="NOCONFLICT_2" hidden="1">{#N/A,#N/A,FALSE,"TMCOMP96";#N/A,#N/A,FALSE,"MAT96";#N/A,#N/A,FALSE,"FANDA96";#N/A,#N/A,FALSE,"INTRAN96";#N/A,#N/A,FALSE,"NAA9697";#N/A,#N/A,FALSE,"ECWEBB";#N/A,#N/A,FALSE,"MFT96";#N/A,#N/A,FALSE,"CTrecon"}</definedName>
    <definedName name="NOCONFLICT_2_1" localSheetId="0" hidden="1">{#N/A,#N/A,FALSE,"TMCOMP96";#N/A,#N/A,FALSE,"MAT96";#N/A,#N/A,FALSE,"FANDA96";#N/A,#N/A,FALSE,"INTRAN96";#N/A,#N/A,FALSE,"NAA9697";#N/A,#N/A,FALSE,"ECWEBB";#N/A,#N/A,FALSE,"MFT96";#N/A,#N/A,FALSE,"CTrecon"}</definedName>
    <definedName name="NOCONFLICT_2_1" hidden="1">{#N/A,#N/A,FALSE,"TMCOMP96";#N/A,#N/A,FALSE,"MAT96";#N/A,#N/A,FALSE,"FANDA96";#N/A,#N/A,FALSE,"INTRAN96";#N/A,#N/A,FALSE,"NAA9697";#N/A,#N/A,FALSE,"ECWEBB";#N/A,#N/A,FALSE,"MFT96";#N/A,#N/A,FALSE,"CTrecon"}</definedName>
    <definedName name="NOCONFLICT_2_1_1" localSheetId="0" hidden="1">{#N/A,#N/A,FALSE,"TMCOMP96";#N/A,#N/A,FALSE,"MAT96";#N/A,#N/A,FALSE,"FANDA96";#N/A,#N/A,FALSE,"INTRAN96";#N/A,#N/A,FALSE,"NAA9697";#N/A,#N/A,FALSE,"ECWEBB";#N/A,#N/A,FALSE,"MFT96";#N/A,#N/A,FALSE,"CTrecon"}</definedName>
    <definedName name="NOCONFLICT_2_1_1" hidden="1">{#N/A,#N/A,FALSE,"TMCOMP96";#N/A,#N/A,FALSE,"MAT96";#N/A,#N/A,FALSE,"FANDA96";#N/A,#N/A,FALSE,"INTRAN96";#N/A,#N/A,FALSE,"NAA9697";#N/A,#N/A,FALSE,"ECWEBB";#N/A,#N/A,FALSE,"MFT96";#N/A,#N/A,FALSE,"CTrecon"}</definedName>
    <definedName name="NOCONFLICT_2_1_1_1" hidden="1">{#N/A,#N/A,FALSE,"TMCOMP96";#N/A,#N/A,FALSE,"MAT96";#N/A,#N/A,FALSE,"FANDA96";#N/A,#N/A,FALSE,"INTRAN96";#N/A,#N/A,FALSE,"NAA9697";#N/A,#N/A,FALSE,"ECWEBB";#N/A,#N/A,FALSE,"MFT96";#N/A,#N/A,FALSE,"CTrecon"}</definedName>
    <definedName name="NOCONFLICT_2_1_1_2" hidden="1">{#N/A,#N/A,FALSE,"TMCOMP96";#N/A,#N/A,FALSE,"MAT96";#N/A,#N/A,FALSE,"FANDA96";#N/A,#N/A,FALSE,"INTRAN96";#N/A,#N/A,FALSE,"NAA9697";#N/A,#N/A,FALSE,"ECWEBB";#N/A,#N/A,FALSE,"MFT96";#N/A,#N/A,FALSE,"CTrecon"}</definedName>
    <definedName name="NOCONFLICT_2_1_2" localSheetId="0" hidden="1">{#N/A,#N/A,FALSE,"TMCOMP96";#N/A,#N/A,FALSE,"MAT96";#N/A,#N/A,FALSE,"FANDA96";#N/A,#N/A,FALSE,"INTRAN96";#N/A,#N/A,FALSE,"NAA9697";#N/A,#N/A,FALSE,"ECWEBB";#N/A,#N/A,FALSE,"MFT96";#N/A,#N/A,FALSE,"CTrecon"}</definedName>
    <definedName name="NOCONFLICT_2_1_2" hidden="1">{#N/A,#N/A,FALSE,"TMCOMP96";#N/A,#N/A,FALSE,"MAT96";#N/A,#N/A,FALSE,"FANDA96";#N/A,#N/A,FALSE,"INTRAN96";#N/A,#N/A,FALSE,"NAA9697";#N/A,#N/A,FALSE,"ECWEBB";#N/A,#N/A,FALSE,"MFT96";#N/A,#N/A,FALSE,"CTrecon"}</definedName>
    <definedName name="NOCONFLICT_2_1_3" localSheetId="0" hidden="1">{#N/A,#N/A,FALSE,"TMCOMP96";#N/A,#N/A,FALSE,"MAT96";#N/A,#N/A,FALSE,"FANDA96";#N/A,#N/A,FALSE,"INTRAN96";#N/A,#N/A,FALSE,"NAA9697";#N/A,#N/A,FALSE,"ECWEBB";#N/A,#N/A,FALSE,"MFT96";#N/A,#N/A,FALSE,"CTrecon"}</definedName>
    <definedName name="NOCONFLICT_2_1_3" hidden="1">{#N/A,#N/A,FALSE,"TMCOMP96";#N/A,#N/A,FALSE,"MAT96";#N/A,#N/A,FALSE,"FANDA96";#N/A,#N/A,FALSE,"INTRAN96";#N/A,#N/A,FALSE,"NAA9697";#N/A,#N/A,FALSE,"ECWEBB";#N/A,#N/A,FALSE,"MFT96";#N/A,#N/A,FALSE,"CTrecon"}</definedName>
    <definedName name="NOCONFLICT_2_1_4" localSheetId="0" hidden="1">{#N/A,#N/A,FALSE,"TMCOMP96";#N/A,#N/A,FALSE,"MAT96";#N/A,#N/A,FALSE,"FANDA96";#N/A,#N/A,FALSE,"INTRAN96";#N/A,#N/A,FALSE,"NAA9697";#N/A,#N/A,FALSE,"ECWEBB";#N/A,#N/A,FALSE,"MFT96";#N/A,#N/A,FALSE,"CTrecon"}</definedName>
    <definedName name="NOCONFLICT_2_1_4" hidden="1">{#N/A,#N/A,FALSE,"TMCOMP96";#N/A,#N/A,FALSE,"MAT96";#N/A,#N/A,FALSE,"FANDA96";#N/A,#N/A,FALSE,"INTRAN96";#N/A,#N/A,FALSE,"NAA9697";#N/A,#N/A,FALSE,"ECWEBB";#N/A,#N/A,FALSE,"MFT96";#N/A,#N/A,FALSE,"CTrecon"}</definedName>
    <definedName name="NOCONFLICT_2_1_5" localSheetId="0" hidden="1">{#N/A,#N/A,FALSE,"TMCOMP96";#N/A,#N/A,FALSE,"MAT96";#N/A,#N/A,FALSE,"FANDA96";#N/A,#N/A,FALSE,"INTRAN96";#N/A,#N/A,FALSE,"NAA9697";#N/A,#N/A,FALSE,"ECWEBB";#N/A,#N/A,FALSE,"MFT96";#N/A,#N/A,FALSE,"CTrecon"}</definedName>
    <definedName name="NOCONFLICT_2_1_5" hidden="1">{#N/A,#N/A,FALSE,"TMCOMP96";#N/A,#N/A,FALSE,"MAT96";#N/A,#N/A,FALSE,"FANDA96";#N/A,#N/A,FALSE,"INTRAN96";#N/A,#N/A,FALSE,"NAA9697";#N/A,#N/A,FALSE,"ECWEBB";#N/A,#N/A,FALSE,"MFT96";#N/A,#N/A,FALSE,"CTrecon"}</definedName>
    <definedName name="NOCONFLICT_2_2" localSheetId="0" hidden="1">{#N/A,#N/A,FALSE,"TMCOMP96";#N/A,#N/A,FALSE,"MAT96";#N/A,#N/A,FALSE,"FANDA96";#N/A,#N/A,FALSE,"INTRAN96";#N/A,#N/A,FALSE,"NAA9697";#N/A,#N/A,FALSE,"ECWEBB";#N/A,#N/A,FALSE,"MFT96";#N/A,#N/A,FALSE,"CTrecon"}</definedName>
    <definedName name="NOCONFLICT_2_2" hidden="1">{#N/A,#N/A,FALSE,"TMCOMP96";#N/A,#N/A,FALSE,"MAT96";#N/A,#N/A,FALSE,"FANDA96";#N/A,#N/A,FALSE,"INTRAN96";#N/A,#N/A,FALSE,"NAA9697";#N/A,#N/A,FALSE,"ECWEBB";#N/A,#N/A,FALSE,"MFT96";#N/A,#N/A,FALSE,"CTrecon"}</definedName>
    <definedName name="NOCONFLICT_2_3" localSheetId="0" hidden="1">{#N/A,#N/A,FALSE,"TMCOMP96";#N/A,#N/A,FALSE,"MAT96";#N/A,#N/A,FALSE,"FANDA96";#N/A,#N/A,FALSE,"INTRAN96";#N/A,#N/A,FALSE,"NAA9697";#N/A,#N/A,FALSE,"ECWEBB";#N/A,#N/A,FALSE,"MFT96";#N/A,#N/A,FALSE,"CTrecon"}</definedName>
    <definedName name="NOCONFLICT_2_3" hidden="1">{#N/A,#N/A,FALSE,"TMCOMP96";#N/A,#N/A,FALSE,"MAT96";#N/A,#N/A,FALSE,"FANDA96";#N/A,#N/A,FALSE,"INTRAN96";#N/A,#N/A,FALSE,"NAA9697";#N/A,#N/A,FALSE,"ECWEBB";#N/A,#N/A,FALSE,"MFT96";#N/A,#N/A,FALSE,"CTrecon"}</definedName>
    <definedName name="NOCONFLICT_2_4" localSheetId="0" hidden="1">{#N/A,#N/A,FALSE,"TMCOMP96";#N/A,#N/A,FALSE,"MAT96";#N/A,#N/A,FALSE,"FANDA96";#N/A,#N/A,FALSE,"INTRAN96";#N/A,#N/A,FALSE,"NAA9697";#N/A,#N/A,FALSE,"ECWEBB";#N/A,#N/A,FALSE,"MFT96";#N/A,#N/A,FALSE,"CTrecon"}</definedName>
    <definedName name="NOCONFLICT_2_4" hidden="1">{#N/A,#N/A,FALSE,"TMCOMP96";#N/A,#N/A,FALSE,"MAT96";#N/A,#N/A,FALSE,"FANDA96";#N/A,#N/A,FALSE,"INTRAN96";#N/A,#N/A,FALSE,"NAA9697";#N/A,#N/A,FALSE,"ECWEBB";#N/A,#N/A,FALSE,"MFT96";#N/A,#N/A,FALSE,"CTrecon"}</definedName>
    <definedName name="NOCONFLICT_2_5" localSheetId="0" hidden="1">{#N/A,#N/A,FALSE,"TMCOMP96";#N/A,#N/A,FALSE,"MAT96";#N/A,#N/A,FALSE,"FANDA96";#N/A,#N/A,FALSE,"INTRAN96";#N/A,#N/A,FALSE,"NAA9697";#N/A,#N/A,FALSE,"ECWEBB";#N/A,#N/A,FALSE,"MFT96";#N/A,#N/A,FALSE,"CTrecon"}</definedName>
    <definedName name="NOCONFLICT_2_5" hidden="1">{#N/A,#N/A,FALSE,"TMCOMP96";#N/A,#N/A,FALSE,"MAT96";#N/A,#N/A,FALSE,"FANDA96";#N/A,#N/A,FALSE,"INTRAN96";#N/A,#N/A,FALSE,"NAA9697";#N/A,#N/A,FALSE,"ECWEBB";#N/A,#N/A,FALSE,"MFT96";#N/A,#N/A,FALSE,"CTrecon"}</definedName>
    <definedName name="NOCONFLICT_3" localSheetId="0" hidden="1">{#N/A,#N/A,FALSE,"TMCOMP96";#N/A,#N/A,FALSE,"MAT96";#N/A,#N/A,FALSE,"FANDA96";#N/A,#N/A,FALSE,"INTRAN96";#N/A,#N/A,FALSE,"NAA9697";#N/A,#N/A,FALSE,"ECWEBB";#N/A,#N/A,FALSE,"MFT96";#N/A,#N/A,FALSE,"CTrecon"}</definedName>
    <definedName name="NOCONFLICT_3" hidden="1">{#N/A,#N/A,FALSE,"TMCOMP96";#N/A,#N/A,FALSE,"MAT96";#N/A,#N/A,FALSE,"FANDA96";#N/A,#N/A,FALSE,"INTRAN96";#N/A,#N/A,FALSE,"NAA9697";#N/A,#N/A,FALSE,"ECWEBB";#N/A,#N/A,FALSE,"MFT96";#N/A,#N/A,FALSE,"CTrecon"}</definedName>
    <definedName name="NOCONFLICT_3_1" localSheetId="0" hidden="1">{#N/A,#N/A,FALSE,"TMCOMP96";#N/A,#N/A,FALSE,"MAT96";#N/A,#N/A,FALSE,"FANDA96";#N/A,#N/A,FALSE,"INTRAN96";#N/A,#N/A,FALSE,"NAA9697";#N/A,#N/A,FALSE,"ECWEBB";#N/A,#N/A,FALSE,"MFT96";#N/A,#N/A,FALSE,"CTrecon"}</definedName>
    <definedName name="NOCONFLICT_3_1" hidden="1">{#N/A,#N/A,FALSE,"TMCOMP96";#N/A,#N/A,FALSE,"MAT96";#N/A,#N/A,FALSE,"FANDA96";#N/A,#N/A,FALSE,"INTRAN96";#N/A,#N/A,FALSE,"NAA9697";#N/A,#N/A,FALSE,"ECWEBB";#N/A,#N/A,FALSE,"MFT96";#N/A,#N/A,FALSE,"CTrecon"}</definedName>
    <definedName name="NOCONFLICT_3_1_1" localSheetId="0" hidden="1">{#N/A,#N/A,FALSE,"TMCOMP96";#N/A,#N/A,FALSE,"MAT96";#N/A,#N/A,FALSE,"FANDA96";#N/A,#N/A,FALSE,"INTRAN96";#N/A,#N/A,FALSE,"NAA9697";#N/A,#N/A,FALSE,"ECWEBB";#N/A,#N/A,FALSE,"MFT96";#N/A,#N/A,FALSE,"CTrecon"}</definedName>
    <definedName name="NOCONFLICT_3_1_1" hidden="1">{#N/A,#N/A,FALSE,"TMCOMP96";#N/A,#N/A,FALSE,"MAT96";#N/A,#N/A,FALSE,"FANDA96";#N/A,#N/A,FALSE,"INTRAN96";#N/A,#N/A,FALSE,"NAA9697";#N/A,#N/A,FALSE,"ECWEBB";#N/A,#N/A,FALSE,"MFT96";#N/A,#N/A,FALSE,"CTrecon"}</definedName>
    <definedName name="NOCONFLICT_3_1_1_1" hidden="1">{#N/A,#N/A,FALSE,"TMCOMP96";#N/A,#N/A,FALSE,"MAT96";#N/A,#N/A,FALSE,"FANDA96";#N/A,#N/A,FALSE,"INTRAN96";#N/A,#N/A,FALSE,"NAA9697";#N/A,#N/A,FALSE,"ECWEBB";#N/A,#N/A,FALSE,"MFT96";#N/A,#N/A,FALSE,"CTrecon"}</definedName>
    <definedName name="NOCONFLICT_3_1_1_2" hidden="1">{#N/A,#N/A,FALSE,"TMCOMP96";#N/A,#N/A,FALSE,"MAT96";#N/A,#N/A,FALSE,"FANDA96";#N/A,#N/A,FALSE,"INTRAN96";#N/A,#N/A,FALSE,"NAA9697";#N/A,#N/A,FALSE,"ECWEBB";#N/A,#N/A,FALSE,"MFT96";#N/A,#N/A,FALSE,"CTrecon"}</definedName>
    <definedName name="NOCONFLICT_3_1_2" localSheetId="0" hidden="1">{#N/A,#N/A,FALSE,"TMCOMP96";#N/A,#N/A,FALSE,"MAT96";#N/A,#N/A,FALSE,"FANDA96";#N/A,#N/A,FALSE,"INTRAN96";#N/A,#N/A,FALSE,"NAA9697";#N/A,#N/A,FALSE,"ECWEBB";#N/A,#N/A,FALSE,"MFT96";#N/A,#N/A,FALSE,"CTrecon"}</definedName>
    <definedName name="NOCONFLICT_3_1_2" hidden="1">{#N/A,#N/A,FALSE,"TMCOMP96";#N/A,#N/A,FALSE,"MAT96";#N/A,#N/A,FALSE,"FANDA96";#N/A,#N/A,FALSE,"INTRAN96";#N/A,#N/A,FALSE,"NAA9697";#N/A,#N/A,FALSE,"ECWEBB";#N/A,#N/A,FALSE,"MFT96";#N/A,#N/A,FALSE,"CTrecon"}</definedName>
    <definedName name="NOCONFLICT_3_1_3" localSheetId="0" hidden="1">{#N/A,#N/A,FALSE,"TMCOMP96";#N/A,#N/A,FALSE,"MAT96";#N/A,#N/A,FALSE,"FANDA96";#N/A,#N/A,FALSE,"INTRAN96";#N/A,#N/A,FALSE,"NAA9697";#N/A,#N/A,FALSE,"ECWEBB";#N/A,#N/A,FALSE,"MFT96";#N/A,#N/A,FALSE,"CTrecon"}</definedName>
    <definedName name="NOCONFLICT_3_1_3" hidden="1">{#N/A,#N/A,FALSE,"TMCOMP96";#N/A,#N/A,FALSE,"MAT96";#N/A,#N/A,FALSE,"FANDA96";#N/A,#N/A,FALSE,"INTRAN96";#N/A,#N/A,FALSE,"NAA9697";#N/A,#N/A,FALSE,"ECWEBB";#N/A,#N/A,FALSE,"MFT96";#N/A,#N/A,FALSE,"CTrecon"}</definedName>
    <definedName name="NOCONFLICT_3_1_4" localSheetId="0" hidden="1">{#N/A,#N/A,FALSE,"TMCOMP96";#N/A,#N/A,FALSE,"MAT96";#N/A,#N/A,FALSE,"FANDA96";#N/A,#N/A,FALSE,"INTRAN96";#N/A,#N/A,FALSE,"NAA9697";#N/A,#N/A,FALSE,"ECWEBB";#N/A,#N/A,FALSE,"MFT96";#N/A,#N/A,FALSE,"CTrecon"}</definedName>
    <definedName name="NOCONFLICT_3_1_4" hidden="1">{#N/A,#N/A,FALSE,"TMCOMP96";#N/A,#N/A,FALSE,"MAT96";#N/A,#N/A,FALSE,"FANDA96";#N/A,#N/A,FALSE,"INTRAN96";#N/A,#N/A,FALSE,"NAA9697";#N/A,#N/A,FALSE,"ECWEBB";#N/A,#N/A,FALSE,"MFT96";#N/A,#N/A,FALSE,"CTrecon"}</definedName>
    <definedName name="NOCONFLICT_3_1_5" localSheetId="0" hidden="1">{#N/A,#N/A,FALSE,"TMCOMP96";#N/A,#N/A,FALSE,"MAT96";#N/A,#N/A,FALSE,"FANDA96";#N/A,#N/A,FALSE,"INTRAN96";#N/A,#N/A,FALSE,"NAA9697";#N/A,#N/A,FALSE,"ECWEBB";#N/A,#N/A,FALSE,"MFT96";#N/A,#N/A,FALSE,"CTrecon"}</definedName>
    <definedName name="NOCONFLICT_3_1_5" hidden="1">{#N/A,#N/A,FALSE,"TMCOMP96";#N/A,#N/A,FALSE,"MAT96";#N/A,#N/A,FALSE,"FANDA96";#N/A,#N/A,FALSE,"INTRAN96";#N/A,#N/A,FALSE,"NAA9697";#N/A,#N/A,FALSE,"ECWEBB";#N/A,#N/A,FALSE,"MFT96";#N/A,#N/A,FALSE,"CTrecon"}</definedName>
    <definedName name="NOCONFLICT_3_2" localSheetId="0" hidden="1">{#N/A,#N/A,FALSE,"TMCOMP96";#N/A,#N/A,FALSE,"MAT96";#N/A,#N/A,FALSE,"FANDA96";#N/A,#N/A,FALSE,"INTRAN96";#N/A,#N/A,FALSE,"NAA9697";#N/A,#N/A,FALSE,"ECWEBB";#N/A,#N/A,FALSE,"MFT96";#N/A,#N/A,FALSE,"CTrecon"}</definedName>
    <definedName name="NOCONFLICT_3_2" hidden="1">{#N/A,#N/A,FALSE,"TMCOMP96";#N/A,#N/A,FALSE,"MAT96";#N/A,#N/A,FALSE,"FANDA96";#N/A,#N/A,FALSE,"INTRAN96";#N/A,#N/A,FALSE,"NAA9697";#N/A,#N/A,FALSE,"ECWEBB";#N/A,#N/A,FALSE,"MFT96";#N/A,#N/A,FALSE,"CTrecon"}</definedName>
    <definedName name="NOCONFLICT_3_3" localSheetId="0" hidden="1">{#N/A,#N/A,FALSE,"TMCOMP96";#N/A,#N/A,FALSE,"MAT96";#N/A,#N/A,FALSE,"FANDA96";#N/A,#N/A,FALSE,"INTRAN96";#N/A,#N/A,FALSE,"NAA9697";#N/A,#N/A,FALSE,"ECWEBB";#N/A,#N/A,FALSE,"MFT96";#N/A,#N/A,FALSE,"CTrecon"}</definedName>
    <definedName name="NOCONFLICT_3_3" hidden="1">{#N/A,#N/A,FALSE,"TMCOMP96";#N/A,#N/A,FALSE,"MAT96";#N/A,#N/A,FALSE,"FANDA96";#N/A,#N/A,FALSE,"INTRAN96";#N/A,#N/A,FALSE,"NAA9697";#N/A,#N/A,FALSE,"ECWEBB";#N/A,#N/A,FALSE,"MFT96";#N/A,#N/A,FALSE,"CTrecon"}</definedName>
    <definedName name="NOCONFLICT_3_4" localSheetId="0" hidden="1">{#N/A,#N/A,FALSE,"TMCOMP96";#N/A,#N/A,FALSE,"MAT96";#N/A,#N/A,FALSE,"FANDA96";#N/A,#N/A,FALSE,"INTRAN96";#N/A,#N/A,FALSE,"NAA9697";#N/A,#N/A,FALSE,"ECWEBB";#N/A,#N/A,FALSE,"MFT96";#N/A,#N/A,FALSE,"CTrecon"}</definedName>
    <definedName name="NOCONFLICT_3_4" hidden="1">{#N/A,#N/A,FALSE,"TMCOMP96";#N/A,#N/A,FALSE,"MAT96";#N/A,#N/A,FALSE,"FANDA96";#N/A,#N/A,FALSE,"INTRAN96";#N/A,#N/A,FALSE,"NAA9697";#N/A,#N/A,FALSE,"ECWEBB";#N/A,#N/A,FALSE,"MFT96";#N/A,#N/A,FALSE,"CTrecon"}</definedName>
    <definedName name="NOCONFLICT_3_5" localSheetId="0" hidden="1">{#N/A,#N/A,FALSE,"TMCOMP96";#N/A,#N/A,FALSE,"MAT96";#N/A,#N/A,FALSE,"FANDA96";#N/A,#N/A,FALSE,"INTRAN96";#N/A,#N/A,FALSE,"NAA9697";#N/A,#N/A,FALSE,"ECWEBB";#N/A,#N/A,FALSE,"MFT96";#N/A,#N/A,FALSE,"CTrecon"}</definedName>
    <definedName name="NOCONFLICT_3_5" hidden="1">{#N/A,#N/A,FALSE,"TMCOMP96";#N/A,#N/A,FALSE,"MAT96";#N/A,#N/A,FALSE,"FANDA96";#N/A,#N/A,FALSE,"INTRAN96";#N/A,#N/A,FALSE,"NAA9697";#N/A,#N/A,FALSE,"ECWEBB";#N/A,#N/A,FALSE,"MFT96";#N/A,#N/A,FALSE,"CTrecon"}</definedName>
    <definedName name="NOCONFLICT_4" localSheetId="0" hidden="1">{#N/A,#N/A,FALSE,"TMCOMP96";#N/A,#N/A,FALSE,"MAT96";#N/A,#N/A,FALSE,"FANDA96";#N/A,#N/A,FALSE,"INTRAN96";#N/A,#N/A,FALSE,"NAA9697";#N/A,#N/A,FALSE,"ECWEBB";#N/A,#N/A,FALSE,"MFT96";#N/A,#N/A,FALSE,"CTrecon"}</definedName>
    <definedName name="NOCONFLICT_4" hidden="1">{#N/A,#N/A,FALSE,"TMCOMP96";#N/A,#N/A,FALSE,"MAT96";#N/A,#N/A,FALSE,"FANDA96";#N/A,#N/A,FALSE,"INTRAN96";#N/A,#N/A,FALSE,"NAA9697";#N/A,#N/A,FALSE,"ECWEBB";#N/A,#N/A,FALSE,"MFT96";#N/A,#N/A,FALSE,"CTrecon"}</definedName>
    <definedName name="NOCONFLICT_4_1" localSheetId="0" hidden="1">{#N/A,#N/A,FALSE,"TMCOMP96";#N/A,#N/A,FALSE,"MAT96";#N/A,#N/A,FALSE,"FANDA96";#N/A,#N/A,FALSE,"INTRAN96";#N/A,#N/A,FALSE,"NAA9697";#N/A,#N/A,FALSE,"ECWEBB";#N/A,#N/A,FALSE,"MFT96";#N/A,#N/A,FALSE,"CTrecon"}</definedName>
    <definedName name="NOCONFLICT_4_1" hidden="1">{#N/A,#N/A,FALSE,"TMCOMP96";#N/A,#N/A,FALSE,"MAT96";#N/A,#N/A,FALSE,"FANDA96";#N/A,#N/A,FALSE,"INTRAN96";#N/A,#N/A,FALSE,"NAA9697";#N/A,#N/A,FALSE,"ECWEBB";#N/A,#N/A,FALSE,"MFT96";#N/A,#N/A,FALSE,"CTrecon"}</definedName>
    <definedName name="NOCONFLICT_4_1_1" localSheetId="0" hidden="1">{#N/A,#N/A,FALSE,"TMCOMP96";#N/A,#N/A,FALSE,"MAT96";#N/A,#N/A,FALSE,"FANDA96";#N/A,#N/A,FALSE,"INTRAN96";#N/A,#N/A,FALSE,"NAA9697";#N/A,#N/A,FALSE,"ECWEBB";#N/A,#N/A,FALSE,"MFT96";#N/A,#N/A,FALSE,"CTrecon"}</definedName>
    <definedName name="NOCONFLICT_4_1_1" hidden="1">{#N/A,#N/A,FALSE,"TMCOMP96";#N/A,#N/A,FALSE,"MAT96";#N/A,#N/A,FALSE,"FANDA96";#N/A,#N/A,FALSE,"INTRAN96";#N/A,#N/A,FALSE,"NAA9697";#N/A,#N/A,FALSE,"ECWEBB";#N/A,#N/A,FALSE,"MFT96";#N/A,#N/A,FALSE,"CTrecon"}</definedName>
    <definedName name="NOCONFLICT_4_1_1_1" hidden="1">{#N/A,#N/A,FALSE,"TMCOMP96";#N/A,#N/A,FALSE,"MAT96";#N/A,#N/A,FALSE,"FANDA96";#N/A,#N/A,FALSE,"INTRAN96";#N/A,#N/A,FALSE,"NAA9697";#N/A,#N/A,FALSE,"ECWEBB";#N/A,#N/A,FALSE,"MFT96";#N/A,#N/A,FALSE,"CTrecon"}</definedName>
    <definedName name="NOCONFLICT_4_1_1_2" hidden="1">{#N/A,#N/A,FALSE,"TMCOMP96";#N/A,#N/A,FALSE,"MAT96";#N/A,#N/A,FALSE,"FANDA96";#N/A,#N/A,FALSE,"INTRAN96";#N/A,#N/A,FALSE,"NAA9697";#N/A,#N/A,FALSE,"ECWEBB";#N/A,#N/A,FALSE,"MFT96";#N/A,#N/A,FALSE,"CTrecon"}</definedName>
    <definedName name="NOCONFLICT_4_1_2" localSheetId="0" hidden="1">{#N/A,#N/A,FALSE,"TMCOMP96";#N/A,#N/A,FALSE,"MAT96";#N/A,#N/A,FALSE,"FANDA96";#N/A,#N/A,FALSE,"INTRAN96";#N/A,#N/A,FALSE,"NAA9697";#N/A,#N/A,FALSE,"ECWEBB";#N/A,#N/A,FALSE,"MFT96";#N/A,#N/A,FALSE,"CTrecon"}</definedName>
    <definedName name="NOCONFLICT_4_1_2" hidden="1">{#N/A,#N/A,FALSE,"TMCOMP96";#N/A,#N/A,FALSE,"MAT96";#N/A,#N/A,FALSE,"FANDA96";#N/A,#N/A,FALSE,"INTRAN96";#N/A,#N/A,FALSE,"NAA9697";#N/A,#N/A,FALSE,"ECWEBB";#N/A,#N/A,FALSE,"MFT96";#N/A,#N/A,FALSE,"CTrecon"}</definedName>
    <definedName name="NOCONFLICT_4_1_3" localSheetId="0" hidden="1">{#N/A,#N/A,FALSE,"TMCOMP96";#N/A,#N/A,FALSE,"MAT96";#N/A,#N/A,FALSE,"FANDA96";#N/A,#N/A,FALSE,"INTRAN96";#N/A,#N/A,FALSE,"NAA9697";#N/A,#N/A,FALSE,"ECWEBB";#N/A,#N/A,FALSE,"MFT96";#N/A,#N/A,FALSE,"CTrecon"}</definedName>
    <definedName name="NOCONFLICT_4_1_3" hidden="1">{#N/A,#N/A,FALSE,"TMCOMP96";#N/A,#N/A,FALSE,"MAT96";#N/A,#N/A,FALSE,"FANDA96";#N/A,#N/A,FALSE,"INTRAN96";#N/A,#N/A,FALSE,"NAA9697";#N/A,#N/A,FALSE,"ECWEBB";#N/A,#N/A,FALSE,"MFT96";#N/A,#N/A,FALSE,"CTrecon"}</definedName>
    <definedName name="NOCONFLICT_4_1_4" localSheetId="0" hidden="1">{#N/A,#N/A,FALSE,"TMCOMP96";#N/A,#N/A,FALSE,"MAT96";#N/A,#N/A,FALSE,"FANDA96";#N/A,#N/A,FALSE,"INTRAN96";#N/A,#N/A,FALSE,"NAA9697";#N/A,#N/A,FALSE,"ECWEBB";#N/A,#N/A,FALSE,"MFT96";#N/A,#N/A,FALSE,"CTrecon"}</definedName>
    <definedName name="NOCONFLICT_4_1_4" hidden="1">{#N/A,#N/A,FALSE,"TMCOMP96";#N/A,#N/A,FALSE,"MAT96";#N/A,#N/A,FALSE,"FANDA96";#N/A,#N/A,FALSE,"INTRAN96";#N/A,#N/A,FALSE,"NAA9697";#N/A,#N/A,FALSE,"ECWEBB";#N/A,#N/A,FALSE,"MFT96";#N/A,#N/A,FALSE,"CTrecon"}</definedName>
    <definedName name="NOCONFLICT_4_1_5" localSheetId="0" hidden="1">{#N/A,#N/A,FALSE,"TMCOMP96";#N/A,#N/A,FALSE,"MAT96";#N/A,#N/A,FALSE,"FANDA96";#N/A,#N/A,FALSE,"INTRAN96";#N/A,#N/A,FALSE,"NAA9697";#N/A,#N/A,FALSE,"ECWEBB";#N/A,#N/A,FALSE,"MFT96";#N/A,#N/A,FALSE,"CTrecon"}</definedName>
    <definedName name="NOCONFLICT_4_1_5" hidden="1">{#N/A,#N/A,FALSE,"TMCOMP96";#N/A,#N/A,FALSE,"MAT96";#N/A,#N/A,FALSE,"FANDA96";#N/A,#N/A,FALSE,"INTRAN96";#N/A,#N/A,FALSE,"NAA9697";#N/A,#N/A,FALSE,"ECWEBB";#N/A,#N/A,FALSE,"MFT96";#N/A,#N/A,FALSE,"CTrecon"}</definedName>
    <definedName name="NOCONFLICT_4_2" localSheetId="0" hidden="1">{#N/A,#N/A,FALSE,"TMCOMP96";#N/A,#N/A,FALSE,"MAT96";#N/A,#N/A,FALSE,"FANDA96";#N/A,#N/A,FALSE,"INTRAN96";#N/A,#N/A,FALSE,"NAA9697";#N/A,#N/A,FALSE,"ECWEBB";#N/A,#N/A,FALSE,"MFT96";#N/A,#N/A,FALSE,"CTrecon"}</definedName>
    <definedName name="NOCONFLICT_4_2" hidden="1">{#N/A,#N/A,FALSE,"TMCOMP96";#N/A,#N/A,FALSE,"MAT96";#N/A,#N/A,FALSE,"FANDA96";#N/A,#N/A,FALSE,"INTRAN96";#N/A,#N/A,FALSE,"NAA9697";#N/A,#N/A,FALSE,"ECWEBB";#N/A,#N/A,FALSE,"MFT96";#N/A,#N/A,FALSE,"CTrecon"}</definedName>
    <definedName name="NOCONFLICT_4_3" localSheetId="0" hidden="1">{#N/A,#N/A,FALSE,"TMCOMP96";#N/A,#N/A,FALSE,"MAT96";#N/A,#N/A,FALSE,"FANDA96";#N/A,#N/A,FALSE,"INTRAN96";#N/A,#N/A,FALSE,"NAA9697";#N/A,#N/A,FALSE,"ECWEBB";#N/A,#N/A,FALSE,"MFT96";#N/A,#N/A,FALSE,"CTrecon"}</definedName>
    <definedName name="NOCONFLICT_4_3" hidden="1">{#N/A,#N/A,FALSE,"TMCOMP96";#N/A,#N/A,FALSE,"MAT96";#N/A,#N/A,FALSE,"FANDA96";#N/A,#N/A,FALSE,"INTRAN96";#N/A,#N/A,FALSE,"NAA9697";#N/A,#N/A,FALSE,"ECWEBB";#N/A,#N/A,FALSE,"MFT96";#N/A,#N/A,FALSE,"CTrecon"}</definedName>
    <definedName name="NOCONFLICT_4_4" localSheetId="0" hidden="1">{#N/A,#N/A,FALSE,"TMCOMP96";#N/A,#N/A,FALSE,"MAT96";#N/A,#N/A,FALSE,"FANDA96";#N/A,#N/A,FALSE,"INTRAN96";#N/A,#N/A,FALSE,"NAA9697";#N/A,#N/A,FALSE,"ECWEBB";#N/A,#N/A,FALSE,"MFT96";#N/A,#N/A,FALSE,"CTrecon"}</definedName>
    <definedName name="NOCONFLICT_4_4" hidden="1">{#N/A,#N/A,FALSE,"TMCOMP96";#N/A,#N/A,FALSE,"MAT96";#N/A,#N/A,FALSE,"FANDA96";#N/A,#N/A,FALSE,"INTRAN96";#N/A,#N/A,FALSE,"NAA9697";#N/A,#N/A,FALSE,"ECWEBB";#N/A,#N/A,FALSE,"MFT96";#N/A,#N/A,FALSE,"CTrecon"}</definedName>
    <definedName name="NOCONFLICT_4_5" localSheetId="0" hidden="1">{#N/A,#N/A,FALSE,"TMCOMP96";#N/A,#N/A,FALSE,"MAT96";#N/A,#N/A,FALSE,"FANDA96";#N/A,#N/A,FALSE,"INTRAN96";#N/A,#N/A,FALSE,"NAA9697";#N/A,#N/A,FALSE,"ECWEBB";#N/A,#N/A,FALSE,"MFT96";#N/A,#N/A,FALSE,"CTrecon"}</definedName>
    <definedName name="NOCONFLICT_4_5" hidden="1">{#N/A,#N/A,FALSE,"TMCOMP96";#N/A,#N/A,FALSE,"MAT96";#N/A,#N/A,FALSE,"FANDA96";#N/A,#N/A,FALSE,"INTRAN96";#N/A,#N/A,FALSE,"NAA9697";#N/A,#N/A,FALSE,"ECWEBB";#N/A,#N/A,FALSE,"MFT96";#N/A,#N/A,FALSE,"CTrecon"}</definedName>
    <definedName name="NOCONFLICT_5" localSheetId="0" hidden="1">{#N/A,#N/A,FALSE,"TMCOMP96";#N/A,#N/A,FALSE,"MAT96";#N/A,#N/A,FALSE,"FANDA96";#N/A,#N/A,FALSE,"INTRAN96";#N/A,#N/A,FALSE,"NAA9697";#N/A,#N/A,FALSE,"ECWEBB";#N/A,#N/A,FALSE,"MFT96";#N/A,#N/A,FALSE,"CTrecon"}</definedName>
    <definedName name="NOCONFLICT_5" hidden="1">{#N/A,#N/A,FALSE,"TMCOMP96";#N/A,#N/A,FALSE,"MAT96";#N/A,#N/A,FALSE,"FANDA96";#N/A,#N/A,FALSE,"INTRAN96";#N/A,#N/A,FALSE,"NAA9697";#N/A,#N/A,FALSE,"ECWEBB";#N/A,#N/A,FALSE,"MFT96";#N/A,#N/A,FALSE,"CTrecon"}</definedName>
    <definedName name="NOCONFLICT_5_1" localSheetId="0" hidden="1">{#N/A,#N/A,FALSE,"TMCOMP96";#N/A,#N/A,FALSE,"MAT96";#N/A,#N/A,FALSE,"FANDA96";#N/A,#N/A,FALSE,"INTRAN96";#N/A,#N/A,FALSE,"NAA9697";#N/A,#N/A,FALSE,"ECWEBB";#N/A,#N/A,FALSE,"MFT96";#N/A,#N/A,FALSE,"CTrecon"}</definedName>
    <definedName name="NOCONFLICT_5_1" hidden="1">{#N/A,#N/A,FALSE,"TMCOMP96";#N/A,#N/A,FALSE,"MAT96";#N/A,#N/A,FALSE,"FANDA96";#N/A,#N/A,FALSE,"INTRAN96";#N/A,#N/A,FALSE,"NAA9697";#N/A,#N/A,FALSE,"ECWEBB";#N/A,#N/A,FALSE,"MFT96";#N/A,#N/A,FALSE,"CTrecon"}</definedName>
    <definedName name="NOCONFLICT_5_1_1" localSheetId="0" hidden="1">{#N/A,#N/A,FALSE,"TMCOMP96";#N/A,#N/A,FALSE,"MAT96";#N/A,#N/A,FALSE,"FANDA96";#N/A,#N/A,FALSE,"INTRAN96";#N/A,#N/A,FALSE,"NAA9697";#N/A,#N/A,FALSE,"ECWEBB";#N/A,#N/A,FALSE,"MFT96";#N/A,#N/A,FALSE,"CTrecon"}</definedName>
    <definedName name="NOCONFLICT_5_1_1" hidden="1">{#N/A,#N/A,FALSE,"TMCOMP96";#N/A,#N/A,FALSE,"MAT96";#N/A,#N/A,FALSE,"FANDA96";#N/A,#N/A,FALSE,"INTRAN96";#N/A,#N/A,FALSE,"NAA9697";#N/A,#N/A,FALSE,"ECWEBB";#N/A,#N/A,FALSE,"MFT96";#N/A,#N/A,FALSE,"CTrecon"}</definedName>
    <definedName name="NOCONFLICT_5_1_1_1" hidden="1">{#N/A,#N/A,FALSE,"TMCOMP96";#N/A,#N/A,FALSE,"MAT96";#N/A,#N/A,FALSE,"FANDA96";#N/A,#N/A,FALSE,"INTRAN96";#N/A,#N/A,FALSE,"NAA9697";#N/A,#N/A,FALSE,"ECWEBB";#N/A,#N/A,FALSE,"MFT96";#N/A,#N/A,FALSE,"CTrecon"}</definedName>
    <definedName name="NOCONFLICT_5_1_1_2" hidden="1">{#N/A,#N/A,FALSE,"TMCOMP96";#N/A,#N/A,FALSE,"MAT96";#N/A,#N/A,FALSE,"FANDA96";#N/A,#N/A,FALSE,"INTRAN96";#N/A,#N/A,FALSE,"NAA9697";#N/A,#N/A,FALSE,"ECWEBB";#N/A,#N/A,FALSE,"MFT96";#N/A,#N/A,FALSE,"CTrecon"}</definedName>
    <definedName name="NOCONFLICT_5_1_2" localSheetId="0" hidden="1">{#N/A,#N/A,FALSE,"TMCOMP96";#N/A,#N/A,FALSE,"MAT96";#N/A,#N/A,FALSE,"FANDA96";#N/A,#N/A,FALSE,"INTRAN96";#N/A,#N/A,FALSE,"NAA9697";#N/A,#N/A,FALSE,"ECWEBB";#N/A,#N/A,FALSE,"MFT96";#N/A,#N/A,FALSE,"CTrecon"}</definedName>
    <definedName name="NOCONFLICT_5_1_2" hidden="1">{#N/A,#N/A,FALSE,"TMCOMP96";#N/A,#N/A,FALSE,"MAT96";#N/A,#N/A,FALSE,"FANDA96";#N/A,#N/A,FALSE,"INTRAN96";#N/A,#N/A,FALSE,"NAA9697";#N/A,#N/A,FALSE,"ECWEBB";#N/A,#N/A,FALSE,"MFT96";#N/A,#N/A,FALSE,"CTrecon"}</definedName>
    <definedName name="NOCONFLICT_5_1_3" localSheetId="0" hidden="1">{#N/A,#N/A,FALSE,"TMCOMP96";#N/A,#N/A,FALSE,"MAT96";#N/A,#N/A,FALSE,"FANDA96";#N/A,#N/A,FALSE,"INTRAN96";#N/A,#N/A,FALSE,"NAA9697";#N/A,#N/A,FALSE,"ECWEBB";#N/A,#N/A,FALSE,"MFT96";#N/A,#N/A,FALSE,"CTrecon"}</definedName>
    <definedName name="NOCONFLICT_5_1_3" hidden="1">{#N/A,#N/A,FALSE,"TMCOMP96";#N/A,#N/A,FALSE,"MAT96";#N/A,#N/A,FALSE,"FANDA96";#N/A,#N/A,FALSE,"INTRAN96";#N/A,#N/A,FALSE,"NAA9697";#N/A,#N/A,FALSE,"ECWEBB";#N/A,#N/A,FALSE,"MFT96";#N/A,#N/A,FALSE,"CTrecon"}</definedName>
    <definedName name="NOCONFLICT_5_1_4" localSheetId="0" hidden="1">{#N/A,#N/A,FALSE,"TMCOMP96";#N/A,#N/A,FALSE,"MAT96";#N/A,#N/A,FALSE,"FANDA96";#N/A,#N/A,FALSE,"INTRAN96";#N/A,#N/A,FALSE,"NAA9697";#N/A,#N/A,FALSE,"ECWEBB";#N/A,#N/A,FALSE,"MFT96";#N/A,#N/A,FALSE,"CTrecon"}</definedName>
    <definedName name="NOCONFLICT_5_1_4" hidden="1">{#N/A,#N/A,FALSE,"TMCOMP96";#N/A,#N/A,FALSE,"MAT96";#N/A,#N/A,FALSE,"FANDA96";#N/A,#N/A,FALSE,"INTRAN96";#N/A,#N/A,FALSE,"NAA9697";#N/A,#N/A,FALSE,"ECWEBB";#N/A,#N/A,FALSE,"MFT96";#N/A,#N/A,FALSE,"CTrecon"}</definedName>
    <definedName name="NOCONFLICT_5_1_5" localSheetId="0" hidden="1">{#N/A,#N/A,FALSE,"TMCOMP96";#N/A,#N/A,FALSE,"MAT96";#N/A,#N/A,FALSE,"FANDA96";#N/A,#N/A,FALSE,"INTRAN96";#N/A,#N/A,FALSE,"NAA9697";#N/A,#N/A,FALSE,"ECWEBB";#N/A,#N/A,FALSE,"MFT96";#N/A,#N/A,FALSE,"CTrecon"}</definedName>
    <definedName name="NOCONFLICT_5_1_5" hidden="1">{#N/A,#N/A,FALSE,"TMCOMP96";#N/A,#N/A,FALSE,"MAT96";#N/A,#N/A,FALSE,"FANDA96";#N/A,#N/A,FALSE,"INTRAN96";#N/A,#N/A,FALSE,"NAA9697";#N/A,#N/A,FALSE,"ECWEBB";#N/A,#N/A,FALSE,"MFT96";#N/A,#N/A,FALSE,"CTrecon"}</definedName>
    <definedName name="NOCONFLICT_5_2" localSheetId="0" hidden="1">{#N/A,#N/A,FALSE,"TMCOMP96";#N/A,#N/A,FALSE,"MAT96";#N/A,#N/A,FALSE,"FANDA96";#N/A,#N/A,FALSE,"INTRAN96";#N/A,#N/A,FALSE,"NAA9697";#N/A,#N/A,FALSE,"ECWEBB";#N/A,#N/A,FALSE,"MFT96";#N/A,#N/A,FALSE,"CTrecon"}</definedName>
    <definedName name="NOCONFLICT_5_2" hidden="1">{#N/A,#N/A,FALSE,"TMCOMP96";#N/A,#N/A,FALSE,"MAT96";#N/A,#N/A,FALSE,"FANDA96";#N/A,#N/A,FALSE,"INTRAN96";#N/A,#N/A,FALSE,"NAA9697";#N/A,#N/A,FALSE,"ECWEBB";#N/A,#N/A,FALSE,"MFT96";#N/A,#N/A,FALSE,"CTrecon"}</definedName>
    <definedName name="NOCONFLICT_5_3" localSheetId="0" hidden="1">{#N/A,#N/A,FALSE,"TMCOMP96";#N/A,#N/A,FALSE,"MAT96";#N/A,#N/A,FALSE,"FANDA96";#N/A,#N/A,FALSE,"INTRAN96";#N/A,#N/A,FALSE,"NAA9697";#N/A,#N/A,FALSE,"ECWEBB";#N/A,#N/A,FALSE,"MFT96";#N/A,#N/A,FALSE,"CTrecon"}</definedName>
    <definedName name="NOCONFLICT_5_3" hidden="1">{#N/A,#N/A,FALSE,"TMCOMP96";#N/A,#N/A,FALSE,"MAT96";#N/A,#N/A,FALSE,"FANDA96";#N/A,#N/A,FALSE,"INTRAN96";#N/A,#N/A,FALSE,"NAA9697";#N/A,#N/A,FALSE,"ECWEBB";#N/A,#N/A,FALSE,"MFT96";#N/A,#N/A,FALSE,"CTrecon"}</definedName>
    <definedName name="NOCONFLICT_5_4" localSheetId="0" hidden="1">{#N/A,#N/A,FALSE,"TMCOMP96";#N/A,#N/A,FALSE,"MAT96";#N/A,#N/A,FALSE,"FANDA96";#N/A,#N/A,FALSE,"INTRAN96";#N/A,#N/A,FALSE,"NAA9697";#N/A,#N/A,FALSE,"ECWEBB";#N/A,#N/A,FALSE,"MFT96";#N/A,#N/A,FALSE,"CTrecon"}</definedName>
    <definedName name="NOCONFLICT_5_4" hidden="1">{#N/A,#N/A,FALSE,"TMCOMP96";#N/A,#N/A,FALSE,"MAT96";#N/A,#N/A,FALSE,"FANDA96";#N/A,#N/A,FALSE,"INTRAN96";#N/A,#N/A,FALSE,"NAA9697";#N/A,#N/A,FALSE,"ECWEBB";#N/A,#N/A,FALSE,"MFT96";#N/A,#N/A,FALSE,"CTrecon"}</definedName>
    <definedName name="NOCONFLICT_5_5" localSheetId="0" hidden="1">{#N/A,#N/A,FALSE,"TMCOMP96";#N/A,#N/A,FALSE,"MAT96";#N/A,#N/A,FALSE,"FANDA96";#N/A,#N/A,FALSE,"INTRAN96";#N/A,#N/A,FALSE,"NAA9697";#N/A,#N/A,FALSE,"ECWEBB";#N/A,#N/A,FALSE,"MFT96";#N/A,#N/A,FALSE,"CTrecon"}</definedName>
    <definedName name="NOCONFLICT_5_5" hidden="1">{#N/A,#N/A,FALSE,"TMCOMP96";#N/A,#N/A,FALSE,"MAT96";#N/A,#N/A,FALSE,"FANDA96";#N/A,#N/A,FALSE,"INTRAN96";#N/A,#N/A,FALSE,"NAA9697";#N/A,#N/A,FALSE,"ECWEBB";#N/A,#N/A,FALSE,"MFT96";#N/A,#N/A,FALSE,"CTrecon"}</definedName>
    <definedName name="Option2" localSheetId="0" hidden="1">{#N/A,#N/A,FALSE,"TMCOMP96";#N/A,#N/A,FALSE,"MAT96";#N/A,#N/A,FALSE,"FANDA96";#N/A,#N/A,FALSE,"INTRAN96";#N/A,#N/A,FALSE,"NAA9697";#N/A,#N/A,FALSE,"ECWEBB";#N/A,#N/A,FALSE,"MFT96";#N/A,#N/A,FALSE,"CTrecon"}</definedName>
    <definedName name="Option2" localSheetId="3" hidden="1">{#N/A,#N/A,FALSE,"TMCOMP96";#N/A,#N/A,FALSE,"MAT96";#N/A,#N/A,FALSE,"FANDA96";#N/A,#N/A,FALSE,"INTRAN96";#N/A,#N/A,FALSE,"NAA9697";#N/A,#N/A,FALSE,"ECWEBB";#N/A,#N/A,FALSE,"MFT96";#N/A,#N/A,FALSE,"CTrecon"}</definedName>
    <definedName name="Option2" localSheetId="4"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ption2_1" localSheetId="0" hidden="1">{#N/A,#N/A,FALSE,"TMCOMP96";#N/A,#N/A,FALSE,"MAT96";#N/A,#N/A,FALSE,"FANDA96";#N/A,#N/A,FALSE,"INTRAN96";#N/A,#N/A,FALSE,"NAA9697";#N/A,#N/A,FALSE,"ECWEBB";#N/A,#N/A,FALSE,"MFT96";#N/A,#N/A,FALSE,"CTrecon"}</definedName>
    <definedName name="Option2_1" localSheetId="3" hidden="1">{#N/A,#N/A,FALSE,"TMCOMP96";#N/A,#N/A,FALSE,"MAT96";#N/A,#N/A,FALSE,"FANDA96";#N/A,#N/A,FALSE,"INTRAN96";#N/A,#N/A,FALSE,"NAA9697";#N/A,#N/A,FALSE,"ECWEBB";#N/A,#N/A,FALSE,"MFT96";#N/A,#N/A,FALSE,"CTrecon"}</definedName>
    <definedName name="Option2_1" localSheetId="4" hidden="1">{#N/A,#N/A,FALSE,"TMCOMP96";#N/A,#N/A,FALSE,"MAT96";#N/A,#N/A,FALSE,"FANDA96";#N/A,#N/A,FALSE,"INTRAN96";#N/A,#N/A,FALSE,"NAA9697";#N/A,#N/A,FALSE,"ECWEBB";#N/A,#N/A,FALSE,"MFT96";#N/A,#N/A,FALSE,"CTrecon"}</definedName>
    <definedName name="Option2_1" hidden="1">{#N/A,#N/A,FALSE,"TMCOMP96";#N/A,#N/A,FALSE,"MAT96";#N/A,#N/A,FALSE,"FANDA96";#N/A,#N/A,FALSE,"INTRAN96";#N/A,#N/A,FALSE,"NAA9697";#N/A,#N/A,FALSE,"ECWEBB";#N/A,#N/A,FALSE,"MFT96";#N/A,#N/A,FALSE,"CTrecon"}</definedName>
    <definedName name="Option2_1_1" localSheetId="0" hidden="1">{#N/A,#N/A,FALSE,"TMCOMP96";#N/A,#N/A,FALSE,"MAT96";#N/A,#N/A,FALSE,"FANDA96";#N/A,#N/A,FALSE,"INTRAN96";#N/A,#N/A,FALSE,"NAA9697";#N/A,#N/A,FALSE,"ECWEBB";#N/A,#N/A,FALSE,"MFT96";#N/A,#N/A,FALSE,"CTrecon"}</definedName>
    <definedName name="Option2_1_1" localSheetId="3" hidden="1">{#N/A,#N/A,FALSE,"TMCOMP96";#N/A,#N/A,FALSE,"MAT96";#N/A,#N/A,FALSE,"FANDA96";#N/A,#N/A,FALSE,"INTRAN96";#N/A,#N/A,FALSE,"NAA9697";#N/A,#N/A,FALSE,"ECWEBB";#N/A,#N/A,FALSE,"MFT96";#N/A,#N/A,FALSE,"CTrecon"}</definedName>
    <definedName name="Option2_1_1" localSheetId="4" hidden="1">{#N/A,#N/A,FALSE,"TMCOMP96";#N/A,#N/A,FALSE,"MAT96";#N/A,#N/A,FALSE,"FANDA96";#N/A,#N/A,FALSE,"INTRAN96";#N/A,#N/A,FALSE,"NAA9697";#N/A,#N/A,FALSE,"ECWEBB";#N/A,#N/A,FALSE,"MFT96";#N/A,#N/A,FALSE,"CTrecon"}</definedName>
    <definedName name="Option2_1_1" hidden="1">{#N/A,#N/A,FALSE,"TMCOMP96";#N/A,#N/A,FALSE,"MAT96";#N/A,#N/A,FALSE,"FANDA96";#N/A,#N/A,FALSE,"INTRAN96";#N/A,#N/A,FALSE,"NAA9697";#N/A,#N/A,FALSE,"ECWEBB";#N/A,#N/A,FALSE,"MFT96";#N/A,#N/A,FALSE,"CTrecon"}</definedName>
    <definedName name="Option2_1_1_1" localSheetId="0" hidden="1">{#N/A,#N/A,FALSE,"TMCOMP96";#N/A,#N/A,FALSE,"MAT96";#N/A,#N/A,FALSE,"FANDA96";#N/A,#N/A,FALSE,"INTRAN96";#N/A,#N/A,FALSE,"NAA9697";#N/A,#N/A,FALSE,"ECWEBB";#N/A,#N/A,FALSE,"MFT96";#N/A,#N/A,FALSE,"CTrecon"}</definedName>
    <definedName name="Option2_1_1_1" hidden="1">{#N/A,#N/A,FALSE,"TMCOMP96";#N/A,#N/A,FALSE,"MAT96";#N/A,#N/A,FALSE,"FANDA96";#N/A,#N/A,FALSE,"INTRAN96";#N/A,#N/A,FALSE,"NAA9697";#N/A,#N/A,FALSE,"ECWEBB";#N/A,#N/A,FALSE,"MFT96";#N/A,#N/A,FALSE,"CTrecon"}</definedName>
    <definedName name="Option2_1_1_1_1" localSheetId="0" hidden="1">{#N/A,#N/A,FALSE,"TMCOMP96";#N/A,#N/A,FALSE,"MAT96";#N/A,#N/A,FALSE,"FANDA96";#N/A,#N/A,FALSE,"INTRAN96";#N/A,#N/A,FALSE,"NAA9697";#N/A,#N/A,FALSE,"ECWEBB";#N/A,#N/A,FALSE,"MFT96";#N/A,#N/A,FALSE,"CTrecon"}</definedName>
    <definedName name="Option2_1_1_1_1" hidden="1">{#N/A,#N/A,FALSE,"TMCOMP96";#N/A,#N/A,FALSE,"MAT96";#N/A,#N/A,FALSE,"FANDA96";#N/A,#N/A,FALSE,"INTRAN96";#N/A,#N/A,FALSE,"NAA9697";#N/A,#N/A,FALSE,"ECWEBB";#N/A,#N/A,FALSE,"MFT96";#N/A,#N/A,FALSE,"CTrecon"}</definedName>
    <definedName name="Option2_1_1_1_1_1" hidden="1">{#N/A,#N/A,FALSE,"TMCOMP96";#N/A,#N/A,FALSE,"MAT96";#N/A,#N/A,FALSE,"FANDA96";#N/A,#N/A,FALSE,"INTRAN96";#N/A,#N/A,FALSE,"NAA9697";#N/A,#N/A,FALSE,"ECWEBB";#N/A,#N/A,FALSE,"MFT96";#N/A,#N/A,FALSE,"CTrecon"}</definedName>
    <definedName name="Option2_1_1_1_1_2" hidden="1">{#N/A,#N/A,FALSE,"TMCOMP96";#N/A,#N/A,FALSE,"MAT96";#N/A,#N/A,FALSE,"FANDA96";#N/A,#N/A,FALSE,"INTRAN96";#N/A,#N/A,FALSE,"NAA9697";#N/A,#N/A,FALSE,"ECWEBB";#N/A,#N/A,FALSE,"MFT96";#N/A,#N/A,FALSE,"CTrecon"}</definedName>
    <definedName name="Option2_1_1_1_2" localSheetId="0" hidden="1">{#N/A,#N/A,FALSE,"TMCOMP96";#N/A,#N/A,FALSE,"MAT96";#N/A,#N/A,FALSE,"FANDA96";#N/A,#N/A,FALSE,"INTRAN96";#N/A,#N/A,FALSE,"NAA9697";#N/A,#N/A,FALSE,"ECWEBB";#N/A,#N/A,FALSE,"MFT96";#N/A,#N/A,FALSE,"CTrecon"}</definedName>
    <definedName name="Option2_1_1_1_2" hidden="1">{#N/A,#N/A,FALSE,"TMCOMP96";#N/A,#N/A,FALSE,"MAT96";#N/A,#N/A,FALSE,"FANDA96";#N/A,#N/A,FALSE,"INTRAN96";#N/A,#N/A,FALSE,"NAA9697";#N/A,#N/A,FALSE,"ECWEBB";#N/A,#N/A,FALSE,"MFT96";#N/A,#N/A,FALSE,"CTrecon"}</definedName>
    <definedName name="Option2_1_1_1_3" localSheetId="0" hidden="1">{#N/A,#N/A,FALSE,"TMCOMP96";#N/A,#N/A,FALSE,"MAT96";#N/A,#N/A,FALSE,"FANDA96";#N/A,#N/A,FALSE,"INTRAN96";#N/A,#N/A,FALSE,"NAA9697";#N/A,#N/A,FALSE,"ECWEBB";#N/A,#N/A,FALSE,"MFT96";#N/A,#N/A,FALSE,"CTrecon"}</definedName>
    <definedName name="Option2_1_1_1_3" hidden="1">{#N/A,#N/A,FALSE,"TMCOMP96";#N/A,#N/A,FALSE,"MAT96";#N/A,#N/A,FALSE,"FANDA96";#N/A,#N/A,FALSE,"INTRAN96";#N/A,#N/A,FALSE,"NAA9697";#N/A,#N/A,FALSE,"ECWEBB";#N/A,#N/A,FALSE,"MFT96";#N/A,#N/A,FALSE,"CTrecon"}</definedName>
    <definedName name="Option2_1_1_1_4" localSheetId="0" hidden="1">{#N/A,#N/A,FALSE,"TMCOMP96";#N/A,#N/A,FALSE,"MAT96";#N/A,#N/A,FALSE,"FANDA96";#N/A,#N/A,FALSE,"INTRAN96";#N/A,#N/A,FALSE,"NAA9697";#N/A,#N/A,FALSE,"ECWEBB";#N/A,#N/A,FALSE,"MFT96";#N/A,#N/A,FALSE,"CTrecon"}</definedName>
    <definedName name="Option2_1_1_1_4" hidden="1">{#N/A,#N/A,FALSE,"TMCOMP96";#N/A,#N/A,FALSE,"MAT96";#N/A,#N/A,FALSE,"FANDA96";#N/A,#N/A,FALSE,"INTRAN96";#N/A,#N/A,FALSE,"NAA9697";#N/A,#N/A,FALSE,"ECWEBB";#N/A,#N/A,FALSE,"MFT96";#N/A,#N/A,FALSE,"CTrecon"}</definedName>
    <definedName name="Option2_1_1_1_5" localSheetId="0" hidden="1">{#N/A,#N/A,FALSE,"TMCOMP96";#N/A,#N/A,FALSE,"MAT96";#N/A,#N/A,FALSE,"FANDA96";#N/A,#N/A,FALSE,"INTRAN96";#N/A,#N/A,FALSE,"NAA9697";#N/A,#N/A,FALSE,"ECWEBB";#N/A,#N/A,FALSE,"MFT96";#N/A,#N/A,FALSE,"CTrecon"}</definedName>
    <definedName name="Option2_1_1_1_5" hidden="1">{#N/A,#N/A,FALSE,"TMCOMP96";#N/A,#N/A,FALSE,"MAT96";#N/A,#N/A,FALSE,"FANDA96";#N/A,#N/A,FALSE,"INTRAN96";#N/A,#N/A,FALSE,"NAA9697";#N/A,#N/A,FALSE,"ECWEBB";#N/A,#N/A,FALSE,"MFT96";#N/A,#N/A,FALSE,"CTrecon"}</definedName>
    <definedName name="Option2_1_1_2" localSheetId="0" hidden="1">{#N/A,#N/A,FALSE,"TMCOMP96";#N/A,#N/A,FALSE,"MAT96";#N/A,#N/A,FALSE,"FANDA96";#N/A,#N/A,FALSE,"INTRAN96";#N/A,#N/A,FALSE,"NAA9697";#N/A,#N/A,FALSE,"ECWEBB";#N/A,#N/A,FALSE,"MFT96";#N/A,#N/A,FALSE,"CTrecon"}</definedName>
    <definedName name="Option2_1_1_2" hidden="1">{#N/A,#N/A,FALSE,"TMCOMP96";#N/A,#N/A,FALSE,"MAT96";#N/A,#N/A,FALSE,"FANDA96";#N/A,#N/A,FALSE,"INTRAN96";#N/A,#N/A,FALSE,"NAA9697";#N/A,#N/A,FALSE,"ECWEBB";#N/A,#N/A,FALSE,"MFT96";#N/A,#N/A,FALSE,"CTrecon"}</definedName>
    <definedName name="Option2_1_1_3" localSheetId="0" hidden="1">{#N/A,#N/A,FALSE,"TMCOMP96";#N/A,#N/A,FALSE,"MAT96";#N/A,#N/A,FALSE,"FANDA96";#N/A,#N/A,FALSE,"INTRAN96";#N/A,#N/A,FALSE,"NAA9697";#N/A,#N/A,FALSE,"ECWEBB";#N/A,#N/A,FALSE,"MFT96";#N/A,#N/A,FALSE,"CTrecon"}</definedName>
    <definedName name="Option2_1_1_3" hidden="1">{#N/A,#N/A,FALSE,"TMCOMP96";#N/A,#N/A,FALSE,"MAT96";#N/A,#N/A,FALSE,"FANDA96";#N/A,#N/A,FALSE,"INTRAN96";#N/A,#N/A,FALSE,"NAA9697";#N/A,#N/A,FALSE,"ECWEBB";#N/A,#N/A,FALSE,"MFT96";#N/A,#N/A,FALSE,"CTrecon"}</definedName>
    <definedName name="Option2_1_1_4" localSheetId="0" hidden="1">{#N/A,#N/A,FALSE,"TMCOMP96";#N/A,#N/A,FALSE,"MAT96";#N/A,#N/A,FALSE,"FANDA96";#N/A,#N/A,FALSE,"INTRAN96";#N/A,#N/A,FALSE,"NAA9697";#N/A,#N/A,FALSE,"ECWEBB";#N/A,#N/A,FALSE,"MFT96";#N/A,#N/A,FALSE,"CTrecon"}</definedName>
    <definedName name="Option2_1_1_4" hidden="1">{#N/A,#N/A,FALSE,"TMCOMP96";#N/A,#N/A,FALSE,"MAT96";#N/A,#N/A,FALSE,"FANDA96";#N/A,#N/A,FALSE,"INTRAN96";#N/A,#N/A,FALSE,"NAA9697";#N/A,#N/A,FALSE,"ECWEBB";#N/A,#N/A,FALSE,"MFT96";#N/A,#N/A,FALSE,"CTrecon"}</definedName>
    <definedName name="Option2_1_1_5" localSheetId="0" hidden="1">{#N/A,#N/A,FALSE,"TMCOMP96";#N/A,#N/A,FALSE,"MAT96";#N/A,#N/A,FALSE,"FANDA96";#N/A,#N/A,FALSE,"INTRAN96";#N/A,#N/A,FALSE,"NAA9697";#N/A,#N/A,FALSE,"ECWEBB";#N/A,#N/A,FALSE,"MFT96";#N/A,#N/A,FALSE,"CTrecon"}</definedName>
    <definedName name="Option2_1_1_5" hidden="1">{#N/A,#N/A,FALSE,"TMCOMP96";#N/A,#N/A,FALSE,"MAT96";#N/A,#N/A,FALSE,"FANDA96";#N/A,#N/A,FALSE,"INTRAN96";#N/A,#N/A,FALSE,"NAA9697";#N/A,#N/A,FALSE,"ECWEBB";#N/A,#N/A,FALSE,"MFT96";#N/A,#N/A,FALSE,"CTrecon"}</definedName>
    <definedName name="Option2_1_2" localSheetId="0" hidden="1">{#N/A,#N/A,FALSE,"TMCOMP96";#N/A,#N/A,FALSE,"MAT96";#N/A,#N/A,FALSE,"FANDA96";#N/A,#N/A,FALSE,"INTRAN96";#N/A,#N/A,FALSE,"NAA9697";#N/A,#N/A,FALSE,"ECWEBB";#N/A,#N/A,FALSE,"MFT96";#N/A,#N/A,FALSE,"CTrecon"}</definedName>
    <definedName name="Option2_1_2" hidden="1">{#N/A,#N/A,FALSE,"TMCOMP96";#N/A,#N/A,FALSE,"MAT96";#N/A,#N/A,FALSE,"FANDA96";#N/A,#N/A,FALSE,"INTRAN96";#N/A,#N/A,FALSE,"NAA9697";#N/A,#N/A,FALSE,"ECWEBB";#N/A,#N/A,FALSE,"MFT96";#N/A,#N/A,FALSE,"CTrecon"}</definedName>
    <definedName name="Option2_1_2_1" localSheetId="0" hidden="1">{#N/A,#N/A,FALSE,"TMCOMP96";#N/A,#N/A,FALSE,"MAT96";#N/A,#N/A,FALSE,"FANDA96";#N/A,#N/A,FALSE,"INTRAN96";#N/A,#N/A,FALSE,"NAA9697";#N/A,#N/A,FALSE,"ECWEBB";#N/A,#N/A,FALSE,"MFT96";#N/A,#N/A,FALSE,"CTrecon"}</definedName>
    <definedName name="Option2_1_2_1" hidden="1">{#N/A,#N/A,FALSE,"TMCOMP96";#N/A,#N/A,FALSE,"MAT96";#N/A,#N/A,FALSE,"FANDA96";#N/A,#N/A,FALSE,"INTRAN96";#N/A,#N/A,FALSE,"NAA9697";#N/A,#N/A,FALSE,"ECWEBB";#N/A,#N/A,FALSE,"MFT96";#N/A,#N/A,FALSE,"CTrecon"}</definedName>
    <definedName name="Option2_1_2_1_1" localSheetId="0" hidden="1">{#N/A,#N/A,FALSE,"TMCOMP96";#N/A,#N/A,FALSE,"MAT96";#N/A,#N/A,FALSE,"FANDA96";#N/A,#N/A,FALSE,"INTRAN96";#N/A,#N/A,FALSE,"NAA9697";#N/A,#N/A,FALSE,"ECWEBB";#N/A,#N/A,FALSE,"MFT96";#N/A,#N/A,FALSE,"CTrecon"}</definedName>
    <definedName name="Option2_1_2_1_1" hidden="1">{#N/A,#N/A,FALSE,"TMCOMP96";#N/A,#N/A,FALSE,"MAT96";#N/A,#N/A,FALSE,"FANDA96";#N/A,#N/A,FALSE,"INTRAN96";#N/A,#N/A,FALSE,"NAA9697";#N/A,#N/A,FALSE,"ECWEBB";#N/A,#N/A,FALSE,"MFT96";#N/A,#N/A,FALSE,"CTrecon"}</definedName>
    <definedName name="Option2_1_2_1_1_1" hidden="1">{#N/A,#N/A,FALSE,"TMCOMP96";#N/A,#N/A,FALSE,"MAT96";#N/A,#N/A,FALSE,"FANDA96";#N/A,#N/A,FALSE,"INTRAN96";#N/A,#N/A,FALSE,"NAA9697";#N/A,#N/A,FALSE,"ECWEBB";#N/A,#N/A,FALSE,"MFT96";#N/A,#N/A,FALSE,"CTrecon"}</definedName>
    <definedName name="Option2_1_2_1_1_2" hidden="1">{#N/A,#N/A,FALSE,"TMCOMP96";#N/A,#N/A,FALSE,"MAT96";#N/A,#N/A,FALSE,"FANDA96";#N/A,#N/A,FALSE,"INTRAN96";#N/A,#N/A,FALSE,"NAA9697";#N/A,#N/A,FALSE,"ECWEBB";#N/A,#N/A,FALSE,"MFT96";#N/A,#N/A,FALSE,"CTrecon"}</definedName>
    <definedName name="Option2_1_2_1_2" localSheetId="0" hidden="1">{#N/A,#N/A,FALSE,"TMCOMP96";#N/A,#N/A,FALSE,"MAT96";#N/A,#N/A,FALSE,"FANDA96";#N/A,#N/A,FALSE,"INTRAN96";#N/A,#N/A,FALSE,"NAA9697";#N/A,#N/A,FALSE,"ECWEBB";#N/A,#N/A,FALSE,"MFT96";#N/A,#N/A,FALSE,"CTrecon"}</definedName>
    <definedName name="Option2_1_2_1_2" hidden="1">{#N/A,#N/A,FALSE,"TMCOMP96";#N/A,#N/A,FALSE,"MAT96";#N/A,#N/A,FALSE,"FANDA96";#N/A,#N/A,FALSE,"INTRAN96";#N/A,#N/A,FALSE,"NAA9697";#N/A,#N/A,FALSE,"ECWEBB";#N/A,#N/A,FALSE,"MFT96";#N/A,#N/A,FALSE,"CTrecon"}</definedName>
    <definedName name="Option2_1_2_1_3" localSheetId="0" hidden="1">{#N/A,#N/A,FALSE,"TMCOMP96";#N/A,#N/A,FALSE,"MAT96";#N/A,#N/A,FALSE,"FANDA96";#N/A,#N/A,FALSE,"INTRAN96";#N/A,#N/A,FALSE,"NAA9697";#N/A,#N/A,FALSE,"ECWEBB";#N/A,#N/A,FALSE,"MFT96";#N/A,#N/A,FALSE,"CTrecon"}</definedName>
    <definedName name="Option2_1_2_1_3" hidden="1">{#N/A,#N/A,FALSE,"TMCOMP96";#N/A,#N/A,FALSE,"MAT96";#N/A,#N/A,FALSE,"FANDA96";#N/A,#N/A,FALSE,"INTRAN96";#N/A,#N/A,FALSE,"NAA9697";#N/A,#N/A,FALSE,"ECWEBB";#N/A,#N/A,FALSE,"MFT96";#N/A,#N/A,FALSE,"CTrecon"}</definedName>
    <definedName name="Option2_1_2_1_4" localSheetId="0" hidden="1">{#N/A,#N/A,FALSE,"TMCOMP96";#N/A,#N/A,FALSE,"MAT96";#N/A,#N/A,FALSE,"FANDA96";#N/A,#N/A,FALSE,"INTRAN96";#N/A,#N/A,FALSE,"NAA9697";#N/A,#N/A,FALSE,"ECWEBB";#N/A,#N/A,FALSE,"MFT96";#N/A,#N/A,FALSE,"CTrecon"}</definedName>
    <definedName name="Option2_1_2_1_4" hidden="1">{#N/A,#N/A,FALSE,"TMCOMP96";#N/A,#N/A,FALSE,"MAT96";#N/A,#N/A,FALSE,"FANDA96";#N/A,#N/A,FALSE,"INTRAN96";#N/A,#N/A,FALSE,"NAA9697";#N/A,#N/A,FALSE,"ECWEBB";#N/A,#N/A,FALSE,"MFT96";#N/A,#N/A,FALSE,"CTrecon"}</definedName>
    <definedName name="Option2_1_2_1_5" localSheetId="0" hidden="1">{#N/A,#N/A,FALSE,"TMCOMP96";#N/A,#N/A,FALSE,"MAT96";#N/A,#N/A,FALSE,"FANDA96";#N/A,#N/A,FALSE,"INTRAN96";#N/A,#N/A,FALSE,"NAA9697";#N/A,#N/A,FALSE,"ECWEBB";#N/A,#N/A,FALSE,"MFT96";#N/A,#N/A,FALSE,"CTrecon"}</definedName>
    <definedName name="Option2_1_2_1_5" hidden="1">{#N/A,#N/A,FALSE,"TMCOMP96";#N/A,#N/A,FALSE,"MAT96";#N/A,#N/A,FALSE,"FANDA96";#N/A,#N/A,FALSE,"INTRAN96";#N/A,#N/A,FALSE,"NAA9697";#N/A,#N/A,FALSE,"ECWEBB";#N/A,#N/A,FALSE,"MFT96";#N/A,#N/A,FALSE,"CTrecon"}</definedName>
    <definedName name="Option2_1_2_2" localSheetId="0" hidden="1">{#N/A,#N/A,FALSE,"TMCOMP96";#N/A,#N/A,FALSE,"MAT96";#N/A,#N/A,FALSE,"FANDA96";#N/A,#N/A,FALSE,"INTRAN96";#N/A,#N/A,FALSE,"NAA9697";#N/A,#N/A,FALSE,"ECWEBB";#N/A,#N/A,FALSE,"MFT96";#N/A,#N/A,FALSE,"CTrecon"}</definedName>
    <definedName name="Option2_1_2_2" hidden="1">{#N/A,#N/A,FALSE,"TMCOMP96";#N/A,#N/A,FALSE,"MAT96";#N/A,#N/A,FALSE,"FANDA96";#N/A,#N/A,FALSE,"INTRAN96";#N/A,#N/A,FALSE,"NAA9697";#N/A,#N/A,FALSE,"ECWEBB";#N/A,#N/A,FALSE,"MFT96";#N/A,#N/A,FALSE,"CTrecon"}</definedName>
    <definedName name="Option2_1_2_3" localSheetId="0" hidden="1">{#N/A,#N/A,FALSE,"TMCOMP96";#N/A,#N/A,FALSE,"MAT96";#N/A,#N/A,FALSE,"FANDA96";#N/A,#N/A,FALSE,"INTRAN96";#N/A,#N/A,FALSE,"NAA9697";#N/A,#N/A,FALSE,"ECWEBB";#N/A,#N/A,FALSE,"MFT96";#N/A,#N/A,FALSE,"CTrecon"}</definedName>
    <definedName name="Option2_1_2_3" hidden="1">{#N/A,#N/A,FALSE,"TMCOMP96";#N/A,#N/A,FALSE,"MAT96";#N/A,#N/A,FALSE,"FANDA96";#N/A,#N/A,FALSE,"INTRAN96";#N/A,#N/A,FALSE,"NAA9697";#N/A,#N/A,FALSE,"ECWEBB";#N/A,#N/A,FALSE,"MFT96";#N/A,#N/A,FALSE,"CTrecon"}</definedName>
    <definedName name="Option2_1_2_4" localSheetId="0" hidden="1">{#N/A,#N/A,FALSE,"TMCOMP96";#N/A,#N/A,FALSE,"MAT96";#N/A,#N/A,FALSE,"FANDA96";#N/A,#N/A,FALSE,"INTRAN96";#N/A,#N/A,FALSE,"NAA9697";#N/A,#N/A,FALSE,"ECWEBB";#N/A,#N/A,FALSE,"MFT96";#N/A,#N/A,FALSE,"CTrecon"}</definedName>
    <definedName name="Option2_1_2_4" hidden="1">{#N/A,#N/A,FALSE,"TMCOMP96";#N/A,#N/A,FALSE,"MAT96";#N/A,#N/A,FALSE,"FANDA96";#N/A,#N/A,FALSE,"INTRAN96";#N/A,#N/A,FALSE,"NAA9697";#N/A,#N/A,FALSE,"ECWEBB";#N/A,#N/A,FALSE,"MFT96";#N/A,#N/A,FALSE,"CTrecon"}</definedName>
    <definedName name="Option2_1_2_5" localSheetId="0" hidden="1">{#N/A,#N/A,FALSE,"TMCOMP96";#N/A,#N/A,FALSE,"MAT96";#N/A,#N/A,FALSE,"FANDA96";#N/A,#N/A,FALSE,"INTRAN96";#N/A,#N/A,FALSE,"NAA9697";#N/A,#N/A,FALSE,"ECWEBB";#N/A,#N/A,FALSE,"MFT96";#N/A,#N/A,FALSE,"CTrecon"}</definedName>
    <definedName name="Option2_1_2_5" hidden="1">{#N/A,#N/A,FALSE,"TMCOMP96";#N/A,#N/A,FALSE,"MAT96";#N/A,#N/A,FALSE,"FANDA96";#N/A,#N/A,FALSE,"INTRAN96";#N/A,#N/A,FALSE,"NAA9697";#N/A,#N/A,FALSE,"ECWEBB";#N/A,#N/A,FALSE,"MFT96";#N/A,#N/A,FALSE,"CTrecon"}</definedName>
    <definedName name="Option2_1_3" localSheetId="0" hidden="1">{#N/A,#N/A,FALSE,"TMCOMP96";#N/A,#N/A,FALSE,"MAT96";#N/A,#N/A,FALSE,"FANDA96";#N/A,#N/A,FALSE,"INTRAN96";#N/A,#N/A,FALSE,"NAA9697";#N/A,#N/A,FALSE,"ECWEBB";#N/A,#N/A,FALSE,"MFT96";#N/A,#N/A,FALSE,"CTrecon"}</definedName>
    <definedName name="Option2_1_3" hidden="1">{#N/A,#N/A,FALSE,"TMCOMP96";#N/A,#N/A,FALSE,"MAT96";#N/A,#N/A,FALSE,"FANDA96";#N/A,#N/A,FALSE,"INTRAN96";#N/A,#N/A,FALSE,"NAA9697";#N/A,#N/A,FALSE,"ECWEBB";#N/A,#N/A,FALSE,"MFT96";#N/A,#N/A,FALSE,"CTrecon"}</definedName>
    <definedName name="Option2_1_3_1" localSheetId="0" hidden="1">{#N/A,#N/A,FALSE,"TMCOMP96";#N/A,#N/A,FALSE,"MAT96";#N/A,#N/A,FALSE,"FANDA96";#N/A,#N/A,FALSE,"INTRAN96";#N/A,#N/A,FALSE,"NAA9697";#N/A,#N/A,FALSE,"ECWEBB";#N/A,#N/A,FALSE,"MFT96";#N/A,#N/A,FALSE,"CTrecon"}</definedName>
    <definedName name="Option2_1_3_1" hidden="1">{#N/A,#N/A,FALSE,"TMCOMP96";#N/A,#N/A,FALSE,"MAT96";#N/A,#N/A,FALSE,"FANDA96";#N/A,#N/A,FALSE,"INTRAN96";#N/A,#N/A,FALSE,"NAA9697";#N/A,#N/A,FALSE,"ECWEBB";#N/A,#N/A,FALSE,"MFT96";#N/A,#N/A,FALSE,"CTrecon"}</definedName>
    <definedName name="Option2_1_3_1_1" localSheetId="0" hidden="1">{#N/A,#N/A,FALSE,"TMCOMP96";#N/A,#N/A,FALSE,"MAT96";#N/A,#N/A,FALSE,"FANDA96";#N/A,#N/A,FALSE,"INTRAN96";#N/A,#N/A,FALSE,"NAA9697";#N/A,#N/A,FALSE,"ECWEBB";#N/A,#N/A,FALSE,"MFT96";#N/A,#N/A,FALSE,"CTrecon"}</definedName>
    <definedName name="Option2_1_3_1_1" hidden="1">{#N/A,#N/A,FALSE,"TMCOMP96";#N/A,#N/A,FALSE,"MAT96";#N/A,#N/A,FALSE,"FANDA96";#N/A,#N/A,FALSE,"INTRAN96";#N/A,#N/A,FALSE,"NAA9697";#N/A,#N/A,FALSE,"ECWEBB";#N/A,#N/A,FALSE,"MFT96";#N/A,#N/A,FALSE,"CTrecon"}</definedName>
    <definedName name="Option2_1_3_1_1_1" hidden="1">{#N/A,#N/A,FALSE,"TMCOMP96";#N/A,#N/A,FALSE,"MAT96";#N/A,#N/A,FALSE,"FANDA96";#N/A,#N/A,FALSE,"INTRAN96";#N/A,#N/A,FALSE,"NAA9697";#N/A,#N/A,FALSE,"ECWEBB";#N/A,#N/A,FALSE,"MFT96";#N/A,#N/A,FALSE,"CTrecon"}</definedName>
    <definedName name="Option2_1_3_1_1_2" hidden="1">{#N/A,#N/A,FALSE,"TMCOMP96";#N/A,#N/A,FALSE,"MAT96";#N/A,#N/A,FALSE,"FANDA96";#N/A,#N/A,FALSE,"INTRAN96";#N/A,#N/A,FALSE,"NAA9697";#N/A,#N/A,FALSE,"ECWEBB";#N/A,#N/A,FALSE,"MFT96";#N/A,#N/A,FALSE,"CTrecon"}</definedName>
    <definedName name="Option2_1_3_1_2" localSheetId="0" hidden="1">{#N/A,#N/A,FALSE,"TMCOMP96";#N/A,#N/A,FALSE,"MAT96";#N/A,#N/A,FALSE,"FANDA96";#N/A,#N/A,FALSE,"INTRAN96";#N/A,#N/A,FALSE,"NAA9697";#N/A,#N/A,FALSE,"ECWEBB";#N/A,#N/A,FALSE,"MFT96";#N/A,#N/A,FALSE,"CTrecon"}</definedName>
    <definedName name="Option2_1_3_1_2" hidden="1">{#N/A,#N/A,FALSE,"TMCOMP96";#N/A,#N/A,FALSE,"MAT96";#N/A,#N/A,FALSE,"FANDA96";#N/A,#N/A,FALSE,"INTRAN96";#N/A,#N/A,FALSE,"NAA9697";#N/A,#N/A,FALSE,"ECWEBB";#N/A,#N/A,FALSE,"MFT96";#N/A,#N/A,FALSE,"CTrecon"}</definedName>
    <definedName name="Option2_1_3_1_3" localSheetId="0" hidden="1">{#N/A,#N/A,FALSE,"TMCOMP96";#N/A,#N/A,FALSE,"MAT96";#N/A,#N/A,FALSE,"FANDA96";#N/A,#N/A,FALSE,"INTRAN96";#N/A,#N/A,FALSE,"NAA9697";#N/A,#N/A,FALSE,"ECWEBB";#N/A,#N/A,FALSE,"MFT96";#N/A,#N/A,FALSE,"CTrecon"}</definedName>
    <definedName name="Option2_1_3_1_3" hidden="1">{#N/A,#N/A,FALSE,"TMCOMP96";#N/A,#N/A,FALSE,"MAT96";#N/A,#N/A,FALSE,"FANDA96";#N/A,#N/A,FALSE,"INTRAN96";#N/A,#N/A,FALSE,"NAA9697";#N/A,#N/A,FALSE,"ECWEBB";#N/A,#N/A,FALSE,"MFT96";#N/A,#N/A,FALSE,"CTrecon"}</definedName>
    <definedName name="Option2_1_3_1_4" localSheetId="0" hidden="1">{#N/A,#N/A,FALSE,"TMCOMP96";#N/A,#N/A,FALSE,"MAT96";#N/A,#N/A,FALSE,"FANDA96";#N/A,#N/A,FALSE,"INTRAN96";#N/A,#N/A,FALSE,"NAA9697";#N/A,#N/A,FALSE,"ECWEBB";#N/A,#N/A,FALSE,"MFT96";#N/A,#N/A,FALSE,"CTrecon"}</definedName>
    <definedName name="Option2_1_3_1_4" hidden="1">{#N/A,#N/A,FALSE,"TMCOMP96";#N/A,#N/A,FALSE,"MAT96";#N/A,#N/A,FALSE,"FANDA96";#N/A,#N/A,FALSE,"INTRAN96";#N/A,#N/A,FALSE,"NAA9697";#N/A,#N/A,FALSE,"ECWEBB";#N/A,#N/A,FALSE,"MFT96";#N/A,#N/A,FALSE,"CTrecon"}</definedName>
    <definedName name="Option2_1_3_1_5" localSheetId="0" hidden="1">{#N/A,#N/A,FALSE,"TMCOMP96";#N/A,#N/A,FALSE,"MAT96";#N/A,#N/A,FALSE,"FANDA96";#N/A,#N/A,FALSE,"INTRAN96";#N/A,#N/A,FALSE,"NAA9697";#N/A,#N/A,FALSE,"ECWEBB";#N/A,#N/A,FALSE,"MFT96";#N/A,#N/A,FALSE,"CTrecon"}</definedName>
    <definedName name="Option2_1_3_1_5" hidden="1">{#N/A,#N/A,FALSE,"TMCOMP96";#N/A,#N/A,FALSE,"MAT96";#N/A,#N/A,FALSE,"FANDA96";#N/A,#N/A,FALSE,"INTRAN96";#N/A,#N/A,FALSE,"NAA9697";#N/A,#N/A,FALSE,"ECWEBB";#N/A,#N/A,FALSE,"MFT96";#N/A,#N/A,FALSE,"CTrecon"}</definedName>
    <definedName name="Option2_1_3_2" localSheetId="0" hidden="1">{#N/A,#N/A,FALSE,"TMCOMP96";#N/A,#N/A,FALSE,"MAT96";#N/A,#N/A,FALSE,"FANDA96";#N/A,#N/A,FALSE,"INTRAN96";#N/A,#N/A,FALSE,"NAA9697";#N/A,#N/A,FALSE,"ECWEBB";#N/A,#N/A,FALSE,"MFT96";#N/A,#N/A,FALSE,"CTrecon"}</definedName>
    <definedName name="Option2_1_3_2" hidden="1">{#N/A,#N/A,FALSE,"TMCOMP96";#N/A,#N/A,FALSE,"MAT96";#N/A,#N/A,FALSE,"FANDA96";#N/A,#N/A,FALSE,"INTRAN96";#N/A,#N/A,FALSE,"NAA9697";#N/A,#N/A,FALSE,"ECWEBB";#N/A,#N/A,FALSE,"MFT96";#N/A,#N/A,FALSE,"CTrecon"}</definedName>
    <definedName name="Option2_1_3_3" localSheetId="0" hidden="1">{#N/A,#N/A,FALSE,"TMCOMP96";#N/A,#N/A,FALSE,"MAT96";#N/A,#N/A,FALSE,"FANDA96";#N/A,#N/A,FALSE,"INTRAN96";#N/A,#N/A,FALSE,"NAA9697";#N/A,#N/A,FALSE,"ECWEBB";#N/A,#N/A,FALSE,"MFT96";#N/A,#N/A,FALSE,"CTrecon"}</definedName>
    <definedName name="Option2_1_3_3" hidden="1">{#N/A,#N/A,FALSE,"TMCOMP96";#N/A,#N/A,FALSE,"MAT96";#N/A,#N/A,FALSE,"FANDA96";#N/A,#N/A,FALSE,"INTRAN96";#N/A,#N/A,FALSE,"NAA9697";#N/A,#N/A,FALSE,"ECWEBB";#N/A,#N/A,FALSE,"MFT96";#N/A,#N/A,FALSE,"CTrecon"}</definedName>
    <definedName name="Option2_1_3_4" localSheetId="0" hidden="1">{#N/A,#N/A,FALSE,"TMCOMP96";#N/A,#N/A,FALSE,"MAT96";#N/A,#N/A,FALSE,"FANDA96";#N/A,#N/A,FALSE,"INTRAN96";#N/A,#N/A,FALSE,"NAA9697";#N/A,#N/A,FALSE,"ECWEBB";#N/A,#N/A,FALSE,"MFT96";#N/A,#N/A,FALSE,"CTrecon"}</definedName>
    <definedName name="Option2_1_3_4" hidden="1">{#N/A,#N/A,FALSE,"TMCOMP96";#N/A,#N/A,FALSE,"MAT96";#N/A,#N/A,FALSE,"FANDA96";#N/A,#N/A,FALSE,"INTRAN96";#N/A,#N/A,FALSE,"NAA9697";#N/A,#N/A,FALSE,"ECWEBB";#N/A,#N/A,FALSE,"MFT96";#N/A,#N/A,FALSE,"CTrecon"}</definedName>
    <definedName name="Option2_1_3_5" localSheetId="0" hidden="1">{#N/A,#N/A,FALSE,"TMCOMP96";#N/A,#N/A,FALSE,"MAT96";#N/A,#N/A,FALSE,"FANDA96";#N/A,#N/A,FALSE,"INTRAN96";#N/A,#N/A,FALSE,"NAA9697";#N/A,#N/A,FALSE,"ECWEBB";#N/A,#N/A,FALSE,"MFT96";#N/A,#N/A,FALSE,"CTrecon"}</definedName>
    <definedName name="Option2_1_3_5" hidden="1">{#N/A,#N/A,FALSE,"TMCOMP96";#N/A,#N/A,FALSE,"MAT96";#N/A,#N/A,FALSE,"FANDA96";#N/A,#N/A,FALSE,"INTRAN96";#N/A,#N/A,FALSE,"NAA9697";#N/A,#N/A,FALSE,"ECWEBB";#N/A,#N/A,FALSE,"MFT96";#N/A,#N/A,FALSE,"CTrecon"}</definedName>
    <definedName name="Option2_1_4" localSheetId="0" hidden="1">{#N/A,#N/A,FALSE,"TMCOMP96";#N/A,#N/A,FALSE,"MAT96";#N/A,#N/A,FALSE,"FANDA96";#N/A,#N/A,FALSE,"INTRAN96";#N/A,#N/A,FALSE,"NAA9697";#N/A,#N/A,FALSE,"ECWEBB";#N/A,#N/A,FALSE,"MFT96";#N/A,#N/A,FALSE,"CTrecon"}</definedName>
    <definedName name="Option2_1_4" hidden="1">{#N/A,#N/A,FALSE,"TMCOMP96";#N/A,#N/A,FALSE,"MAT96";#N/A,#N/A,FALSE,"FANDA96";#N/A,#N/A,FALSE,"INTRAN96";#N/A,#N/A,FALSE,"NAA9697";#N/A,#N/A,FALSE,"ECWEBB";#N/A,#N/A,FALSE,"MFT96";#N/A,#N/A,FALSE,"CTrecon"}</definedName>
    <definedName name="Option2_1_4_1" localSheetId="0" hidden="1">{#N/A,#N/A,FALSE,"TMCOMP96";#N/A,#N/A,FALSE,"MAT96";#N/A,#N/A,FALSE,"FANDA96";#N/A,#N/A,FALSE,"INTRAN96";#N/A,#N/A,FALSE,"NAA9697";#N/A,#N/A,FALSE,"ECWEBB";#N/A,#N/A,FALSE,"MFT96";#N/A,#N/A,FALSE,"CTrecon"}</definedName>
    <definedName name="Option2_1_4_1" hidden="1">{#N/A,#N/A,FALSE,"TMCOMP96";#N/A,#N/A,FALSE,"MAT96";#N/A,#N/A,FALSE,"FANDA96";#N/A,#N/A,FALSE,"INTRAN96";#N/A,#N/A,FALSE,"NAA9697";#N/A,#N/A,FALSE,"ECWEBB";#N/A,#N/A,FALSE,"MFT96";#N/A,#N/A,FALSE,"CTrecon"}</definedName>
    <definedName name="Option2_1_4_1_1" localSheetId="0" hidden="1">{#N/A,#N/A,FALSE,"TMCOMP96";#N/A,#N/A,FALSE,"MAT96";#N/A,#N/A,FALSE,"FANDA96";#N/A,#N/A,FALSE,"INTRAN96";#N/A,#N/A,FALSE,"NAA9697";#N/A,#N/A,FALSE,"ECWEBB";#N/A,#N/A,FALSE,"MFT96";#N/A,#N/A,FALSE,"CTrecon"}</definedName>
    <definedName name="Option2_1_4_1_1" hidden="1">{#N/A,#N/A,FALSE,"TMCOMP96";#N/A,#N/A,FALSE,"MAT96";#N/A,#N/A,FALSE,"FANDA96";#N/A,#N/A,FALSE,"INTRAN96";#N/A,#N/A,FALSE,"NAA9697";#N/A,#N/A,FALSE,"ECWEBB";#N/A,#N/A,FALSE,"MFT96";#N/A,#N/A,FALSE,"CTrecon"}</definedName>
    <definedName name="Option2_1_4_1_2" localSheetId="0" hidden="1">{#N/A,#N/A,FALSE,"TMCOMP96";#N/A,#N/A,FALSE,"MAT96";#N/A,#N/A,FALSE,"FANDA96";#N/A,#N/A,FALSE,"INTRAN96";#N/A,#N/A,FALSE,"NAA9697";#N/A,#N/A,FALSE,"ECWEBB";#N/A,#N/A,FALSE,"MFT96";#N/A,#N/A,FALSE,"CTrecon"}</definedName>
    <definedName name="Option2_1_4_1_2" hidden="1">{#N/A,#N/A,FALSE,"TMCOMP96";#N/A,#N/A,FALSE,"MAT96";#N/A,#N/A,FALSE,"FANDA96";#N/A,#N/A,FALSE,"INTRAN96";#N/A,#N/A,FALSE,"NAA9697";#N/A,#N/A,FALSE,"ECWEBB";#N/A,#N/A,FALSE,"MFT96";#N/A,#N/A,FALSE,"CTrecon"}</definedName>
    <definedName name="Option2_1_4_1_3" localSheetId="0" hidden="1">{#N/A,#N/A,FALSE,"TMCOMP96";#N/A,#N/A,FALSE,"MAT96";#N/A,#N/A,FALSE,"FANDA96";#N/A,#N/A,FALSE,"INTRAN96";#N/A,#N/A,FALSE,"NAA9697";#N/A,#N/A,FALSE,"ECWEBB";#N/A,#N/A,FALSE,"MFT96";#N/A,#N/A,FALSE,"CTrecon"}</definedName>
    <definedName name="Option2_1_4_1_3" hidden="1">{#N/A,#N/A,FALSE,"TMCOMP96";#N/A,#N/A,FALSE,"MAT96";#N/A,#N/A,FALSE,"FANDA96";#N/A,#N/A,FALSE,"INTRAN96";#N/A,#N/A,FALSE,"NAA9697";#N/A,#N/A,FALSE,"ECWEBB";#N/A,#N/A,FALSE,"MFT96";#N/A,#N/A,FALSE,"CTrecon"}</definedName>
    <definedName name="Option2_1_4_1_4" localSheetId="0" hidden="1">{#N/A,#N/A,FALSE,"TMCOMP96";#N/A,#N/A,FALSE,"MAT96";#N/A,#N/A,FALSE,"FANDA96";#N/A,#N/A,FALSE,"INTRAN96";#N/A,#N/A,FALSE,"NAA9697";#N/A,#N/A,FALSE,"ECWEBB";#N/A,#N/A,FALSE,"MFT96";#N/A,#N/A,FALSE,"CTrecon"}</definedName>
    <definedName name="Option2_1_4_1_4" hidden="1">{#N/A,#N/A,FALSE,"TMCOMP96";#N/A,#N/A,FALSE,"MAT96";#N/A,#N/A,FALSE,"FANDA96";#N/A,#N/A,FALSE,"INTRAN96";#N/A,#N/A,FALSE,"NAA9697";#N/A,#N/A,FALSE,"ECWEBB";#N/A,#N/A,FALSE,"MFT96";#N/A,#N/A,FALSE,"CTrecon"}</definedName>
    <definedName name="Option2_1_4_1_5" hidden="1">{#N/A,#N/A,FALSE,"TMCOMP96";#N/A,#N/A,FALSE,"MAT96";#N/A,#N/A,FALSE,"FANDA96";#N/A,#N/A,FALSE,"INTRAN96";#N/A,#N/A,FALSE,"NAA9697";#N/A,#N/A,FALSE,"ECWEBB";#N/A,#N/A,FALSE,"MFT96";#N/A,#N/A,FALSE,"CTrecon"}</definedName>
    <definedName name="Option2_1_4_2" localSheetId="0" hidden="1">{#N/A,#N/A,FALSE,"TMCOMP96";#N/A,#N/A,FALSE,"MAT96";#N/A,#N/A,FALSE,"FANDA96";#N/A,#N/A,FALSE,"INTRAN96";#N/A,#N/A,FALSE,"NAA9697";#N/A,#N/A,FALSE,"ECWEBB";#N/A,#N/A,FALSE,"MFT96";#N/A,#N/A,FALSE,"CTrecon"}</definedName>
    <definedName name="Option2_1_4_2" hidden="1">{#N/A,#N/A,FALSE,"TMCOMP96";#N/A,#N/A,FALSE,"MAT96";#N/A,#N/A,FALSE,"FANDA96";#N/A,#N/A,FALSE,"INTRAN96";#N/A,#N/A,FALSE,"NAA9697";#N/A,#N/A,FALSE,"ECWEBB";#N/A,#N/A,FALSE,"MFT96";#N/A,#N/A,FALSE,"CTrecon"}</definedName>
    <definedName name="Option2_1_4_3" localSheetId="0" hidden="1">{#N/A,#N/A,FALSE,"TMCOMP96";#N/A,#N/A,FALSE,"MAT96";#N/A,#N/A,FALSE,"FANDA96";#N/A,#N/A,FALSE,"INTRAN96";#N/A,#N/A,FALSE,"NAA9697";#N/A,#N/A,FALSE,"ECWEBB";#N/A,#N/A,FALSE,"MFT96";#N/A,#N/A,FALSE,"CTrecon"}</definedName>
    <definedName name="Option2_1_4_3" hidden="1">{#N/A,#N/A,FALSE,"TMCOMP96";#N/A,#N/A,FALSE,"MAT96";#N/A,#N/A,FALSE,"FANDA96";#N/A,#N/A,FALSE,"INTRAN96";#N/A,#N/A,FALSE,"NAA9697";#N/A,#N/A,FALSE,"ECWEBB";#N/A,#N/A,FALSE,"MFT96";#N/A,#N/A,FALSE,"CTrecon"}</definedName>
    <definedName name="Option2_1_4_4" localSheetId="0" hidden="1">{#N/A,#N/A,FALSE,"TMCOMP96";#N/A,#N/A,FALSE,"MAT96";#N/A,#N/A,FALSE,"FANDA96";#N/A,#N/A,FALSE,"INTRAN96";#N/A,#N/A,FALSE,"NAA9697";#N/A,#N/A,FALSE,"ECWEBB";#N/A,#N/A,FALSE,"MFT96";#N/A,#N/A,FALSE,"CTrecon"}</definedName>
    <definedName name="Option2_1_4_4" hidden="1">{#N/A,#N/A,FALSE,"TMCOMP96";#N/A,#N/A,FALSE,"MAT96";#N/A,#N/A,FALSE,"FANDA96";#N/A,#N/A,FALSE,"INTRAN96";#N/A,#N/A,FALSE,"NAA9697";#N/A,#N/A,FALSE,"ECWEBB";#N/A,#N/A,FALSE,"MFT96";#N/A,#N/A,FALSE,"CTrecon"}</definedName>
    <definedName name="Option2_1_4_5" localSheetId="0" hidden="1">{#N/A,#N/A,FALSE,"TMCOMP96";#N/A,#N/A,FALSE,"MAT96";#N/A,#N/A,FALSE,"FANDA96";#N/A,#N/A,FALSE,"INTRAN96";#N/A,#N/A,FALSE,"NAA9697";#N/A,#N/A,FALSE,"ECWEBB";#N/A,#N/A,FALSE,"MFT96";#N/A,#N/A,FALSE,"CTrecon"}</definedName>
    <definedName name="Option2_1_4_5" hidden="1">{#N/A,#N/A,FALSE,"TMCOMP96";#N/A,#N/A,FALSE,"MAT96";#N/A,#N/A,FALSE,"FANDA96";#N/A,#N/A,FALSE,"INTRAN96";#N/A,#N/A,FALSE,"NAA9697";#N/A,#N/A,FALSE,"ECWEBB";#N/A,#N/A,FALSE,"MFT96";#N/A,#N/A,FALSE,"CTrecon"}</definedName>
    <definedName name="Option2_1_5" localSheetId="0" hidden="1">{#N/A,#N/A,FALSE,"TMCOMP96";#N/A,#N/A,FALSE,"MAT96";#N/A,#N/A,FALSE,"FANDA96";#N/A,#N/A,FALSE,"INTRAN96";#N/A,#N/A,FALSE,"NAA9697";#N/A,#N/A,FALSE,"ECWEBB";#N/A,#N/A,FALSE,"MFT96";#N/A,#N/A,FALSE,"CTrecon"}</definedName>
    <definedName name="Option2_1_5" hidden="1">{#N/A,#N/A,FALSE,"TMCOMP96";#N/A,#N/A,FALSE,"MAT96";#N/A,#N/A,FALSE,"FANDA96";#N/A,#N/A,FALSE,"INTRAN96";#N/A,#N/A,FALSE,"NAA9697";#N/A,#N/A,FALSE,"ECWEBB";#N/A,#N/A,FALSE,"MFT96";#N/A,#N/A,FALSE,"CTrecon"}</definedName>
    <definedName name="Option2_1_5_1" localSheetId="0" hidden="1">{#N/A,#N/A,FALSE,"TMCOMP96";#N/A,#N/A,FALSE,"MAT96";#N/A,#N/A,FALSE,"FANDA96";#N/A,#N/A,FALSE,"INTRAN96";#N/A,#N/A,FALSE,"NAA9697";#N/A,#N/A,FALSE,"ECWEBB";#N/A,#N/A,FALSE,"MFT96";#N/A,#N/A,FALSE,"CTrecon"}</definedName>
    <definedName name="Option2_1_5_1" hidden="1">{#N/A,#N/A,FALSE,"TMCOMP96";#N/A,#N/A,FALSE,"MAT96";#N/A,#N/A,FALSE,"FANDA96";#N/A,#N/A,FALSE,"INTRAN96";#N/A,#N/A,FALSE,"NAA9697";#N/A,#N/A,FALSE,"ECWEBB";#N/A,#N/A,FALSE,"MFT96";#N/A,#N/A,FALSE,"CTrecon"}</definedName>
    <definedName name="Option2_1_5_2" localSheetId="0" hidden="1">{#N/A,#N/A,FALSE,"TMCOMP96";#N/A,#N/A,FALSE,"MAT96";#N/A,#N/A,FALSE,"FANDA96";#N/A,#N/A,FALSE,"INTRAN96";#N/A,#N/A,FALSE,"NAA9697";#N/A,#N/A,FALSE,"ECWEBB";#N/A,#N/A,FALSE,"MFT96";#N/A,#N/A,FALSE,"CTrecon"}</definedName>
    <definedName name="Option2_1_5_2" hidden="1">{#N/A,#N/A,FALSE,"TMCOMP96";#N/A,#N/A,FALSE,"MAT96";#N/A,#N/A,FALSE,"FANDA96";#N/A,#N/A,FALSE,"INTRAN96";#N/A,#N/A,FALSE,"NAA9697";#N/A,#N/A,FALSE,"ECWEBB";#N/A,#N/A,FALSE,"MFT96";#N/A,#N/A,FALSE,"CTrecon"}</definedName>
    <definedName name="Option2_1_5_3" localSheetId="0" hidden="1">{#N/A,#N/A,FALSE,"TMCOMP96";#N/A,#N/A,FALSE,"MAT96";#N/A,#N/A,FALSE,"FANDA96";#N/A,#N/A,FALSE,"INTRAN96";#N/A,#N/A,FALSE,"NAA9697";#N/A,#N/A,FALSE,"ECWEBB";#N/A,#N/A,FALSE,"MFT96";#N/A,#N/A,FALSE,"CTrecon"}</definedName>
    <definedName name="Option2_1_5_3" hidden="1">{#N/A,#N/A,FALSE,"TMCOMP96";#N/A,#N/A,FALSE,"MAT96";#N/A,#N/A,FALSE,"FANDA96";#N/A,#N/A,FALSE,"INTRAN96";#N/A,#N/A,FALSE,"NAA9697";#N/A,#N/A,FALSE,"ECWEBB";#N/A,#N/A,FALSE,"MFT96";#N/A,#N/A,FALSE,"CTrecon"}</definedName>
    <definedName name="Option2_1_5_4" localSheetId="0" hidden="1">{#N/A,#N/A,FALSE,"TMCOMP96";#N/A,#N/A,FALSE,"MAT96";#N/A,#N/A,FALSE,"FANDA96";#N/A,#N/A,FALSE,"INTRAN96";#N/A,#N/A,FALSE,"NAA9697";#N/A,#N/A,FALSE,"ECWEBB";#N/A,#N/A,FALSE,"MFT96";#N/A,#N/A,FALSE,"CTrecon"}</definedName>
    <definedName name="Option2_1_5_4" hidden="1">{#N/A,#N/A,FALSE,"TMCOMP96";#N/A,#N/A,FALSE,"MAT96";#N/A,#N/A,FALSE,"FANDA96";#N/A,#N/A,FALSE,"INTRAN96";#N/A,#N/A,FALSE,"NAA9697";#N/A,#N/A,FALSE,"ECWEBB";#N/A,#N/A,FALSE,"MFT96";#N/A,#N/A,FALSE,"CTrecon"}</definedName>
    <definedName name="Option2_1_5_5" hidden="1">{#N/A,#N/A,FALSE,"TMCOMP96";#N/A,#N/A,FALSE,"MAT96";#N/A,#N/A,FALSE,"FANDA96";#N/A,#N/A,FALSE,"INTRAN96";#N/A,#N/A,FALSE,"NAA9697";#N/A,#N/A,FALSE,"ECWEBB";#N/A,#N/A,FALSE,"MFT96";#N/A,#N/A,FALSE,"CTrecon"}</definedName>
    <definedName name="Option2_2" localSheetId="0" hidden="1">{#N/A,#N/A,FALSE,"TMCOMP96";#N/A,#N/A,FALSE,"MAT96";#N/A,#N/A,FALSE,"FANDA96";#N/A,#N/A,FALSE,"INTRAN96";#N/A,#N/A,FALSE,"NAA9697";#N/A,#N/A,FALSE,"ECWEBB";#N/A,#N/A,FALSE,"MFT96";#N/A,#N/A,FALSE,"CTrecon"}</definedName>
    <definedName name="Option2_2" localSheetId="3" hidden="1">{#N/A,#N/A,FALSE,"TMCOMP96";#N/A,#N/A,FALSE,"MAT96";#N/A,#N/A,FALSE,"FANDA96";#N/A,#N/A,FALSE,"INTRAN96";#N/A,#N/A,FALSE,"NAA9697";#N/A,#N/A,FALSE,"ECWEBB";#N/A,#N/A,FALSE,"MFT96";#N/A,#N/A,FALSE,"CTrecon"}</definedName>
    <definedName name="Option2_2" localSheetId="4" hidden="1">{#N/A,#N/A,FALSE,"TMCOMP96";#N/A,#N/A,FALSE,"MAT96";#N/A,#N/A,FALSE,"FANDA96";#N/A,#N/A,FALSE,"INTRAN96";#N/A,#N/A,FALSE,"NAA9697";#N/A,#N/A,FALSE,"ECWEBB";#N/A,#N/A,FALSE,"MFT96";#N/A,#N/A,FALSE,"CTrecon"}</definedName>
    <definedName name="Option2_2" hidden="1">{#N/A,#N/A,FALSE,"TMCOMP96";#N/A,#N/A,FALSE,"MAT96";#N/A,#N/A,FALSE,"FANDA96";#N/A,#N/A,FALSE,"INTRAN96";#N/A,#N/A,FALSE,"NAA9697";#N/A,#N/A,FALSE,"ECWEBB";#N/A,#N/A,FALSE,"MFT96";#N/A,#N/A,FALSE,"CTrecon"}</definedName>
    <definedName name="Option2_2_1" localSheetId="0" hidden="1">{#N/A,#N/A,FALSE,"TMCOMP96";#N/A,#N/A,FALSE,"MAT96";#N/A,#N/A,FALSE,"FANDA96";#N/A,#N/A,FALSE,"INTRAN96";#N/A,#N/A,FALSE,"NAA9697";#N/A,#N/A,FALSE,"ECWEBB";#N/A,#N/A,FALSE,"MFT96";#N/A,#N/A,FALSE,"CTrecon"}</definedName>
    <definedName name="Option2_2_1" localSheetId="3" hidden="1">{#N/A,#N/A,FALSE,"TMCOMP96";#N/A,#N/A,FALSE,"MAT96";#N/A,#N/A,FALSE,"FANDA96";#N/A,#N/A,FALSE,"INTRAN96";#N/A,#N/A,FALSE,"NAA9697";#N/A,#N/A,FALSE,"ECWEBB";#N/A,#N/A,FALSE,"MFT96";#N/A,#N/A,FALSE,"CTrecon"}</definedName>
    <definedName name="Option2_2_1" hidden="1">{#N/A,#N/A,FALSE,"TMCOMP96";#N/A,#N/A,FALSE,"MAT96";#N/A,#N/A,FALSE,"FANDA96";#N/A,#N/A,FALSE,"INTRAN96";#N/A,#N/A,FALSE,"NAA9697";#N/A,#N/A,FALSE,"ECWEBB";#N/A,#N/A,FALSE,"MFT96";#N/A,#N/A,FALSE,"CTrecon"}</definedName>
    <definedName name="Option2_2_1_1" localSheetId="0" hidden="1">{#N/A,#N/A,FALSE,"TMCOMP96";#N/A,#N/A,FALSE,"MAT96";#N/A,#N/A,FALSE,"FANDA96";#N/A,#N/A,FALSE,"INTRAN96";#N/A,#N/A,FALSE,"NAA9697";#N/A,#N/A,FALSE,"ECWEBB";#N/A,#N/A,FALSE,"MFT96";#N/A,#N/A,FALSE,"CTrecon"}</definedName>
    <definedName name="Option2_2_1_1" hidden="1">{#N/A,#N/A,FALSE,"TMCOMP96";#N/A,#N/A,FALSE,"MAT96";#N/A,#N/A,FALSE,"FANDA96";#N/A,#N/A,FALSE,"INTRAN96";#N/A,#N/A,FALSE,"NAA9697";#N/A,#N/A,FALSE,"ECWEBB";#N/A,#N/A,FALSE,"MFT96";#N/A,#N/A,FALSE,"CTrecon"}</definedName>
    <definedName name="Option2_2_1_1_1" hidden="1">{#N/A,#N/A,FALSE,"TMCOMP96";#N/A,#N/A,FALSE,"MAT96";#N/A,#N/A,FALSE,"FANDA96";#N/A,#N/A,FALSE,"INTRAN96";#N/A,#N/A,FALSE,"NAA9697";#N/A,#N/A,FALSE,"ECWEBB";#N/A,#N/A,FALSE,"MFT96";#N/A,#N/A,FALSE,"CTrecon"}</definedName>
    <definedName name="Option2_2_1_1_2" hidden="1">{#N/A,#N/A,FALSE,"TMCOMP96";#N/A,#N/A,FALSE,"MAT96";#N/A,#N/A,FALSE,"FANDA96";#N/A,#N/A,FALSE,"INTRAN96";#N/A,#N/A,FALSE,"NAA9697";#N/A,#N/A,FALSE,"ECWEBB";#N/A,#N/A,FALSE,"MFT96";#N/A,#N/A,FALSE,"CTrecon"}</definedName>
    <definedName name="Option2_2_1_2" localSheetId="0" hidden="1">{#N/A,#N/A,FALSE,"TMCOMP96";#N/A,#N/A,FALSE,"MAT96";#N/A,#N/A,FALSE,"FANDA96";#N/A,#N/A,FALSE,"INTRAN96";#N/A,#N/A,FALSE,"NAA9697";#N/A,#N/A,FALSE,"ECWEBB";#N/A,#N/A,FALSE,"MFT96";#N/A,#N/A,FALSE,"CTrecon"}</definedName>
    <definedName name="Option2_2_1_2" hidden="1">{#N/A,#N/A,FALSE,"TMCOMP96";#N/A,#N/A,FALSE,"MAT96";#N/A,#N/A,FALSE,"FANDA96";#N/A,#N/A,FALSE,"INTRAN96";#N/A,#N/A,FALSE,"NAA9697";#N/A,#N/A,FALSE,"ECWEBB";#N/A,#N/A,FALSE,"MFT96";#N/A,#N/A,FALSE,"CTrecon"}</definedName>
    <definedName name="Option2_2_1_3" localSheetId="0" hidden="1">{#N/A,#N/A,FALSE,"TMCOMP96";#N/A,#N/A,FALSE,"MAT96";#N/A,#N/A,FALSE,"FANDA96";#N/A,#N/A,FALSE,"INTRAN96";#N/A,#N/A,FALSE,"NAA9697";#N/A,#N/A,FALSE,"ECWEBB";#N/A,#N/A,FALSE,"MFT96";#N/A,#N/A,FALSE,"CTrecon"}</definedName>
    <definedName name="Option2_2_1_3" hidden="1">{#N/A,#N/A,FALSE,"TMCOMP96";#N/A,#N/A,FALSE,"MAT96";#N/A,#N/A,FALSE,"FANDA96";#N/A,#N/A,FALSE,"INTRAN96";#N/A,#N/A,FALSE,"NAA9697";#N/A,#N/A,FALSE,"ECWEBB";#N/A,#N/A,FALSE,"MFT96";#N/A,#N/A,FALSE,"CTrecon"}</definedName>
    <definedName name="Option2_2_1_4" localSheetId="0" hidden="1">{#N/A,#N/A,FALSE,"TMCOMP96";#N/A,#N/A,FALSE,"MAT96";#N/A,#N/A,FALSE,"FANDA96";#N/A,#N/A,FALSE,"INTRAN96";#N/A,#N/A,FALSE,"NAA9697";#N/A,#N/A,FALSE,"ECWEBB";#N/A,#N/A,FALSE,"MFT96";#N/A,#N/A,FALSE,"CTrecon"}</definedName>
    <definedName name="Option2_2_1_4" hidden="1">{#N/A,#N/A,FALSE,"TMCOMP96";#N/A,#N/A,FALSE,"MAT96";#N/A,#N/A,FALSE,"FANDA96";#N/A,#N/A,FALSE,"INTRAN96";#N/A,#N/A,FALSE,"NAA9697";#N/A,#N/A,FALSE,"ECWEBB";#N/A,#N/A,FALSE,"MFT96";#N/A,#N/A,FALSE,"CTrecon"}</definedName>
    <definedName name="Option2_2_1_5" localSheetId="0" hidden="1">{#N/A,#N/A,FALSE,"TMCOMP96";#N/A,#N/A,FALSE,"MAT96";#N/A,#N/A,FALSE,"FANDA96";#N/A,#N/A,FALSE,"INTRAN96";#N/A,#N/A,FALSE,"NAA9697";#N/A,#N/A,FALSE,"ECWEBB";#N/A,#N/A,FALSE,"MFT96";#N/A,#N/A,FALSE,"CTrecon"}</definedName>
    <definedName name="Option2_2_1_5" hidden="1">{#N/A,#N/A,FALSE,"TMCOMP96";#N/A,#N/A,FALSE,"MAT96";#N/A,#N/A,FALSE,"FANDA96";#N/A,#N/A,FALSE,"INTRAN96";#N/A,#N/A,FALSE,"NAA9697";#N/A,#N/A,FALSE,"ECWEBB";#N/A,#N/A,FALSE,"MFT96";#N/A,#N/A,FALSE,"CTrecon"}</definedName>
    <definedName name="Option2_2_2" localSheetId="0" hidden="1">{#N/A,#N/A,FALSE,"TMCOMP96";#N/A,#N/A,FALSE,"MAT96";#N/A,#N/A,FALSE,"FANDA96";#N/A,#N/A,FALSE,"INTRAN96";#N/A,#N/A,FALSE,"NAA9697";#N/A,#N/A,FALSE,"ECWEBB";#N/A,#N/A,FALSE,"MFT96";#N/A,#N/A,FALSE,"CTrecon"}</definedName>
    <definedName name="Option2_2_2" hidden="1">{#N/A,#N/A,FALSE,"TMCOMP96";#N/A,#N/A,FALSE,"MAT96";#N/A,#N/A,FALSE,"FANDA96";#N/A,#N/A,FALSE,"INTRAN96";#N/A,#N/A,FALSE,"NAA9697";#N/A,#N/A,FALSE,"ECWEBB";#N/A,#N/A,FALSE,"MFT96";#N/A,#N/A,FALSE,"CTrecon"}</definedName>
    <definedName name="Option2_2_3" localSheetId="0" hidden="1">{#N/A,#N/A,FALSE,"TMCOMP96";#N/A,#N/A,FALSE,"MAT96";#N/A,#N/A,FALSE,"FANDA96";#N/A,#N/A,FALSE,"INTRAN96";#N/A,#N/A,FALSE,"NAA9697";#N/A,#N/A,FALSE,"ECWEBB";#N/A,#N/A,FALSE,"MFT96";#N/A,#N/A,FALSE,"CTrecon"}</definedName>
    <definedName name="Option2_2_3" hidden="1">{#N/A,#N/A,FALSE,"TMCOMP96";#N/A,#N/A,FALSE,"MAT96";#N/A,#N/A,FALSE,"FANDA96";#N/A,#N/A,FALSE,"INTRAN96";#N/A,#N/A,FALSE,"NAA9697";#N/A,#N/A,FALSE,"ECWEBB";#N/A,#N/A,FALSE,"MFT96";#N/A,#N/A,FALSE,"CTrecon"}</definedName>
    <definedName name="Option2_2_4" localSheetId="0" hidden="1">{#N/A,#N/A,FALSE,"TMCOMP96";#N/A,#N/A,FALSE,"MAT96";#N/A,#N/A,FALSE,"FANDA96";#N/A,#N/A,FALSE,"INTRAN96";#N/A,#N/A,FALSE,"NAA9697";#N/A,#N/A,FALSE,"ECWEBB";#N/A,#N/A,FALSE,"MFT96";#N/A,#N/A,FALSE,"CTrecon"}</definedName>
    <definedName name="Option2_2_4" hidden="1">{#N/A,#N/A,FALSE,"TMCOMP96";#N/A,#N/A,FALSE,"MAT96";#N/A,#N/A,FALSE,"FANDA96";#N/A,#N/A,FALSE,"INTRAN96";#N/A,#N/A,FALSE,"NAA9697";#N/A,#N/A,FALSE,"ECWEBB";#N/A,#N/A,FALSE,"MFT96";#N/A,#N/A,FALSE,"CTrecon"}</definedName>
    <definedName name="Option2_2_5" localSheetId="0" hidden="1">{#N/A,#N/A,FALSE,"TMCOMP96";#N/A,#N/A,FALSE,"MAT96";#N/A,#N/A,FALSE,"FANDA96";#N/A,#N/A,FALSE,"INTRAN96";#N/A,#N/A,FALSE,"NAA9697";#N/A,#N/A,FALSE,"ECWEBB";#N/A,#N/A,FALSE,"MFT96";#N/A,#N/A,FALSE,"CTrecon"}</definedName>
    <definedName name="Option2_2_5" hidden="1">{#N/A,#N/A,FALSE,"TMCOMP96";#N/A,#N/A,FALSE,"MAT96";#N/A,#N/A,FALSE,"FANDA96";#N/A,#N/A,FALSE,"INTRAN96";#N/A,#N/A,FALSE,"NAA9697";#N/A,#N/A,FALSE,"ECWEBB";#N/A,#N/A,FALSE,"MFT96";#N/A,#N/A,FALSE,"CTrecon"}</definedName>
    <definedName name="Option2_3" localSheetId="0" hidden="1">{#N/A,#N/A,FALSE,"TMCOMP96";#N/A,#N/A,FALSE,"MAT96";#N/A,#N/A,FALSE,"FANDA96";#N/A,#N/A,FALSE,"INTRAN96";#N/A,#N/A,FALSE,"NAA9697";#N/A,#N/A,FALSE,"ECWEBB";#N/A,#N/A,FALSE,"MFT96";#N/A,#N/A,FALSE,"CTrecon"}</definedName>
    <definedName name="Option2_3" hidden="1">{#N/A,#N/A,FALSE,"TMCOMP96";#N/A,#N/A,FALSE,"MAT96";#N/A,#N/A,FALSE,"FANDA96";#N/A,#N/A,FALSE,"INTRAN96";#N/A,#N/A,FALSE,"NAA9697";#N/A,#N/A,FALSE,"ECWEBB";#N/A,#N/A,FALSE,"MFT96";#N/A,#N/A,FALSE,"CTrecon"}</definedName>
    <definedName name="Option2_3_1" localSheetId="0" hidden="1">{#N/A,#N/A,FALSE,"TMCOMP96";#N/A,#N/A,FALSE,"MAT96";#N/A,#N/A,FALSE,"FANDA96";#N/A,#N/A,FALSE,"INTRAN96";#N/A,#N/A,FALSE,"NAA9697";#N/A,#N/A,FALSE,"ECWEBB";#N/A,#N/A,FALSE,"MFT96";#N/A,#N/A,FALSE,"CTrecon"}</definedName>
    <definedName name="Option2_3_1" hidden="1">{#N/A,#N/A,FALSE,"TMCOMP96";#N/A,#N/A,FALSE,"MAT96";#N/A,#N/A,FALSE,"FANDA96";#N/A,#N/A,FALSE,"INTRAN96";#N/A,#N/A,FALSE,"NAA9697";#N/A,#N/A,FALSE,"ECWEBB";#N/A,#N/A,FALSE,"MFT96";#N/A,#N/A,FALSE,"CTrecon"}</definedName>
    <definedName name="Option2_3_1_1" localSheetId="0" hidden="1">{#N/A,#N/A,FALSE,"TMCOMP96";#N/A,#N/A,FALSE,"MAT96";#N/A,#N/A,FALSE,"FANDA96";#N/A,#N/A,FALSE,"INTRAN96";#N/A,#N/A,FALSE,"NAA9697";#N/A,#N/A,FALSE,"ECWEBB";#N/A,#N/A,FALSE,"MFT96";#N/A,#N/A,FALSE,"CTrecon"}</definedName>
    <definedName name="Option2_3_1_1" hidden="1">{#N/A,#N/A,FALSE,"TMCOMP96";#N/A,#N/A,FALSE,"MAT96";#N/A,#N/A,FALSE,"FANDA96";#N/A,#N/A,FALSE,"INTRAN96";#N/A,#N/A,FALSE,"NAA9697";#N/A,#N/A,FALSE,"ECWEBB";#N/A,#N/A,FALSE,"MFT96";#N/A,#N/A,FALSE,"CTrecon"}</definedName>
    <definedName name="Option2_3_1_1_1" hidden="1">{#N/A,#N/A,FALSE,"TMCOMP96";#N/A,#N/A,FALSE,"MAT96";#N/A,#N/A,FALSE,"FANDA96";#N/A,#N/A,FALSE,"INTRAN96";#N/A,#N/A,FALSE,"NAA9697";#N/A,#N/A,FALSE,"ECWEBB";#N/A,#N/A,FALSE,"MFT96";#N/A,#N/A,FALSE,"CTrecon"}</definedName>
    <definedName name="Option2_3_1_1_2" hidden="1">{#N/A,#N/A,FALSE,"TMCOMP96";#N/A,#N/A,FALSE,"MAT96";#N/A,#N/A,FALSE,"FANDA96";#N/A,#N/A,FALSE,"INTRAN96";#N/A,#N/A,FALSE,"NAA9697";#N/A,#N/A,FALSE,"ECWEBB";#N/A,#N/A,FALSE,"MFT96";#N/A,#N/A,FALSE,"CTrecon"}</definedName>
    <definedName name="Option2_3_1_2" localSheetId="0" hidden="1">{#N/A,#N/A,FALSE,"TMCOMP96";#N/A,#N/A,FALSE,"MAT96";#N/A,#N/A,FALSE,"FANDA96";#N/A,#N/A,FALSE,"INTRAN96";#N/A,#N/A,FALSE,"NAA9697";#N/A,#N/A,FALSE,"ECWEBB";#N/A,#N/A,FALSE,"MFT96";#N/A,#N/A,FALSE,"CTrecon"}</definedName>
    <definedName name="Option2_3_1_2" hidden="1">{#N/A,#N/A,FALSE,"TMCOMP96";#N/A,#N/A,FALSE,"MAT96";#N/A,#N/A,FALSE,"FANDA96";#N/A,#N/A,FALSE,"INTRAN96";#N/A,#N/A,FALSE,"NAA9697";#N/A,#N/A,FALSE,"ECWEBB";#N/A,#N/A,FALSE,"MFT96";#N/A,#N/A,FALSE,"CTrecon"}</definedName>
    <definedName name="Option2_3_1_3" localSheetId="0" hidden="1">{#N/A,#N/A,FALSE,"TMCOMP96";#N/A,#N/A,FALSE,"MAT96";#N/A,#N/A,FALSE,"FANDA96";#N/A,#N/A,FALSE,"INTRAN96";#N/A,#N/A,FALSE,"NAA9697";#N/A,#N/A,FALSE,"ECWEBB";#N/A,#N/A,FALSE,"MFT96";#N/A,#N/A,FALSE,"CTrecon"}</definedName>
    <definedName name="Option2_3_1_3" hidden="1">{#N/A,#N/A,FALSE,"TMCOMP96";#N/A,#N/A,FALSE,"MAT96";#N/A,#N/A,FALSE,"FANDA96";#N/A,#N/A,FALSE,"INTRAN96";#N/A,#N/A,FALSE,"NAA9697";#N/A,#N/A,FALSE,"ECWEBB";#N/A,#N/A,FALSE,"MFT96";#N/A,#N/A,FALSE,"CTrecon"}</definedName>
    <definedName name="Option2_3_1_4" localSheetId="0" hidden="1">{#N/A,#N/A,FALSE,"TMCOMP96";#N/A,#N/A,FALSE,"MAT96";#N/A,#N/A,FALSE,"FANDA96";#N/A,#N/A,FALSE,"INTRAN96";#N/A,#N/A,FALSE,"NAA9697";#N/A,#N/A,FALSE,"ECWEBB";#N/A,#N/A,FALSE,"MFT96";#N/A,#N/A,FALSE,"CTrecon"}</definedName>
    <definedName name="Option2_3_1_4" hidden="1">{#N/A,#N/A,FALSE,"TMCOMP96";#N/A,#N/A,FALSE,"MAT96";#N/A,#N/A,FALSE,"FANDA96";#N/A,#N/A,FALSE,"INTRAN96";#N/A,#N/A,FALSE,"NAA9697";#N/A,#N/A,FALSE,"ECWEBB";#N/A,#N/A,FALSE,"MFT96";#N/A,#N/A,FALSE,"CTrecon"}</definedName>
    <definedName name="Option2_3_1_5" localSheetId="0" hidden="1">{#N/A,#N/A,FALSE,"TMCOMP96";#N/A,#N/A,FALSE,"MAT96";#N/A,#N/A,FALSE,"FANDA96";#N/A,#N/A,FALSE,"INTRAN96";#N/A,#N/A,FALSE,"NAA9697";#N/A,#N/A,FALSE,"ECWEBB";#N/A,#N/A,FALSE,"MFT96";#N/A,#N/A,FALSE,"CTrecon"}</definedName>
    <definedName name="Option2_3_1_5" hidden="1">{#N/A,#N/A,FALSE,"TMCOMP96";#N/A,#N/A,FALSE,"MAT96";#N/A,#N/A,FALSE,"FANDA96";#N/A,#N/A,FALSE,"INTRAN96";#N/A,#N/A,FALSE,"NAA9697";#N/A,#N/A,FALSE,"ECWEBB";#N/A,#N/A,FALSE,"MFT96";#N/A,#N/A,FALSE,"CTrecon"}</definedName>
    <definedName name="Option2_3_2" localSheetId="0" hidden="1">{#N/A,#N/A,FALSE,"TMCOMP96";#N/A,#N/A,FALSE,"MAT96";#N/A,#N/A,FALSE,"FANDA96";#N/A,#N/A,FALSE,"INTRAN96";#N/A,#N/A,FALSE,"NAA9697";#N/A,#N/A,FALSE,"ECWEBB";#N/A,#N/A,FALSE,"MFT96";#N/A,#N/A,FALSE,"CTrecon"}</definedName>
    <definedName name="Option2_3_2" hidden="1">{#N/A,#N/A,FALSE,"TMCOMP96";#N/A,#N/A,FALSE,"MAT96";#N/A,#N/A,FALSE,"FANDA96";#N/A,#N/A,FALSE,"INTRAN96";#N/A,#N/A,FALSE,"NAA9697";#N/A,#N/A,FALSE,"ECWEBB";#N/A,#N/A,FALSE,"MFT96";#N/A,#N/A,FALSE,"CTrecon"}</definedName>
    <definedName name="Option2_3_3" localSheetId="0" hidden="1">{#N/A,#N/A,FALSE,"TMCOMP96";#N/A,#N/A,FALSE,"MAT96";#N/A,#N/A,FALSE,"FANDA96";#N/A,#N/A,FALSE,"INTRAN96";#N/A,#N/A,FALSE,"NAA9697";#N/A,#N/A,FALSE,"ECWEBB";#N/A,#N/A,FALSE,"MFT96";#N/A,#N/A,FALSE,"CTrecon"}</definedName>
    <definedName name="Option2_3_3" hidden="1">{#N/A,#N/A,FALSE,"TMCOMP96";#N/A,#N/A,FALSE,"MAT96";#N/A,#N/A,FALSE,"FANDA96";#N/A,#N/A,FALSE,"INTRAN96";#N/A,#N/A,FALSE,"NAA9697";#N/A,#N/A,FALSE,"ECWEBB";#N/A,#N/A,FALSE,"MFT96";#N/A,#N/A,FALSE,"CTrecon"}</definedName>
    <definedName name="Option2_3_4" localSheetId="0" hidden="1">{#N/A,#N/A,FALSE,"TMCOMP96";#N/A,#N/A,FALSE,"MAT96";#N/A,#N/A,FALSE,"FANDA96";#N/A,#N/A,FALSE,"INTRAN96";#N/A,#N/A,FALSE,"NAA9697";#N/A,#N/A,FALSE,"ECWEBB";#N/A,#N/A,FALSE,"MFT96";#N/A,#N/A,FALSE,"CTrecon"}</definedName>
    <definedName name="Option2_3_4" hidden="1">{#N/A,#N/A,FALSE,"TMCOMP96";#N/A,#N/A,FALSE,"MAT96";#N/A,#N/A,FALSE,"FANDA96";#N/A,#N/A,FALSE,"INTRAN96";#N/A,#N/A,FALSE,"NAA9697";#N/A,#N/A,FALSE,"ECWEBB";#N/A,#N/A,FALSE,"MFT96";#N/A,#N/A,FALSE,"CTrecon"}</definedName>
    <definedName name="Option2_3_5" localSheetId="0" hidden="1">{#N/A,#N/A,FALSE,"TMCOMP96";#N/A,#N/A,FALSE,"MAT96";#N/A,#N/A,FALSE,"FANDA96";#N/A,#N/A,FALSE,"INTRAN96";#N/A,#N/A,FALSE,"NAA9697";#N/A,#N/A,FALSE,"ECWEBB";#N/A,#N/A,FALSE,"MFT96";#N/A,#N/A,FALSE,"CTrecon"}</definedName>
    <definedName name="Option2_3_5" hidden="1">{#N/A,#N/A,FALSE,"TMCOMP96";#N/A,#N/A,FALSE,"MAT96";#N/A,#N/A,FALSE,"FANDA96";#N/A,#N/A,FALSE,"INTRAN96";#N/A,#N/A,FALSE,"NAA9697";#N/A,#N/A,FALSE,"ECWEBB";#N/A,#N/A,FALSE,"MFT96";#N/A,#N/A,FALSE,"CTrecon"}</definedName>
    <definedName name="Option2_4" localSheetId="0" hidden="1">{#N/A,#N/A,FALSE,"TMCOMP96";#N/A,#N/A,FALSE,"MAT96";#N/A,#N/A,FALSE,"FANDA96";#N/A,#N/A,FALSE,"INTRAN96";#N/A,#N/A,FALSE,"NAA9697";#N/A,#N/A,FALSE,"ECWEBB";#N/A,#N/A,FALSE,"MFT96";#N/A,#N/A,FALSE,"CTrecon"}</definedName>
    <definedName name="Option2_4" hidden="1">{#N/A,#N/A,FALSE,"TMCOMP96";#N/A,#N/A,FALSE,"MAT96";#N/A,#N/A,FALSE,"FANDA96";#N/A,#N/A,FALSE,"INTRAN96";#N/A,#N/A,FALSE,"NAA9697";#N/A,#N/A,FALSE,"ECWEBB";#N/A,#N/A,FALSE,"MFT96";#N/A,#N/A,FALSE,"CTrecon"}</definedName>
    <definedName name="Option2_4_1" localSheetId="0" hidden="1">{#N/A,#N/A,FALSE,"TMCOMP96";#N/A,#N/A,FALSE,"MAT96";#N/A,#N/A,FALSE,"FANDA96";#N/A,#N/A,FALSE,"INTRAN96";#N/A,#N/A,FALSE,"NAA9697";#N/A,#N/A,FALSE,"ECWEBB";#N/A,#N/A,FALSE,"MFT96";#N/A,#N/A,FALSE,"CTrecon"}</definedName>
    <definedName name="Option2_4_1" hidden="1">{#N/A,#N/A,FALSE,"TMCOMP96";#N/A,#N/A,FALSE,"MAT96";#N/A,#N/A,FALSE,"FANDA96";#N/A,#N/A,FALSE,"INTRAN96";#N/A,#N/A,FALSE,"NAA9697";#N/A,#N/A,FALSE,"ECWEBB";#N/A,#N/A,FALSE,"MFT96";#N/A,#N/A,FALSE,"CTrecon"}</definedName>
    <definedName name="Option2_4_1_1" localSheetId="0" hidden="1">{#N/A,#N/A,FALSE,"TMCOMP96";#N/A,#N/A,FALSE,"MAT96";#N/A,#N/A,FALSE,"FANDA96";#N/A,#N/A,FALSE,"INTRAN96";#N/A,#N/A,FALSE,"NAA9697";#N/A,#N/A,FALSE,"ECWEBB";#N/A,#N/A,FALSE,"MFT96";#N/A,#N/A,FALSE,"CTrecon"}</definedName>
    <definedName name="Option2_4_1_1" hidden="1">{#N/A,#N/A,FALSE,"TMCOMP96";#N/A,#N/A,FALSE,"MAT96";#N/A,#N/A,FALSE,"FANDA96";#N/A,#N/A,FALSE,"INTRAN96";#N/A,#N/A,FALSE,"NAA9697";#N/A,#N/A,FALSE,"ECWEBB";#N/A,#N/A,FALSE,"MFT96";#N/A,#N/A,FALSE,"CTrecon"}</definedName>
    <definedName name="Option2_4_1_1_1" hidden="1">{#N/A,#N/A,FALSE,"TMCOMP96";#N/A,#N/A,FALSE,"MAT96";#N/A,#N/A,FALSE,"FANDA96";#N/A,#N/A,FALSE,"INTRAN96";#N/A,#N/A,FALSE,"NAA9697";#N/A,#N/A,FALSE,"ECWEBB";#N/A,#N/A,FALSE,"MFT96";#N/A,#N/A,FALSE,"CTrecon"}</definedName>
    <definedName name="Option2_4_1_1_2" hidden="1">{#N/A,#N/A,FALSE,"TMCOMP96";#N/A,#N/A,FALSE,"MAT96";#N/A,#N/A,FALSE,"FANDA96";#N/A,#N/A,FALSE,"INTRAN96";#N/A,#N/A,FALSE,"NAA9697";#N/A,#N/A,FALSE,"ECWEBB";#N/A,#N/A,FALSE,"MFT96";#N/A,#N/A,FALSE,"CTrecon"}</definedName>
    <definedName name="Option2_4_1_2" localSheetId="0" hidden="1">{#N/A,#N/A,FALSE,"TMCOMP96";#N/A,#N/A,FALSE,"MAT96";#N/A,#N/A,FALSE,"FANDA96";#N/A,#N/A,FALSE,"INTRAN96";#N/A,#N/A,FALSE,"NAA9697";#N/A,#N/A,FALSE,"ECWEBB";#N/A,#N/A,FALSE,"MFT96";#N/A,#N/A,FALSE,"CTrecon"}</definedName>
    <definedName name="Option2_4_1_2" hidden="1">{#N/A,#N/A,FALSE,"TMCOMP96";#N/A,#N/A,FALSE,"MAT96";#N/A,#N/A,FALSE,"FANDA96";#N/A,#N/A,FALSE,"INTRAN96";#N/A,#N/A,FALSE,"NAA9697";#N/A,#N/A,FALSE,"ECWEBB";#N/A,#N/A,FALSE,"MFT96";#N/A,#N/A,FALSE,"CTrecon"}</definedName>
    <definedName name="Option2_4_1_3" localSheetId="0" hidden="1">{#N/A,#N/A,FALSE,"TMCOMP96";#N/A,#N/A,FALSE,"MAT96";#N/A,#N/A,FALSE,"FANDA96";#N/A,#N/A,FALSE,"INTRAN96";#N/A,#N/A,FALSE,"NAA9697";#N/A,#N/A,FALSE,"ECWEBB";#N/A,#N/A,FALSE,"MFT96";#N/A,#N/A,FALSE,"CTrecon"}</definedName>
    <definedName name="Option2_4_1_3" hidden="1">{#N/A,#N/A,FALSE,"TMCOMP96";#N/A,#N/A,FALSE,"MAT96";#N/A,#N/A,FALSE,"FANDA96";#N/A,#N/A,FALSE,"INTRAN96";#N/A,#N/A,FALSE,"NAA9697";#N/A,#N/A,FALSE,"ECWEBB";#N/A,#N/A,FALSE,"MFT96";#N/A,#N/A,FALSE,"CTrecon"}</definedName>
    <definedName name="Option2_4_1_4" localSheetId="0" hidden="1">{#N/A,#N/A,FALSE,"TMCOMP96";#N/A,#N/A,FALSE,"MAT96";#N/A,#N/A,FALSE,"FANDA96";#N/A,#N/A,FALSE,"INTRAN96";#N/A,#N/A,FALSE,"NAA9697";#N/A,#N/A,FALSE,"ECWEBB";#N/A,#N/A,FALSE,"MFT96";#N/A,#N/A,FALSE,"CTrecon"}</definedName>
    <definedName name="Option2_4_1_4" hidden="1">{#N/A,#N/A,FALSE,"TMCOMP96";#N/A,#N/A,FALSE,"MAT96";#N/A,#N/A,FALSE,"FANDA96";#N/A,#N/A,FALSE,"INTRAN96";#N/A,#N/A,FALSE,"NAA9697";#N/A,#N/A,FALSE,"ECWEBB";#N/A,#N/A,FALSE,"MFT96";#N/A,#N/A,FALSE,"CTrecon"}</definedName>
    <definedName name="Option2_4_1_5" localSheetId="0" hidden="1">{#N/A,#N/A,FALSE,"TMCOMP96";#N/A,#N/A,FALSE,"MAT96";#N/A,#N/A,FALSE,"FANDA96";#N/A,#N/A,FALSE,"INTRAN96";#N/A,#N/A,FALSE,"NAA9697";#N/A,#N/A,FALSE,"ECWEBB";#N/A,#N/A,FALSE,"MFT96";#N/A,#N/A,FALSE,"CTrecon"}</definedName>
    <definedName name="Option2_4_1_5" hidden="1">{#N/A,#N/A,FALSE,"TMCOMP96";#N/A,#N/A,FALSE,"MAT96";#N/A,#N/A,FALSE,"FANDA96";#N/A,#N/A,FALSE,"INTRAN96";#N/A,#N/A,FALSE,"NAA9697";#N/A,#N/A,FALSE,"ECWEBB";#N/A,#N/A,FALSE,"MFT96";#N/A,#N/A,FALSE,"CTrecon"}</definedName>
    <definedName name="Option2_4_2" localSheetId="0" hidden="1">{#N/A,#N/A,FALSE,"TMCOMP96";#N/A,#N/A,FALSE,"MAT96";#N/A,#N/A,FALSE,"FANDA96";#N/A,#N/A,FALSE,"INTRAN96";#N/A,#N/A,FALSE,"NAA9697";#N/A,#N/A,FALSE,"ECWEBB";#N/A,#N/A,FALSE,"MFT96";#N/A,#N/A,FALSE,"CTrecon"}</definedName>
    <definedName name="Option2_4_2" hidden="1">{#N/A,#N/A,FALSE,"TMCOMP96";#N/A,#N/A,FALSE,"MAT96";#N/A,#N/A,FALSE,"FANDA96";#N/A,#N/A,FALSE,"INTRAN96";#N/A,#N/A,FALSE,"NAA9697";#N/A,#N/A,FALSE,"ECWEBB";#N/A,#N/A,FALSE,"MFT96";#N/A,#N/A,FALSE,"CTrecon"}</definedName>
    <definedName name="Option2_4_3" localSheetId="0" hidden="1">{#N/A,#N/A,FALSE,"TMCOMP96";#N/A,#N/A,FALSE,"MAT96";#N/A,#N/A,FALSE,"FANDA96";#N/A,#N/A,FALSE,"INTRAN96";#N/A,#N/A,FALSE,"NAA9697";#N/A,#N/A,FALSE,"ECWEBB";#N/A,#N/A,FALSE,"MFT96";#N/A,#N/A,FALSE,"CTrecon"}</definedName>
    <definedName name="Option2_4_3" hidden="1">{#N/A,#N/A,FALSE,"TMCOMP96";#N/A,#N/A,FALSE,"MAT96";#N/A,#N/A,FALSE,"FANDA96";#N/A,#N/A,FALSE,"INTRAN96";#N/A,#N/A,FALSE,"NAA9697";#N/A,#N/A,FALSE,"ECWEBB";#N/A,#N/A,FALSE,"MFT96";#N/A,#N/A,FALSE,"CTrecon"}</definedName>
    <definedName name="Option2_4_4" localSheetId="0" hidden="1">{#N/A,#N/A,FALSE,"TMCOMP96";#N/A,#N/A,FALSE,"MAT96";#N/A,#N/A,FALSE,"FANDA96";#N/A,#N/A,FALSE,"INTRAN96";#N/A,#N/A,FALSE,"NAA9697";#N/A,#N/A,FALSE,"ECWEBB";#N/A,#N/A,FALSE,"MFT96";#N/A,#N/A,FALSE,"CTrecon"}</definedName>
    <definedName name="Option2_4_4" hidden="1">{#N/A,#N/A,FALSE,"TMCOMP96";#N/A,#N/A,FALSE,"MAT96";#N/A,#N/A,FALSE,"FANDA96";#N/A,#N/A,FALSE,"INTRAN96";#N/A,#N/A,FALSE,"NAA9697";#N/A,#N/A,FALSE,"ECWEBB";#N/A,#N/A,FALSE,"MFT96";#N/A,#N/A,FALSE,"CTrecon"}</definedName>
    <definedName name="Option2_4_5" localSheetId="0" hidden="1">{#N/A,#N/A,FALSE,"TMCOMP96";#N/A,#N/A,FALSE,"MAT96";#N/A,#N/A,FALSE,"FANDA96";#N/A,#N/A,FALSE,"INTRAN96";#N/A,#N/A,FALSE,"NAA9697";#N/A,#N/A,FALSE,"ECWEBB";#N/A,#N/A,FALSE,"MFT96";#N/A,#N/A,FALSE,"CTrecon"}</definedName>
    <definedName name="Option2_4_5" hidden="1">{#N/A,#N/A,FALSE,"TMCOMP96";#N/A,#N/A,FALSE,"MAT96";#N/A,#N/A,FALSE,"FANDA96";#N/A,#N/A,FALSE,"INTRAN96";#N/A,#N/A,FALSE,"NAA9697";#N/A,#N/A,FALSE,"ECWEBB";#N/A,#N/A,FALSE,"MFT96";#N/A,#N/A,FALSE,"CTrecon"}</definedName>
    <definedName name="Option2_5" localSheetId="0" hidden="1">{#N/A,#N/A,FALSE,"TMCOMP96";#N/A,#N/A,FALSE,"MAT96";#N/A,#N/A,FALSE,"FANDA96";#N/A,#N/A,FALSE,"INTRAN96";#N/A,#N/A,FALSE,"NAA9697";#N/A,#N/A,FALSE,"ECWEBB";#N/A,#N/A,FALSE,"MFT96";#N/A,#N/A,FALSE,"CTrecon"}</definedName>
    <definedName name="Option2_5" hidden="1">{#N/A,#N/A,FALSE,"TMCOMP96";#N/A,#N/A,FALSE,"MAT96";#N/A,#N/A,FALSE,"FANDA96";#N/A,#N/A,FALSE,"INTRAN96";#N/A,#N/A,FALSE,"NAA9697";#N/A,#N/A,FALSE,"ECWEBB";#N/A,#N/A,FALSE,"MFT96";#N/A,#N/A,FALSE,"CTrecon"}</definedName>
    <definedName name="Option2_5_1" localSheetId="0" hidden="1">{#N/A,#N/A,FALSE,"TMCOMP96";#N/A,#N/A,FALSE,"MAT96";#N/A,#N/A,FALSE,"FANDA96";#N/A,#N/A,FALSE,"INTRAN96";#N/A,#N/A,FALSE,"NAA9697";#N/A,#N/A,FALSE,"ECWEBB";#N/A,#N/A,FALSE,"MFT96";#N/A,#N/A,FALSE,"CTrecon"}</definedName>
    <definedName name="Option2_5_1" hidden="1">{#N/A,#N/A,FALSE,"TMCOMP96";#N/A,#N/A,FALSE,"MAT96";#N/A,#N/A,FALSE,"FANDA96";#N/A,#N/A,FALSE,"INTRAN96";#N/A,#N/A,FALSE,"NAA9697";#N/A,#N/A,FALSE,"ECWEBB";#N/A,#N/A,FALSE,"MFT96";#N/A,#N/A,FALSE,"CTrecon"}</definedName>
    <definedName name="Option2_5_1_1" localSheetId="0" hidden="1">{#N/A,#N/A,FALSE,"TMCOMP96";#N/A,#N/A,FALSE,"MAT96";#N/A,#N/A,FALSE,"FANDA96";#N/A,#N/A,FALSE,"INTRAN96";#N/A,#N/A,FALSE,"NAA9697";#N/A,#N/A,FALSE,"ECWEBB";#N/A,#N/A,FALSE,"MFT96";#N/A,#N/A,FALSE,"CTrecon"}</definedName>
    <definedName name="Option2_5_1_1" hidden="1">{#N/A,#N/A,FALSE,"TMCOMP96";#N/A,#N/A,FALSE,"MAT96";#N/A,#N/A,FALSE,"FANDA96";#N/A,#N/A,FALSE,"INTRAN96";#N/A,#N/A,FALSE,"NAA9697";#N/A,#N/A,FALSE,"ECWEBB";#N/A,#N/A,FALSE,"MFT96";#N/A,#N/A,FALSE,"CTrecon"}</definedName>
    <definedName name="Option2_5_1_1_1" hidden="1">{#N/A,#N/A,FALSE,"TMCOMP96";#N/A,#N/A,FALSE,"MAT96";#N/A,#N/A,FALSE,"FANDA96";#N/A,#N/A,FALSE,"INTRAN96";#N/A,#N/A,FALSE,"NAA9697";#N/A,#N/A,FALSE,"ECWEBB";#N/A,#N/A,FALSE,"MFT96";#N/A,#N/A,FALSE,"CTrecon"}</definedName>
    <definedName name="Option2_5_1_1_2" hidden="1">{#N/A,#N/A,FALSE,"TMCOMP96";#N/A,#N/A,FALSE,"MAT96";#N/A,#N/A,FALSE,"FANDA96";#N/A,#N/A,FALSE,"INTRAN96";#N/A,#N/A,FALSE,"NAA9697";#N/A,#N/A,FALSE,"ECWEBB";#N/A,#N/A,FALSE,"MFT96";#N/A,#N/A,FALSE,"CTrecon"}</definedName>
    <definedName name="Option2_5_1_2" localSheetId="0" hidden="1">{#N/A,#N/A,FALSE,"TMCOMP96";#N/A,#N/A,FALSE,"MAT96";#N/A,#N/A,FALSE,"FANDA96";#N/A,#N/A,FALSE,"INTRAN96";#N/A,#N/A,FALSE,"NAA9697";#N/A,#N/A,FALSE,"ECWEBB";#N/A,#N/A,FALSE,"MFT96";#N/A,#N/A,FALSE,"CTrecon"}</definedName>
    <definedName name="Option2_5_1_2" hidden="1">{#N/A,#N/A,FALSE,"TMCOMP96";#N/A,#N/A,FALSE,"MAT96";#N/A,#N/A,FALSE,"FANDA96";#N/A,#N/A,FALSE,"INTRAN96";#N/A,#N/A,FALSE,"NAA9697";#N/A,#N/A,FALSE,"ECWEBB";#N/A,#N/A,FALSE,"MFT96";#N/A,#N/A,FALSE,"CTrecon"}</definedName>
    <definedName name="Option2_5_1_3" localSheetId="0" hidden="1">{#N/A,#N/A,FALSE,"TMCOMP96";#N/A,#N/A,FALSE,"MAT96";#N/A,#N/A,FALSE,"FANDA96";#N/A,#N/A,FALSE,"INTRAN96";#N/A,#N/A,FALSE,"NAA9697";#N/A,#N/A,FALSE,"ECWEBB";#N/A,#N/A,FALSE,"MFT96";#N/A,#N/A,FALSE,"CTrecon"}</definedName>
    <definedName name="Option2_5_1_3" hidden="1">{#N/A,#N/A,FALSE,"TMCOMP96";#N/A,#N/A,FALSE,"MAT96";#N/A,#N/A,FALSE,"FANDA96";#N/A,#N/A,FALSE,"INTRAN96";#N/A,#N/A,FALSE,"NAA9697";#N/A,#N/A,FALSE,"ECWEBB";#N/A,#N/A,FALSE,"MFT96";#N/A,#N/A,FALSE,"CTrecon"}</definedName>
    <definedName name="Option2_5_1_4" localSheetId="0" hidden="1">{#N/A,#N/A,FALSE,"TMCOMP96";#N/A,#N/A,FALSE,"MAT96";#N/A,#N/A,FALSE,"FANDA96";#N/A,#N/A,FALSE,"INTRAN96";#N/A,#N/A,FALSE,"NAA9697";#N/A,#N/A,FALSE,"ECWEBB";#N/A,#N/A,FALSE,"MFT96";#N/A,#N/A,FALSE,"CTrecon"}</definedName>
    <definedName name="Option2_5_1_4" hidden="1">{#N/A,#N/A,FALSE,"TMCOMP96";#N/A,#N/A,FALSE,"MAT96";#N/A,#N/A,FALSE,"FANDA96";#N/A,#N/A,FALSE,"INTRAN96";#N/A,#N/A,FALSE,"NAA9697";#N/A,#N/A,FALSE,"ECWEBB";#N/A,#N/A,FALSE,"MFT96";#N/A,#N/A,FALSE,"CTrecon"}</definedName>
    <definedName name="Option2_5_1_5" localSheetId="0" hidden="1">{#N/A,#N/A,FALSE,"TMCOMP96";#N/A,#N/A,FALSE,"MAT96";#N/A,#N/A,FALSE,"FANDA96";#N/A,#N/A,FALSE,"INTRAN96";#N/A,#N/A,FALSE,"NAA9697";#N/A,#N/A,FALSE,"ECWEBB";#N/A,#N/A,FALSE,"MFT96";#N/A,#N/A,FALSE,"CTrecon"}</definedName>
    <definedName name="Option2_5_1_5" hidden="1">{#N/A,#N/A,FALSE,"TMCOMP96";#N/A,#N/A,FALSE,"MAT96";#N/A,#N/A,FALSE,"FANDA96";#N/A,#N/A,FALSE,"INTRAN96";#N/A,#N/A,FALSE,"NAA9697";#N/A,#N/A,FALSE,"ECWEBB";#N/A,#N/A,FALSE,"MFT96";#N/A,#N/A,FALSE,"CTrecon"}</definedName>
    <definedName name="Option2_5_2" localSheetId="0" hidden="1">{#N/A,#N/A,FALSE,"TMCOMP96";#N/A,#N/A,FALSE,"MAT96";#N/A,#N/A,FALSE,"FANDA96";#N/A,#N/A,FALSE,"INTRAN96";#N/A,#N/A,FALSE,"NAA9697";#N/A,#N/A,FALSE,"ECWEBB";#N/A,#N/A,FALSE,"MFT96";#N/A,#N/A,FALSE,"CTrecon"}</definedName>
    <definedName name="Option2_5_2" hidden="1">{#N/A,#N/A,FALSE,"TMCOMP96";#N/A,#N/A,FALSE,"MAT96";#N/A,#N/A,FALSE,"FANDA96";#N/A,#N/A,FALSE,"INTRAN96";#N/A,#N/A,FALSE,"NAA9697";#N/A,#N/A,FALSE,"ECWEBB";#N/A,#N/A,FALSE,"MFT96";#N/A,#N/A,FALSE,"CTrecon"}</definedName>
    <definedName name="Option2_5_3" localSheetId="0" hidden="1">{#N/A,#N/A,FALSE,"TMCOMP96";#N/A,#N/A,FALSE,"MAT96";#N/A,#N/A,FALSE,"FANDA96";#N/A,#N/A,FALSE,"INTRAN96";#N/A,#N/A,FALSE,"NAA9697";#N/A,#N/A,FALSE,"ECWEBB";#N/A,#N/A,FALSE,"MFT96";#N/A,#N/A,FALSE,"CTrecon"}</definedName>
    <definedName name="Option2_5_3" hidden="1">{#N/A,#N/A,FALSE,"TMCOMP96";#N/A,#N/A,FALSE,"MAT96";#N/A,#N/A,FALSE,"FANDA96";#N/A,#N/A,FALSE,"INTRAN96";#N/A,#N/A,FALSE,"NAA9697";#N/A,#N/A,FALSE,"ECWEBB";#N/A,#N/A,FALSE,"MFT96";#N/A,#N/A,FALSE,"CTrecon"}</definedName>
    <definedName name="Option2_5_4" localSheetId="0" hidden="1">{#N/A,#N/A,FALSE,"TMCOMP96";#N/A,#N/A,FALSE,"MAT96";#N/A,#N/A,FALSE,"FANDA96";#N/A,#N/A,FALSE,"INTRAN96";#N/A,#N/A,FALSE,"NAA9697";#N/A,#N/A,FALSE,"ECWEBB";#N/A,#N/A,FALSE,"MFT96";#N/A,#N/A,FALSE,"CTrecon"}</definedName>
    <definedName name="Option2_5_4" hidden="1">{#N/A,#N/A,FALSE,"TMCOMP96";#N/A,#N/A,FALSE,"MAT96";#N/A,#N/A,FALSE,"FANDA96";#N/A,#N/A,FALSE,"INTRAN96";#N/A,#N/A,FALSE,"NAA9697";#N/A,#N/A,FALSE,"ECWEBB";#N/A,#N/A,FALSE,"MFT96";#N/A,#N/A,FALSE,"CTrecon"}</definedName>
    <definedName name="Option2_5_5" localSheetId="0" hidden="1">{#N/A,#N/A,FALSE,"TMCOMP96";#N/A,#N/A,FALSE,"MAT96";#N/A,#N/A,FALSE,"FANDA96";#N/A,#N/A,FALSE,"INTRAN96";#N/A,#N/A,FALSE,"NAA9697";#N/A,#N/A,FALSE,"ECWEBB";#N/A,#N/A,FALSE,"MFT96";#N/A,#N/A,FALSE,"CTrecon"}</definedName>
    <definedName name="Option2_5_5" hidden="1">{#N/A,#N/A,FALSE,"TMCOMP96";#N/A,#N/A,FALSE,"MAT96";#N/A,#N/A,FALSE,"FANDA96";#N/A,#N/A,FALSE,"INTRAN96";#N/A,#N/A,FALSE,"NAA9697";#N/A,#N/A,FALSE,"ECWEBB";#N/A,#N/A,FALSE,"MFT96";#N/A,#N/A,FALSE,"CTrecon"}</definedName>
    <definedName name="Pal_Workbook_GUID" localSheetId="0" hidden="1">"B3JNR645DWQMINRNZ9U8SRVC"</definedName>
    <definedName name="Pal_Workbook_GUID" hidden="1">"N7IQZZD5YBE28RGZHB5UQVKH"</definedName>
    <definedName name="Pal_Workbook_GUID_1" hidden="1">"N7IQZZD5YBE28RGZHB5UQVKH"</definedName>
    <definedName name="Pop" localSheetId="0" hidden="1">[9]Population!#REF!</definedName>
    <definedName name="Pop" localSheetId="4" hidden="1">[10]Population!#REF!</definedName>
    <definedName name="Pop" hidden="1">[1]Population!#REF!</definedName>
    <definedName name="Population" localSheetId="0" hidden="1">#REF!</definedName>
    <definedName name="Population" localSheetId="4" hidden="1">#REF!</definedName>
    <definedName name="Population" hidden="1">#REF!</definedName>
    <definedName name="pp" hidden="1">'[5]T3 Page 1'!#REF!</definedName>
    <definedName name="Prodtest" hidden="1">'[5]T3 Page 1'!#REF!</definedName>
    <definedName name="Profiles" localSheetId="0" hidden="1">#REF!</definedName>
    <definedName name="Profiles" localSheetId="4" hidden="1">#REF!</definedName>
    <definedName name="Profiles" hidden="1">#REF!</definedName>
    <definedName name="Projections" localSheetId="0" hidden="1">#REF!</definedName>
    <definedName name="Projections" localSheetId="4" hidden="1">#REF!</definedName>
    <definedName name="Projections" hidden="1">#REF!</definedName>
    <definedName name="Results" hidden="1">[1]UK99!$A$1:$A$1</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IsInput" hidden="1">_xll.RiskCellHasTokens(262144+512+524288)</definedName>
    <definedName name="RiskIsOutput" hidden="1">_xll.RiskCellHasTokens(1024)</definedName>
    <definedName name="RiskIsStatistics" hidden="1">_xll.RiskCellHasTokens(4096+32768+65536)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8</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sdf" localSheetId="0" hidden="1">{#N/A,#N/A,FALSE,"TMCOMP96";#N/A,#N/A,FALSE,"MAT96";#N/A,#N/A,FALSE,"FANDA96";#N/A,#N/A,FALSE,"INTRAN96";#N/A,#N/A,FALSE,"NAA9697";#N/A,#N/A,FALSE,"ECWEBB";#N/A,#N/A,FALSE,"MFT96";#N/A,#N/A,FALSE,"CTrecon"}</definedName>
    <definedName name="sdf" localSheetId="3" hidden="1">{#N/A,#N/A,FALSE,"TMCOMP96";#N/A,#N/A,FALSE,"MAT96";#N/A,#N/A,FALSE,"FANDA96";#N/A,#N/A,FALSE,"INTRAN96";#N/A,#N/A,FALSE,"NAA9697";#N/A,#N/A,FALSE,"ECWEBB";#N/A,#N/A,FALSE,"MFT96";#N/A,#N/A,FALSE,"CTrecon"}</definedName>
    <definedName name="sdf" localSheetId="4"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_1" localSheetId="0" hidden="1">{#N/A,#N/A,FALSE,"TMCOMP96";#N/A,#N/A,FALSE,"MAT96";#N/A,#N/A,FALSE,"FANDA96";#N/A,#N/A,FALSE,"INTRAN96";#N/A,#N/A,FALSE,"NAA9697";#N/A,#N/A,FALSE,"ECWEBB";#N/A,#N/A,FALSE,"MFT96";#N/A,#N/A,FALSE,"CTrecon"}</definedName>
    <definedName name="sdf_1" localSheetId="3" hidden="1">{#N/A,#N/A,FALSE,"TMCOMP96";#N/A,#N/A,FALSE,"MAT96";#N/A,#N/A,FALSE,"FANDA96";#N/A,#N/A,FALSE,"INTRAN96";#N/A,#N/A,FALSE,"NAA9697";#N/A,#N/A,FALSE,"ECWEBB";#N/A,#N/A,FALSE,"MFT96";#N/A,#N/A,FALSE,"CTrecon"}</definedName>
    <definedName name="sdf_1" localSheetId="4" hidden="1">{#N/A,#N/A,FALSE,"TMCOMP96";#N/A,#N/A,FALSE,"MAT96";#N/A,#N/A,FALSE,"FANDA96";#N/A,#N/A,FALSE,"INTRAN96";#N/A,#N/A,FALSE,"NAA9697";#N/A,#N/A,FALSE,"ECWEBB";#N/A,#N/A,FALSE,"MFT96";#N/A,#N/A,FALSE,"CTrecon"}</definedName>
    <definedName name="sdf_1" hidden="1">{#N/A,#N/A,FALSE,"TMCOMP96";#N/A,#N/A,FALSE,"MAT96";#N/A,#N/A,FALSE,"FANDA96";#N/A,#N/A,FALSE,"INTRAN96";#N/A,#N/A,FALSE,"NAA9697";#N/A,#N/A,FALSE,"ECWEBB";#N/A,#N/A,FALSE,"MFT96";#N/A,#N/A,FALSE,"CTrecon"}</definedName>
    <definedName name="sdf_1_1" localSheetId="0" hidden="1">{#N/A,#N/A,FALSE,"TMCOMP96";#N/A,#N/A,FALSE,"MAT96";#N/A,#N/A,FALSE,"FANDA96";#N/A,#N/A,FALSE,"INTRAN96";#N/A,#N/A,FALSE,"NAA9697";#N/A,#N/A,FALSE,"ECWEBB";#N/A,#N/A,FALSE,"MFT96";#N/A,#N/A,FALSE,"CTrecon"}</definedName>
    <definedName name="sdf_1_1" localSheetId="3" hidden="1">{#N/A,#N/A,FALSE,"TMCOMP96";#N/A,#N/A,FALSE,"MAT96";#N/A,#N/A,FALSE,"FANDA96";#N/A,#N/A,FALSE,"INTRAN96";#N/A,#N/A,FALSE,"NAA9697";#N/A,#N/A,FALSE,"ECWEBB";#N/A,#N/A,FALSE,"MFT96";#N/A,#N/A,FALSE,"CTrecon"}</definedName>
    <definedName name="sdf_1_1" localSheetId="4" hidden="1">{#N/A,#N/A,FALSE,"TMCOMP96";#N/A,#N/A,FALSE,"MAT96";#N/A,#N/A,FALSE,"FANDA96";#N/A,#N/A,FALSE,"INTRAN96";#N/A,#N/A,FALSE,"NAA9697";#N/A,#N/A,FALSE,"ECWEBB";#N/A,#N/A,FALSE,"MFT96";#N/A,#N/A,FALSE,"CTrecon"}</definedName>
    <definedName name="sdf_1_1" hidden="1">{#N/A,#N/A,FALSE,"TMCOMP96";#N/A,#N/A,FALSE,"MAT96";#N/A,#N/A,FALSE,"FANDA96";#N/A,#N/A,FALSE,"INTRAN96";#N/A,#N/A,FALSE,"NAA9697";#N/A,#N/A,FALSE,"ECWEBB";#N/A,#N/A,FALSE,"MFT96";#N/A,#N/A,FALSE,"CTrecon"}</definedName>
    <definedName name="sdf_1_1_1" localSheetId="0" hidden="1">{#N/A,#N/A,FALSE,"TMCOMP96";#N/A,#N/A,FALSE,"MAT96";#N/A,#N/A,FALSE,"FANDA96";#N/A,#N/A,FALSE,"INTRAN96";#N/A,#N/A,FALSE,"NAA9697";#N/A,#N/A,FALSE,"ECWEBB";#N/A,#N/A,FALSE,"MFT96";#N/A,#N/A,FALSE,"CTrecon"}</definedName>
    <definedName name="sdf_1_1_1" hidden="1">{#N/A,#N/A,FALSE,"TMCOMP96";#N/A,#N/A,FALSE,"MAT96";#N/A,#N/A,FALSE,"FANDA96";#N/A,#N/A,FALSE,"INTRAN96";#N/A,#N/A,FALSE,"NAA9697";#N/A,#N/A,FALSE,"ECWEBB";#N/A,#N/A,FALSE,"MFT96";#N/A,#N/A,FALSE,"CTrecon"}</definedName>
    <definedName name="sdf_1_1_1_1" localSheetId="0" hidden="1">{#N/A,#N/A,FALSE,"TMCOMP96";#N/A,#N/A,FALSE,"MAT96";#N/A,#N/A,FALSE,"FANDA96";#N/A,#N/A,FALSE,"INTRAN96";#N/A,#N/A,FALSE,"NAA9697";#N/A,#N/A,FALSE,"ECWEBB";#N/A,#N/A,FALSE,"MFT96";#N/A,#N/A,FALSE,"CTrecon"}</definedName>
    <definedName name="sdf_1_1_1_1" hidden="1">{#N/A,#N/A,FALSE,"TMCOMP96";#N/A,#N/A,FALSE,"MAT96";#N/A,#N/A,FALSE,"FANDA96";#N/A,#N/A,FALSE,"INTRAN96";#N/A,#N/A,FALSE,"NAA9697";#N/A,#N/A,FALSE,"ECWEBB";#N/A,#N/A,FALSE,"MFT96";#N/A,#N/A,FALSE,"CTrecon"}</definedName>
    <definedName name="sdf_1_1_1_1_1" hidden="1">{#N/A,#N/A,FALSE,"TMCOMP96";#N/A,#N/A,FALSE,"MAT96";#N/A,#N/A,FALSE,"FANDA96";#N/A,#N/A,FALSE,"INTRAN96";#N/A,#N/A,FALSE,"NAA9697";#N/A,#N/A,FALSE,"ECWEBB";#N/A,#N/A,FALSE,"MFT96";#N/A,#N/A,FALSE,"CTrecon"}</definedName>
    <definedName name="sdf_1_1_1_1_2" hidden="1">{#N/A,#N/A,FALSE,"TMCOMP96";#N/A,#N/A,FALSE,"MAT96";#N/A,#N/A,FALSE,"FANDA96";#N/A,#N/A,FALSE,"INTRAN96";#N/A,#N/A,FALSE,"NAA9697";#N/A,#N/A,FALSE,"ECWEBB";#N/A,#N/A,FALSE,"MFT96";#N/A,#N/A,FALSE,"CTrecon"}</definedName>
    <definedName name="sdf_1_1_1_2" localSheetId="0" hidden="1">{#N/A,#N/A,FALSE,"TMCOMP96";#N/A,#N/A,FALSE,"MAT96";#N/A,#N/A,FALSE,"FANDA96";#N/A,#N/A,FALSE,"INTRAN96";#N/A,#N/A,FALSE,"NAA9697";#N/A,#N/A,FALSE,"ECWEBB";#N/A,#N/A,FALSE,"MFT96";#N/A,#N/A,FALSE,"CTrecon"}</definedName>
    <definedName name="sdf_1_1_1_2" hidden="1">{#N/A,#N/A,FALSE,"TMCOMP96";#N/A,#N/A,FALSE,"MAT96";#N/A,#N/A,FALSE,"FANDA96";#N/A,#N/A,FALSE,"INTRAN96";#N/A,#N/A,FALSE,"NAA9697";#N/A,#N/A,FALSE,"ECWEBB";#N/A,#N/A,FALSE,"MFT96";#N/A,#N/A,FALSE,"CTrecon"}</definedName>
    <definedName name="sdf_1_1_1_3" localSheetId="0" hidden="1">{#N/A,#N/A,FALSE,"TMCOMP96";#N/A,#N/A,FALSE,"MAT96";#N/A,#N/A,FALSE,"FANDA96";#N/A,#N/A,FALSE,"INTRAN96";#N/A,#N/A,FALSE,"NAA9697";#N/A,#N/A,FALSE,"ECWEBB";#N/A,#N/A,FALSE,"MFT96";#N/A,#N/A,FALSE,"CTrecon"}</definedName>
    <definedName name="sdf_1_1_1_3" hidden="1">{#N/A,#N/A,FALSE,"TMCOMP96";#N/A,#N/A,FALSE,"MAT96";#N/A,#N/A,FALSE,"FANDA96";#N/A,#N/A,FALSE,"INTRAN96";#N/A,#N/A,FALSE,"NAA9697";#N/A,#N/A,FALSE,"ECWEBB";#N/A,#N/A,FALSE,"MFT96";#N/A,#N/A,FALSE,"CTrecon"}</definedName>
    <definedName name="sdf_1_1_1_4" localSheetId="0" hidden="1">{#N/A,#N/A,FALSE,"TMCOMP96";#N/A,#N/A,FALSE,"MAT96";#N/A,#N/A,FALSE,"FANDA96";#N/A,#N/A,FALSE,"INTRAN96";#N/A,#N/A,FALSE,"NAA9697";#N/A,#N/A,FALSE,"ECWEBB";#N/A,#N/A,FALSE,"MFT96";#N/A,#N/A,FALSE,"CTrecon"}</definedName>
    <definedName name="sdf_1_1_1_4" hidden="1">{#N/A,#N/A,FALSE,"TMCOMP96";#N/A,#N/A,FALSE,"MAT96";#N/A,#N/A,FALSE,"FANDA96";#N/A,#N/A,FALSE,"INTRAN96";#N/A,#N/A,FALSE,"NAA9697";#N/A,#N/A,FALSE,"ECWEBB";#N/A,#N/A,FALSE,"MFT96";#N/A,#N/A,FALSE,"CTrecon"}</definedName>
    <definedName name="sdf_1_1_1_5" localSheetId="0" hidden="1">{#N/A,#N/A,FALSE,"TMCOMP96";#N/A,#N/A,FALSE,"MAT96";#N/A,#N/A,FALSE,"FANDA96";#N/A,#N/A,FALSE,"INTRAN96";#N/A,#N/A,FALSE,"NAA9697";#N/A,#N/A,FALSE,"ECWEBB";#N/A,#N/A,FALSE,"MFT96";#N/A,#N/A,FALSE,"CTrecon"}</definedName>
    <definedName name="sdf_1_1_1_5" hidden="1">{#N/A,#N/A,FALSE,"TMCOMP96";#N/A,#N/A,FALSE,"MAT96";#N/A,#N/A,FALSE,"FANDA96";#N/A,#N/A,FALSE,"INTRAN96";#N/A,#N/A,FALSE,"NAA9697";#N/A,#N/A,FALSE,"ECWEBB";#N/A,#N/A,FALSE,"MFT96";#N/A,#N/A,FALSE,"CTrecon"}</definedName>
    <definedName name="sdf_1_1_2" localSheetId="0" hidden="1">{#N/A,#N/A,FALSE,"TMCOMP96";#N/A,#N/A,FALSE,"MAT96";#N/A,#N/A,FALSE,"FANDA96";#N/A,#N/A,FALSE,"INTRAN96";#N/A,#N/A,FALSE,"NAA9697";#N/A,#N/A,FALSE,"ECWEBB";#N/A,#N/A,FALSE,"MFT96";#N/A,#N/A,FALSE,"CTrecon"}</definedName>
    <definedName name="sdf_1_1_2" hidden="1">{#N/A,#N/A,FALSE,"TMCOMP96";#N/A,#N/A,FALSE,"MAT96";#N/A,#N/A,FALSE,"FANDA96";#N/A,#N/A,FALSE,"INTRAN96";#N/A,#N/A,FALSE,"NAA9697";#N/A,#N/A,FALSE,"ECWEBB";#N/A,#N/A,FALSE,"MFT96";#N/A,#N/A,FALSE,"CTrecon"}</definedName>
    <definedName name="sdf_1_1_3" localSheetId="0" hidden="1">{#N/A,#N/A,FALSE,"TMCOMP96";#N/A,#N/A,FALSE,"MAT96";#N/A,#N/A,FALSE,"FANDA96";#N/A,#N/A,FALSE,"INTRAN96";#N/A,#N/A,FALSE,"NAA9697";#N/A,#N/A,FALSE,"ECWEBB";#N/A,#N/A,FALSE,"MFT96";#N/A,#N/A,FALSE,"CTrecon"}</definedName>
    <definedName name="sdf_1_1_3" hidden="1">{#N/A,#N/A,FALSE,"TMCOMP96";#N/A,#N/A,FALSE,"MAT96";#N/A,#N/A,FALSE,"FANDA96";#N/A,#N/A,FALSE,"INTRAN96";#N/A,#N/A,FALSE,"NAA9697";#N/A,#N/A,FALSE,"ECWEBB";#N/A,#N/A,FALSE,"MFT96";#N/A,#N/A,FALSE,"CTrecon"}</definedName>
    <definedName name="sdf_1_1_4" localSheetId="0" hidden="1">{#N/A,#N/A,FALSE,"TMCOMP96";#N/A,#N/A,FALSE,"MAT96";#N/A,#N/A,FALSE,"FANDA96";#N/A,#N/A,FALSE,"INTRAN96";#N/A,#N/A,FALSE,"NAA9697";#N/A,#N/A,FALSE,"ECWEBB";#N/A,#N/A,FALSE,"MFT96";#N/A,#N/A,FALSE,"CTrecon"}</definedName>
    <definedName name="sdf_1_1_4" hidden="1">{#N/A,#N/A,FALSE,"TMCOMP96";#N/A,#N/A,FALSE,"MAT96";#N/A,#N/A,FALSE,"FANDA96";#N/A,#N/A,FALSE,"INTRAN96";#N/A,#N/A,FALSE,"NAA9697";#N/A,#N/A,FALSE,"ECWEBB";#N/A,#N/A,FALSE,"MFT96";#N/A,#N/A,FALSE,"CTrecon"}</definedName>
    <definedName name="sdf_1_1_5" localSheetId="0" hidden="1">{#N/A,#N/A,FALSE,"TMCOMP96";#N/A,#N/A,FALSE,"MAT96";#N/A,#N/A,FALSE,"FANDA96";#N/A,#N/A,FALSE,"INTRAN96";#N/A,#N/A,FALSE,"NAA9697";#N/A,#N/A,FALSE,"ECWEBB";#N/A,#N/A,FALSE,"MFT96";#N/A,#N/A,FALSE,"CTrecon"}</definedName>
    <definedName name="sdf_1_1_5" hidden="1">{#N/A,#N/A,FALSE,"TMCOMP96";#N/A,#N/A,FALSE,"MAT96";#N/A,#N/A,FALSE,"FANDA96";#N/A,#N/A,FALSE,"INTRAN96";#N/A,#N/A,FALSE,"NAA9697";#N/A,#N/A,FALSE,"ECWEBB";#N/A,#N/A,FALSE,"MFT96";#N/A,#N/A,FALSE,"CTrecon"}</definedName>
    <definedName name="sdf_1_2" localSheetId="0" hidden="1">{#N/A,#N/A,FALSE,"TMCOMP96";#N/A,#N/A,FALSE,"MAT96";#N/A,#N/A,FALSE,"FANDA96";#N/A,#N/A,FALSE,"INTRAN96";#N/A,#N/A,FALSE,"NAA9697";#N/A,#N/A,FALSE,"ECWEBB";#N/A,#N/A,FALSE,"MFT96";#N/A,#N/A,FALSE,"CTrecon"}</definedName>
    <definedName name="sdf_1_2" hidden="1">{#N/A,#N/A,FALSE,"TMCOMP96";#N/A,#N/A,FALSE,"MAT96";#N/A,#N/A,FALSE,"FANDA96";#N/A,#N/A,FALSE,"INTRAN96";#N/A,#N/A,FALSE,"NAA9697";#N/A,#N/A,FALSE,"ECWEBB";#N/A,#N/A,FALSE,"MFT96";#N/A,#N/A,FALSE,"CTrecon"}</definedName>
    <definedName name="sdf_1_2_1" localSheetId="0" hidden="1">{#N/A,#N/A,FALSE,"TMCOMP96";#N/A,#N/A,FALSE,"MAT96";#N/A,#N/A,FALSE,"FANDA96";#N/A,#N/A,FALSE,"INTRAN96";#N/A,#N/A,FALSE,"NAA9697";#N/A,#N/A,FALSE,"ECWEBB";#N/A,#N/A,FALSE,"MFT96";#N/A,#N/A,FALSE,"CTrecon"}</definedName>
    <definedName name="sdf_1_2_1" hidden="1">{#N/A,#N/A,FALSE,"TMCOMP96";#N/A,#N/A,FALSE,"MAT96";#N/A,#N/A,FALSE,"FANDA96";#N/A,#N/A,FALSE,"INTRAN96";#N/A,#N/A,FALSE,"NAA9697";#N/A,#N/A,FALSE,"ECWEBB";#N/A,#N/A,FALSE,"MFT96";#N/A,#N/A,FALSE,"CTrecon"}</definedName>
    <definedName name="sdf_1_2_1_1" localSheetId="0" hidden="1">{#N/A,#N/A,FALSE,"TMCOMP96";#N/A,#N/A,FALSE,"MAT96";#N/A,#N/A,FALSE,"FANDA96";#N/A,#N/A,FALSE,"INTRAN96";#N/A,#N/A,FALSE,"NAA9697";#N/A,#N/A,FALSE,"ECWEBB";#N/A,#N/A,FALSE,"MFT96";#N/A,#N/A,FALSE,"CTrecon"}</definedName>
    <definedName name="sdf_1_2_1_1" hidden="1">{#N/A,#N/A,FALSE,"TMCOMP96";#N/A,#N/A,FALSE,"MAT96";#N/A,#N/A,FALSE,"FANDA96";#N/A,#N/A,FALSE,"INTRAN96";#N/A,#N/A,FALSE,"NAA9697";#N/A,#N/A,FALSE,"ECWEBB";#N/A,#N/A,FALSE,"MFT96";#N/A,#N/A,FALSE,"CTrecon"}</definedName>
    <definedName name="sdf_1_2_1_1_1" hidden="1">{#N/A,#N/A,FALSE,"TMCOMP96";#N/A,#N/A,FALSE,"MAT96";#N/A,#N/A,FALSE,"FANDA96";#N/A,#N/A,FALSE,"INTRAN96";#N/A,#N/A,FALSE,"NAA9697";#N/A,#N/A,FALSE,"ECWEBB";#N/A,#N/A,FALSE,"MFT96";#N/A,#N/A,FALSE,"CTrecon"}</definedName>
    <definedName name="sdf_1_2_1_1_2" hidden="1">{#N/A,#N/A,FALSE,"TMCOMP96";#N/A,#N/A,FALSE,"MAT96";#N/A,#N/A,FALSE,"FANDA96";#N/A,#N/A,FALSE,"INTRAN96";#N/A,#N/A,FALSE,"NAA9697";#N/A,#N/A,FALSE,"ECWEBB";#N/A,#N/A,FALSE,"MFT96";#N/A,#N/A,FALSE,"CTrecon"}</definedName>
    <definedName name="sdf_1_2_1_2" localSheetId="0" hidden="1">{#N/A,#N/A,FALSE,"TMCOMP96";#N/A,#N/A,FALSE,"MAT96";#N/A,#N/A,FALSE,"FANDA96";#N/A,#N/A,FALSE,"INTRAN96";#N/A,#N/A,FALSE,"NAA9697";#N/A,#N/A,FALSE,"ECWEBB";#N/A,#N/A,FALSE,"MFT96";#N/A,#N/A,FALSE,"CTrecon"}</definedName>
    <definedName name="sdf_1_2_1_2" hidden="1">{#N/A,#N/A,FALSE,"TMCOMP96";#N/A,#N/A,FALSE,"MAT96";#N/A,#N/A,FALSE,"FANDA96";#N/A,#N/A,FALSE,"INTRAN96";#N/A,#N/A,FALSE,"NAA9697";#N/A,#N/A,FALSE,"ECWEBB";#N/A,#N/A,FALSE,"MFT96";#N/A,#N/A,FALSE,"CTrecon"}</definedName>
    <definedName name="sdf_1_2_1_3" localSheetId="0" hidden="1">{#N/A,#N/A,FALSE,"TMCOMP96";#N/A,#N/A,FALSE,"MAT96";#N/A,#N/A,FALSE,"FANDA96";#N/A,#N/A,FALSE,"INTRAN96";#N/A,#N/A,FALSE,"NAA9697";#N/A,#N/A,FALSE,"ECWEBB";#N/A,#N/A,FALSE,"MFT96";#N/A,#N/A,FALSE,"CTrecon"}</definedName>
    <definedName name="sdf_1_2_1_3" hidden="1">{#N/A,#N/A,FALSE,"TMCOMP96";#N/A,#N/A,FALSE,"MAT96";#N/A,#N/A,FALSE,"FANDA96";#N/A,#N/A,FALSE,"INTRAN96";#N/A,#N/A,FALSE,"NAA9697";#N/A,#N/A,FALSE,"ECWEBB";#N/A,#N/A,FALSE,"MFT96";#N/A,#N/A,FALSE,"CTrecon"}</definedName>
    <definedName name="sdf_1_2_1_4" localSheetId="0" hidden="1">{#N/A,#N/A,FALSE,"TMCOMP96";#N/A,#N/A,FALSE,"MAT96";#N/A,#N/A,FALSE,"FANDA96";#N/A,#N/A,FALSE,"INTRAN96";#N/A,#N/A,FALSE,"NAA9697";#N/A,#N/A,FALSE,"ECWEBB";#N/A,#N/A,FALSE,"MFT96";#N/A,#N/A,FALSE,"CTrecon"}</definedName>
    <definedName name="sdf_1_2_1_4" hidden="1">{#N/A,#N/A,FALSE,"TMCOMP96";#N/A,#N/A,FALSE,"MAT96";#N/A,#N/A,FALSE,"FANDA96";#N/A,#N/A,FALSE,"INTRAN96";#N/A,#N/A,FALSE,"NAA9697";#N/A,#N/A,FALSE,"ECWEBB";#N/A,#N/A,FALSE,"MFT96";#N/A,#N/A,FALSE,"CTrecon"}</definedName>
    <definedName name="sdf_1_2_1_5" localSheetId="0" hidden="1">{#N/A,#N/A,FALSE,"TMCOMP96";#N/A,#N/A,FALSE,"MAT96";#N/A,#N/A,FALSE,"FANDA96";#N/A,#N/A,FALSE,"INTRAN96";#N/A,#N/A,FALSE,"NAA9697";#N/A,#N/A,FALSE,"ECWEBB";#N/A,#N/A,FALSE,"MFT96";#N/A,#N/A,FALSE,"CTrecon"}</definedName>
    <definedName name="sdf_1_2_1_5" hidden="1">{#N/A,#N/A,FALSE,"TMCOMP96";#N/A,#N/A,FALSE,"MAT96";#N/A,#N/A,FALSE,"FANDA96";#N/A,#N/A,FALSE,"INTRAN96";#N/A,#N/A,FALSE,"NAA9697";#N/A,#N/A,FALSE,"ECWEBB";#N/A,#N/A,FALSE,"MFT96";#N/A,#N/A,FALSE,"CTrecon"}</definedName>
    <definedName name="sdf_1_2_2" localSheetId="0" hidden="1">{#N/A,#N/A,FALSE,"TMCOMP96";#N/A,#N/A,FALSE,"MAT96";#N/A,#N/A,FALSE,"FANDA96";#N/A,#N/A,FALSE,"INTRAN96";#N/A,#N/A,FALSE,"NAA9697";#N/A,#N/A,FALSE,"ECWEBB";#N/A,#N/A,FALSE,"MFT96";#N/A,#N/A,FALSE,"CTrecon"}</definedName>
    <definedName name="sdf_1_2_2" hidden="1">{#N/A,#N/A,FALSE,"TMCOMP96";#N/A,#N/A,FALSE,"MAT96";#N/A,#N/A,FALSE,"FANDA96";#N/A,#N/A,FALSE,"INTRAN96";#N/A,#N/A,FALSE,"NAA9697";#N/A,#N/A,FALSE,"ECWEBB";#N/A,#N/A,FALSE,"MFT96";#N/A,#N/A,FALSE,"CTrecon"}</definedName>
    <definedName name="sdf_1_2_3" localSheetId="0" hidden="1">{#N/A,#N/A,FALSE,"TMCOMP96";#N/A,#N/A,FALSE,"MAT96";#N/A,#N/A,FALSE,"FANDA96";#N/A,#N/A,FALSE,"INTRAN96";#N/A,#N/A,FALSE,"NAA9697";#N/A,#N/A,FALSE,"ECWEBB";#N/A,#N/A,FALSE,"MFT96";#N/A,#N/A,FALSE,"CTrecon"}</definedName>
    <definedName name="sdf_1_2_3" hidden="1">{#N/A,#N/A,FALSE,"TMCOMP96";#N/A,#N/A,FALSE,"MAT96";#N/A,#N/A,FALSE,"FANDA96";#N/A,#N/A,FALSE,"INTRAN96";#N/A,#N/A,FALSE,"NAA9697";#N/A,#N/A,FALSE,"ECWEBB";#N/A,#N/A,FALSE,"MFT96";#N/A,#N/A,FALSE,"CTrecon"}</definedName>
    <definedName name="sdf_1_2_4" localSheetId="0" hidden="1">{#N/A,#N/A,FALSE,"TMCOMP96";#N/A,#N/A,FALSE,"MAT96";#N/A,#N/A,FALSE,"FANDA96";#N/A,#N/A,FALSE,"INTRAN96";#N/A,#N/A,FALSE,"NAA9697";#N/A,#N/A,FALSE,"ECWEBB";#N/A,#N/A,FALSE,"MFT96";#N/A,#N/A,FALSE,"CTrecon"}</definedName>
    <definedName name="sdf_1_2_4" hidden="1">{#N/A,#N/A,FALSE,"TMCOMP96";#N/A,#N/A,FALSE,"MAT96";#N/A,#N/A,FALSE,"FANDA96";#N/A,#N/A,FALSE,"INTRAN96";#N/A,#N/A,FALSE,"NAA9697";#N/A,#N/A,FALSE,"ECWEBB";#N/A,#N/A,FALSE,"MFT96";#N/A,#N/A,FALSE,"CTrecon"}</definedName>
    <definedName name="sdf_1_2_5" localSheetId="0" hidden="1">{#N/A,#N/A,FALSE,"TMCOMP96";#N/A,#N/A,FALSE,"MAT96";#N/A,#N/A,FALSE,"FANDA96";#N/A,#N/A,FALSE,"INTRAN96";#N/A,#N/A,FALSE,"NAA9697";#N/A,#N/A,FALSE,"ECWEBB";#N/A,#N/A,FALSE,"MFT96";#N/A,#N/A,FALSE,"CTrecon"}</definedName>
    <definedName name="sdf_1_2_5" hidden="1">{#N/A,#N/A,FALSE,"TMCOMP96";#N/A,#N/A,FALSE,"MAT96";#N/A,#N/A,FALSE,"FANDA96";#N/A,#N/A,FALSE,"INTRAN96";#N/A,#N/A,FALSE,"NAA9697";#N/A,#N/A,FALSE,"ECWEBB";#N/A,#N/A,FALSE,"MFT96";#N/A,#N/A,FALSE,"CTrecon"}</definedName>
    <definedName name="sdf_1_3" localSheetId="0" hidden="1">{#N/A,#N/A,FALSE,"TMCOMP96";#N/A,#N/A,FALSE,"MAT96";#N/A,#N/A,FALSE,"FANDA96";#N/A,#N/A,FALSE,"INTRAN96";#N/A,#N/A,FALSE,"NAA9697";#N/A,#N/A,FALSE,"ECWEBB";#N/A,#N/A,FALSE,"MFT96";#N/A,#N/A,FALSE,"CTrecon"}</definedName>
    <definedName name="sdf_1_3" hidden="1">{#N/A,#N/A,FALSE,"TMCOMP96";#N/A,#N/A,FALSE,"MAT96";#N/A,#N/A,FALSE,"FANDA96";#N/A,#N/A,FALSE,"INTRAN96";#N/A,#N/A,FALSE,"NAA9697";#N/A,#N/A,FALSE,"ECWEBB";#N/A,#N/A,FALSE,"MFT96";#N/A,#N/A,FALSE,"CTrecon"}</definedName>
    <definedName name="sdf_1_3_1" localSheetId="0" hidden="1">{#N/A,#N/A,FALSE,"TMCOMP96";#N/A,#N/A,FALSE,"MAT96";#N/A,#N/A,FALSE,"FANDA96";#N/A,#N/A,FALSE,"INTRAN96";#N/A,#N/A,FALSE,"NAA9697";#N/A,#N/A,FALSE,"ECWEBB";#N/A,#N/A,FALSE,"MFT96";#N/A,#N/A,FALSE,"CTrecon"}</definedName>
    <definedName name="sdf_1_3_1" hidden="1">{#N/A,#N/A,FALSE,"TMCOMP96";#N/A,#N/A,FALSE,"MAT96";#N/A,#N/A,FALSE,"FANDA96";#N/A,#N/A,FALSE,"INTRAN96";#N/A,#N/A,FALSE,"NAA9697";#N/A,#N/A,FALSE,"ECWEBB";#N/A,#N/A,FALSE,"MFT96";#N/A,#N/A,FALSE,"CTrecon"}</definedName>
    <definedName name="sdf_1_3_1_1" localSheetId="0" hidden="1">{#N/A,#N/A,FALSE,"TMCOMP96";#N/A,#N/A,FALSE,"MAT96";#N/A,#N/A,FALSE,"FANDA96";#N/A,#N/A,FALSE,"INTRAN96";#N/A,#N/A,FALSE,"NAA9697";#N/A,#N/A,FALSE,"ECWEBB";#N/A,#N/A,FALSE,"MFT96";#N/A,#N/A,FALSE,"CTrecon"}</definedName>
    <definedName name="sdf_1_3_1_1" hidden="1">{#N/A,#N/A,FALSE,"TMCOMP96";#N/A,#N/A,FALSE,"MAT96";#N/A,#N/A,FALSE,"FANDA96";#N/A,#N/A,FALSE,"INTRAN96";#N/A,#N/A,FALSE,"NAA9697";#N/A,#N/A,FALSE,"ECWEBB";#N/A,#N/A,FALSE,"MFT96";#N/A,#N/A,FALSE,"CTrecon"}</definedName>
    <definedName name="sdf_1_3_1_1_1" hidden="1">{#N/A,#N/A,FALSE,"TMCOMP96";#N/A,#N/A,FALSE,"MAT96";#N/A,#N/A,FALSE,"FANDA96";#N/A,#N/A,FALSE,"INTRAN96";#N/A,#N/A,FALSE,"NAA9697";#N/A,#N/A,FALSE,"ECWEBB";#N/A,#N/A,FALSE,"MFT96";#N/A,#N/A,FALSE,"CTrecon"}</definedName>
    <definedName name="sdf_1_3_1_1_2" hidden="1">{#N/A,#N/A,FALSE,"TMCOMP96";#N/A,#N/A,FALSE,"MAT96";#N/A,#N/A,FALSE,"FANDA96";#N/A,#N/A,FALSE,"INTRAN96";#N/A,#N/A,FALSE,"NAA9697";#N/A,#N/A,FALSE,"ECWEBB";#N/A,#N/A,FALSE,"MFT96";#N/A,#N/A,FALSE,"CTrecon"}</definedName>
    <definedName name="sdf_1_3_1_2" localSheetId="0" hidden="1">{#N/A,#N/A,FALSE,"TMCOMP96";#N/A,#N/A,FALSE,"MAT96";#N/A,#N/A,FALSE,"FANDA96";#N/A,#N/A,FALSE,"INTRAN96";#N/A,#N/A,FALSE,"NAA9697";#N/A,#N/A,FALSE,"ECWEBB";#N/A,#N/A,FALSE,"MFT96";#N/A,#N/A,FALSE,"CTrecon"}</definedName>
    <definedName name="sdf_1_3_1_2" hidden="1">{#N/A,#N/A,FALSE,"TMCOMP96";#N/A,#N/A,FALSE,"MAT96";#N/A,#N/A,FALSE,"FANDA96";#N/A,#N/A,FALSE,"INTRAN96";#N/A,#N/A,FALSE,"NAA9697";#N/A,#N/A,FALSE,"ECWEBB";#N/A,#N/A,FALSE,"MFT96";#N/A,#N/A,FALSE,"CTrecon"}</definedName>
    <definedName name="sdf_1_3_1_3" localSheetId="0" hidden="1">{#N/A,#N/A,FALSE,"TMCOMP96";#N/A,#N/A,FALSE,"MAT96";#N/A,#N/A,FALSE,"FANDA96";#N/A,#N/A,FALSE,"INTRAN96";#N/A,#N/A,FALSE,"NAA9697";#N/A,#N/A,FALSE,"ECWEBB";#N/A,#N/A,FALSE,"MFT96";#N/A,#N/A,FALSE,"CTrecon"}</definedName>
    <definedName name="sdf_1_3_1_3" hidden="1">{#N/A,#N/A,FALSE,"TMCOMP96";#N/A,#N/A,FALSE,"MAT96";#N/A,#N/A,FALSE,"FANDA96";#N/A,#N/A,FALSE,"INTRAN96";#N/A,#N/A,FALSE,"NAA9697";#N/A,#N/A,FALSE,"ECWEBB";#N/A,#N/A,FALSE,"MFT96";#N/A,#N/A,FALSE,"CTrecon"}</definedName>
    <definedName name="sdf_1_3_1_4" localSheetId="0" hidden="1">{#N/A,#N/A,FALSE,"TMCOMP96";#N/A,#N/A,FALSE,"MAT96";#N/A,#N/A,FALSE,"FANDA96";#N/A,#N/A,FALSE,"INTRAN96";#N/A,#N/A,FALSE,"NAA9697";#N/A,#N/A,FALSE,"ECWEBB";#N/A,#N/A,FALSE,"MFT96";#N/A,#N/A,FALSE,"CTrecon"}</definedName>
    <definedName name="sdf_1_3_1_4" hidden="1">{#N/A,#N/A,FALSE,"TMCOMP96";#N/A,#N/A,FALSE,"MAT96";#N/A,#N/A,FALSE,"FANDA96";#N/A,#N/A,FALSE,"INTRAN96";#N/A,#N/A,FALSE,"NAA9697";#N/A,#N/A,FALSE,"ECWEBB";#N/A,#N/A,FALSE,"MFT96";#N/A,#N/A,FALSE,"CTrecon"}</definedName>
    <definedName name="sdf_1_3_1_5" localSheetId="0" hidden="1">{#N/A,#N/A,FALSE,"TMCOMP96";#N/A,#N/A,FALSE,"MAT96";#N/A,#N/A,FALSE,"FANDA96";#N/A,#N/A,FALSE,"INTRAN96";#N/A,#N/A,FALSE,"NAA9697";#N/A,#N/A,FALSE,"ECWEBB";#N/A,#N/A,FALSE,"MFT96";#N/A,#N/A,FALSE,"CTrecon"}</definedName>
    <definedName name="sdf_1_3_1_5" hidden="1">{#N/A,#N/A,FALSE,"TMCOMP96";#N/A,#N/A,FALSE,"MAT96";#N/A,#N/A,FALSE,"FANDA96";#N/A,#N/A,FALSE,"INTRAN96";#N/A,#N/A,FALSE,"NAA9697";#N/A,#N/A,FALSE,"ECWEBB";#N/A,#N/A,FALSE,"MFT96";#N/A,#N/A,FALSE,"CTrecon"}</definedName>
    <definedName name="sdf_1_3_2" localSheetId="0" hidden="1">{#N/A,#N/A,FALSE,"TMCOMP96";#N/A,#N/A,FALSE,"MAT96";#N/A,#N/A,FALSE,"FANDA96";#N/A,#N/A,FALSE,"INTRAN96";#N/A,#N/A,FALSE,"NAA9697";#N/A,#N/A,FALSE,"ECWEBB";#N/A,#N/A,FALSE,"MFT96";#N/A,#N/A,FALSE,"CTrecon"}</definedName>
    <definedName name="sdf_1_3_2" hidden="1">{#N/A,#N/A,FALSE,"TMCOMP96";#N/A,#N/A,FALSE,"MAT96";#N/A,#N/A,FALSE,"FANDA96";#N/A,#N/A,FALSE,"INTRAN96";#N/A,#N/A,FALSE,"NAA9697";#N/A,#N/A,FALSE,"ECWEBB";#N/A,#N/A,FALSE,"MFT96";#N/A,#N/A,FALSE,"CTrecon"}</definedName>
    <definedName name="sdf_1_3_3" localSheetId="0" hidden="1">{#N/A,#N/A,FALSE,"TMCOMP96";#N/A,#N/A,FALSE,"MAT96";#N/A,#N/A,FALSE,"FANDA96";#N/A,#N/A,FALSE,"INTRAN96";#N/A,#N/A,FALSE,"NAA9697";#N/A,#N/A,FALSE,"ECWEBB";#N/A,#N/A,FALSE,"MFT96";#N/A,#N/A,FALSE,"CTrecon"}</definedName>
    <definedName name="sdf_1_3_3" hidden="1">{#N/A,#N/A,FALSE,"TMCOMP96";#N/A,#N/A,FALSE,"MAT96";#N/A,#N/A,FALSE,"FANDA96";#N/A,#N/A,FALSE,"INTRAN96";#N/A,#N/A,FALSE,"NAA9697";#N/A,#N/A,FALSE,"ECWEBB";#N/A,#N/A,FALSE,"MFT96";#N/A,#N/A,FALSE,"CTrecon"}</definedName>
    <definedName name="sdf_1_3_4" localSheetId="0" hidden="1">{#N/A,#N/A,FALSE,"TMCOMP96";#N/A,#N/A,FALSE,"MAT96";#N/A,#N/A,FALSE,"FANDA96";#N/A,#N/A,FALSE,"INTRAN96";#N/A,#N/A,FALSE,"NAA9697";#N/A,#N/A,FALSE,"ECWEBB";#N/A,#N/A,FALSE,"MFT96";#N/A,#N/A,FALSE,"CTrecon"}</definedName>
    <definedName name="sdf_1_3_4" hidden="1">{#N/A,#N/A,FALSE,"TMCOMP96";#N/A,#N/A,FALSE,"MAT96";#N/A,#N/A,FALSE,"FANDA96";#N/A,#N/A,FALSE,"INTRAN96";#N/A,#N/A,FALSE,"NAA9697";#N/A,#N/A,FALSE,"ECWEBB";#N/A,#N/A,FALSE,"MFT96";#N/A,#N/A,FALSE,"CTrecon"}</definedName>
    <definedName name="sdf_1_3_5" localSheetId="0" hidden="1">{#N/A,#N/A,FALSE,"TMCOMP96";#N/A,#N/A,FALSE,"MAT96";#N/A,#N/A,FALSE,"FANDA96";#N/A,#N/A,FALSE,"INTRAN96";#N/A,#N/A,FALSE,"NAA9697";#N/A,#N/A,FALSE,"ECWEBB";#N/A,#N/A,FALSE,"MFT96";#N/A,#N/A,FALSE,"CTrecon"}</definedName>
    <definedName name="sdf_1_3_5" hidden="1">{#N/A,#N/A,FALSE,"TMCOMP96";#N/A,#N/A,FALSE,"MAT96";#N/A,#N/A,FALSE,"FANDA96";#N/A,#N/A,FALSE,"INTRAN96";#N/A,#N/A,FALSE,"NAA9697";#N/A,#N/A,FALSE,"ECWEBB";#N/A,#N/A,FALSE,"MFT96";#N/A,#N/A,FALSE,"CTrecon"}</definedName>
    <definedName name="sdf_1_4" localSheetId="0" hidden="1">{#N/A,#N/A,FALSE,"TMCOMP96";#N/A,#N/A,FALSE,"MAT96";#N/A,#N/A,FALSE,"FANDA96";#N/A,#N/A,FALSE,"INTRAN96";#N/A,#N/A,FALSE,"NAA9697";#N/A,#N/A,FALSE,"ECWEBB";#N/A,#N/A,FALSE,"MFT96";#N/A,#N/A,FALSE,"CTrecon"}</definedName>
    <definedName name="sdf_1_4" hidden="1">{#N/A,#N/A,FALSE,"TMCOMP96";#N/A,#N/A,FALSE,"MAT96";#N/A,#N/A,FALSE,"FANDA96";#N/A,#N/A,FALSE,"INTRAN96";#N/A,#N/A,FALSE,"NAA9697";#N/A,#N/A,FALSE,"ECWEBB";#N/A,#N/A,FALSE,"MFT96";#N/A,#N/A,FALSE,"CTrecon"}</definedName>
    <definedName name="sdf_1_4_1" localSheetId="0" hidden="1">{#N/A,#N/A,FALSE,"TMCOMP96";#N/A,#N/A,FALSE,"MAT96";#N/A,#N/A,FALSE,"FANDA96";#N/A,#N/A,FALSE,"INTRAN96";#N/A,#N/A,FALSE,"NAA9697";#N/A,#N/A,FALSE,"ECWEBB";#N/A,#N/A,FALSE,"MFT96";#N/A,#N/A,FALSE,"CTrecon"}</definedName>
    <definedName name="sdf_1_4_1" hidden="1">{#N/A,#N/A,FALSE,"TMCOMP96";#N/A,#N/A,FALSE,"MAT96";#N/A,#N/A,FALSE,"FANDA96";#N/A,#N/A,FALSE,"INTRAN96";#N/A,#N/A,FALSE,"NAA9697";#N/A,#N/A,FALSE,"ECWEBB";#N/A,#N/A,FALSE,"MFT96";#N/A,#N/A,FALSE,"CTrecon"}</definedName>
    <definedName name="sdf_1_4_1_1" localSheetId="0" hidden="1">{#N/A,#N/A,FALSE,"TMCOMP96";#N/A,#N/A,FALSE,"MAT96";#N/A,#N/A,FALSE,"FANDA96";#N/A,#N/A,FALSE,"INTRAN96";#N/A,#N/A,FALSE,"NAA9697";#N/A,#N/A,FALSE,"ECWEBB";#N/A,#N/A,FALSE,"MFT96";#N/A,#N/A,FALSE,"CTrecon"}</definedName>
    <definedName name="sdf_1_4_1_1" hidden="1">{#N/A,#N/A,FALSE,"TMCOMP96";#N/A,#N/A,FALSE,"MAT96";#N/A,#N/A,FALSE,"FANDA96";#N/A,#N/A,FALSE,"INTRAN96";#N/A,#N/A,FALSE,"NAA9697";#N/A,#N/A,FALSE,"ECWEBB";#N/A,#N/A,FALSE,"MFT96";#N/A,#N/A,FALSE,"CTrecon"}</definedName>
    <definedName name="sdf_1_4_1_2" localSheetId="0" hidden="1">{#N/A,#N/A,FALSE,"TMCOMP96";#N/A,#N/A,FALSE,"MAT96";#N/A,#N/A,FALSE,"FANDA96";#N/A,#N/A,FALSE,"INTRAN96";#N/A,#N/A,FALSE,"NAA9697";#N/A,#N/A,FALSE,"ECWEBB";#N/A,#N/A,FALSE,"MFT96";#N/A,#N/A,FALSE,"CTrecon"}</definedName>
    <definedName name="sdf_1_4_1_2" hidden="1">{#N/A,#N/A,FALSE,"TMCOMP96";#N/A,#N/A,FALSE,"MAT96";#N/A,#N/A,FALSE,"FANDA96";#N/A,#N/A,FALSE,"INTRAN96";#N/A,#N/A,FALSE,"NAA9697";#N/A,#N/A,FALSE,"ECWEBB";#N/A,#N/A,FALSE,"MFT96";#N/A,#N/A,FALSE,"CTrecon"}</definedName>
    <definedName name="sdf_1_4_1_3" localSheetId="0" hidden="1">{#N/A,#N/A,FALSE,"TMCOMP96";#N/A,#N/A,FALSE,"MAT96";#N/A,#N/A,FALSE,"FANDA96";#N/A,#N/A,FALSE,"INTRAN96";#N/A,#N/A,FALSE,"NAA9697";#N/A,#N/A,FALSE,"ECWEBB";#N/A,#N/A,FALSE,"MFT96";#N/A,#N/A,FALSE,"CTrecon"}</definedName>
    <definedName name="sdf_1_4_1_3" hidden="1">{#N/A,#N/A,FALSE,"TMCOMP96";#N/A,#N/A,FALSE,"MAT96";#N/A,#N/A,FALSE,"FANDA96";#N/A,#N/A,FALSE,"INTRAN96";#N/A,#N/A,FALSE,"NAA9697";#N/A,#N/A,FALSE,"ECWEBB";#N/A,#N/A,FALSE,"MFT96";#N/A,#N/A,FALSE,"CTrecon"}</definedName>
    <definedName name="sdf_1_4_1_4" localSheetId="0" hidden="1">{#N/A,#N/A,FALSE,"TMCOMP96";#N/A,#N/A,FALSE,"MAT96";#N/A,#N/A,FALSE,"FANDA96";#N/A,#N/A,FALSE,"INTRAN96";#N/A,#N/A,FALSE,"NAA9697";#N/A,#N/A,FALSE,"ECWEBB";#N/A,#N/A,FALSE,"MFT96";#N/A,#N/A,FALSE,"CTrecon"}</definedName>
    <definedName name="sdf_1_4_1_4" hidden="1">{#N/A,#N/A,FALSE,"TMCOMP96";#N/A,#N/A,FALSE,"MAT96";#N/A,#N/A,FALSE,"FANDA96";#N/A,#N/A,FALSE,"INTRAN96";#N/A,#N/A,FALSE,"NAA9697";#N/A,#N/A,FALSE,"ECWEBB";#N/A,#N/A,FALSE,"MFT96";#N/A,#N/A,FALSE,"CTrecon"}</definedName>
    <definedName name="sdf_1_4_1_5" hidden="1">{#N/A,#N/A,FALSE,"TMCOMP96";#N/A,#N/A,FALSE,"MAT96";#N/A,#N/A,FALSE,"FANDA96";#N/A,#N/A,FALSE,"INTRAN96";#N/A,#N/A,FALSE,"NAA9697";#N/A,#N/A,FALSE,"ECWEBB";#N/A,#N/A,FALSE,"MFT96";#N/A,#N/A,FALSE,"CTrecon"}</definedName>
    <definedName name="sdf_1_4_2" localSheetId="0" hidden="1">{#N/A,#N/A,FALSE,"TMCOMP96";#N/A,#N/A,FALSE,"MAT96";#N/A,#N/A,FALSE,"FANDA96";#N/A,#N/A,FALSE,"INTRAN96";#N/A,#N/A,FALSE,"NAA9697";#N/A,#N/A,FALSE,"ECWEBB";#N/A,#N/A,FALSE,"MFT96";#N/A,#N/A,FALSE,"CTrecon"}</definedName>
    <definedName name="sdf_1_4_2" hidden="1">{#N/A,#N/A,FALSE,"TMCOMP96";#N/A,#N/A,FALSE,"MAT96";#N/A,#N/A,FALSE,"FANDA96";#N/A,#N/A,FALSE,"INTRAN96";#N/A,#N/A,FALSE,"NAA9697";#N/A,#N/A,FALSE,"ECWEBB";#N/A,#N/A,FALSE,"MFT96";#N/A,#N/A,FALSE,"CTrecon"}</definedName>
    <definedName name="sdf_1_4_3" localSheetId="0" hidden="1">{#N/A,#N/A,FALSE,"TMCOMP96";#N/A,#N/A,FALSE,"MAT96";#N/A,#N/A,FALSE,"FANDA96";#N/A,#N/A,FALSE,"INTRAN96";#N/A,#N/A,FALSE,"NAA9697";#N/A,#N/A,FALSE,"ECWEBB";#N/A,#N/A,FALSE,"MFT96";#N/A,#N/A,FALSE,"CTrecon"}</definedName>
    <definedName name="sdf_1_4_3" hidden="1">{#N/A,#N/A,FALSE,"TMCOMP96";#N/A,#N/A,FALSE,"MAT96";#N/A,#N/A,FALSE,"FANDA96";#N/A,#N/A,FALSE,"INTRAN96";#N/A,#N/A,FALSE,"NAA9697";#N/A,#N/A,FALSE,"ECWEBB";#N/A,#N/A,FALSE,"MFT96";#N/A,#N/A,FALSE,"CTrecon"}</definedName>
    <definedName name="sdf_1_4_4" localSheetId="0" hidden="1">{#N/A,#N/A,FALSE,"TMCOMP96";#N/A,#N/A,FALSE,"MAT96";#N/A,#N/A,FALSE,"FANDA96";#N/A,#N/A,FALSE,"INTRAN96";#N/A,#N/A,FALSE,"NAA9697";#N/A,#N/A,FALSE,"ECWEBB";#N/A,#N/A,FALSE,"MFT96";#N/A,#N/A,FALSE,"CTrecon"}</definedName>
    <definedName name="sdf_1_4_4" hidden="1">{#N/A,#N/A,FALSE,"TMCOMP96";#N/A,#N/A,FALSE,"MAT96";#N/A,#N/A,FALSE,"FANDA96";#N/A,#N/A,FALSE,"INTRAN96";#N/A,#N/A,FALSE,"NAA9697";#N/A,#N/A,FALSE,"ECWEBB";#N/A,#N/A,FALSE,"MFT96";#N/A,#N/A,FALSE,"CTrecon"}</definedName>
    <definedName name="sdf_1_4_5" localSheetId="0" hidden="1">{#N/A,#N/A,FALSE,"TMCOMP96";#N/A,#N/A,FALSE,"MAT96";#N/A,#N/A,FALSE,"FANDA96";#N/A,#N/A,FALSE,"INTRAN96";#N/A,#N/A,FALSE,"NAA9697";#N/A,#N/A,FALSE,"ECWEBB";#N/A,#N/A,FALSE,"MFT96";#N/A,#N/A,FALSE,"CTrecon"}</definedName>
    <definedName name="sdf_1_4_5" hidden="1">{#N/A,#N/A,FALSE,"TMCOMP96";#N/A,#N/A,FALSE,"MAT96";#N/A,#N/A,FALSE,"FANDA96";#N/A,#N/A,FALSE,"INTRAN96";#N/A,#N/A,FALSE,"NAA9697";#N/A,#N/A,FALSE,"ECWEBB";#N/A,#N/A,FALSE,"MFT96";#N/A,#N/A,FALSE,"CTrecon"}</definedName>
    <definedName name="sdf_1_5" localSheetId="0" hidden="1">{#N/A,#N/A,FALSE,"TMCOMP96";#N/A,#N/A,FALSE,"MAT96";#N/A,#N/A,FALSE,"FANDA96";#N/A,#N/A,FALSE,"INTRAN96";#N/A,#N/A,FALSE,"NAA9697";#N/A,#N/A,FALSE,"ECWEBB";#N/A,#N/A,FALSE,"MFT96";#N/A,#N/A,FALSE,"CTrecon"}</definedName>
    <definedName name="sdf_1_5" hidden="1">{#N/A,#N/A,FALSE,"TMCOMP96";#N/A,#N/A,FALSE,"MAT96";#N/A,#N/A,FALSE,"FANDA96";#N/A,#N/A,FALSE,"INTRAN96";#N/A,#N/A,FALSE,"NAA9697";#N/A,#N/A,FALSE,"ECWEBB";#N/A,#N/A,FALSE,"MFT96";#N/A,#N/A,FALSE,"CTrecon"}</definedName>
    <definedName name="sdf_1_5_1" localSheetId="0" hidden="1">{#N/A,#N/A,FALSE,"TMCOMP96";#N/A,#N/A,FALSE,"MAT96";#N/A,#N/A,FALSE,"FANDA96";#N/A,#N/A,FALSE,"INTRAN96";#N/A,#N/A,FALSE,"NAA9697";#N/A,#N/A,FALSE,"ECWEBB";#N/A,#N/A,FALSE,"MFT96";#N/A,#N/A,FALSE,"CTrecon"}</definedName>
    <definedName name="sdf_1_5_1" hidden="1">{#N/A,#N/A,FALSE,"TMCOMP96";#N/A,#N/A,FALSE,"MAT96";#N/A,#N/A,FALSE,"FANDA96";#N/A,#N/A,FALSE,"INTRAN96";#N/A,#N/A,FALSE,"NAA9697";#N/A,#N/A,FALSE,"ECWEBB";#N/A,#N/A,FALSE,"MFT96";#N/A,#N/A,FALSE,"CTrecon"}</definedName>
    <definedName name="sdf_1_5_2" localSheetId="0" hidden="1">{#N/A,#N/A,FALSE,"TMCOMP96";#N/A,#N/A,FALSE,"MAT96";#N/A,#N/A,FALSE,"FANDA96";#N/A,#N/A,FALSE,"INTRAN96";#N/A,#N/A,FALSE,"NAA9697";#N/A,#N/A,FALSE,"ECWEBB";#N/A,#N/A,FALSE,"MFT96";#N/A,#N/A,FALSE,"CTrecon"}</definedName>
    <definedName name="sdf_1_5_2" hidden="1">{#N/A,#N/A,FALSE,"TMCOMP96";#N/A,#N/A,FALSE,"MAT96";#N/A,#N/A,FALSE,"FANDA96";#N/A,#N/A,FALSE,"INTRAN96";#N/A,#N/A,FALSE,"NAA9697";#N/A,#N/A,FALSE,"ECWEBB";#N/A,#N/A,FALSE,"MFT96";#N/A,#N/A,FALSE,"CTrecon"}</definedName>
    <definedName name="sdf_1_5_3" localSheetId="0" hidden="1">{#N/A,#N/A,FALSE,"TMCOMP96";#N/A,#N/A,FALSE,"MAT96";#N/A,#N/A,FALSE,"FANDA96";#N/A,#N/A,FALSE,"INTRAN96";#N/A,#N/A,FALSE,"NAA9697";#N/A,#N/A,FALSE,"ECWEBB";#N/A,#N/A,FALSE,"MFT96";#N/A,#N/A,FALSE,"CTrecon"}</definedName>
    <definedName name="sdf_1_5_3" hidden="1">{#N/A,#N/A,FALSE,"TMCOMP96";#N/A,#N/A,FALSE,"MAT96";#N/A,#N/A,FALSE,"FANDA96";#N/A,#N/A,FALSE,"INTRAN96";#N/A,#N/A,FALSE,"NAA9697";#N/A,#N/A,FALSE,"ECWEBB";#N/A,#N/A,FALSE,"MFT96";#N/A,#N/A,FALSE,"CTrecon"}</definedName>
    <definedName name="sdf_1_5_4" localSheetId="0" hidden="1">{#N/A,#N/A,FALSE,"TMCOMP96";#N/A,#N/A,FALSE,"MAT96";#N/A,#N/A,FALSE,"FANDA96";#N/A,#N/A,FALSE,"INTRAN96";#N/A,#N/A,FALSE,"NAA9697";#N/A,#N/A,FALSE,"ECWEBB";#N/A,#N/A,FALSE,"MFT96";#N/A,#N/A,FALSE,"CTrecon"}</definedName>
    <definedName name="sdf_1_5_4" hidden="1">{#N/A,#N/A,FALSE,"TMCOMP96";#N/A,#N/A,FALSE,"MAT96";#N/A,#N/A,FALSE,"FANDA96";#N/A,#N/A,FALSE,"INTRAN96";#N/A,#N/A,FALSE,"NAA9697";#N/A,#N/A,FALSE,"ECWEBB";#N/A,#N/A,FALSE,"MFT96";#N/A,#N/A,FALSE,"CTrecon"}</definedName>
    <definedName name="sdf_1_5_5" hidden="1">{#N/A,#N/A,FALSE,"TMCOMP96";#N/A,#N/A,FALSE,"MAT96";#N/A,#N/A,FALSE,"FANDA96";#N/A,#N/A,FALSE,"INTRAN96";#N/A,#N/A,FALSE,"NAA9697";#N/A,#N/A,FALSE,"ECWEBB";#N/A,#N/A,FALSE,"MFT96";#N/A,#N/A,FALSE,"CTrecon"}</definedName>
    <definedName name="sdf_2" localSheetId="0" hidden="1">{#N/A,#N/A,FALSE,"TMCOMP96";#N/A,#N/A,FALSE,"MAT96";#N/A,#N/A,FALSE,"FANDA96";#N/A,#N/A,FALSE,"INTRAN96";#N/A,#N/A,FALSE,"NAA9697";#N/A,#N/A,FALSE,"ECWEBB";#N/A,#N/A,FALSE,"MFT96";#N/A,#N/A,FALSE,"CTrecon"}</definedName>
    <definedName name="sdf_2" localSheetId="3" hidden="1">{#N/A,#N/A,FALSE,"TMCOMP96";#N/A,#N/A,FALSE,"MAT96";#N/A,#N/A,FALSE,"FANDA96";#N/A,#N/A,FALSE,"INTRAN96";#N/A,#N/A,FALSE,"NAA9697";#N/A,#N/A,FALSE,"ECWEBB";#N/A,#N/A,FALSE,"MFT96";#N/A,#N/A,FALSE,"CTrecon"}</definedName>
    <definedName name="sdf_2" localSheetId="4" hidden="1">{#N/A,#N/A,FALSE,"TMCOMP96";#N/A,#N/A,FALSE,"MAT96";#N/A,#N/A,FALSE,"FANDA96";#N/A,#N/A,FALSE,"INTRAN96";#N/A,#N/A,FALSE,"NAA9697";#N/A,#N/A,FALSE,"ECWEBB";#N/A,#N/A,FALSE,"MFT96";#N/A,#N/A,FALSE,"CTrecon"}</definedName>
    <definedName name="sdf_2" hidden="1">{#N/A,#N/A,FALSE,"TMCOMP96";#N/A,#N/A,FALSE,"MAT96";#N/A,#N/A,FALSE,"FANDA96";#N/A,#N/A,FALSE,"INTRAN96";#N/A,#N/A,FALSE,"NAA9697";#N/A,#N/A,FALSE,"ECWEBB";#N/A,#N/A,FALSE,"MFT96";#N/A,#N/A,FALSE,"CTrecon"}</definedName>
    <definedName name="sdf_2_1" localSheetId="0" hidden="1">{#N/A,#N/A,FALSE,"TMCOMP96";#N/A,#N/A,FALSE,"MAT96";#N/A,#N/A,FALSE,"FANDA96";#N/A,#N/A,FALSE,"INTRAN96";#N/A,#N/A,FALSE,"NAA9697";#N/A,#N/A,FALSE,"ECWEBB";#N/A,#N/A,FALSE,"MFT96";#N/A,#N/A,FALSE,"CTrecon"}</definedName>
    <definedName name="sdf_2_1" localSheetId="3" hidden="1">{#N/A,#N/A,FALSE,"TMCOMP96";#N/A,#N/A,FALSE,"MAT96";#N/A,#N/A,FALSE,"FANDA96";#N/A,#N/A,FALSE,"INTRAN96";#N/A,#N/A,FALSE,"NAA9697";#N/A,#N/A,FALSE,"ECWEBB";#N/A,#N/A,FALSE,"MFT96";#N/A,#N/A,FALSE,"CTrecon"}</definedName>
    <definedName name="sdf_2_1" hidden="1">{#N/A,#N/A,FALSE,"TMCOMP96";#N/A,#N/A,FALSE,"MAT96";#N/A,#N/A,FALSE,"FANDA96";#N/A,#N/A,FALSE,"INTRAN96";#N/A,#N/A,FALSE,"NAA9697";#N/A,#N/A,FALSE,"ECWEBB";#N/A,#N/A,FALSE,"MFT96";#N/A,#N/A,FALSE,"CTrecon"}</definedName>
    <definedName name="sdf_2_1_1" localSheetId="0" hidden="1">{#N/A,#N/A,FALSE,"TMCOMP96";#N/A,#N/A,FALSE,"MAT96";#N/A,#N/A,FALSE,"FANDA96";#N/A,#N/A,FALSE,"INTRAN96";#N/A,#N/A,FALSE,"NAA9697";#N/A,#N/A,FALSE,"ECWEBB";#N/A,#N/A,FALSE,"MFT96";#N/A,#N/A,FALSE,"CTrecon"}</definedName>
    <definedName name="sdf_2_1_1" hidden="1">{#N/A,#N/A,FALSE,"TMCOMP96";#N/A,#N/A,FALSE,"MAT96";#N/A,#N/A,FALSE,"FANDA96";#N/A,#N/A,FALSE,"INTRAN96";#N/A,#N/A,FALSE,"NAA9697";#N/A,#N/A,FALSE,"ECWEBB";#N/A,#N/A,FALSE,"MFT96";#N/A,#N/A,FALSE,"CTrecon"}</definedName>
    <definedName name="sdf_2_1_1_1" hidden="1">{#N/A,#N/A,FALSE,"TMCOMP96";#N/A,#N/A,FALSE,"MAT96";#N/A,#N/A,FALSE,"FANDA96";#N/A,#N/A,FALSE,"INTRAN96";#N/A,#N/A,FALSE,"NAA9697";#N/A,#N/A,FALSE,"ECWEBB";#N/A,#N/A,FALSE,"MFT96";#N/A,#N/A,FALSE,"CTrecon"}</definedName>
    <definedName name="sdf_2_1_1_2" hidden="1">{#N/A,#N/A,FALSE,"TMCOMP96";#N/A,#N/A,FALSE,"MAT96";#N/A,#N/A,FALSE,"FANDA96";#N/A,#N/A,FALSE,"INTRAN96";#N/A,#N/A,FALSE,"NAA9697";#N/A,#N/A,FALSE,"ECWEBB";#N/A,#N/A,FALSE,"MFT96";#N/A,#N/A,FALSE,"CTrecon"}</definedName>
    <definedName name="sdf_2_1_2" localSheetId="0" hidden="1">{#N/A,#N/A,FALSE,"TMCOMP96";#N/A,#N/A,FALSE,"MAT96";#N/A,#N/A,FALSE,"FANDA96";#N/A,#N/A,FALSE,"INTRAN96";#N/A,#N/A,FALSE,"NAA9697";#N/A,#N/A,FALSE,"ECWEBB";#N/A,#N/A,FALSE,"MFT96";#N/A,#N/A,FALSE,"CTrecon"}</definedName>
    <definedName name="sdf_2_1_2" hidden="1">{#N/A,#N/A,FALSE,"TMCOMP96";#N/A,#N/A,FALSE,"MAT96";#N/A,#N/A,FALSE,"FANDA96";#N/A,#N/A,FALSE,"INTRAN96";#N/A,#N/A,FALSE,"NAA9697";#N/A,#N/A,FALSE,"ECWEBB";#N/A,#N/A,FALSE,"MFT96";#N/A,#N/A,FALSE,"CTrecon"}</definedName>
    <definedName name="sdf_2_1_3" localSheetId="0" hidden="1">{#N/A,#N/A,FALSE,"TMCOMP96";#N/A,#N/A,FALSE,"MAT96";#N/A,#N/A,FALSE,"FANDA96";#N/A,#N/A,FALSE,"INTRAN96";#N/A,#N/A,FALSE,"NAA9697";#N/A,#N/A,FALSE,"ECWEBB";#N/A,#N/A,FALSE,"MFT96";#N/A,#N/A,FALSE,"CTrecon"}</definedName>
    <definedName name="sdf_2_1_3" hidden="1">{#N/A,#N/A,FALSE,"TMCOMP96";#N/A,#N/A,FALSE,"MAT96";#N/A,#N/A,FALSE,"FANDA96";#N/A,#N/A,FALSE,"INTRAN96";#N/A,#N/A,FALSE,"NAA9697";#N/A,#N/A,FALSE,"ECWEBB";#N/A,#N/A,FALSE,"MFT96";#N/A,#N/A,FALSE,"CTrecon"}</definedName>
    <definedName name="sdf_2_1_4" localSheetId="0" hidden="1">{#N/A,#N/A,FALSE,"TMCOMP96";#N/A,#N/A,FALSE,"MAT96";#N/A,#N/A,FALSE,"FANDA96";#N/A,#N/A,FALSE,"INTRAN96";#N/A,#N/A,FALSE,"NAA9697";#N/A,#N/A,FALSE,"ECWEBB";#N/A,#N/A,FALSE,"MFT96";#N/A,#N/A,FALSE,"CTrecon"}</definedName>
    <definedName name="sdf_2_1_4" hidden="1">{#N/A,#N/A,FALSE,"TMCOMP96";#N/A,#N/A,FALSE,"MAT96";#N/A,#N/A,FALSE,"FANDA96";#N/A,#N/A,FALSE,"INTRAN96";#N/A,#N/A,FALSE,"NAA9697";#N/A,#N/A,FALSE,"ECWEBB";#N/A,#N/A,FALSE,"MFT96";#N/A,#N/A,FALSE,"CTrecon"}</definedName>
    <definedName name="sdf_2_1_5" localSheetId="0" hidden="1">{#N/A,#N/A,FALSE,"TMCOMP96";#N/A,#N/A,FALSE,"MAT96";#N/A,#N/A,FALSE,"FANDA96";#N/A,#N/A,FALSE,"INTRAN96";#N/A,#N/A,FALSE,"NAA9697";#N/A,#N/A,FALSE,"ECWEBB";#N/A,#N/A,FALSE,"MFT96";#N/A,#N/A,FALSE,"CTrecon"}</definedName>
    <definedName name="sdf_2_1_5" hidden="1">{#N/A,#N/A,FALSE,"TMCOMP96";#N/A,#N/A,FALSE,"MAT96";#N/A,#N/A,FALSE,"FANDA96";#N/A,#N/A,FALSE,"INTRAN96";#N/A,#N/A,FALSE,"NAA9697";#N/A,#N/A,FALSE,"ECWEBB";#N/A,#N/A,FALSE,"MFT96";#N/A,#N/A,FALSE,"CTrecon"}</definedName>
    <definedName name="sdf_2_2" localSheetId="0" hidden="1">{#N/A,#N/A,FALSE,"TMCOMP96";#N/A,#N/A,FALSE,"MAT96";#N/A,#N/A,FALSE,"FANDA96";#N/A,#N/A,FALSE,"INTRAN96";#N/A,#N/A,FALSE,"NAA9697";#N/A,#N/A,FALSE,"ECWEBB";#N/A,#N/A,FALSE,"MFT96";#N/A,#N/A,FALSE,"CTrecon"}</definedName>
    <definedName name="sdf_2_2" hidden="1">{#N/A,#N/A,FALSE,"TMCOMP96";#N/A,#N/A,FALSE,"MAT96";#N/A,#N/A,FALSE,"FANDA96";#N/A,#N/A,FALSE,"INTRAN96";#N/A,#N/A,FALSE,"NAA9697";#N/A,#N/A,FALSE,"ECWEBB";#N/A,#N/A,FALSE,"MFT96";#N/A,#N/A,FALSE,"CTrecon"}</definedName>
    <definedName name="sdf_2_3" localSheetId="0" hidden="1">{#N/A,#N/A,FALSE,"TMCOMP96";#N/A,#N/A,FALSE,"MAT96";#N/A,#N/A,FALSE,"FANDA96";#N/A,#N/A,FALSE,"INTRAN96";#N/A,#N/A,FALSE,"NAA9697";#N/A,#N/A,FALSE,"ECWEBB";#N/A,#N/A,FALSE,"MFT96";#N/A,#N/A,FALSE,"CTrecon"}</definedName>
    <definedName name="sdf_2_3" hidden="1">{#N/A,#N/A,FALSE,"TMCOMP96";#N/A,#N/A,FALSE,"MAT96";#N/A,#N/A,FALSE,"FANDA96";#N/A,#N/A,FALSE,"INTRAN96";#N/A,#N/A,FALSE,"NAA9697";#N/A,#N/A,FALSE,"ECWEBB";#N/A,#N/A,FALSE,"MFT96";#N/A,#N/A,FALSE,"CTrecon"}</definedName>
    <definedName name="sdf_2_4" localSheetId="0" hidden="1">{#N/A,#N/A,FALSE,"TMCOMP96";#N/A,#N/A,FALSE,"MAT96";#N/A,#N/A,FALSE,"FANDA96";#N/A,#N/A,FALSE,"INTRAN96";#N/A,#N/A,FALSE,"NAA9697";#N/A,#N/A,FALSE,"ECWEBB";#N/A,#N/A,FALSE,"MFT96";#N/A,#N/A,FALSE,"CTrecon"}</definedName>
    <definedName name="sdf_2_4" hidden="1">{#N/A,#N/A,FALSE,"TMCOMP96";#N/A,#N/A,FALSE,"MAT96";#N/A,#N/A,FALSE,"FANDA96";#N/A,#N/A,FALSE,"INTRAN96";#N/A,#N/A,FALSE,"NAA9697";#N/A,#N/A,FALSE,"ECWEBB";#N/A,#N/A,FALSE,"MFT96";#N/A,#N/A,FALSE,"CTrecon"}</definedName>
    <definedName name="sdf_2_5" localSheetId="0" hidden="1">{#N/A,#N/A,FALSE,"TMCOMP96";#N/A,#N/A,FALSE,"MAT96";#N/A,#N/A,FALSE,"FANDA96";#N/A,#N/A,FALSE,"INTRAN96";#N/A,#N/A,FALSE,"NAA9697";#N/A,#N/A,FALSE,"ECWEBB";#N/A,#N/A,FALSE,"MFT96";#N/A,#N/A,FALSE,"CTrecon"}</definedName>
    <definedName name="sdf_2_5" hidden="1">{#N/A,#N/A,FALSE,"TMCOMP96";#N/A,#N/A,FALSE,"MAT96";#N/A,#N/A,FALSE,"FANDA96";#N/A,#N/A,FALSE,"INTRAN96";#N/A,#N/A,FALSE,"NAA9697";#N/A,#N/A,FALSE,"ECWEBB";#N/A,#N/A,FALSE,"MFT96";#N/A,#N/A,FALSE,"CTrecon"}</definedName>
    <definedName name="sdf_3" localSheetId="0" hidden="1">{#N/A,#N/A,FALSE,"TMCOMP96";#N/A,#N/A,FALSE,"MAT96";#N/A,#N/A,FALSE,"FANDA96";#N/A,#N/A,FALSE,"INTRAN96";#N/A,#N/A,FALSE,"NAA9697";#N/A,#N/A,FALSE,"ECWEBB";#N/A,#N/A,FALSE,"MFT96";#N/A,#N/A,FALSE,"CTrecon"}</definedName>
    <definedName name="sdf_3" hidden="1">{#N/A,#N/A,FALSE,"TMCOMP96";#N/A,#N/A,FALSE,"MAT96";#N/A,#N/A,FALSE,"FANDA96";#N/A,#N/A,FALSE,"INTRAN96";#N/A,#N/A,FALSE,"NAA9697";#N/A,#N/A,FALSE,"ECWEBB";#N/A,#N/A,FALSE,"MFT96";#N/A,#N/A,FALSE,"CTrecon"}</definedName>
    <definedName name="sdf_3_1" localSheetId="0" hidden="1">{#N/A,#N/A,FALSE,"TMCOMP96";#N/A,#N/A,FALSE,"MAT96";#N/A,#N/A,FALSE,"FANDA96";#N/A,#N/A,FALSE,"INTRAN96";#N/A,#N/A,FALSE,"NAA9697";#N/A,#N/A,FALSE,"ECWEBB";#N/A,#N/A,FALSE,"MFT96";#N/A,#N/A,FALSE,"CTrecon"}</definedName>
    <definedName name="sdf_3_1" hidden="1">{#N/A,#N/A,FALSE,"TMCOMP96";#N/A,#N/A,FALSE,"MAT96";#N/A,#N/A,FALSE,"FANDA96";#N/A,#N/A,FALSE,"INTRAN96";#N/A,#N/A,FALSE,"NAA9697";#N/A,#N/A,FALSE,"ECWEBB";#N/A,#N/A,FALSE,"MFT96";#N/A,#N/A,FALSE,"CTrecon"}</definedName>
    <definedName name="sdf_3_1_1" localSheetId="0" hidden="1">{#N/A,#N/A,FALSE,"TMCOMP96";#N/A,#N/A,FALSE,"MAT96";#N/A,#N/A,FALSE,"FANDA96";#N/A,#N/A,FALSE,"INTRAN96";#N/A,#N/A,FALSE,"NAA9697";#N/A,#N/A,FALSE,"ECWEBB";#N/A,#N/A,FALSE,"MFT96";#N/A,#N/A,FALSE,"CTrecon"}</definedName>
    <definedName name="sdf_3_1_1" hidden="1">{#N/A,#N/A,FALSE,"TMCOMP96";#N/A,#N/A,FALSE,"MAT96";#N/A,#N/A,FALSE,"FANDA96";#N/A,#N/A,FALSE,"INTRAN96";#N/A,#N/A,FALSE,"NAA9697";#N/A,#N/A,FALSE,"ECWEBB";#N/A,#N/A,FALSE,"MFT96";#N/A,#N/A,FALSE,"CTrecon"}</definedName>
    <definedName name="sdf_3_1_1_1" hidden="1">{#N/A,#N/A,FALSE,"TMCOMP96";#N/A,#N/A,FALSE,"MAT96";#N/A,#N/A,FALSE,"FANDA96";#N/A,#N/A,FALSE,"INTRAN96";#N/A,#N/A,FALSE,"NAA9697";#N/A,#N/A,FALSE,"ECWEBB";#N/A,#N/A,FALSE,"MFT96";#N/A,#N/A,FALSE,"CTrecon"}</definedName>
    <definedName name="sdf_3_1_1_2" hidden="1">{#N/A,#N/A,FALSE,"TMCOMP96";#N/A,#N/A,FALSE,"MAT96";#N/A,#N/A,FALSE,"FANDA96";#N/A,#N/A,FALSE,"INTRAN96";#N/A,#N/A,FALSE,"NAA9697";#N/A,#N/A,FALSE,"ECWEBB";#N/A,#N/A,FALSE,"MFT96";#N/A,#N/A,FALSE,"CTrecon"}</definedName>
    <definedName name="sdf_3_1_2" localSheetId="0" hidden="1">{#N/A,#N/A,FALSE,"TMCOMP96";#N/A,#N/A,FALSE,"MAT96";#N/A,#N/A,FALSE,"FANDA96";#N/A,#N/A,FALSE,"INTRAN96";#N/A,#N/A,FALSE,"NAA9697";#N/A,#N/A,FALSE,"ECWEBB";#N/A,#N/A,FALSE,"MFT96";#N/A,#N/A,FALSE,"CTrecon"}</definedName>
    <definedName name="sdf_3_1_2" hidden="1">{#N/A,#N/A,FALSE,"TMCOMP96";#N/A,#N/A,FALSE,"MAT96";#N/A,#N/A,FALSE,"FANDA96";#N/A,#N/A,FALSE,"INTRAN96";#N/A,#N/A,FALSE,"NAA9697";#N/A,#N/A,FALSE,"ECWEBB";#N/A,#N/A,FALSE,"MFT96";#N/A,#N/A,FALSE,"CTrecon"}</definedName>
    <definedName name="sdf_3_1_3" localSheetId="0" hidden="1">{#N/A,#N/A,FALSE,"TMCOMP96";#N/A,#N/A,FALSE,"MAT96";#N/A,#N/A,FALSE,"FANDA96";#N/A,#N/A,FALSE,"INTRAN96";#N/A,#N/A,FALSE,"NAA9697";#N/A,#N/A,FALSE,"ECWEBB";#N/A,#N/A,FALSE,"MFT96";#N/A,#N/A,FALSE,"CTrecon"}</definedName>
    <definedName name="sdf_3_1_3" hidden="1">{#N/A,#N/A,FALSE,"TMCOMP96";#N/A,#N/A,FALSE,"MAT96";#N/A,#N/A,FALSE,"FANDA96";#N/A,#N/A,FALSE,"INTRAN96";#N/A,#N/A,FALSE,"NAA9697";#N/A,#N/A,FALSE,"ECWEBB";#N/A,#N/A,FALSE,"MFT96";#N/A,#N/A,FALSE,"CTrecon"}</definedName>
    <definedName name="sdf_3_1_4" localSheetId="0" hidden="1">{#N/A,#N/A,FALSE,"TMCOMP96";#N/A,#N/A,FALSE,"MAT96";#N/A,#N/A,FALSE,"FANDA96";#N/A,#N/A,FALSE,"INTRAN96";#N/A,#N/A,FALSE,"NAA9697";#N/A,#N/A,FALSE,"ECWEBB";#N/A,#N/A,FALSE,"MFT96";#N/A,#N/A,FALSE,"CTrecon"}</definedName>
    <definedName name="sdf_3_1_4" hidden="1">{#N/A,#N/A,FALSE,"TMCOMP96";#N/A,#N/A,FALSE,"MAT96";#N/A,#N/A,FALSE,"FANDA96";#N/A,#N/A,FALSE,"INTRAN96";#N/A,#N/A,FALSE,"NAA9697";#N/A,#N/A,FALSE,"ECWEBB";#N/A,#N/A,FALSE,"MFT96";#N/A,#N/A,FALSE,"CTrecon"}</definedName>
    <definedName name="sdf_3_1_5" localSheetId="0" hidden="1">{#N/A,#N/A,FALSE,"TMCOMP96";#N/A,#N/A,FALSE,"MAT96";#N/A,#N/A,FALSE,"FANDA96";#N/A,#N/A,FALSE,"INTRAN96";#N/A,#N/A,FALSE,"NAA9697";#N/A,#N/A,FALSE,"ECWEBB";#N/A,#N/A,FALSE,"MFT96";#N/A,#N/A,FALSE,"CTrecon"}</definedName>
    <definedName name="sdf_3_1_5" hidden="1">{#N/A,#N/A,FALSE,"TMCOMP96";#N/A,#N/A,FALSE,"MAT96";#N/A,#N/A,FALSE,"FANDA96";#N/A,#N/A,FALSE,"INTRAN96";#N/A,#N/A,FALSE,"NAA9697";#N/A,#N/A,FALSE,"ECWEBB";#N/A,#N/A,FALSE,"MFT96";#N/A,#N/A,FALSE,"CTrecon"}</definedName>
    <definedName name="sdf_3_2" localSheetId="0" hidden="1">{#N/A,#N/A,FALSE,"TMCOMP96";#N/A,#N/A,FALSE,"MAT96";#N/A,#N/A,FALSE,"FANDA96";#N/A,#N/A,FALSE,"INTRAN96";#N/A,#N/A,FALSE,"NAA9697";#N/A,#N/A,FALSE,"ECWEBB";#N/A,#N/A,FALSE,"MFT96";#N/A,#N/A,FALSE,"CTrecon"}</definedName>
    <definedName name="sdf_3_2" hidden="1">{#N/A,#N/A,FALSE,"TMCOMP96";#N/A,#N/A,FALSE,"MAT96";#N/A,#N/A,FALSE,"FANDA96";#N/A,#N/A,FALSE,"INTRAN96";#N/A,#N/A,FALSE,"NAA9697";#N/A,#N/A,FALSE,"ECWEBB";#N/A,#N/A,FALSE,"MFT96";#N/A,#N/A,FALSE,"CTrecon"}</definedName>
    <definedName name="sdf_3_3" localSheetId="0" hidden="1">{#N/A,#N/A,FALSE,"TMCOMP96";#N/A,#N/A,FALSE,"MAT96";#N/A,#N/A,FALSE,"FANDA96";#N/A,#N/A,FALSE,"INTRAN96";#N/A,#N/A,FALSE,"NAA9697";#N/A,#N/A,FALSE,"ECWEBB";#N/A,#N/A,FALSE,"MFT96";#N/A,#N/A,FALSE,"CTrecon"}</definedName>
    <definedName name="sdf_3_3" hidden="1">{#N/A,#N/A,FALSE,"TMCOMP96";#N/A,#N/A,FALSE,"MAT96";#N/A,#N/A,FALSE,"FANDA96";#N/A,#N/A,FALSE,"INTRAN96";#N/A,#N/A,FALSE,"NAA9697";#N/A,#N/A,FALSE,"ECWEBB";#N/A,#N/A,FALSE,"MFT96";#N/A,#N/A,FALSE,"CTrecon"}</definedName>
    <definedName name="sdf_3_4" localSheetId="0" hidden="1">{#N/A,#N/A,FALSE,"TMCOMP96";#N/A,#N/A,FALSE,"MAT96";#N/A,#N/A,FALSE,"FANDA96";#N/A,#N/A,FALSE,"INTRAN96";#N/A,#N/A,FALSE,"NAA9697";#N/A,#N/A,FALSE,"ECWEBB";#N/A,#N/A,FALSE,"MFT96";#N/A,#N/A,FALSE,"CTrecon"}</definedName>
    <definedName name="sdf_3_4" hidden="1">{#N/A,#N/A,FALSE,"TMCOMP96";#N/A,#N/A,FALSE,"MAT96";#N/A,#N/A,FALSE,"FANDA96";#N/A,#N/A,FALSE,"INTRAN96";#N/A,#N/A,FALSE,"NAA9697";#N/A,#N/A,FALSE,"ECWEBB";#N/A,#N/A,FALSE,"MFT96";#N/A,#N/A,FALSE,"CTrecon"}</definedName>
    <definedName name="sdf_3_5" localSheetId="0" hidden="1">{#N/A,#N/A,FALSE,"TMCOMP96";#N/A,#N/A,FALSE,"MAT96";#N/A,#N/A,FALSE,"FANDA96";#N/A,#N/A,FALSE,"INTRAN96";#N/A,#N/A,FALSE,"NAA9697";#N/A,#N/A,FALSE,"ECWEBB";#N/A,#N/A,FALSE,"MFT96";#N/A,#N/A,FALSE,"CTrecon"}</definedName>
    <definedName name="sdf_3_5" hidden="1">{#N/A,#N/A,FALSE,"TMCOMP96";#N/A,#N/A,FALSE,"MAT96";#N/A,#N/A,FALSE,"FANDA96";#N/A,#N/A,FALSE,"INTRAN96";#N/A,#N/A,FALSE,"NAA9697";#N/A,#N/A,FALSE,"ECWEBB";#N/A,#N/A,FALSE,"MFT96";#N/A,#N/A,FALSE,"CTrecon"}</definedName>
    <definedName name="sdf_4" localSheetId="0" hidden="1">{#N/A,#N/A,FALSE,"TMCOMP96";#N/A,#N/A,FALSE,"MAT96";#N/A,#N/A,FALSE,"FANDA96";#N/A,#N/A,FALSE,"INTRAN96";#N/A,#N/A,FALSE,"NAA9697";#N/A,#N/A,FALSE,"ECWEBB";#N/A,#N/A,FALSE,"MFT96";#N/A,#N/A,FALSE,"CTrecon"}</definedName>
    <definedName name="sdf_4" hidden="1">{#N/A,#N/A,FALSE,"TMCOMP96";#N/A,#N/A,FALSE,"MAT96";#N/A,#N/A,FALSE,"FANDA96";#N/A,#N/A,FALSE,"INTRAN96";#N/A,#N/A,FALSE,"NAA9697";#N/A,#N/A,FALSE,"ECWEBB";#N/A,#N/A,FALSE,"MFT96";#N/A,#N/A,FALSE,"CTrecon"}</definedName>
    <definedName name="sdf_4_1" localSheetId="0" hidden="1">{#N/A,#N/A,FALSE,"TMCOMP96";#N/A,#N/A,FALSE,"MAT96";#N/A,#N/A,FALSE,"FANDA96";#N/A,#N/A,FALSE,"INTRAN96";#N/A,#N/A,FALSE,"NAA9697";#N/A,#N/A,FALSE,"ECWEBB";#N/A,#N/A,FALSE,"MFT96";#N/A,#N/A,FALSE,"CTrecon"}</definedName>
    <definedName name="sdf_4_1" hidden="1">{#N/A,#N/A,FALSE,"TMCOMP96";#N/A,#N/A,FALSE,"MAT96";#N/A,#N/A,FALSE,"FANDA96";#N/A,#N/A,FALSE,"INTRAN96";#N/A,#N/A,FALSE,"NAA9697";#N/A,#N/A,FALSE,"ECWEBB";#N/A,#N/A,FALSE,"MFT96";#N/A,#N/A,FALSE,"CTrecon"}</definedName>
    <definedName name="sdf_4_1_1" localSheetId="0" hidden="1">{#N/A,#N/A,FALSE,"TMCOMP96";#N/A,#N/A,FALSE,"MAT96";#N/A,#N/A,FALSE,"FANDA96";#N/A,#N/A,FALSE,"INTRAN96";#N/A,#N/A,FALSE,"NAA9697";#N/A,#N/A,FALSE,"ECWEBB";#N/A,#N/A,FALSE,"MFT96";#N/A,#N/A,FALSE,"CTrecon"}</definedName>
    <definedName name="sdf_4_1_1" hidden="1">{#N/A,#N/A,FALSE,"TMCOMP96";#N/A,#N/A,FALSE,"MAT96";#N/A,#N/A,FALSE,"FANDA96";#N/A,#N/A,FALSE,"INTRAN96";#N/A,#N/A,FALSE,"NAA9697";#N/A,#N/A,FALSE,"ECWEBB";#N/A,#N/A,FALSE,"MFT96";#N/A,#N/A,FALSE,"CTrecon"}</definedName>
    <definedName name="sdf_4_1_1_1" hidden="1">{#N/A,#N/A,FALSE,"TMCOMP96";#N/A,#N/A,FALSE,"MAT96";#N/A,#N/A,FALSE,"FANDA96";#N/A,#N/A,FALSE,"INTRAN96";#N/A,#N/A,FALSE,"NAA9697";#N/A,#N/A,FALSE,"ECWEBB";#N/A,#N/A,FALSE,"MFT96";#N/A,#N/A,FALSE,"CTrecon"}</definedName>
    <definedName name="sdf_4_1_1_2" hidden="1">{#N/A,#N/A,FALSE,"TMCOMP96";#N/A,#N/A,FALSE,"MAT96";#N/A,#N/A,FALSE,"FANDA96";#N/A,#N/A,FALSE,"INTRAN96";#N/A,#N/A,FALSE,"NAA9697";#N/A,#N/A,FALSE,"ECWEBB";#N/A,#N/A,FALSE,"MFT96";#N/A,#N/A,FALSE,"CTrecon"}</definedName>
    <definedName name="sdf_4_1_2" localSheetId="0" hidden="1">{#N/A,#N/A,FALSE,"TMCOMP96";#N/A,#N/A,FALSE,"MAT96";#N/A,#N/A,FALSE,"FANDA96";#N/A,#N/A,FALSE,"INTRAN96";#N/A,#N/A,FALSE,"NAA9697";#N/A,#N/A,FALSE,"ECWEBB";#N/A,#N/A,FALSE,"MFT96";#N/A,#N/A,FALSE,"CTrecon"}</definedName>
    <definedName name="sdf_4_1_2" hidden="1">{#N/A,#N/A,FALSE,"TMCOMP96";#N/A,#N/A,FALSE,"MAT96";#N/A,#N/A,FALSE,"FANDA96";#N/A,#N/A,FALSE,"INTRAN96";#N/A,#N/A,FALSE,"NAA9697";#N/A,#N/A,FALSE,"ECWEBB";#N/A,#N/A,FALSE,"MFT96";#N/A,#N/A,FALSE,"CTrecon"}</definedName>
    <definedName name="sdf_4_1_3" localSheetId="0" hidden="1">{#N/A,#N/A,FALSE,"TMCOMP96";#N/A,#N/A,FALSE,"MAT96";#N/A,#N/A,FALSE,"FANDA96";#N/A,#N/A,FALSE,"INTRAN96";#N/A,#N/A,FALSE,"NAA9697";#N/A,#N/A,FALSE,"ECWEBB";#N/A,#N/A,FALSE,"MFT96";#N/A,#N/A,FALSE,"CTrecon"}</definedName>
    <definedName name="sdf_4_1_3" hidden="1">{#N/A,#N/A,FALSE,"TMCOMP96";#N/A,#N/A,FALSE,"MAT96";#N/A,#N/A,FALSE,"FANDA96";#N/A,#N/A,FALSE,"INTRAN96";#N/A,#N/A,FALSE,"NAA9697";#N/A,#N/A,FALSE,"ECWEBB";#N/A,#N/A,FALSE,"MFT96";#N/A,#N/A,FALSE,"CTrecon"}</definedName>
    <definedName name="sdf_4_1_4" localSheetId="0" hidden="1">{#N/A,#N/A,FALSE,"TMCOMP96";#N/A,#N/A,FALSE,"MAT96";#N/A,#N/A,FALSE,"FANDA96";#N/A,#N/A,FALSE,"INTRAN96";#N/A,#N/A,FALSE,"NAA9697";#N/A,#N/A,FALSE,"ECWEBB";#N/A,#N/A,FALSE,"MFT96";#N/A,#N/A,FALSE,"CTrecon"}</definedName>
    <definedName name="sdf_4_1_4" hidden="1">{#N/A,#N/A,FALSE,"TMCOMP96";#N/A,#N/A,FALSE,"MAT96";#N/A,#N/A,FALSE,"FANDA96";#N/A,#N/A,FALSE,"INTRAN96";#N/A,#N/A,FALSE,"NAA9697";#N/A,#N/A,FALSE,"ECWEBB";#N/A,#N/A,FALSE,"MFT96";#N/A,#N/A,FALSE,"CTrecon"}</definedName>
    <definedName name="sdf_4_1_5" localSheetId="0" hidden="1">{#N/A,#N/A,FALSE,"TMCOMP96";#N/A,#N/A,FALSE,"MAT96";#N/A,#N/A,FALSE,"FANDA96";#N/A,#N/A,FALSE,"INTRAN96";#N/A,#N/A,FALSE,"NAA9697";#N/A,#N/A,FALSE,"ECWEBB";#N/A,#N/A,FALSE,"MFT96";#N/A,#N/A,FALSE,"CTrecon"}</definedName>
    <definedName name="sdf_4_1_5" hidden="1">{#N/A,#N/A,FALSE,"TMCOMP96";#N/A,#N/A,FALSE,"MAT96";#N/A,#N/A,FALSE,"FANDA96";#N/A,#N/A,FALSE,"INTRAN96";#N/A,#N/A,FALSE,"NAA9697";#N/A,#N/A,FALSE,"ECWEBB";#N/A,#N/A,FALSE,"MFT96";#N/A,#N/A,FALSE,"CTrecon"}</definedName>
    <definedName name="sdf_4_2" localSheetId="0" hidden="1">{#N/A,#N/A,FALSE,"TMCOMP96";#N/A,#N/A,FALSE,"MAT96";#N/A,#N/A,FALSE,"FANDA96";#N/A,#N/A,FALSE,"INTRAN96";#N/A,#N/A,FALSE,"NAA9697";#N/A,#N/A,FALSE,"ECWEBB";#N/A,#N/A,FALSE,"MFT96";#N/A,#N/A,FALSE,"CTrecon"}</definedName>
    <definedName name="sdf_4_2" hidden="1">{#N/A,#N/A,FALSE,"TMCOMP96";#N/A,#N/A,FALSE,"MAT96";#N/A,#N/A,FALSE,"FANDA96";#N/A,#N/A,FALSE,"INTRAN96";#N/A,#N/A,FALSE,"NAA9697";#N/A,#N/A,FALSE,"ECWEBB";#N/A,#N/A,FALSE,"MFT96";#N/A,#N/A,FALSE,"CTrecon"}</definedName>
    <definedName name="sdf_4_3" localSheetId="0" hidden="1">{#N/A,#N/A,FALSE,"TMCOMP96";#N/A,#N/A,FALSE,"MAT96";#N/A,#N/A,FALSE,"FANDA96";#N/A,#N/A,FALSE,"INTRAN96";#N/A,#N/A,FALSE,"NAA9697";#N/A,#N/A,FALSE,"ECWEBB";#N/A,#N/A,FALSE,"MFT96";#N/A,#N/A,FALSE,"CTrecon"}</definedName>
    <definedName name="sdf_4_3" hidden="1">{#N/A,#N/A,FALSE,"TMCOMP96";#N/A,#N/A,FALSE,"MAT96";#N/A,#N/A,FALSE,"FANDA96";#N/A,#N/A,FALSE,"INTRAN96";#N/A,#N/A,FALSE,"NAA9697";#N/A,#N/A,FALSE,"ECWEBB";#N/A,#N/A,FALSE,"MFT96";#N/A,#N/A,FALSE,"CTrecon"}</definedName>
    <definedName name="sdf_4_4" localSheetId="0" hidden="1">{#N/A,#N/A,FALSE,"TMCOMP96";#N/A,#N/A,FALSE,"MAT96";#N/A,#N/A,FALSE,"FANDA96";#N/A,#N/A,FALSE,"INTRAN96";#N/A,#N/A,FALSE,"NAA9697";#N/A,#N/A,FALSE,"ECWEBB";#N/A,#N/A,FALSE,"MFT96";#N/A,#N/A,FALSE,"CTrecon"}</definedName>
    <definedName name="sdf_4_4" hidden="1">{#N/A,#N/A,FALSE,"TMCOMP96";#N/A,#N/A,FALSE,"MAT96";#N/A,#N/A,FALSE,"FANDA96";#N/A,#N/A,FALSE,"INTRAN96";#N/A,#N/A,FALSE,"NAA9697";#N/A,#N/A,FALSE,"ECWEBB";#N/A,#N/A,FALSE,"MFT96";#N/A,#N/A,FALSE,"CTrecon"}</definedName>
    <definedName name="sdf_4_5" localSheetId="0" hidden="1">{#N/A,#N/A,FALSE,"TMCOMP96";#N/A,#N/A,FALSE,"MAT96";#N/A,#N/A,FALSE,"FANDA96";#N/A,#N/A,FALSE,"INTRAN96";#N/A,#N/A,FALSE,"NAA9697";#N/A,#N/A,FALSE,"ECWEBB";#N/A,#N/A,FALSE,"MFT96";#N/A,#N/A,FALSE,"CTrecon"}</definedName>
    <definedName name="sdf_4_5" hidden="1">{#N/A,#N/A,FALSE,"TMCOMP96";#N/A,#N/A,FALSE,"MAT96";#N/A,#N/A,FALSE,"FANDA96";#N/A,#N/A,FALSE,"INTRAN96";#N/A,#N/A,FALSE,"NAA9697";#N/A,#N/A,FALSE,"ECWEBB";#N/A,#N/A,FALSE,"MFT96";#N/A,#N/A,FALSE,"CTrecon"}</definedName>
    <definedName name="sdf_5" localSheetId="0" hidden="1">{#N/A,#N/A,FALSE,"TMCOMP96";#N/A,#N/A,FALSE,"MAT96";#N/A,#N/A,FALSE,"FANDA96";#N/A,#N/A,FALSE,"INTRAN96";#N/A,#N/A,FALSE,"NAA9697";#N/A,#N/A,FALSE,"ECWEBB";#N/A,#N/A,FALSE,"MFT96";#N/A,#N/A,FALSE,"CTrecon"}</definedName>
    <definedName name="sdf_5" hidden="1">{#N/A,#N/A,FALSE,"TMCOMP96";#N/A,#N/A,FALSE,"MAT96";#N/A,#N/A,FALSE,"FANDA96";#N/A,#N/A,FALSE,"INTRAN96";#N/A,#N/A,FALSE,"NAA9697";#N/A,#N/A,FALSE,"ECWEBB";#N/A,#N/A,FALSE,"MFT96";#N/A,#N/A,FALSE,"CTrecon"}</definedName>
    <definedName name="sdf_5_1" localSheetId="0" hidden="1">{#N/A,#N/A,FALSE,"TMCOMP96";#N/A,#N/A,FALSE,"MAT96";#N/A,#N/A,FALSE,"FANDA96";#N/A,#N/A,FALSE,"INTRAN96";#N/A,#N/A,FALSE,"NAA9697";#N/A,#N/A,FALSE,"ECWEBB";#N/A,#N/A,FALSE,"MFT96";#N/A,#N/A,FALSE,"CTrecon"}</definedName>
    <definedName name="sdf_5_1" hidden="1">{#N/A,#N/A,FALSE,"TMCOMP96";#N/A,#N/A,FALSE,"MAT96";#N/A,#N/A,FALSE,"FANDA96";#N/A,#N/A,FALSE,"INTRAN96";#N/A,#N/A,FALSE,"NAA9697";#N/A,#N/A,FALSE,"ECWEBB";#N/A,#N/A,FALSE,"MFT96";#N/A,#N/A,FALSE,"CTrecon"}</definedName>
    <definedName name="sdf_5_1_1" localSheetId="0" hidden="1">{#N/A,#N/A,FALSE,"TMCOMP96";#N/A,#N/A,FALSE,"MAT96";#N/A,#N/A,FALSE,"FANDA96";#N/A,#N/A,FALSE,"INTRAN96";#N/A,#N/A,FALSE,"NAA9697";#N/A,#N/A,FALSE,"ECWEBB";#N/A,#N/A,FALSE,"MFT96";#N/A,#N/A,FALSE,"CTrecon"}</definedName>
    <definedName name="sdf_5_1_1" hidden="1">{#N/A,#N/A,FALSE,"TMCOMP96";#N/A,#N/A,FALSE,"MAT96";#N/A,#N/A,FALSE,"FANDA96";#N/A,#N/A,FALSE,"INTRAN96";#N/A,#N/A,FALSE,"NAA9697";#N/A,#N/A,FALSE,"ECWEBB";#N/A,#N/A,FALSE,"MFT96";#N/A,#N/A,FALSE,"CTrecon"}</definedName>
    <definedName name="sdf_5_1_1_1" hidden="1">{#N/A,#N/A,FALSE,"TMCOMP96";#N/A,#N/A,FALSE,"MAT96";#N/A,#N/A,FALSE,"FANDA96";#N/A,#N/A,FALSE,"INTRAN96";#N/A,#N/A,FALSE,"NAA9697";#N/A,#N/A,FALSE,"ECWEBB";#N/A,#N/A,FALSE,"MFT96";#N/A,#N/A,FALSE,"CTrecon"}</definedName>
    <definedName name="sdf_5_1_1_2" hidden="1">{#N/A,#N/A,FALSE,"TMCOMP96";#N/A,#N/A,FALSE,"MAT96";#N/A,#N/A,FALSE,"FANDA96";#N/A,#N/A,FALSE,"INTRAN96";#N/A,#N/A,FALSE,"NAA9697";#N/A,#N/A,FALSE,"ECWEBB";#N/A,#N/A,FALSE,"MFT96";#N/A,#N/A,FALSE,"CTrecon"}</definedName>
    <definedName name="sdf_5_1_2" localSheetId="0" hidden="1">{#N/A,#N/A,FALSE,"TMCOMP96";#N/A,#N/A,FALSE,"MAT96";#N/A,#N/A,FALSE,"FANDA96";#N/A,#N/A,FALSE,"INTRAN96";#N/A,#N/A,FALSE,"NAA9697";#N/A,#N/A,FALSE,"ECWEBB";#N/A,#N/A,FALSE,"MFT96";#N/A,#N/A,FALSE,"CTrecon"}</definedName>
    <definedName name="sdf_5_1_2" hidden="1">{#N/A,#N/A,FALSE,"TMCOMP96";#N/A,#N/A,FALSE,"MAT96";#N/A,#N/A,FALSE,"FANDA96";#N/A,#N/A,FALSE,"INTRAN96";#N/A,#N/A,FALSE,"NAA9697";#N/A,#N/A,FALSE,"ECWEBB";#N/A,#N/A,FALSE,"MFT96";#N/A,#N/A,FALSE,"CTrecon"}</definedName>
    <definedName name="sdf_5_1_3" localSheetId="0" hidden="1">{#N/A,#N/A,FALSE,"TMCOMP96";#N/A,#N/A,FALSE,"MAT96";#N/A,#N/A,FALSE,"FANDA96";#N/A,#N/A,FALSE,"INTRAN96";#N/A,#N/A,FALSE,"NAA9697";#N/A,#N/A,FALSE,"ECWEBB";#N/A,#N/A,FALSE,"MFT96";#N/A,#N/A,FALSE,"CTrecon"}</definedName>
    <definedName name="sdf_5_1_3" hidden="1">{#N/A,#N/A,FALSE,"TMCOMP96";#N/A,#N/A,FALSE,"MAT96";#N/A,#N/A,FALSE,"FANDA96";#N/A,#N/A,FALSE,"INTRAN96";#N/A,#N/A,FALSE,"NAA9697";#N/A,#N/A,FALSE,"ECWEBB";#N/A,#N/A,FALSE,"MFT96";#N/A,#N/A,FALSE,"CTrecon"}</definedName>
    <definedName name="sdf_5_1_4" localSheetId="0" hidden="1">{#N/A,#N/A,FALSE,"TMCOMP96";#N/A,#N/A,FALSE,"MAT96";#N/A,#N/A,FALSE,"FANDA96";#N/A,#N/A,FALSE,"INTRAN96";#N/A,#N/A,FALSE,"NAA9697";#N/A,#N/A,FALSE,"ECWEBB";#N/A,#N/A,FALSE,"MFT96";#N/A,#N/A,FALSE,"CTrecon"}</definedName>
    <definedName name="sdf_5_1_4" hidden="1">{#N/A,#N/A,FALSE,"TMCOMP96";#N/A,#N/A,FALSE,"MAT96";#N/A,#N/A,FALSE,"FANDA96";#N/A,#N/A,FALSE,"INTRAN96";#N/A,#N/A,FALSE,"NAA9697";#N/A,#N/A,FALSE,"ECWEBB";#N/A,#N/A,FALSE,"MFT96";#N/A,#N/A,FALSE,"CTrecon"}</definedName>
    <definedName name="sdf_5_1_5" localSheetId="0" hidden="1">{#N/A,#N/A,FALSE,"TMCOMP96";#N/A,#N/A,FALSE,"MAT96";#N/A,#N/A,FALSE,"FANDA96";#N/A,#N/A,FALSE,"INTRAN96";#N/A,#N/A,FALSE,"NAA9697";#N/A,#N/A,FALSE,"ECWEBB";#N/A,#N/A,FALSE,"MFT96";#N/A,#N/A,FALSE,"CTrecon"}</definedName>
    <definedName name="sdf_5_1_5" hidden="1">{#N/A,#N/A,FALSE,"TMCOMP96";#N/A,#N/A,FALSE,"MAT96";#N/A,#N/A,FALSE,"FANDA96";#N/A,#N/A,FALSE,"INTRAN96";#N/A,#N/A,FALSE,"NAA9697";#N/A,#N/A,FALSE,"ECWEBB";#N/A,#N/A,FALSE,"MFT96";#N/A,#N/A,FALSE,"CTrecon"}</definedName>
    <definedName name="sdf_5_2" localSheetId="0" hidden="1">{#N/A,#N/A,FALSE,"TMCOMP96";#N/A,#N/A,FALSE,"MAT96";#N/A,#N/A,FALSE,"FANDA96";#N/A,#N/A,FALSE,"INTRAN96";#N/A,#N/A,FALSE,"NAA9697";#N/A,#N/A,FALSE,"ECWEBB";#N/A,#N/A,FALSE,"MFT96";#N/A,#N/A,FALSE,"CTrecon"}</definedName>
    <definedName name="sdf_5_2" hidden="1">{#N/A,#N/A,FALSE,"TMCOMP96";#N/A,#N/A,FALSE,"MAT96";#N/A,#N/A,FALSE,"FANDA96";#N/A,#N/A,FALSE,"INTRAN96";#N/A,#N/A,FALSE,"NAA9697";#N/A,#N/A,FALSE,"ECWEBB";#N/A,#N/A,FALSE,"MFT96";#N/A,#N/A,FALSE,"CTrecon"}</definedName>
    <definedName name="sdf_5_3" localSheetId="0" hidden="1">{#N/A,#N/A,FALSE,"TMCOMP96";#N/A,#N/A,FALSE,"MAT96";#N/A,#N/A,FALSE,"FANDA96";#N/A,#N/A,FALSE,"INTRAN96";#N/A,#N/A,FALSE,"NAA9697";#N/A,#N/A,FALSE,"ECWEBB";#N/A,#N/A,FALSE,"MFT96";#N/A,#N/A,FALSE,"CTrecon"}</definedName>
    <definedName name="sdf_5_3" hidden="1">{#N/A,#N/A,FALSE,"TMCOMP96";#N/A,#N/A,FALSE,"MAT96";#N/A,#N/A,FALSE,"FANDA96";#N/A,#N/A,FALSE,"INTRAN96";#N/A,#N/A,FALSE,"NAA9697";#N/A,#N/A,FALSE,"ECWEBB";#N/A,#N/A,FALSE,"MFT96";#N/A,#N/A,FALSE,"CTrecon"}</definedName>
    <definedName name="sdf_5_4" localSheetId="0" hidden="1">{#N/A,#N/A,FALSE,"TMCOMP96";#N/A,#N/A,FALSE,"MAT96";#N/A,#N/A,FALSE,"FANDA96";#N/A,#N/A,FALSE,"INTRAN96";#N/A,#N/A,FALSE,"NAA9697";#N/A,#N/A,FALSE,"ECWEBB";#N/A,#N/A,FALSE,"MFT96";#N/A,#N/A,FALSE,"CTrecon"}</definedName>
    <definedName name="sdf_5_4" hidden="1">{#N/A,#N/A,FALSE,"TMCOMP96";#N/A,#N/A,FALSE,"MAT96";#N/A,#N/A,FALSE,"FANDA96";#N/A,#N/A,FALSE,"INTRAN96";#N/A,#N/A,FALSE,"NAA9697";#N/A,#N/A,FALSE,"ECWEBB";#N/A,#N/A,FALSE,"MFT96";#N/A,#N/A,FALSE,"CTrecon"}</definedName>
    <definedName name="sdf_5_5" localSheetId="0" hidden="1">{#N/A,#N/A,FALSE,"TMCOMP96";#N/A,#N/A,FALSE,"MAT96";#N/A,#N/A,FALSE,"FANDA96";#N/A,#N/A,FALSE,"INTRAN96";#N/A,#N/A,FALSE,"NAA9697";#N/A,#N/A,FALSE,"ECWEBB";#N/A,#N/A,FALSE,"MFT96";#N/A,#N/A,FALSE,"CTrecon"}</definedName>
    <definedName name="sdf_5_5" hidden="1">{#N/A,#N/A,FALSE,"TMCOMP96";#N/A,#N/A,FALSE,"MAT96";#N/A,#N/A,FALSE,"FANDA96";#N/A,#N/A,FALSE,"INTRAN96";#N/A,#N/A,FALSE,"NAA9697";#N/A,#N/A,FALSE,"ECWEBB";#N/A,#N/A,FALSE,"MFT96";#N/A,#N/A,FALSE,"CTrecon"}</definedName>
    <definedName name="sdff" localSheetId="0" hidden="1">{#N/A,#N/A,FALSE,"TMCOMP96";#N/A,#N/A,FALSE,"MAT96";#N/A,#N/A,FALSE,"FANDA96";#N/A,#N/A,FALSE,"INTRAN96";#N/A,#N/A,FALSE,"NAA9697";#N/A,#N/A,FALSE,"ECWEBB";#N/A,#N/A,FALSE,"MFT96";#N/A,#N/A,FALSE,"CTrecon"}</definedName>
    <definedName name="sdff" localSheetId="3" hidden="1">{#N/A,#N/A,FALSE,"TMCOMP96";#N/A,#N/A,FALSE,"MAT96";#N/A,#N/A,FALSE,"FANDA96";#N/A,#N/A,FALSE,"INTRAN96";#N/A,#N/A,FALSE,"NAA9697";#N/A,#N/A,FALSE,"ECWEBB";#N/A,#N/A,FALSE,"MFT96";#N/A,#N/A,FALSE,"CTrecon"}</definedName>
    <definedName name="sdff" localSheetId="4"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dff_1" localSheetId="0" hidden="1">{#N/A,#N/A,FALSE,"TMCOMP96";#N/A,#N/A,FALSE,"MAT96";#N/A,#N/A,FALSE,"FANDA96";#N/A,#N/A,FALSE,"INTRAN96";#N/A,#N/A,FALSE,"NAA9697";#N/A,#N/A,FALSE,"ECWEBB";#N/A,#N/A,FALSE,"MFT96";#N/A,#N/A,FALSE,"CTrecon"}</definedName>
    <definedName name="sdff_1" localSheetId="3" hidden="1">{#N/A,#N/A,FALSE,"TMCOMP96";#N/A,#N/A,FALSE,"MAT96";#N/A,#N/A,FALSE,"FANDA96";#N/A,#N/A,FALSE,"INTRAN96";#N/A,#N/A,FALSE,"NAA9697";#N/A,#N/A,FALSE,"ECWEBB";#N/A,#N/A,FALSE,"MFT96";#N/A,#N/A,FALSE,"CTrecon"}</definedName>
    <definedName name="sdff_1" localSheetId="4" hidden="1">{#N/A,#N/A,FALSE,"TMCOMP96";#N/A,#N/A,FALSE,"MAT96";#N/A,#N/A,FALSE,"FANDA96";#N/A,#N/A,FALSE,"INTRAN96";#N/A,#N/A,FALSE,"NAA9697";#N/A,#N/A,FALSE,"ECWEBB";#N/A,#N/A,FALSE,"MFT96";#N/A,#N/A,FALSE,"CTrecon"}</definedName>
    <definedName name="sdff_1" hidden="1">{#N/A,#N/A,FALSE,"TMCOMP96";#N/A,#N/A,FALSE,"MAT96";#N/A,#N/A,FALSE,"FANDA96";#N/A,#N/A,FALSE,"INTRAN96";#N/A,#N/A,FALSE,"NAA9697";#N/A,#N/A,FALSE,"ECWEBB";#N/A,#N/A,FALSE,"MFT96";#N/A,#N/A,FALSE,"CTrecon"}</definedName>
    <definedName name="sdff_1_1" localSheetId="0" hidden="1">{#N/A,#N/A,FALSE,"TMCOMP96";#N/A,#N/A,FALSE,"MAT96";#N/A,#N/A,FALSE,"FANDA96";#N/A,#N/A,FALSE,"INTRAN96";#N/A,#N/A,FALSE,"NAA9697";#N/A,#N/A,FALSE,"ECWEBB";#N/A,#N/A,FALSE,"MFT96";#N/A,#N/A,FALSE,"CTrecon"}</definedName>
    <definedName name="sdff_1_1" localSheetId="3" hidden="1">{#N/A,#N/A,FALSE,"TMCOMP96";#N/A,#N/A,FALSE,"MAT96";#N/A,#N/A,FALSE,"FANDA96";#N/A,#N/A,FALSE,"INTRAN96";#N/A,#N/A,FALSE,"NAA9697";#N/A,#N/A,FALSE,"ECWEBB";#N/A,#N/A,FALSE,"MFT96";#N/A,#N/A,FALSE,"CTrecon"}</definedName>
    <definedName name="sdff_1_1" localSheetId="4" hidden="1">{#N/A,#N/A,FALSE,"TMCOMP96";#N/A,#N/A,FALSE,"MAT96";#N/A,#N/A,FALSE,"FANDA96";#N/A,#N/A,FALSE,"INTRAN96";#N/A,#N/A,FALSE,"NAA9697";#N/A,#N/A,FALSE,"ECWEBB";#N/A,#N/A,FALSE,"MFT96";#N/A,#N/A,FALSE,"CTrecon"}</definedName>
    <definedName name="sdff_1_1" hidden="1">{#N/A,#N/A,FALSE,"TMCOMP96";#N/A,#N/A,FALSE,"MAT96";#N/A,#N/A,FALSE,"FANDA96";#N/A,#N/A,FALSE,"INTRAN96";#N/A,#N/A,FALSE,"NAA9697";#N/A,#N/A,FALSE,"ECWEBB";#N/A,#N/A,FALSE,"MFT96";#N/A,#N/A,FALSE,"CTrecon"}</definedName>
    <definedName name="sdff_1_1_1" localSheetId="0" hidden="1">{#N/A,#N/A,FALSE,"TMCOMP96";#N/A,#N/A,FALSE,"MAT96";#N/A,#N/A,FALSE,"FANDA96";#N/A,#N/A,FALSE,"INTRAN96";#N/A,#N/A,FALSE,"NAA9697";#N/A,#N/A,FALSE,"ECWEBB";#N/A,#N/A,FALSE,"MFT96";#N/A,#N/A,FALSE,"CTrecon"}</definedName>
    <definedName name="sdff_1_1_1" hidden="1">{#N/A,#N/A,FALSE,"TMCOMP96";#N/A,#N/A,FALSE,"MAT96";#N/A,#N/A,FALSE,"FANDA96";#N/A,#N/A,FALSE,"INTRAN96";#N/A,#N/A,FALSE,"NAA9697";#N/A,#N/A,FALSE,"ECWEBB";#N/A,#N/A,FALSE,"MFT96";#N/A,#N/A,FALSE,"CTrecon"}</definedName>
    <definedName name="sdff_1_1_1_1" localSheetId="0" hidden="1">{#N/A,#N/A,FALSE,"TMCOMP96";#N/A,#N/A,FALSE,"MAT96";#N/A,#N/A,FALSE,"FANDA96";#N/A,#N/A,FALSE,"INTRAN96";#N/A,#N/A,FALSE,"NAA9697";#N/A,#N/A,FALSE,"ECWEBB";#N/A,#N/A,FALSE,"MFT96";#N/A,#N/A,FALSE,"CTrecon"}</definedName>
    <definedName name="sdff_1_1_1_1" hidden="1">{#N/A,#N/A,FALSE,"TMCOMP96";#N/A,#N/A,FALSE,"MAT96";#N/A,#N/A,FALSE,"FANDA96";#N/A,#N/A,FALSE,"INTRAN96";#N/A,#N/A,FALSE,"NAA9697";#N/A,#N/A,FALSE,"ECWEBB";#N/A,#N/A,FALSE,"MFT96";#N/A,#N/A,FALSE,"CTrecon"}</definedName>
    <definedName name="sdff_1_1_1_1_1" hidden="1">{#N/A,#N/A,FALSE,"TMCOMP96";#N/A,#N/A,FALSE,"MAT96";#N/A,#N/A,FALSE,"FANDA96";#N/A,#N/A,FALSE,"INTRAN96";#N/A,#N/A,FALSE,"NAA9697";#N/A,#N/A,FALSE,"ECWEBB";#N/A,#N/A,FALSE,"MFT96";#N/A,#N/A,FALSE,"CTrecon"}</definedName>
    <definedName name="sdff_1_1_1_1_2" hidden="1">{#N/A,#N/A,FALSE,"TMCOMP96";#N/A,#N/A,FALSE,"MAT96";#N/A,#N/A,FALSE,"FANDA96";#N/A,#N/A,FALSE,"INTRAN96";#N/A,#N/A,FALSE,"NAA9697";#N/A,#N/A,FALSE,"ECWEBB";#N/A,#N/A,FALSE,"MFT96";#N/A,#N/A,FALSE,"CTrecon"}</definedName>
    <definedName name="sdff_1_1_1_2" localSheetId="0" hidden="1">{#N/A,#N/A,FALSE,"TMCOMP96";#N/A,#N/A,FALSE,"MAT96";#N/A,#N/A,FALSE,"FANDA96";#N/A,#N/A,FALSE,"INTRAN96";#N/A,#N/A,FALSE,"NAA9697";#N/A,#N/A,FALSE,"ECWEBB";#N/A,#N/A,FALSE,"MFT96";#N/A,#N/A,FALSE,"CTrecon"}</definedName>
    <definedName name="sdff_1_1_1_2" hidden="1">{#N/A,#N/A,FALSE,"TMCOMP96";#N/A,#N/A,FALSE,"MAT96";#N/A,#N/A,FALSE,"FANDA96";#N/A,#N/A,FALSE,"INTRAN96";#N/A,#N/A,FALSE,"NAA9697";#N/A,#N/A,FALSE,"ECWEBB";#N/A,#N/A,FALSE,"MFT96";#N/A,#N/A,FALSE,"CTrecon"}</definedName>
    <definedName name="sdff_1_1_1_3" localSheetId="0" hidden="1">{#N/A,#N/A,FALSE,"TMCOMP96";#N/A,#N/A,FALSE,"MAT96";#N/A,#N/A,FALSE,"FANDA96";#N/A,#N/A,FALSE,"INTRAN96";#N/A,#N/A,FALSE,"NAA9697";#N/A,#N/A,FALSE,"ECWEBB";#N/A,#N/A,FALSE,"MFT96";#N/A,#N/A,FALSE,"CTrecon"}</definedName>
    <definedName name="sdff_1_1_1_3" hidden="1">{#N/A,#N/A,FALSE,"TMCOMP96";#N/A,#N/A,FALSE,"MAT96";#N/A,#N/A,FALSE,"FANDA96";#N/A,#N/A,FALSE,"INTRAN96";#N/A,#N/A,FALSE,"NAA9697";#N/A,#N/A,FALSE,"ECWEBB";#N/A,#N/A,FALSE,"MFT96";#N/A,#N/A,FALSE,"CTrecon"}</definedName>
    <definedName name="sdff_1_1_1_4" localSheetId="0" hidden="1">{#N/A,#N/A,FALSE,"TMCOMP96";#N/A,#N/A,FALSE,"MAT96";#N/A,#N/A,FALSE,"FANDA96";#N/A,#N/A,FALSE,"INTRAN96";#N/A,#N/A,FALSE,"NAA9697";#N/A,#N/A,FALSE,"ECWEBB";#N/A,#N/A,FALSE,"MFT96";#N/A,#N/A,FALSE,"CTrecon"}</definedName>
    <definedName name="sdff_1_1_1_4" hidden="1">{#N/A,#N/A,FALSE,"TMCOMP96";#N/A,#N/A,FALSE,"MAT96";#N/A,#N/A,FALSE,"FANDA96";#N/A,#N/A,FALSE,"INTRAN96";#N/A,#N/A,FALSE,"NAA9697";#N/A,#N/A,FALSE,"ECWEBB";#N/A,#N/A,FALSE,"MFT96";#N/A,#N/A,FALSE,"CTrecon"}</definedName>
    <definedName name="sdff_1_1_1_5" localSheetId="0" hidden="1">{#N/A,#N/A,FALSE,"TMCOMP96";#N/A,#N/A,FALSE,"MAT96";#N/A,#N/A,FALSE,"FANDA96";#N/A,#N/A,FALSE,"INTRAN96";#N/A,#N/A,FALSE,"NAA9697";#N/A,#N/A,FALSE,"ECWEBB";#N/A,#N/A,FALSE,"MFT96";#N/A,#N/A,FALSE,"CTrecon"}</definedName>
    <definedName name="sdff_1_1_1_5" hidden="1">{#N/A,#N/A,FALSE,"TMCOMP96";#N/A,#N/A,FALSE,"MAT96";#N/A,#N/A,FALSE,"FANDA96";#N/A,#N/A,FALSE,"INTRAN96";#N/A,#N/A,FALSE,"NAA9697";#N/A,#N/A,FALSE,"ECWEBB";#N/A,#N/A,FALSE,"MFT96";#N/A,#N/A,FALSE,"CTrecon"}</definedName>
    <definedName name="sdff_1_1_2" localSheetId="0" hidden="1">{#N/A,#N/A,FALSE,"TMCOMP96";#N/A,#N/A,FALSE,"MAT96";#N/A,#N/A,FALSE,"FANDA96";#N/A,#N/A,FALSE,"INTRAN96";#N/A,#N/A,FALSE,"NAA9697";#N/A,#N/A,FALSE,"ECWEBB";#N/A,#N/A,FALSE,"MFT96";#N/A,#N/A,FALSE,"CTrecon"}</definedName>
    <definedName name="sdff_1_1_2" hidden="1">{#N/A,#N/A,FALSE,"TMCOMP96";#N/A,#N/A,FALSE,"MAT96";#N/A,#N/A,FALSE,"FANDA96";#N/A,#N/A,FALSE,"INTRAN96";#N/A,#N/A,FALSE,"NAA9697";#N/A,#N/A,FALSE,"ECWEBB";#N/A,#N/A,FALSE,"MFT96";#N/A,#N/A,FALSE,"CTrecon"}</definedName>
    <definedName name="sdff_1_1_3" localSheetId="0" hidden="1">{#N/A,#N/A,FALSE,"TMCOMP96";#N/A,#N/A,FALSE,"MAT96";#N/A,#N/A,FALSE,"FANDA96";#N/A,#N/A,FALSE,"INTRAN96";#N/A,#N/A,FALSE,"NAA9697";#N/A,#N/A,FALSE,"ECWEBB";#N/A,#N/A,FALSE,"MFT96";#N/A,#N/A,FALSE,"CTrecon"}</definedName>
    <definedName name="sdff_1_1_3" hidden="1">{#N/A,#N/A,FALSE,"TMCOMP96";#N/A,#N/A,FALSE,"MAT96";#N/A,#N/A,FALSE,"FANDA96";#N/A,#N/A,FALSE,"INTRAN96";#N/A,#N/A,FALSE,"NAA9697";#N/A,#N/A,FALSE,"ECWEBB";#N/A,#N/A,FALSE,"MFT96";#N/A,#N/A,FALSE,"CTrecon"}</definedName>
    <definedName name="sdff_1_1_4" localSheetId="0" hidden="1">{#N/A,#N/A,FALSE,"TMCOMP96";#N/A,#N/A,FALSE,"MAT96";#N/A,#N/A,FALSE,"FANDA96";#N/A,#N/A,FALSE,"INTRAN96";#N/A,#N/A,FALSE,"NAA9697";#N/A,#N/A,FALSE,"ECWEBB";#N/A,#N/A,FALSE,"MFT96";#N/A,#N/A,FALSE,"CTrecon"}</definedName>
    <definedName name="sdff_1_1_4" hidden="1">{#N/A,#N/A,FALSE,"TMCOMP96";#N/A,#N/A,FALSE,"MAT96";#N/A,#N/A,FALSE,"FANDA96";#N/A,#N/A,FALSE,"INTRAN96";#N/A,#N/A,FALSE,"NAA9697";#N/A,#N/A,FALSE,"ECWEBB";#N/A,#N/A,FALSE,"MFT96";#N/A,#N/A,FALSE,"CTrecon"}</definedName>
    <definedName name="sdff_1_1_5" localSheetId="0" hidden="1">{#N/A,#N/A,FALSE,"TMCOMP96";#N/A,#N/A,FALSE,"MAT96";#N/A,#N/A,FALSE,"FANDA96";#N/A,#N/A,FALSE,"INTRAN96";#N/A,#N/A,FALSE,"NAA9697";#N/A,#N/A,FALSE,"ECWEBB";#N/A,#N/A,FALSE,"MFT96";#N/A,#N/A,FALSE,"CTrecon"}</definedName>
    <definedName name="sdff_1_1_5" hidden="1">{#N/A,#N/A,FALSE,"TMCOMP96";#N/A,#N/A,FALSE,"MAT96";#N/A,#N/A,FALSE,"FANDA96";#N/A,#N/A,FALSE,"INTRAN96";#N/A,#N/A,FALSE,"NAA9697";#N/A,#N/A,FALSE,"ECWEBB";#N/A,#N/A,FALSE,"MFT96";#N/A,#N/A,FALSE,"CTrecon"}</definedName>
    <definedName name="sdff_1_2" localSheetId="0" hidden="1">{#N/A,#N/A,FALSE,"TMCOMP96";#N/A,#N/A,FALSE,"MAT96";#N/A,#N/A,FALSE,"FANDA96";#N/A,#N/A,FALSE,"INTRAN96";#N/A,#N/A,FALSE,"NAA9697";#N/A,#N/A,FALSE,"ECWEBB";#N/A,#N/A,FALSE,"MFT96";#N/A,#N/A,FALSE,"CTrecon"}</definedName>
    <definedName name="sdff_1_2" hidden="1">{#N/A,#N/A,FALSE,"TMCOMP96";#N/A,#N/A,FALSE,"MAT96";#N/A,#N/A,FALSE,"FANDA96";#N/A,#N/A,FALSE,"INTRAN96";#N/A,#N/A,FALSE,"NAA9697";#N/A,#N/A,FALSE,"ECWEBB";#N/A,#N/A,FALSE,"MFT96";#N/A,#N/A,FALSE,"CTrecon"}</definedName>
    <definedName name="sdff_1_2_1" localSheetId="0" hidden="1">{#N/A,#N/A,FALSE,"TMCOMP96";#N/A,#N/A,FALSE,"MAT96";#N/A,#N/A,FALSE,"FANDA96";#N/A,#N/A,FALSE,"INTRAN96";#N/A,#N/A,FALSE,"NAA9697";#N/A,#N/A,FALSE,"ECWEBB";#N/A,#N/A,FALSE,"MFT96";#N/A,#N/A,FALSE,"CTrecon"}</definedName>
    <definedName name="sdff_1_2_1" hidden="1">{#N/A,#N/A,FALSE,"TMCOMP96";#N/A,#N/A,FALSE,"MAT96";#N/A,#N/A,FALSE,"FANDA96";#N/A,#N/A,FALSE,"INTRAN96";#N/A,#N/A,FALSE,"NAA9697";#N/A,#N/A,FALSE,"ECWEBB";#N/A,#N/A,FALSE,"MFT96";#N/A,#N/A,FALSE,"CTrecon"}</definedName>
    <definedName name="sdff_1_2_1_1" localSheetId="0" hidden="1">{#N/A,#N/A,FALSE,"TMCOMP96";#N/A,#N/A,FALSE,"MAT96";#N/A,#N/A,FALSE,"FANDA96";#N/A,#N/A,FALSE,"INTRAN96";#N/A,#N/A,FALSE,"NAA9697";#N/A,#N/A,FALSE,"ECWEBB";#N/A,#N/A,FALSE,"MFT96";#N/A,#N/A,FALSE,"CTrecon"}</definedName>
    <definedName name="sdff_1_2_1_1" hidden="1">{#N/A,#N/A,FALSE,"TMCOMP96";#N/A,#N/A,FALSE,"MAT96";#N/A,#N/A,FALSE,"FANDA96";#N/A,#N/A,FALSE,"INTRAN96";#N/A,#N/A,FALSE,"NAA9697";#N/A,#N/A,FALSE,"ECWEBB";#N/A,#N/A,FALSE,"MFT96";#N/A,#N/A,FALSE,"CTrecon"}</definedName>
    <definedName name="sdff_1_2_1_1_1" hidden="1">{#N/A,#N/A,FALSE,"TMCOMP96";#N/A,#N/A,FALSE,"MAT96";#N/A,#N/A,FALSE,"FANDA96";#N/A,#N/A,FALSE,"INTRAN96";#N/A,#N/A,FALSE,"NAA9697";#N/A,#N/A,FALSE,"ECWEBB";#N/A,#N/A,FALSE,"MFT96";#N/A,#N/A,FALSE,"CTrecon"}</definedName>
    <definedName name="sdff_1_2_1_1_2" hidden="1">{#N/A,#N/A,FALSE,"TMCOMP96";#N/A,#N/A,FALSE,"MAT96";#N/A,#N/A,FALSE,"FANDA96";#N/A,#N/A,FALSE,"INTRAN96";#N/A,#N/A,FALSE,"NAA9697";#N/A,#N/A,FALSE,"ECWEBB";#N/A,#N/A,FALSE,"MFT96";#N/A,#N/A,FALSE,"CTrecon"}</definedName>
    <definedName name="sdff_1_2_1_2" localSheetId="0" hidden="1">{#N/A,#N/A,FALSE,"TMCOMP96";#N/A,#N/A,FALSE,"MAT96";#N/A,#N/A,FALSE,"FANDA96";#N/A,#N/A,FALSE,"INTRAN96";#N/A,#N/A,FALSE,"NAA9697";#N/A,#N/A,FALSE,"ECWEBB";#N/A,#N/A,FALSE,"MFT96";#N/A,#N/A,FALSE,"CTrecon"}</definedName>
    <definedName name="sdff_1_2_1_2" hidden="1">{#N/A,#N/A,FALSE,"TMCOMP96";#N/A,#N/A,FALSE,"MAT96";#N/A,#N/A,FALSE,"FANDA96";#N/A,#N/A,FALSE,"INTRAN96";#N/A,#N/A,FALSE,"NAA9697";#N/A,#N/A,FALSE,"ECWEBB";#N/A,#N/A,FALSE,"MFT96";#N/A,#N/A,FALSE,"CTrecon"}</definedName>
    <definedName name="sdff_1_2_1_3" localSheetId="0" hidden="1">{#N/A,#N/A,FALSE,"TMCOMP96";#N/A,#N/A,FALSE,"MAT96";#N/A,#N/A,FALSE,"FANDA96";#N/A,#N/A,FALSE,"INTRAN96";#N/A,#N/A,FALSE,"NAA9697";#N/A,#N/A,FALSE,"ECWEBB";#N/A,#N/A,FALSE,"MFT96";#N/A,#N/A,FALSE,"CTrecon"}</definedName>
    <definedName name="sdff_1_2_1_3" hidden="1">{#N/A,#N/A,FALSE,"TMCOMP96";#N/A,#N/A,FALSE,"MAT96";#N/A,#N/A,FALSE,"FANDA96";#N/A,#N/A,FALSE,"INTRAN96";#N/A,#N/A,FALSE,"NAA9697";#N/A,#N/A,FALSE,"ECWEBB";#N/A,#N/A,FALSE,"MFT96";#N/A,#N/A,FALSE,"CTrecon"}</definedName>
    <definedName name="sdff_1_2_1_4" localSheetId="0" hidden="1">{#N/A,#N/A,FALSE,"TMCOMP96";#N/A,#N/A,FALSE,"MAT96";#N/A,#N/A,FALSE,"FANDA96";#N/A,#N/A,FALSE,"INTRAN96";#N/A,#N/A,FALSE,"NAA9697";#N/A,#N/A,FALSE,"ECWEBB";#N/A,#N/A,FALSE,"MFT96";#N/A,#N/A,FALSE,"CTrecon"}</definedName>
    <definedName name="sdff_1_2_1_4" hidden="1">{#N/A,#N/A,FALSE,"TMCOMP96";#N/A,#N/A,FALSE,"MAT96";#N/A,#N/A,FALSE,"FANDA96";#N/A,#N/A,FALSE,"INTRAN96";#N/A,#N/A,FALSE,"NAA9697";#N/A,#N/A,FALSE,"ECWEBB";#N/A,#N/A,FALSE,"MFT96";#N/A,#N/A,FALSE,"CTrecon"}</definedName>
    <definedName name="sdff_1_2_1_5" localSheetId="0" hidden="1">{#N/A,#N/A,FALSE,"TMCOMP96";#N/A,#N/A,FALSE,"MAT96";#N/A,#N/A,FALSE,"FANDA96";#N/A,#N/A,FALSE,"INTRAN96";#N/A,#N/A,FALSE,"NAA9697";#N/A,#N/A,FALSE,"ECWEBB";#N/A,#N/A,FALSE,"MFT96";#N/A,#N/A,FALSE,"CTrecon"}</definedName>
    <definedName name="sdff_1_2_1_5" hidden="1">{#N/A,#N/A,FALSE,"TMCOMP96";#N/A,#N/A,FALSE,"MAT96";#N/A,#N/A,FALSE,"FANDA96";#N/A,#N/A,FALSE,"INTRAN96";#N/A,#N/A,FALSE,"NAA9697";#N/A,#N/A,FALSE,"ECWEBB";#N/A,#N/A,FALSE,"MFT96";#N/A,#N/A,FALSE,"CTrecon"}</definedName>
    <definedName name="sdff_1_2_2" localSheetId="0" hidden="1">{#N/A,#N/A,FALSE,"TMCOMP96";#N/A,#N/A,FALSE,"MAT96";#N/A,#N/A,FALSE,"FANDA96";#N/A,#N/A,FALSE,"INTRAN96";#N/A,#N/A,FALSE,"NAA9697";#N/A,#N/A,FALSE,"ECWEBB";#N/A,#N/A,FALSE,"MFT96";#N/A,#N/A,FALSE,"CTrecon"}</definedName>
    <definedName name="sdff_1_2_2" hidden="1">{#N/A,#N/A,FALSE,"TMCOMP96";#N/A,#N/A,FALSE,"MAT96";#N/A,#N/A,FALSE,"FANDA96";#N/A,#N/A,FALSE,"INTRAN96";#N/A,#N/A,FALSE,"NAA9697";#N/A,#N/A,FALSE,"ECWEBB";#N/A,#N/A,FALSE,"MFT96";#N/A,#N/A,FALSE,"CTrecon"}</definedName>
    <definedName name="sdff_1_2_3" localSheetId="0" hidden="1">{#N/A,#N/A,FALSE,"TMCOMP96";#N/A,#N/A,FALSE,"MAT96";#N/A,#N/A,FALSE,"FANDA96";#N/A,#N/A,FALSE,"INTRAN96";#N/A,#N/A,FALSE,"NAA9697";#N/A,#N/A,FALSE,"ECWEBB";#N/A,#N/A,FALSE,"MFT96";#N/A,#N/A,FALSE,"CTrecon"}</definedName>
    <definedName name="sdff_1_2_3" hidden="1">{#N/A,#N/A,FALSE,"TMCOMP96";#N/A,#N/A,FALSE,"MAT96";#N/A,#N/A,FALSE,"FANDA96";#N/A,#N/A,FALSE,"INTRAN96";#N/A,#N/A,FALSE,"NAA9697";#N/A,#N/A,FALSE,"ECWEBB";#N/A,#N/A,FALSE,"MFT96";#N/A,#N/A,FALSE,"CTrecon"}</definedName>
    <definedName name="sdff_1_2_4" localSheetId="0" hidden="1">{#N/A,#N/A,FALSE,"TMCOMP96";#N/A,#N/A,FALSE,"MAT96";#N/A,#N/A,FALSE,"FANDA96";#N/A,#N/A,FALSE,"INTRAN96";#N/A,#N/A,FALSE,"NAA9697";#N/A,#N/A,FALSE,"ECWEBB";#N/A,#N/A,FALSE,"MFT96";#N/A,#N/A,FALSE,"CTrecon"}</definedName>
    <definedName name="sdff_1_2_4" hidden="1">{#N/A,#N/A,FALSE,"TMCOMP96";#N/A,#N/A,FALSE,"MAT96";#N/A,#N/A,FALSE,"FANDA96";#N/A,#N/A,FALSE,"INTRAN96";#N/A,#N/A,FALSE,"NAA9697";#N/A,#N/A,FALSE,"ECWEBB";#N/A,#N/A,FALSE,"MFT96";#N/A,#N/A,FALSE,"CTrecon"}</definedName>
    <definedName name="sdff_1_2_5" localSheetId="0" hidden="1">{#N/A,#N/A,FALSE,"TMCOMP96";#N/A,#N/A,FALSE,"MAT96";#N/A,#N/A,FALSE,"FANDA96";#N/A,#N/A,FALSE,"INTRAN96";#N/A,#N/A,FALSE,"NAA9697";#N/A,#N/A,FALSE,"ECWEBB";#N/A,#N/A,FALSE,"MFT96";#N/A,#N/A,FALSE,"CTrecon"}</definedName>
    <definedName name="sdff_1_2_5" hidden="1">{#N/A,#N/A,FALSE,"TMCOMP96";#N/A,#N/A,FALSE,"MAT96";#N/A,#N/A,FALSE,"FANDA96";#N/A,#N/A,FALSE,"INTRAN96";#N/A,#N/A,FALSE,"NAA9697";#N/A,#N/A,FALSE,"ECWEBB";#N/A,#N/A,FALSE,"MFT96";#N/A,#N/A,FALSE,"CTrecon"}</definedName>
    <definedName name="sdff_1_3" localSheetId="0" hidden="1">{#N/A,#N/A,FALSE,"TMCOMP96";#N/A,#N/A,FALSE,"MAT96";#N/A,#N/A,FALSE,"FANDA96";#N/A,#N/A,FALSE,"INTRAN96";#N/A,#N/A,FALSE,"NAA9697";#N/A,#N/A,FALSE,"ECWEBB";#N/A,#N/A,FALSE,"MFT96";#N/A,#N/A,FALSE,"CTrecon"}</definedName>
    <definedName name="sdff_1_3" hidden="1">{#N/A,#N/A,FALSE,"TMCOMP96";#N/A,#N/A,FALSE,"MAT96";#N/A,#N/A,FALSE,"FANDA96";#N/A,#N/A,FALSE,"INTRAN96";#N/A,#N/A,FALSE,"NAA9697";#N/A,#N/A,FALSE,"ECWEBB";#N/A,#N/A,FALSE,"MFT96";#N/A,#N/A,FALSE,"CTrecon"}</definedName>
    <definedName name="sdff_1_3_1" localSheetId="0" hidden="1">{#N/A,#N/A,FALSE,"TMCOMP96";#N/A,#N/A,FALSE,"MAT96";#N/A,#N/A,FALSE,"FANDA96";#N/A,#N/A,FALSE,"INTRAN96";#N/A,#N/A,FALSE,"NAA9697";#N/A,#N/A,FALSE,"ECWEBB";#N/A,#N/A,FALSE,"MFT96";#N/A,#N/A,FALSE,"CTrecon"}</definedName>
    <definedName name="sdff_1_3_1" hidden="1">{#N/A,#N/A,FALSE,"TMCOMP96";#N/A,#N/A,FALSE,"MAT96";#N/A,#N/A,FALSE,"FANDA96";#N/A,#N/A,FALSE,"INTRAN96";#N/A,#N/A,FALSE,"NAA9697";#N/A,#N/A,FALSE,"ECWEBB";#N/A,#N/A,FALSE,"MFT96";#N/A,#N/A,FALSE,"CTrecon"}</definedName>
    <definedName name="sdff_1_3_1_1" localSheetId="0" hidden="1">{#N/A,#N/A,FALSE,"TMCOMP96";#N/A,#N/A,FALSE,"MAT96";#N/A,#N/A,FALSE,"FANDA96";#N/A,#N/A,FALSE,"INTRAN96";#N/A,#N/A,FALSE,"NAA9697";#N/A,#N/A,FALSE,"ECWEBB";#N/A,#N/A,FALSE,"MFT96";#N/A,#N/A,FALSE,"CTrecon"}</definedName>
    <definedName name="sdff_1_3_1_1" hidden="1">{#N/A,#N/A,FALSE,"TMCOMP96";#N/A,#N/A,FALSE,"MAT96";#N/A,#N/A,FALSE,"FANDA96";#N/A,#N/A,FALSE,"INTRAN96";#N/A,#N/A,FALSE,"NAA9697";#N/A,#N/A,FALSE,"ECWEBB";#N/A,#N/A,FALSE,"MFT96";#N/A,#N/A,FALSE,"CTrecon"}</definedName>
    <definedName name="sdff_1_3_1_1_1" hidden="1">{#N/A,#N/A,FALSE,"TMCOMP96";#N/A,#N/A,FALSE,"MAT96";#N/A,#N/A,FALSE,"FANDA96";#N/A,#N/A,FALSE,"INTRAN96";#N/A,#N/A,FALSE,"NAA9697";#N/A,#N/A,FALSE,"ECWEBB";#N/A,#N/A,FALSE,"MFT96";#N/A,#N/A,FALSE,"CTrecon"}</definedName>
    <definedName name="sdff_1_3_1_1_2" hidden="1">{#N/A,#N/A,FALSE,"TMCOMP96";#N/A,#N/A,FALSE,"MAT96";#N/A,#N/A,FALSE,"FANDA96";#N/A,#N/A,FALSE,"INTRAN96";#N/A,#N/A,FALSE,"NAA9697";#N/A,#N/A,FALSE,"ECWEBB";#N/A,#N/A,FALSE,"MFT96";#N/A,#N/A,FALSE,"CTrecon"}</definedName>
    <definedName name="sdff_1_3_1_2" localSheetId="0" hidden="1">{#N/A,#N/A,FALSE,"TMCOMP96";#N/A,#N/A,FALSE,"MAT96";#N/A,#N/A,FALSE,"FANDA96";#N/A,#N/A,FALSE,"INTRAN96";#N/A,#N/A,FALSE,"NAA9697";#N/A,#N/A,FALSE,"ECWEBB";#N/A,#N/A,FALSE,"MFT96";#N/A,#N/A,FALSE,"CTrecon"}</definedName>
    <definedName name="sdff_1_3_1_2" hidden="1">{#N/A,#N/A,FALSE,"TMCOMP96";#N/A,#N/A,FALSE,"MAT96";#N/A,#N/A,FALSE,"FANDA96";#N/A,#N/A,FALSE,"INTRAN96";#N/A,#N/A,FALSE,"NAA9697";#N/A,#N/A,FALSE,"ECWEBB";#N/A,#N/A,FALSE,"MFT96";#N/A,#N/A,FALSE,"CTrecon"}</definedName>
    <definedName name="sdff_1_3_1_3" localSheetId="0" hidden="1">{#N/A,#N/A,FALSE,"TMCOMP96";#N/A,#N/A,FALSE,"MAT96";#N/A,#N/A,FALSE,"FANDA96";#N/A,#N/A,FALSE,"INTRAN96";#N/A,#N/A,FALSE,"NAA9697";#N/A,#N/A,FALSE,"ECWEBB";#N/A,#N/A,FALSE,"MFT96";#N/A,#N/A,FALSE,"CTrecon"}</definedName>
    <definedName name="sdff_1_3_1_3" hidden="1">{#N/A,#N/A,FALSE,"TMCOMP96";#N/A,#N/A,FALSE,"MAT96";#N/A,#N/A,FALSE,"FANDA96";#N/A,#N/A,FALSE,"INTRAN96";#N/A,#N/A,FALSE,"NAA9697";#N/A,#N/A,FALSE,"ECWEBB";#N/A,#N/A,FALSE,"MFT96";#N/A,#N/A,FALSE,"CTrecon"}</definedName>
    <definedName name="sdff_1_3_1_4" localSheetId="0" hidden="1">{#N/A,#N/A,FALSE,"TMCOMP96";#N/A,#N/A,FALSE,"MAT96";#N/A,#N/A,FALSE,"FANDA96";#N/A,#N/A,FALSE,"INTRAN96";#N/A,#N/A,FALSE,"NAA9697";#N/A,#N/A,FALSE,"ECWEBB";#N/A,#N/A,FALSE,"MFT96";#N/A,#N/A,FALSE,"CTrecon"}</definedName>
    <definedName name="sdff_1_3_1_4" hidden="1">{#N/A,#N/A,FALSE,"TMCOMP96";#N/A,#N/A,FALSE,"MAT96";#N/A,#N/A,FALSE,"FANDA96";#N/A,#N/A,FALSE,"INTRAN96";#N/A,#N/A,FALSE,"NAA9697";#N/A,#N/A,FALSE,"ECWEBB";#N/A,#N/A,FALSE,"MFT96";#N/A,#N/A,FALSE,"CTrecon"}</definedName>
    <definedName name="sdff_1_3_1_5" localSheetId="0" hidden="1">{#N/A,#N/A,FALSE,"TMCOMP96";#N/A,#N/A,FALSE,"MAT96";#N/A,#N/A,FALSE,"FANDA96";#N/A,#N/A,FALSE,"INTRAN96";#N/A,#N/A,FALSE,"NAA9697";#N/A,#N/A,FALSE,"ECWEBB";#N/A,#N/A,FALSE,"MFT96";#N/A,#N/A,FALSE,"CTrecon"}</definedName>
    <definedName name="sdff_1_3_1_5" hidden="1">{#N/A,#N/A,FALSE,"TMCOMP96";#N/A,#N/A,FALSE,"MAT96";#N/A,#N/A,FALSE,"FANDA96";#N/A,#N/A,FALSE,"INTRAN96";#N/A,#N/A,FALSE,"NAA9697";#N/A,#N/A,FALSE,"ECWEBB";#N/A,#N/A,FALSE,"MFT96";#N/A,#N/A,FALSE,"CTrecon"}</definedName>
    <definedName name="sdff_1_3_2" localSheetId="0" hidden="1">{#N/A,#N/A,FALSE,"TMCOMP96";#N/A,#N/A,FALSE,"MAT96";#N/A,#N/A,FALSE,"FANDA96";#N/A,#N/A,FALSE,"INTRAN96";#N/A,#N/A,FALSE,"NAA9697";#N/A,#N/A,FALSE,"ECWEBB";#N/A,#N/A,FALSE,"MFT96";#N/A,#N/A,FALSE,"CTrecon"}</definedName>
    <definedName name="sdff_1_3_2" hidden="1">{#N/A,#N/A,FALSE,"TMCOMP96";#N/A,#N/A,FALSE,"MAT96";#N/A,#N/A,FALSE,"FANDA96";#N/A,#N/A,FALSE,"INTRAN96";#N/A,#N/A,FALSE,"NAA9697";#N/A,#N/A,FALSE,"ECWEBB";#N/A,#N/A,FALSE,"MFT96";#N/A,#N/A,FALSE,"CTrecon"}</definedName>
    <definedName name="sdff_1_3_3" localSheetId="0" hidden="1">{#N/A,#N/A,FALSE,"TMCOMP96";#N/A,#N/A,FALSE,"MAT96";#N/A,#N/A,FALSE,"FANDA96";#N/A,#N/A,FALSE,"INTRAN96";#N/A,#N/A,FALSE,"NAA9697";#N/A,#N/A,FALSE,"ECWEBB";#N/A,#N/A,FALSE,"MFT96";#N/A,#N/A,FALSE,"CTrecon"}</definedName>
    <definedName name="sdff_1_3_3" hidden="1">{#N/A,#N/A,FALSE,"TMCOMP96";#N/A,#N/A,FALSE,"MAT96";#N/A,#N/A,FALSE,"FANDA96";#N/A,#N/A,FALSE,"INTRAN96";#N/A,#N/A,FALSE,"NAA9697";#N/A,#N/A,FALSE,"ECWEBB";#N/A,#N/A,FALSE,"MFT96";#N/A,#N/A,FALSE,"CTrecon"}</definedName>
    <definedName name="sdff_1_3_4" localSheetId="0" hidden="1">{#N/A,#N/A,FALSE,"TMCOMP96";#N/A,#N/A,FALSE,"MAT96";#N/A,#N/A,FALSE,"FANDA96";#N/A,#N/A,FALSE,"INTRAN96";#N/A,#N/A,FALSE,"NAA9697";#N/A,#N/A,FALSE,"ECWEBB";#N/A,#N/A,FALSE,"MFT96";#N/A,#N/A,FALSE,"CTrecon"}</definedName>
    <definedName name="sdff_1_3_4" hidden="1">{#N/A,#N/A,FALSE,"TMCOMP96";#N/A,#N/A,FALSE,"MAT96";#N/A,#N/A,FALSE,"FANDA96";#N/A,#N/A,FALSE,"INTRAN96";#N/A,#N/A,FALSE,"NAA9697";#N/A,#N/A,FALSE,"ECWEBB";#N/A,#N/A,FALSE,"MFT96";#N/A,#N/A,FALSE,"CTrecon"}</definedName>
    <definedName name="sdff_1_3_5" localSheetId="0" hidden="1">{#N/A,#N/A,FALSE,"TMCOMP96";#N/A,#N/A,FALSE,"MAT96";#N/A,#N/A,FALSE,"FANDA96";#N/A,#N/A,FALSE,"INTRAN96";#N/A,#N/A,FALSE,"NAA9697";#N/A,#N/A,FALSE,"ECWEBB";#N/A,#N/A,FALSE,"MFT96";#N/A,#N/A,FALSE,"CTrecon"}</definedName>
    <definedName name="sdff_1_3_5" hidden="1">{#N/A,#N/A,FALSE,"TMCOMP96";#N/A,#N/A,FALSE,"MAT96";#N/A,#N/A,FALSE,"FANDA96";#N/A,#N/A,FALSE,"INTRAN96";#N/A,#N/A,FALSE,"NAA9697";#N/A,#N/A,FALSE,"ECWEBB";#N/A,#N/A,FALSE,"MFT96";#N/A,#N/A,FALSE,"CTrecon"}</definedName>
    <definedName name="sdff_1_4" localSheetId="0" hidden="1">{#N/A,#N/A,FALSE,"TMCOMP96";#N/A,#N/A,FALSE,"MAT96";#N/A,#N/A,FALSE,"FANDA96";#N/A,#N/A,FALSE,"INTRAN96";#N/A,#N/A,FALSE,"NAA9697";#N/A,#N/A,FALSE,"ECWEBB";#N/A,#N/A,FALSE,"MFT96";#N/A,#N/A,FALSE,"CTrecon"}</definedName>
    <definedName name="sdff_1_4" hidden="1">{#N/A,#N/A,FALSE,"TMCOMP96";#N/A,#N/A,FALSE,"MAT96";#N/A,#N/A,FALSE,"FANDA96";#N/A,#N/A,FALSE,"INTRAN96";#N/A,#N/A,FALSE,"NAA9697";#N/A,#N/A,FALSE,"ECWEBB";#N/A,#N/A,FALSE,"MFT96";#N/A,#N/A,FALSE,"CTrecon"}</definedName>
    <definedName name="sdff_1_4_1" localSheetId="0" hidden="1">{#N/A,#N/A,FALSE,"TMCOMP96";#N/A,#N/A,FALSE,"MAT96";#N/A,#N/A,FALSE,"FANDA96";#N/A,#N/A,FALSE,"INTRAN96";#N/A,#N/A,FALSE,"NAA9697";#N/A,#N/A,FALSE,"ECWEBB";#N/A,#N/A,FALSE,"MFT96";#N/A,#N/A,FALSE,"CTrecon"}</definedName>
    <definedName name="sdff_1_4_1" hidden="1">{#N/A,#N/A,FALSE,"TMCOMP96";#N/A,#N/A,FALSE,"MAT96";#N/A,#N/A,FALSE,"FANDA96";#N/A,#N/A,FALSE,"INTRAN96";#N/A,#N/A,FALSE,"NAA9697";#N/A,#N/A,FALSE,"ECWEBB";#N/A,#N/A,FALSE,"MFT96";#N/A,#N/A,FALSE,"CTrecon"}</definedName>
    <definedName name="sdff_1_4_1_1" localSheetId="0" hidden="1">{#N/A,#N/A,FALSE,"TMCOMP96";#N/A,#N/A,FALSE,"MAT96";#N/A,#N/A,FALSE,"FANDA96";#N/A,#N/A,FALSE,"INTRAN96";#N/A,#N/A,FALSE,"NAA9697";#N/A,#N/A,FALSE,"ECWEBB";#N/A,#N/A,FALSE,"MFT96";#N/A,#N/A,FALSE,"CTrecon"}</definedName>
    <definedName name="sdff_1_4_1_1" hidden="1">{#N/A,#N/A,FALSE,"TMCOMP96";#N/A,#N/A,FALSE,"MAT96";#N/A,#N/A,FALSE,"FANDA96";#N/A,#N/A,FALSE,"INTRAN96";#N/A,#N/A,FALSE,"NAA9697";#N/A,#N/A,FALSE,"ECWEBB";#N/A,#N/A,FALSE,"MFT96";#N/A,#N/A,FALSE,"CTrecon"}</definedName>
    <definedName name="sdff_1_4_1_2" localSheetId="0" hidden="1">{#N/A,#N/A,FALSE,"TMCOMP96";#N/A,#N/A,FALSE,"MAT96";#N/A,#N/A,FALSE,"FANDA96";#N/A,#N/A,FALSE,"INTRAN96";#N/A,#N/A,FALSE,"NAA9697";#N/A,#N/A,FALSE,"ECWEBB";#N/A,#N/A,FALSE,"MFT96";#N/A,#N/A,FALSE,"CTrecon"}</definedName>
    <definedName name="sdff_1_4_1_2" hidden="1">{#N/A,#N/A,FALSE,"TMCOMP96";#N/A,#N/A,FALSE,"MAT96";#N/A,#N/A,FALSE,"FANDA96";#N/A,#N/A,FALSE,"INTRAN96";#N/A,#N/A,FALSE,"NAA9697";#N/A,#N/A,FALSE,"ECWEBB";#N/A,#N/A,FALSE,"MFT96";#N/A,#N/A,FALSE,"CTrecon"}</definedName>
    <definedName name="sdff_1_4_1_3" localSheetId="0" hidden="1">{#N/A,#N/A,FALSE,"TMCOMP96";#N/A,#N/A,FALSE,"MAT96";#N/A,#N/A,FALSE,"FANDA96";#N/A,#N/A,FALSE,"INTRAN96";#N/A,#N/A,FALSE,"NAA9697";#N/A,#N/A,FALSE,"ECWEBB";#N/A,#N/A,FALSE,"MFT96";#N/A,#N/A,FALSE,"CTrecon"}</definedName>
    <definedName name="sdff_1_4_1_3" hidden="1">{#N/A,#N/A,FALSE,"TMCOMP96";#N/A,#N/A,FALSE,"MAT96";#N/A,#N/A,FALSE,"FANDA96";#N/A,#N/A,FALSE,"INTRAN96";#N/A,#N/A,FALSE,"NAA9697";#N/A,#N/A,FALSE,"ECWEBB";#N/A,#N/A,FALSE,"MFT96";#N/A,#N/A,FALSE,"CTrecon"}</definedName>
    <definedName name="sdff_1_4_1_4" localSheetId="0" hidden="1">{#N/A,#N/A,FALSE,"TMCOMP96";#N/A,#N/A,FALSE,"MAT96";#N/A,#N/A,FALSE,"FANDA96";#N/A,#N/A,FALSE,"INTRAN96";#N/A,#N/A,FALSE,"NAA9697";#N/A,#N/A,FALSE,"ECWEBB";#N/A,#N/A,FALSE,"MFT96";#N/A,#N/A,FALSE,"CTrecon"}</definedName>
    <definedName name="sdff_1_4_1_4" hidden="1">{#N/A,#N/A,FALSE,"TMCOMP96";#N/A,#N/A,FALSE,"MAT96";#N/A,#N/A,FALSE,"FANDA96";#N/A,#N/A,FALSE,"INTRAN96";#N/A,#N/A,FALSE,"NAA9697";#N/A,#N/A,FALSE,"ECWEBB";#N/A,#N/A,FALSE,"MFT96";#N/A,#N/A,FALSE,"CTrecon"}</definedName>
    <definedName name="sdff_1_4_1_5" hidden="1">{#N/A,#N/A,FALSE,"TMCOMP96";#N/A,#N/A,FALSE,"MAT96";#N/A,#N/A,FALSE,"FANDA96";#N/A,#N/A,FALSE,"INTRAN96";#N/A,#N/A,FALSE,"NAA9697";#N/A,#N/A,FALSE,"ECWEBB";#N/A,#N/A,FALSE,"MFT96";#N/A,#N/A,FALSE,"CTrecon"}</definedName>
    <definedName name="sdff_1_4_2" localSheetId="0" hidden="1">{#N/A,#N/A,FALSE,"TMCOMP96";#N/A,#N/A,FALSE,"MAT96";#N/A,#N/A,FALSE,"FANDA96";#N/A,#N/A,FALSE,"INTRAN96";#N/A,#N/A,FALSE,"NAA9697";#N/A,#N/A,FALSE,"ECWEBB";#N/A,#N/A,FALSE,"MFT96";#N/A,#N/A,FALSE,"CTrecon"}</definedName>
    <definedName name="sdff_1_4_2" hidden="1">{#N/A,#N/A,FALSE,"TMCOMP96";#N/A,#N/A,FALSE,"MAT96";#N/A,#N/A,FALSE,"FANDA96";#N/A,#N/A,FALSE,"INTRAN96";#N/A,#N/A,FALSE,"NAA9697";#N/A,#N/A,FALSE,"ECWEBB";#N/A,#N/A,FALSE,"MFT96";#N/A,#N/A,FALSE,"CTrecon"}</definedName>
    <definedName name="sdff_1_4_3" localSheetId="0" hidden="1">{#N/A,#N/A,FALSE,"TMCOMP96";#N/A,#N/A,FALSE,"MAT96";#N/A,#N/A,FALSE,"FANDA96";#N/A,#N/A,FALSE,"INTRAN96";#N/A,#N/A,FALSE,"NAA9697";#N/A,#N/A,FALSE,"ECWEBB";#N/A,#N/A,FALSE,"MFT96";#N/A,#N/A,FALSE,"CTrecon"}</definedName>
    <definedName name="sdff_1_4_3" hidden="1">{#N/A,#N/A,FALSE,"TMCOMP96";#N/A,#N/A,FALSE,"MAT96";#N/A,#N/A,FALSE,"FANDA96";#N/A,#N/A,FALSE,"INTRAN96";#N/A,#N/A,FALSE,"NAA9697";#N/A,#N/A,FALSE,"ECWEBB";#N/A,#N/A,FALSE,"MFT96";#N/A,#N/A,FALSE,"CTrecon"}</definedName>
    <definedName name="sdff_1_4_4" localSheetId="0" hidden="1">{#N/A,#N/A,FALSE,"TMCOMP96";#N/A,#N/A,FALSE,"MAT96";#N/A,#N/A,FALSE,"FANDA96";#N/A,#N/A,FALSE,"INTRAN96";#N/A,#N/A,FALSE,"NAA9697";#N/A,#N/A,FALSE,"ECWEBB";#N/A,#N/A,FALSE,"MFT96";#N/A,#N/A,FALSE,"CTrecon"}</definedName>
    <definedName name="sdff_1_4_4" hidden="1">{#N/A,#N/A,FALSE,"TMCOMP96";#N/A,#N/A,FALSE,"MAT96";#N/A,#N/A,FALSE,"FANDA96";#N/A,#N/A,FALSE,"INTRAN96";#N/A,#N/A,FALSE,"NAA9697";#N/A,#N/A,FALSE,"ECWEBB";#N/A,#N/A,FALSE,"MFT96";#N/A,#N/A,FALSE,"CTrecon"}</definedName>
    <definedName name="sdff_1_4_5" localSheetId="0" hidden="1">{#N/A,#N/A,FALSE,"TMCOMP96";#N/A,#N/A,FALSE,"MAT96";#N/A,#N/A,FALSE,"FANDA96";#N/A,#N/A,FALSE,"INTRAN96";#N/A,#N/A,FALSE,"NAA9697";#N/A,#N/A,FALSE,"ECWEBB";#N/A,#N/A,FALSE,"MFT96";#N/A,#N/A,FALSE,"CTrecon"}</definedName>
    <definedName name="sdff_1_4_5" hidden="1">{#N/A,#N/A,FALSE,"TMCOMP96";#N/A,#N/A,FALSE,"MAT96";#N/A,#N/A,FALSE,"FANDA96";#N/A,#N/A,FALSE,"INTRAN96";#N/A,#N/A,FALSE,"NAA9697";#N/A,#N/A,FALSE,"ECWEBB";#N/A,#N/A,FALSE,"MFT96";#N/A,#N/A,FALSE,"CTrecon"}</definedName>
    <definedName name="sdff_1_5" localSheetId="0" hidden="1">{#N/A,#N/A,FALSE,"TMCOMP96";#N/A,#N/A,FALSE,"MAT96";#N/A,#N/A,FALSE,"FANDA96";#N/A,#N/A,FALSE,"INTRAN96";#N/A,#N/A,FALSE,"NAA9697";#N/A,#N/A,FALSE,"ECWEBB";#N/A,#N/A,FALSE,"MFT96";#N/A,#N/A,FALSE,"CTrecon"}</definedName>
    <definedName name="sdff_1_5" hidden="1">{#N/A,#N/A,FALSE,"TMCOMP96";#N/A,#N/A,FALSE,"MAT96";#N/A,#N/A,FALSE,"FANDA96";#N/A,#N/A,FALSE,"INTRAN96";#N/A,#N/A,FALSE,"NAA9697";#N/A,#N/A,FALSE,"ECWEBB";#N/A,#N/A,FALSE,"MFT96";#N/A,#N/A,FALSE,"CTrecon"}</definedName>
    <definedName name="sdff_1_5_1" localSheetId="0" hidden="1">{#N/A,#N/A,FALSE,"TMCOMP96";#N/A,#N/A,FALSE,"MAT96";#N/A,#N/A,FALSE,"FANDA96";#N/A,#N/A,FALSE,"INTRAN96";#N/A,#N/A,FALSE,"NAA9697";#N/A,#N/A,FALSE,"ECWEBB";#N/A,#N/A,FALSE,"MFT96";#N/A,#N/A,FALSE,"CTrecon"}</definedName>
    <definedName name="sdff_1_5_1" hidden="1">{#N/A,#N/A,FALSE,"TMCOMP96";#N/A,#N/A,FALSE,"MAT96";#N/A,#N/A,FALSE,"FANDA96";#N/A,#N/A,FALSE,"INTRAN96";#N/A,#N/A,FALSE,"NAA9697";#N/A,#N/A,FALSE,"ECWEBB";#N/A,#N/A,FALSE,"MFT96";#N/A,#N/A,FALSE,"CTrecon"}</definedName>
    <definedName name="sdff_1_5_2" localSheetId="0" hidden="1">{#N/A,#N/A,FALSE,"TMCOMP96";#N/A,#N/A,FALSE,"MAT96";#N/A,#N/A,FALSE,"FANDA96";#N/A,#N/A,FALSE,"INTRAN96";#N/A,#N/A,FALSE,"NAA9697";#N/A,#N/A,FALSE,"ECWEBB";#N/A,#N/A,FALSE,"MFT96";#N/A,#N/A,FALSE,"CTrecon"}</definedName>
    <definedName name="sdff_1_5_2" hidden="1">{#N/A,#N/A,FALSE,"TMCOMP96";#N/A,#N/A,FALSE,"MAT96";#N/A,#N/A,FALSE,"FANDA96";#N/A,#N/A,FALSE,"INTRAN96";#N/A,#N/A,FALSE,"NAA9697";#N/A,#N/A,FALSE,"ECWEBB";#N/A,#N/A,FALSE,"MFT96";#N/A,#N/A,FALSE,"CTrecon"}</definedName>
    <definedName name="sdff_1_5_3" localSheetId="0" hidden="1">{#N/A,#N/A,FALSE,"TMCOMP96";#N/A,#N/A,FALSE,"MAT96";#N/A,#N/A,FALSE,"FANDA96";#N/A,#N/A,FALSE,"INTRAN96";#N/A,#N/A,FALSE,"NAA9697";#N/A,#N/A,FALSE,"ECWEBB";#N/A,#N/A,FALSE,"MFT96";#N/A,#N/A,FALSE,"CTrecon"}</definedName>
    <definedName name="sdff_1_5_3" hidden="1">{#N/A,#N/A,FALSE,"TMCOMP96";#N/A,#N/A,FALSE,"MAT96";#N/A,#N/A,FALSE,"FANDA96";#N/A,#N/A,FALSE,"INTRAN96";#N/A,#N/A,FALSE,"NAA9697";#N/A,#N/A,FALSE,"ECWEBB";#N/A,#N/A,FALSE,"MFT96";#N/A,#N/A,FALSE,"CTrecon"}</definedName>
    <definedName name="sdff_1_5_4" localSheetId="0" hidden="1">{#N/A,#N/A,FALSE,"TMCOMP96";#N/A,#N/A,FALSE,"MAT96";#N/A,#N/A,FALSE,"FANDA96";#N/A,#N/A,FALSE,"INTRAN96";#N/A,#N/A,FALSE,"NAA9697";#N/A,#N/A,FALSE,"ECWEBB";#N/A,#N/A,FALSE,"MFT96";#N/A,#N/A,FALSE,"CTrecon"}</definedName>
    <definedName name="sdff_1_5_4" hidden="1">{#N/A,#N/A,FALSE,"TMCOMP96";#N/A,#N/A,FALSE,"MAT96";#N/A,#N/A,FALSE,"FANDA96";#N/A,#N/A,FALSE,"INTRAN96";#N/A,#N/A,FALSE,"NAA9697";#N/A,#N/A,FALSE,"ECWEBB";#N/A,#N/A,FALSE,"MFT96";#N/A,#N/A,FALSE,"CTrecon"}</definedName>
    <definedName name="sdff_1_5_5" hidden="1">{#N/A,#N/A,FALSE,"TMCOMP96";#N/A,#N/A,FALSE,"MAT96";#N/A,#N/A,FALSE,"FANDA96";#N/A,#N/A,FALSE,"INTRAN96";#N/A,#N/A,FALSE,"NAA9697";#N/A,#N/A,FALSE,"ECWEBB";#N/A,#N/A,FALSE,"MFT96";#N/A,#N/A,FALSE,"CTrecon"}</definedName>
    <definedName name="sdff_2" localSheetId="0" hidden="1">{#N/A,#N/A,FALSE,"TMCOMP96";#N/A,#N/A,FALSE,"MAT96";#N/A,#N/A,FALSE,"FANDA96";#N/A,#N/A,FALSE,"INTRAN96";#N/A,#N/A,FALSE,"NAA9697";#N/A,#N/A,FALSE,"ECWEBB";#N/A,#N/A,FALSE,"MFT96";#N/A,#N/A,FALSE,"CTrecon"}</definedName>
    <definedName name="sdff_2" localSheetId="3" hidden="1">{#N/A,#N/A,FALSE,"TMCOMP96";#N/A,#N/A,FALSE,"MAT96";#N/A,#N/A,FALSE,"FANDA96";#N/A,#N/A,FALSE,"INTRAN96";#N/A,#N/A,FALSE,"NAA9697";#N/A,#N/A,FALSE,"ECWEBB";#N/A,#N/A,FALSE,"MFT96";#N/A,#N/A,FALSE,"CTrecon"}</definedName>
    <definedName name="sdff_2" localSheetId="4" hidden="1">{#N/A,#N/A,FALSE,"TMCOMP96";#N/A,#N/A,FALSE,"MAT96";#N/A,#N/A,FALSE,"FANDA96";#N/A,#N/A,FALSE,"INTRAN96";#N/A,#N/A,FALSE,"NAA9697";#N/A,#N/A,FALSE,"ECWEBB";#N/A,#N/A,FALSE,"MFT96";#N/A,#N/A,FALSE,"CTrecon"}</definedName>
    <definedName name="sdff_2" hidden="1">{#N/A,#N/A,FALSE,"TMCOMP96";#N/A,#N/A,FALSE,"MAT96";#N/A,#N/A,FALSE,"FANDA96";#N/A,#N/A,FALSE,"INTRAN96";#N/A,#N/A,FALSE,"NAA9697";#N/A,#N/A,FALSE,"ECWEBB";#N/A,#N/A,FALSE,"MFT96";#N/A,#N/A,FALSE,"CTrecon"}</definedName>
    <definedName name="sdff_2_1" localSheetId="0" hidden="1">{#N/A,#N/A,FALSE,"TMCOMP96";#N/A,#N/A,FALSE,"MAT96";#N/A,#N/A,FALSE,"FANDA96";#N/A,#N/A,FALSE,"INTRAN96";#N/A,#N/A,FALSE,"NAA9697";#N/A,#N/A,FALSE,"ECWEBB";#N/A,#N/A,FALSE,"MFT96";#N/A,#N/A,FALSE,"CTrecon"}</definedName>
    <definedName name="sdff_2_1" localSheetId="3" hidden="1">{#N/A,#N/A,FALSE,"TMCOMP96";#N/A,#N/A,FALSE,"MAT96";#N/A,#N/A,FALSE,"FANDA96";#N/A,#N/A,FALSE,"INTRAN96";#N/A,#N/A,FALSE,"NAA9697";#N/A,#N/A,FALSE,"ECWEBB";#N/A,#N/A,FALSE,"MFT96";#N/A,#N/A,FALSE,"CTrecon"}</definedName>
    <definedName name="sdff_2_1" hidden="1">{#N/A,#N/A,FALSE,"TMCOMP96";#N/A,#N/A,FALSE,"MAT96";#N/A,#N/A,FALSE,"FANDA96";#N/A,#N/A,FALSE,"INTRAN96";#N/A,#N/A,FALSE,"NAA9697";#N/A,#N/A,FALSE,"ECWEBB";#N/A,#N/A,FALSE,"MFT96";#N/A,#N/A,FALSE,"CTrecon"}</definedName>
    <definedName name="sdff_2_1_1" localSheetId="0" hidden="1">{#N/A,#N/A,FALSE,"TMCOMP96";#N/A,#N/A,FALSE,"MAT96";#N/A,#N/A,FALSE,"FANDA96";#N/A,#N/A,FALSE,"INTRAN96";#N/A,#N/A,FALSE,"NAA9697";#N/A,#N/A,FALSE,"ECWEBB";#N/A,#N/A,FALSE,"MFT96";#N/A,#N/A,FALSE,"CTrecon"}</definedName>
    <definedName name="sdff_2_1_1" hidden="1">{#N/A,#N/A,FALSE,"TMCOMP96";#N/A,#N/A,FALSE,"MAT96";#N/A,#N/A,FALSE,"FANDA96";#N/A,#N/A,FALSE,"INTRAN96";#N/A,#N/A,FALSE,"NAA9697";#N/A,#N/A,FALSE,"ECWEBB";#N/A,#N/A,FALSE,"MFT96";#N/A,#N/A,FALSE,"CTrecon"}</definedName>
    <definedName name="sdff_2_1_1_1" hidden="1">{#N/A,#N/A,FALSE,"TMCOMP96";#N/A,#N/A,FALSE,"MAT96";#N/A,#N/A,FALSE,"FANDA96";#N/A,#N/A,FALSE,"INTRAN96";#N/A,#N/A,FALSE,"NAA9697";#N/A,#N/A,FALSE,"ECWEBB";#N/A,#N/A,FALSE,"MFT96";#N/A,#N/A,FALSE,"CTrecon"}</definedName>
    <definedName name="sdff_2_1_1_2" hidden="1">{#N/A,#N/A,FALSE,"TMCOMP96";#N/A,#N/A,FALSE,"MAT96";#N/A,#N/A,FALSE,"FANDA96";#N/A,#N/A,FALSE,"INTRAN96";#N/A,#N/A,FALSE,"NAA9697";#N/A,#N/A,FALSE,"ECWEBB";#N/A,#N/A,FALSE,"MFT96";#N/A,#N/A,FALSE,"CTrecon"}</definedName>
    <definedName name="sdff_2_1_2" localSheetId="0" hidden="1">{#N/A,#N/A,FALSE,"TMCOMP96";#N/A,#N/A,FALSE,"MAT96";#N/A,#N/A,FALSE,"FANDA96";#N/A,#N/A,FALSE,"INTRAN96";#N/A,#N/A,FALSE,"NAA9697";#N/A,#N/A,FALSE,"ECWEBB";#N/A,#N/A,FALSE,"MFT96";#N/A,#N/A,FALSE,"CTrecon"}</definedName>
    <definedName name="sdff_2_1_2" hidden="1">{#N/A,#N/A,FALSE,"TMCOMP96";#N/A,#N/A,FALSE,"MAT96";#N/A,#N/A,FALSE,"FANDA96";#N/A,#N/A,FALSE,"INTRAN96";#N/A,#N/A,FALSE,"NAA9697";#N/A,#N/A,FALSE,"ECWEBB";#N/A,#N/A,FALSE,"MFT96";#N/A,#N/A,FALSE,"CTrecon"}</definedName>
    <definedName name="sdff_2_1_3" localSheetId="0" hidden="1">{#N/A,#N/A,FALSE,"TMCOMP96";#N/A,#N/A,FALSE,"MAT96";#N/A,#N/A,FALSE,"FANDA96";#N/A,#N/A,FALSE,"INTRAN96";#N/A,#N/A,FALSE,"NAA9697";#N/A,#N/A,FALSE,"ECWEBB";#N/A,#N/A,FALSE,"MFT96";#N/A,#N/A,FALSE,"CTrecon"}</definedName>
    <definedName name="sdff_2_1_3" hidden="1">{#N/A,#N/A,FALSE,"TMCOMP96";#N/A,#N/A,FALSE,"MAT96";#N/A,#N/A,FALSE,"FANDA96";#N/A,#N/A,FALSE,"INTRAN96";#N/A,#N/A,FALSE,"NAA9697";#N/A,#N/A,FALSE,"ECWEBB";#N/A,#N/A,FALSE,"MFT96";#N/A,#N/A,FALSE,"CTrecon"}</definedName>
    <definedName name="sdff_2_1_4" localSheetId="0" hidden="1">{#N/A,#N/A,FALSE,"TMCOMP96";#N/A,#N/A,FALSE,"MAT96";#N/A,#N/A,FALSE,"FANDA96";#N/A,#N/A,FALSE,"INTRAN96";#N/A,#N/A,FALSE,"NAA9697";#N/A,#N/A,FALSE,"ECWEBB";#N/A,#N/A,FALSE,"MFT96";#N/A,#N/A,FALSE,"CTrecon"}</definedName>
    <definedName name="sdff_2_1_4" hidden="1">{#N/A,#N/A,FALSE,"TMCOMP96";#N/A,#N/A,FALSE,"MAT96";#N/A,#N/A,FALSE,"FANDA96";#N/A,#N/A,FALSE,"INTRAN96";#N/A,#N/A,FALSE,"NAA9697";#N/A,#N/A,FALSE,"ECWEBB";#N/A,#N/A,FALSE,"MFT96";#N/A,#N/A,FALSE,"CTrecon"}</definedName>
    <definedName name="sdff_2_1_5" localSheetId="0" hidden="1">{#N/A,#N/A,FALSE,"TMCOMP96";#N/A,#N/A,FALSE,"MAT96";#N/A,#N/A,FALSE,"FANDA96";#N/A,#N/A,FALSE,"INTRAN96";#N/A,#N/A,FALSE,"NAA9697";#N/A,#N/A,FALSE,"ECWEBB";#N/A,#N/A,FALSE,"MFT96";#N/A,#N/A,FALSE,"CTrecon"}</definedName>
    <definedName name="sdff_2_1_5" hidden="1">{#N/A,#N/A,FALSE,"TMCOMP96";#N/A,#N/A,FALSE,"MAT96";#N/A,#N/A,FALSE,"FANDA96";#N/A,#N/A,FALSE,"INTRAN96";#N/A,#N/A,FALSE,"NAA9697";#N/A,#N/A,FALSE,"ECWEBB";#N/A,#N/A,FALSE,"MFT96";#N/A,#N/A,FALSE,"CTrecon"}</definedName>
    <definedName name="sdff_2_2" localSheetId="0" hidden="1">{#N/A,#N/A,FALSE,"TMCOMP96";#N/A,#N/A,FALSE,"MAT96";#N/A,#N/A,FALSE,"FANDA96";#N/A,#N/A,FALSE,"INTRAN96";#N/A,#N/A,FALSE,"NAA9697";#N/A,#N/A,FALSE,"ECWEBB";#N/A,#N/A,FALSE,"MFT96";#N/A,#N/A,FALSE,"CTrecon"}</definedName>
    <definedName name="sdff_2_2" hidden="1">{#N/A,#N/A,FALSE,"TMCOMP96";#N/A,#N/A,FALSE,"MAT96";#N/A,#N/A,FALSE,"FANDA96";#N/A,#N/A,FALSE,"INTRAN96";#N/A,#N/A,FALSE,"NAA9697";#N/A,#N/A,FALSE,"ECWEBB";#N/A,#N/A,FALSE,"MFT96";#N/A,#N/A,FALSE,"CTrecon"}</definedName>
    <definedName name="sdff_2_3" localSheetId="0" hidden="1">{#N/A,#N/A,FALSE,"TMCOMP96";#N/A,#N/A,FALSE,"MAT96";#N/A,#N/A,FALSE,"FANDA96";#N/A,#N/A,FALSE,"INTRAN96";#N/A,#N/A,FALSE,"NAA9697";#N/A,#N/A,FALSE,"ECWEBB";#N/A,#N/A,FALSE,"MFT96";#N/A,#N/A,FALSE,"CTrecon"}</definedName>
    <definedName name="sdff_2_3" hidden="1">{#N/A,#N/A,FALSE,"TMCOMP96";#N/A,#N/A,FALSE,"MAT96";#N/A,#N/A,FALSE,"FANDA96";#N/A,#N/A,FALSE,"INTRAN96";#N/A,#N/A,FALSE,"NAA9697";#N/A,#N/A,FALSE,"ECWEBB";#N/A,#N/A,FALSE,"MFT96";#N/A,#N/A,FALSE,"CTrecon"}</definedName>
    <definedName name="sdff_2_4" localSheetId="0" hidden="1">{#N/A,#N/A,FALSE,"TMCOMP96";#N/A,#N/A,FALSE,"MAT96";#N/A,#N/A,FALSE,"FANDA96";#N/A,#N/A,FALSE,"INTRAN96";#N/A,#N/A,FALSE,"NAA9697";#N/A,#N/A,FALSE,"ECWEBB";#N/A,#N/A,FALSE,"MFT96";#N/A,#N/A,FALSE,"CTrecon"}</definedName>
    <definedName name="sdff_2_4" hidden="1">{#N/A,#N/A,FALSE,"TMCOMP96";#N/A,#N/A,FALSE,"MAT96";#N/A,#N/A,FALSE,"FANDA96";#N/A,#N/A,FALSE,"INTRAN96";#N/A,#N/A,FALSE,"NAA9697";#N/A,#N/A,FALSE,"ECWEBB";#N/A,#N/A,FALSE,"MFT96";#N/A,#N/A,FALSE,"CTrecon"}</definedName>
    <definedName name="sdff_2_5" localSheetId="0" hidden="1">{#N/A,#N/A,FALSE,"TMCOMP96";#N/A,#N/A,FALSE,"MAT96";#N/A,#N/A,FALSE,"FANDA96";#N/A,#N/A,FALSE,"INTRAN96";#N/A,#N/A,FALSE,"NAA9697";#N/A,#N/A,FALSE,"ECWEBB";#N/A,#N/A,FALSE,"MFT96";#N/A,#N/A,FALSE,"CTrecon"}</definedName>
    <definedName name="sdff_2_5" hidden="1">{#N/A,#N/A,FALSE,"TMCOMP96";#N/A,#N/A,FALSE,"MAT96";#N/A,#N/A,FALSE,"FANDA96";#N/A,#N/A,FALSE,"INTRAN96";#N/A,#N/A,FALSE,"NAA9697";#N/A,#N/A,FALSE,"ECWEBB";#N/A,#N/A,FALSE,"MFT96";#N/A,#N/A,FALSE,"CTrecon"}</definedName>
    <definedName name="sdff_3" localSheetId="0" hidden="1">{#N/A,#N/A,FALSE,"TMCOMP96";#N/A,#N/A,FALSE,"MAT96";#N/A,#N/A,FALSE,"FANDA96";#N/A,#N/A,FALSE,"INTRAN96";#N/A,#N/A,FALSE,"NAA9697";#N/A,#N/A,FALSE,"ECWEBB";#N/A,#N/A,FALSE,"MFT96";#N/A,#N/A,FALSE,"CTrecon"}</definedName>
    <definedName name="sdff_3" hidden="1">{#N/A,#N/A,FALSE,"TMCOMP96";#N/A,#N/A,FALSE,"MAT96";#N/A,#N/A,FALSE,"FANDA96";#N/A,#N/A,FALSE,"INTRAN96";#N/A,#N/A,FALSE,"NAA9697";#N/A,#N/A,FALSE,"ECWEBB";#N/A,#N/A,FALSE,"MFT96";#N/A,#N/A,FALSE,"CTrecon"}</definedName>
    <definedName name="sdff_3_1" localSheetId="0" hidden="1">{#N/A,#N/A,FALSE,"TMCOMP96";#N/A,#N/A,FALSE,"MAT96";#N/A,#N/A,FALSE,"FANDA96";#N/A,#N/A,FALSE,"INTRAN96";#N/A,#N/A,FALSE,"NAA9697";#N/A,#N/A,FALSE,"ECWEBB";#N/A,#N/A,FALSE,"MFT96";#N/A,#N/A,FALSE,"CTrecon"}</definedName>
    <definedName name="sdff_3_1" hidden="1">{#N/A,#N/A,FALSE,"TMCOMP96";#N/A,#N/A,FALSE,"MAT96";#N/A,#N/A,FALSE,"FANDA96";#N/A,#N/A,FALSE,"INTRAN96";#N/A,#N/A,FALSE,"NAA9697";#N/A,#N/A,FALSE,"ECWEBB";#N/A,#N/A,FALSE,"MFT96";#N/A,#N/A,FALSE,"CTrecon"}</definedName>
    <definedName name="sdff_3_1_1" localSheetId="0" hidden="1">{#N/A,#N/A,FALSE,"TMCOMP96";#N/A,#N/A,FALSE,"MAT96";#N/A,#N/A,FALSE,"FANDA96";#N/A,#N/A,FALSE,"INTRAN96";#N/A,#N/A,FALSE,"NAA9697";#N/A,#N/A,FALSE,"ECWEBB";#N/A,#N/A,FALSE,"MFT96";#N/A,#N/A,FALSE,"CTrecon"}</definedName>
    <definedName name="sdff_3_1_1" hidden="1">{#N/A,#N/A,FALSE,"TMCOMP96";#N/A,#N/A,FALSE,"MAT96";#N/A,#N/A,FALSE,"FANDA96";#N/A,#N/A,FALSE,"INTRAN96";#N/A,#N/A,FALSE,"NAA9697";#N/A,#N/A,FALSE,"ECWEBB";#N/A,#N/A,FALSE,"MFT96";#N/A,#N/A,FALSE,"CTrecon"}</definedName>
    <definedName name="sdff_3_1_1_1" hidden="1">{#N/A,#N/A,FALSE,"TMCOMP96";#N/A,#N/A,FALSE,"MAT96";#N/A,#N/A,FALSE,"FANDA96";#N/A,#N/A,FALSE,"INTRAN96";#N/A,#N/A,FALSE,"NAA9697";#N/A,#N/A,FALSE,"ECWEBB";#N/A,#N/A,FALSE,"MFT96";#N/A,#N/A,FALSE,"CTrecon"}</definedName>
    <definedName name="sdff_3_1_1_2" hidden="1">{#N/A,#N/A,FALSE,"TMCOMP96";#N/A,#N/A,FALSE,"MAT96";#N/A,#N/A,FALSE,"FANDA96";#N/A,#N/A,FALSE,"INTRAN96";#N/A,#N/A,FALSE,"NAA9697";#N/A,#N/A,FALSE,"ECWEBB";#N/A,#N/A,FALSE,"MFT96";#N/A,#N/A,FALSE,"CTrecon"}</definedName>
    <definedName name="sdff_3_1_2" localSheetId="0" hidden="1">{#N/A,#N/A,FALSE,"TMCOMP96";#N/A,#N/A,FALSE,"MAT96";#N/A,#N/A,FALSE,"FANDA96";#N/A,#N/A,FALSE,"INTRAN96";#N/A,#N/A,FALSE,"NAA9697";#N/A,#N/A,FALSE,"ECWEBB";#N/A,#N/A,FALSE,"MFT96";#N/A,#N/A,FALSE,"CTrecon"}</definedName>
    <definedName name="sdff_3_1_2" hidden="1">{#N/A,#N/A,FALSE,"TMCOMP96";#N/A,#N/A,FALSE,"MAT96";#N/A,#N/A,FALSE,"FANDA96";#N/A,#N/A,FALSE,"INTRAN96";#N/A,#N/A,FALSE,"NAA9697";#N/A,#N/A,FALSE,"ECWEBB";#N/A,#N/A,FALSE,"MFT96";#N/A,#N/A,FALSE,"CTrecon"}</definedName>
    <definedName name="sdff_3_1_3" localSheetId="0" hidden="1">{#N/A,#N/A,FALSE,"TMCOMP96";#N/A,#N/A,FALSE,"MAT96";#N/A,#N/A,FALSE,"FANDA96";#N/A,#N/A,FALSE,"INTRAN96";#N/A,#N/A,FALSE,"NAA9697";#N/A,#N/A,FALSE,"ECWEBB";#N/A,#N/A,FALSE,"MFT96";#N/A,#N/A,FALSE,"CTrecon"}</definedName>
    <definedName name="sdff_3_1_3" hidden="1">{#N/A,#N/A,FALSE,"TMCOMP96";#N/A,#N/A,FALSE,"MAT96";#N/A,#N/A,FALSE,"FANDA96";#N/A,#N/A,FALSE,"INTRAN96";#N/A,#N/A,FALSE,"NAA9697";#N/A,#N/A,FALSE,"ECWEBB";#N/A,#N/A,FALSE,"MFT96";#N/A,#N/A,FALSE,"CTrecon"}</definedName>
    <definedName name="sdff_3_1_4" localSheetId="0" hidden="1">{#N/A,#N/A,FALSE,"TMCOMP96";#N/A,#N/A,FALSE,"MAT96";#N/A,#N/A,FALSE,"FANDA96";#N/A,#N/A,FALSE,"INTRAN96";#N/A,#N/A,FALSE,"NAA9697";#N/A,#N/A,FALSE,"ECWEBB";#N/A,#N/A,FALSE,"MFT96";#N/A,#N/A,FALSE,"CTrecon"}</definedName>
    <definedName name="sdff_3_1_4" hidden="1">{#N/A,#N/A,FALSE,"TMCOMP96";#N/A,#N/A,FALSE,"MAT96";#N/A,#N/A,FALSE,"FANDA96";#N/A,#N/A,FALSE,"INTRAN96";#N/A,#N/A,FALSE,"NAA9697";#N/A,#N/A,FALSE,"ECWEBB";#N/A,#N/A,FALSE,"MFT96";#N/A,#N/A,FALSE,"CTrecon"}</definedName>
    <definedName name="sdff_3_1_5" localSheetId="0" hidden="1">{#N/A,#N/A,FALSE,"TMCOMP96";#N/A,#N/A,FALSE,"MAT96";#N/A,#N/A,FALSE,"FANDA96";#N/A,#N/A,FALSE,"INTRAN96";#N/A,#N/A,FALSE,"NAA9697";#N/A,#N/A,FALSE,"ECWEBB";#N/A,#N/A,FALSE,"MFT96";#N/A,#N/A,FALSE,"CTrecon"}</definedName>
    <definedName name="sdff_3_1_5" hidden="1">{#N/A,#N/A,FALSE,"TMCOMP96";#N/A,#N/A,FALSE,"MAT96";#N/A,#N/A,FALSE,"FANDA96";#N/A,#N/A,FALSE,"INTRAN96";#N/A,#N/A,FALSE,"NAA9697";#N/A,#N/A,FALSE,"ECWEBB";#N/A,#N/A,FALSE,"MFT96";#N/A,#N/A,FALSE,"CTrecon"}</definedName>
    <definedName name="sdff_3_2" localSheetId="0" hidden="1">{#N/A,#N/A,FALSE,"TMCOMP96";#N/A,#N/A,FALSE,"MAT96";#N/A,#N/A,FALSE,"FANDA96";#N/A,#N/A,FALSE,"INTRAN96";#N/A,#N/A,FALSE,"NAA9697";#N/A,#N/A,FALSE,"ECWEBB";#N/A,#N/A,FALSE,"MFT96";#N/A,#N/A,FALSE,"CTrecon"}</definedName>
    <definedName name="sdff_3_2" hidden="1">{#N/A,#N/A,FALSE,"TMCOMP96";#N/A,#N/A,FALSE,"MAT96";#N/A,#N/A,FALSE,"FANDA96";#N/A,#N/A,FALSE,"INTRAN96";#N/A,#N/A,FALSE,"NAA9697";#N/A,#N/A,FALSE,"ECWEBB";#N/A,#N/A,FALSE,"MFT96";#N/A,#N/A,FALSE,"CTrecon"}</definedName>
    <definedName name="sdff_3_3" localSheetId="0" hidden="1">{#N/A,#N/A,FALSE,"TMCOMP96";#N/A,#N/A,FALSE,"MAT96";#N/A,#N/A,FALSE,"FANDA96";#N/A,#N/A,FALSE,"INTRAN96";#N/A,#N/A,FALSE,"NAA9697";#N/A,#N/A,FALSE,"ECWEBB";#N/A,#N/A,FALSE,"MFT96";#N/A,#N/A,FALSE,"CTrecon"}</definedName>
    <definedName name="sdff_3_3" hidden="1">{#N/A,#N/A,FALSE,"TMCOMP96";#N/A,#N/A,FALSE,"MAT96";#N/A,#N/A,FALSE,"FANDA96";#N/A,#N/A,FALSE,"INTRAN96";#N/A,#N/A,FALSE,"NAA9697";#N/A,#N/A,FALSE,"ECWEBB";#N/A,#N/A,FALSE,"MFT96";#N/A,#N/A,FALSE,"CTrecon"}</definedName>
    <definedName name="sdff_3_4" localSheetId="0" hidden="1">{#N/A,#N/A,FALSE,"TMCOMP96";#N/A,#N/A,FALSE,"MAT96";#N/A,#N/A,FALSE,"FANDA96";#N/A,#N/A,FALSE,"INTRAN96";#N/A,#N/A,FALSE,"NAA9697";#N/A,#N/A,FALSE,"ECWEBB";#N/A,#N/A,FALSE,"MFT96";#N/A,#N/A,FALSE,"CTrecon"}</definedName>
    <definedName name="sdff_3_4" hidden="1">{#N/A,#N/A,FALSE,"TMCOMP96";#N/A,#N/A,FALSE,"MAT96";#N/A,#N/A,FALSE,"FANDA96";#N/A,#N/A,FALSE,"INTRAN96";#N/A,#N/A,FALSE,"NAA9697";#N/A,#N/A,FALSE,"ECWEBB";#N/A,#N/A,FALSE,"MFT96";#N/A,#N/A,FALSE,"CTrecon"}</definedName>
    <definedName name="sdff_3_5" localSheetId="0" hidden="1">{#N/A,#N/A,FALSE,"TMCOMP96";#N/A,#N/A,FALSE,"MAT96";#N/A,#N/A,FALSE,"FANDA96";#N/A,#N/A,FALSE,"INTRAN96";#N/A,#N/A,FALSE,"NAA9697";#N/A,#N/A,FALSE,"ECWEBB";#N/A,#N/A,FALSE,"MFT96";#N/A,#N/A,FALSE,"CTrecon"}</definedName>
    <definedName name="sdff_3_5" hidden="1">{#N/A,#N/A,FALSE,"TMCOMP96";#N/A,#N/A,FALSE,"MAT96";#N/A,#N/A,FALSE,"FANDA96";#N/A,#N/A,FALSE,"INTRAN96";#N/A,#N/A,FALSE,"NAA9697";#N/A,#N/A,FALSE,"ECWEBB";#N/A,#N/A,FALSE,"MFT96";#N/A,#N/A,FALSE,"CTrecon"}</definedName>
    <definedName name="sdff_4" localSheetId="0" hidden="1">{#N/A,#N/A,FALSE,"TMCOMP96";#N/A,#N/A,FALSE,"MAT96";#N/A,#N/A,FALSE,"FANDA96";#N/A,#N/A,FALSE,"INTRAN96";#N/A,#N/A,FALSE,"NAA9697";#N/A,#N/A,FALSE,"ECWEBB";#N/A,#N/A,FALSE,"MFT96";#N/A,#N/A,FALSE,"CTrecon"}</definedName>
    <definedName name="sdff_4" hidden="1">{#N/A,#N/A,FALSE,"TMCOMP96";#N/A,#N/A,FALSE,"MAT96";#N/A,#N/A,FALSE,"FANDA96";#N/A,#N/A,FALSE,"INTRAN96";#N/A,#N/A,FALSE,"NAA9697";#N/A,#N/A,FALSE,"ECWEBB";#N/A,#N/A,FALSE,"MFT96";#N/A,#N/A,FALSE,"CTrecon"}</definedName>
    <definedName name="sdff_4_1" localSheetId="0" hidden="1">{#N/A,#N/A,FALSE,"TMCOMP96";#N/A,#N/A,FALSE,"MAT96";#N/A,#N/A,FALSE,"FANDA96";#N/A,#N/A,FALSE,"INTRAN96";#N/A,#N/A,FALSE,"NAA9697";#N/A,#N/A,FALSE,"ECWEBB";#N/A,#N/A,FALSE,"MFT96";#N/A,#N/A,FALSE,"CTrecon"}</definedName>
    <definedName name="sdff_4_1" hidden="1">{#N/A,#N/A,FALSE,"TMCOMP96";#N/A,#N/A,FALSE,"MAT96";#N/A,#N/A,FALSE,"FANDA96";#N/A,#N/A,FALSE,"INTRAN96";#N/A,#N/A,FALSE,"NAA9697";#N/A,#N/A,FALSE,"ECWEBB";#N/A,#N/A,FALSE,"MFT96";#N/A,#N/A,FALSE,"CTrecon"}</definedName>
    <definedName name="sdff_4_1_1" localSheetId="0" hidden="1">{#N/A,#N/A,FALSE,"TMCOMP96";#N/A,#N/A,FALSE,"MAT96";#N/A,#N/A,FALSE,"FANDA96";#N/A,#N/A,FALSE,"INTRAN96";#N/A,#N/A,FALSE,"NAA9697";#N/A,#N/A,FALSE,"ECWEBB";#N/A,#N/A,FALSE,"MFT96";#N/A,#N/A,FALSE,"CTrecon"}</definedName>
    <definedName name="sdff_4_1_1" hidden="1">{#N/A,#N/A,FALSE,"TMCOMP96";#N/A,#N/A,FALSE,"MAT96";#N/A,#N/A,FALSE,"FANDA96";#N/A,#N/A,FALSE,"INTRAN96";#N/A,#N/A,FALSE,"NAA9697";#N/A,#N/A,FALSE,"ECWEBB";#N/A,#N/A,FALSE,"MFT96";#N/A,#N/A,FALSE,"CTrecon"}</definedName>
    <definedName name="sdff_4_1_1_1" hidden="1">{#N/A,#N/A,FALSE,"TMCOMP96";#N/A,#N/A,FALSE,"MAT96";#N/A,#N/A,FALSE,"FANDA96";#N/A,#N/A,FALSE,"INTRAN96";#N/A,#N/A,FALSE,"NAA9697";#N/A,#N/A,FALSE,"ECWEBB";#N/A,#N/A,FALSE,"MFT96";#N/A,#N/A,FALSE,"CTrecon"}</definedName>
    <definedName name="sdff_4_1_1_2" hidden="1">{#N/A,#N/A,FALSE,"TMCOMP96";#N/A,#N/A,FALSE,"MAT96";#N/A,#N/A,FALSE,"FANDA96";#N/A,#N/A,FALSE,"INTRAN96";#N/A,#N/A,FALSE,"NAA9697";#N/A,#N/A,FALSE,"ECWEBB";#N/A,#N/A,FALSE,"MFT96";#N/A,#N/A,FALSE,"CTrecon"}</definedName>
    <definedName name="sdff_4_1_2" localSheetId="0" hidden="1">{#N/A,#N/A,FALSE,"TMCOMP96";#N/A,#N/A,FALSE,"MAT96";#N/A,#N/A,FALSE,"FANDA96";#N/A,#N/A,FALSE,"INTRAN96";#N/A,#N/A,FALSE,"NAA9697";#N/A,#N/A,FALSE,"ECWEBB";#N/A,#N/A,FALSE,"MFT96";#N/A,#N/A,FALSE,"CTrecon"}</definedName>
    <definedName name="sdff_4_1_2" hidden="1">{#N/A,#N/A,FALSE,"TMCOMP96";#N/A,#N/A,FALSE,"MAT96";#N/A,#N/A,FALSE,"FANDA96";#N/A,#N/A,FALSE,"INTRAN96";#N/A,#N/A,FALSE,"NAA9697";#N/A,#N/A,FALSE,"ECWEBB";#N/A,#N/A,FALSE,"MFT96";#N/A,#N/A,FALSE,"CTrecon"}</definedName>
    <definedName name="sdff_4_1_3" localSheetId="0" hidden="1">{#N/A,#N/A,FALSE,"TMCOMP96";#N/A,#N/A,FALSE,"MAT96";#N/A,#N/A,FALSE,"FANDA96";#N/A,#N/A,FALSE,"INTRAN96";#N/A,#N/A,FALSE,"NAA9697";#N/A,#N/A,FALSE,"ECWEBB";#N/A,#N/A,FALSE,"MFT96";#N/A,#N/A,FALSE,"CTrecon"}</definedName>
    <definedName name="sdff_4_1_3" hidden="1">{#N/A,#N/A,FALSE,"TMCOMP96";#N/A,#N/A,FALSE,"MAT96";#N/A,#N/A,FALSE,"FANDA96";#N/A,#N/A,FALSE,"INTRAN96";#N/A,#N/A,FALSE,"NAA9697";#N/A,#N/A,FALSE,"ECWEBB";#N/A,#N/A,FALSE,"MFT96";#N/A,#N/A,FALSE,"CTrecon"}</definedName>
    <definedName name="sdff_4_1_4" localSheetId="0" hidden="1">{#N/A,#N/A,FALSE,"TMCOMP96";#N/A,#N/A,FALSE,"MAT96";#N/A,#N/A,FALSE,"FANDA96";#N/A,#N/A,FALSE,"INTRAN96";#N/A,#N/A,FALSE,"NAA9697";#N/A,#N/A,FALSE,"ECWEBB";#N/A,#N/A,FALSE,"MFT96";#N/A,#N/A,FALSE,"CTrecon"}</definedName>
    <definedName name="sdff_4_1_4" hidden="1">{#N/A,#N/A,FALSE,"TMCOMP96";#N/A,#N/A,FALSE,"MAT96";#N/A,#N/A,FALSE,"FANDA96";#N/A,#N/A,FALSE,"INTRAN96";#N/A,#N/A,FALSE,"NAA9697";#N/A,#N/A,FALSE,"ECWEBB";#N/A,#N/A,FALSE,"MFT96";#N/A,#N/A,FALSE,"CTrecon"}</definedName>
    <definedName name="sdff_4_1_5" localSheetId="0" hidden="1">{#N/A,#N/A,FALSE,"TMCOMP96";#N/A,#N/A,FALSE,"MAT96";#N/A,#N/A,FALSE,"FANDA96";#N/A,#N/A,FALSE,"INTRAN96";#N/A,#N/A,FALSE,"NAA9697";#N/A,#N/A,FALSE,"ECWEBB";#N/A,#N/A,FALSE,"MFT96";#N/A,#N/A,FALSE,"CTrecon"}</definedName>
    <definedName name="sdff_4_1_5" hidden="1">{#N/A,#N/A,FALSE,"TMCOMP96";#N/A,#N/A,FALSE,"MAT96";#N/A,#N/A,FALSE,"FANDA96";#N/A,#N/A,FALSE,"INTRAN96";#N/A,#N/A,FALSE,"NAA9697";#N/A,#N/A,FALSE,"ECWEBB";#N/A,#N/A,FALSE,"MFT96";#N/A,#N/A,FALSE,"CTrecon"}</definedName>
    <definedName name="sdff_4_2" localSheetId="0" hidden="1">{#N/A,#N/A,FALSE,"TMCOMP96";#N/A,#N/A,FALSE,"MAT96";#N/A,#N/A,FALSE,"FANDA96";#N/A,#N/A,FALSE,"INTRAN96";#N/A,#N/A,FALSE,"NAA9697";#N/A,#N/A,FALSE,"ECWEBB";#N/A,#N/A,FALSE,"MFT96";#N/A,#N/A,FALSE,"CTrecon"}</definedName>
    <definedName name="sdff_4_2" hidden="1">{#N/A,#N/A,FALSE,"TMCOMP96";#N/A,#N/A,FALSE,"MAT96";#N/A,#N/A,FALSE,"FANDA96";#N/A,#N/A,FALSE,"INTRAN96";#N/A,#N/A,FALSE,"NAA9697";#N/A,#N/A,FALSE,"ECWEBB";#N/A,#N/A,FALSE,"MFT96";#N/A,#N/A,FALSE,"CTrecon"}</definedName>
    <definedName name="sdff_4_3" localSheetId="0" hidden="1">{#N/A,#N/A,FALSE,"TMCOMP96";#N/A,#N/A,FALSE,"MAT96";#N/A,#N/A,FALSE,"FANDA96";#N/A,#N/A,FALSE,"INTRAN96";#N/A,#N/A,FALSE,"NAA9697";#N/A,#N/A,FALSE,"ECWEBB";#N/A,#N/A,FALSE,"MFT96";#N/A,#N/A,FALSE,"CTrecon"}</definedName>
    <definedName name="sdff_4_3" hidden="1">{#N/A,#N/A,FALSE,"TMCOMP96";#N/A,#N/A,FALSE,"MAT96";#N/A,#N/A,FALSE,"FANDA96";#N/A,#N/A,FALSE,"INTRAN96";#N/A,#N/A,FALSE,"NAA9697";#N/A,#N/A,FALSE,"ECWEBB";#N/A,#N/A,FALSE,"MFT96";#N/A,#N/A,FALSE,"CTrecon"}</definedName>
    <definedName name="sdff_4_4" localSheetId="0" hidden="1">{#N/A,#N/A,FALSE,"TMCOMP96";#N/A,#N/A,FALSE,"MAT96";#N/A,#N/A,FALSE,"FANDA96";#N/A,#N/A,FALSE,"INTRAN96";#N/A,#N/A,FALSE,"NAA9697";#N/A,#N/A,FALSE,"ECWEBB";#N/A,#N/A,FALSE,"MFT96";#N/A,#N/A,FALSE,"CTrecon"}</definedName>
    <definedName name="sdff_4_4" hidden="1">{#N/A,#N/A,FALSE,"TMCOMP96";#N/A,#N/A,FALSE,"MAT96";#N/A,#N/A,FALSE,"FANDA96";#N/A,#N/A,FALSE,"INTRAN96";#N/A,#N/A,FALSE,"NAA9697";#N/A,#N/A,FALSE,"ECWEBB";#N/A,#N/A,FALSE,"MFT96";#N/A,#N/A,FALSE,"CTrecon"}</definedName>
    <definedName name="sdff_4_5" localSheetId="0" hidden="1">{#N/A,#N/A,FALSE,"TMCOMP96";#N/A,#N/A,FALSE,"MAT96";#N/A,#N/A,FALSE,"FANDA96";#N/A,#N/A,FALSE,"INTRAN96";#N/A,#N/A,FALSE,"NAA9697";#N/A,#N/A,FALSE,"ECWEBB";#N/A,#N/A,FALSE,"MFT96";#N/A,#N/A,FALSE,"CTrecon"}</definedName>
    <definedName name="sdff_4_5" hidden="1">{#N/A,#N/A,FALSE,"TMCOMP96";#N/A,#N/A,FALSE,"MAT96";#N/A,#N/A,FALSE,"FANDA96";#N/A,#N/A,FALSE,"INTRAN96";#N/A,#N/A,FALSE,"NAA9697";#N/A,#N/A,FALSE,"ECWEBB";#N/A,#N/A,FALSE,"MFT96";#N/A,#N/A,FALSE,"CTrecon"}</definedName>
    <definedName name="sdff_5" localSheetId="0" hidden="1">{#N/A,#N/A,FALSE,"TMCOMP96";#N/A,#N/A,FALSE,"MAT96";#N/A,#N/A,FALSE,"FANDA96";#N/A,#N/A,FALSE,"INTRAN96";#N/A,#N/A,FALSE,"NAA9697";#N/A,#N/A,FALSE,"ECWEBB";#N/A,#N/A,FALSE,"MFT96";#N/A,#N/A,FALSE,"CTrecon"}</definedName>
    <definedName name="sdff_5" hidden="1">{#N/A,#N/A,FALSE,"TMCOMP96";#N/A,#N/A,FALSE,"MAT96";#N/A,#N/A,FALSE,"FANDA96";#N/A,#N/A,FALSE,"INTRAN96";#N/A,#N/A,FALSE,"NAA9697";#N/A,#N/A,FALSE,"ECWEBB";#N/A,#N/A,FALSE,"MFT96";#N/A,#N/A,FALSE,"CTrecon"}</definedName>
    <definedName name="sdff_5_1" localSheetId="0" hidden="1">{#N/A,#N/A,FALSE,"TMCOMP96";#N/A,#N/A,FALSE,"MAT96";#N/A,#N/A,FALSE,"FANDA96";#N/A,#N/A,FALSE,"INTRAN96";#N/A,#N/A,FALSE,"NAA9697";#N/A,#N/A,FALSE,"ECWEBB";#N/A,#N/A,FALSE,"MFT96";#N/A,#N/A,FALSE,"CTrecon"}</definedName>
    <definedName name="sdff_5_1" hidden="1">{#N/A,#N/A,FALSE,"TMCOMP96";#N/A,#N/A,FALSE,"MAT96";#N/A,#N/A,FALSE,"FANDA96";#N/A,#N/A,FALSE,"INTRAN96";#N/A,#N/A,FALSE,"NAA9697";#N/A,#N/A,FALSE,"ECWEBB";#N/A,#N/A,FALSE,"MFT96";#N/A,#N/A,FALSE,"CTrecon"}</definedName>
    <definedName name="sdff_5_1_1" localSheetId="0" hidden="1">{#N/A,#N/A,FALSE,"TMCOMP96";#N/A,#N/A,FALSE,"MAT96";#N/A,#N/A,FALSE,"FANDA96";#N/A,#N/A,FALSE,"INTRAN96";#N/A,#N/A,FALSE,"NAA9697";#N/A,#N/A,FALSE,"ECWEBB";#N/A,#N/A,FALSE,"MFT96";#N/A,#N/A,FALSE,"CTrecon"}</definedName>
    <definedName name="sdff_5_1_1" hidden="1">{#N/A,#N/A,FALSE,"TMCOMP96";#N/A,#N/A,FALSE,"MAT96";#N/A,#N/A,FALSE,"FANDA96";#N/A,#N/A,FALSE,"INTRAN96";#N/A,#N/A,FALSE,"NAA9697";#N/A,#N/A,FALSE,"ECWEBB";#N/A,#N/A,FALSE,"MFT96";#N/A,#N/A,FALSE,"CTrecon"}</definedName>
    <definedName name="sdff_5_1_1_1" hidden="1">{#N/A,#N/A,FALSE,"TMCOMP96";#N/A,#N/A,FALSE,"MAT96";#N/A,#N/A,FALSE,"FANDA96";#N/A,#N/A,FALSE,"INTRAN96";#N/A,#N/A,FALSE,"NAA9697";#N/A,#N/A,FALSE,"ECWEBB";#N/A,#N/A,FALSE,"MFT96";#N/A,#N/A,FALSE,"CTrecon"}</definedName>
    <definedName name="sdff_5_1_1_2" hidden="1">{#N/A,#N/A,FALSE,"TMCOMP96";#N/A,#N/A,FALSE,"MAT96";#N/A,#N/A,FALSE,"FANDA96";#N/A,#N/A,FALSE,"INTRAN96";#N/A,#N/A,FALSE,"NAA9697";#N/A,#N/A,FALSE,"ECWEBB";#N/A,#N/A,FALSE,"MFT96";#N/A,#N/A,FALSE,"CTrecon"}</definedName>
    <definedName name="sdff_5_1_2" localSheetId="0" hidden="1">{#N/A,#N/A,FALSE,"TMCOMP96";#N/A,#N/A,FALSE,"MAT96";#N/A,#N/A,FALSE,"FANDA96";#N/A,#N/A,FALSE,"INTRAN96";#N/A,#N/A,FALSE,"NAA9697";#N/A,#N/A,FALSE,"ECWEBB";#N/A,#N/A,FALSE,"MFT96";#N/A,#N/A,FALSE,"CTrecon"}</definedName>
    <definedName name="sdff_5_1_2" hidden="1">{#N/A,#N/A,FALSE,"TMCOMP96";#N/A,#N/A,FALSE,"MAT96";#N/A,#N/A,FALSE,"FANDA96";#N/A,#N/A,FALSE,"INTRAN96";#N/A,#N/A,FALSE,"NAA9697";#N/A,#N/A,FALSE,"ECWEBB";#N/A,#N/A,FALSE,"MFT96";#N/A,#N/A,FALSE,"CTrecon"}</definedName>
    <definedName name="sdff_5_1_3" localSheetId="0" hidden="1">{#N/A,#N/A,FALSE,"TMCOMP96";#N/A,#N/A,FALSE,"MAT96";#N/A,#N/A,FALSE,"FANDA96";#N/A,#N/A,FALSE,"INTRAN96";#N/A,#N/A,FALSE,"NAA9697";#N/A,#N/A,FALSE,"ECWEBB";#N/A,#N/A,FALSE,"MFT96";#N/A,#N/A,FALSE,"CTrecon"}</definedName>
    <definedName name="sdff_5_1_3" hidden="1">{#N/A,#N/A,FALSE,"TMCOMP96";#N/A,#N/A,FALSE,"MAT96";#N/A,#N/A,FALSE,"FANDA96";#N/A,#N/A,FALSE,"INTRAN96";#N/A,#N/A,FALSE,"NAA9697";#N/A,#N/A,FALSE,"ECWEBB";#N/A,#N/A,FALSE,"MFT96";#N/A,#N/A,FALSE,"CTrecon"}</definedName>
    <definedName name="sdff_5_1_4" localSheetId="0" hidden="1">{#N/A,#N/A,FALSE,"TMCOMP96";#N/A,#N/A,FALSE,"MAT96";#N/A,#N/A,FALSE,"FANDA96";#N/A,#N/A,FALSE,"INTRAN96";#N/A,#N/A,FALSE,"NAA9697";#N/A,#N/A,FALSE,"ECWEBB";#N/A,#N/A,FALSE,"MFT96";#N/A,#N/A,FALSE,"CTrecon"}</definedName>
    <definedName name="sdff_5_1_4" hidden="1">{#N/A,#N/A,FALSE,"TMCOMP96";#N/A,#N/A,FALSE,"MAT96";#N/A,#N/A,FALSE,"FANDA96";#N/A,#N/A,FALSE,"INTRAN96";#N/A,#N/A,FALSE,"NAA9697";#N/A,#N/A,FALSE,"ECWEBB";#N/A,#N/A,FALSE,"MFT96";#N/A,#N/A,FALSE,"CTrecon"}</definedName>
    <definedName name="sdff_5_1_5" localSheetId="0" hidden="1">{#N/A,#N/A,FALSE,"TMCOMP96";#N/A,#N/A,FALSE,"MAT96";#N/A,#N/A,FALSE,"FANDA96";#N/A,#N/A,FALSE,"INTRAN96";#N/A,#N/A,FALSE,"NAA9697";#N/A,#N/A,FALSE,"ECWEBB";#N/A,#N/A,FALSE,"MFT96";#N/A,#N/A,FALSE,"CTrecon"}</definedName>
    <definedName name="sdff_5_1_5" hidden="1">{#N/A,#N/A,FALSE,"TMCOMP96";#N/A,#N/A,FALSE,"MAT96";#N/A,#N/A,FALSE,"FANDA96";#N/A,#N/A,FALSE,"INTRAN96";#N/A,#N/A,FALSE,"NAA9697";#N/A,#N/A,FALSE,"ECWEBB";#N/A,#N/A,FALSE,"MFT96";#N/A,#N/A,FALSE,"CTrecon"}</definedName>
    <definedName name="sdff_5_2" localSheetId="0" hidden="1">{#N/A,#N/A,FALSE,"TMCOMP96";#N/A,#N/A,FALSE,"MAT96";#N/A,#N/A,FALSE,"FANDA96";#N/A,#N/A,FALSE,"INTRAN96";#N/A,#N/A,FALSE,"NAA9697";#N/A,#N/A,FALSE,"ECWEBB";#N/A,#N/A,FALSE,"MFT96";#N/A,#N/A,FALSE,"CTrecon"}</definedName>
    <definedName name="sdff_5_2" hidden="1">{#N/A,#N/A,FALSE,"TMCOMP96";#N/A,#N/A,FALSE,"MAT96";#N/A,#N/A,FALSE,"FANDA96";#N/A,#N/A,FALSE,"INTRAN96";#N/A,#N/A,FALSE,"NAA9697";#N/A,#N/A,FALSE,"ECWEBB";#N/A,#N/A,FALSE,"MFT96";#N/A,#N/A,FALSE,"CTrecon"}</definedName>
    <definedName name="sdff_5_3" localSheetId="0" hidden="1">{#N/A,#N/A,FALSE,"TMCOMP96";#N/A,#N/A,FALSE,"MAT96";#N/A,#N/A,FALSE,"FANDA96";#N/A,#N/A,FALSE,"INTRAN96";#N/A,#N/A,FALSE,"NAA9697";#N/A,#N/A,FALSE,"ECWEBB";#N/A,#N/A,FALSE,"MFT96";#N/A,#N/A,FALSE,"CTrecon"}</definedName>
    <definedName name="sdff_5_3" hidden="1">{#N/A,#N/A,FALSE,"TMCOMP96";#N/A,#N/A,FALSE,"MAT96";#N/A,#N/A,FALSE,"FANDA96";#N/A,#N/A,FALSE,"INTRAN96";#N/A,#N/A,FALSE,"NAA9697";#N/A,#N/A,FALSE,"ECWEBB";#N/A,#N/A,FALSE,"MFT96";#N/A,#N/A,FALSE,"CTrecon"}</definedName>
    <definedName name="sdff_5_4" localSheetId="0" hidden="1">{#N/A,#N/A,FALSE,"TMCOMP96";#N/A,#N/A,FALSE,"MAT96";#N/A,#N/A,FALSE,"FANDA96";#N/A,#N/A,FALSE,"INTRAN96";#N/A,#N/A,FALSE,"NAA9697";#N/A,#N/A,FALSE,"ECWEBB";#N/A,#N/A,FALSE,"MFT96";#N/A,#N/A,FALSE,"CTrecon"}</definedName>
    <definedName name="sdff_5_4" hidden="1">{#N/A,#N/A,FALSE,"TMCOMP96";#N/A,#N/A,FALSE,"MAT96";#N/A,#N/A,FALSE,"FANDA96";#N/A,#N/A,FALSE,"INTRAN96";#N/A,#N/A,FALSE,"NAA9697";#N/A,#N/A,FALSE,"ECWEBB";#N/A,#N/A,FALSE,"MFT96";#N/A,#N/A,FALSE,"CTrecon"}</definedName>
    <definedName name="sdff_5_5" localSheetId="0" hidden="1">{#N/A,#N/A,FALSE,"TMCOMP96";#N/A,#N/A,FALSE,"MAT96";#N/A,#N/A,FALSE,"FANDA96";#N/A,#N/A,FALSE,"INTRAN96";#N/A,#N/A,FALSE,"NAA9697";#N/A,#N/A,FALSE,"ECWEBB";#N/A,#N/A,FALSE,"MFT96";#N/A,#N/A,FALSE,"CTrecon"}</definedName>
    <definedName name="sdff_5_5" hidden="1">{#N/A,#N/A,FALSE,"TMCOMP96";#N/A,#N/A,FALSE,"MAT96";#N/A,#N/A,FALSE,"FANDA96";#N/A,#N/A,FALSE,"INTRAN96";#N/A,#N/A,FALSE,"NAA9697";#N/A,#N/A,FALSE,"ECWEBB";#N/A,#N/A,FALSE,"MFT96";#N/A,#N/A,FALSE,"CTrecon"}</definedName>
    <definedName name="sdfg" hidden="1">{#N/A,#N/A,FALSE,"TMCOMP96";#N/A,#N/A,FALSE,"MAT96";#N/A,#N/A,FALSE,"FANDA96";#N/A,#N/A,FALSE,"INTRAN96";#N/A,#N/A,FALSE,"NAA9697";#N/A,#N/A,FALSE,"ECWEBB";#N/A,#N/A,FALSE,"MFT96";#N/A,#N/A,FALSE,"CTrecon"}</definedName>
    <definedName name="sdfgd" hidden="1">#REF!</definedName>
    <definedName name="sdfgdfg" hidden="1">{#N/A,#N/A,FALSE,"TMCOMP96";#N/A,#N/A,FALSE,"MAT96";#N/A,#N/A,FALSE,"FANDA96";#N/A,#N/A,FALSE,"INTRAN96";#N/A,#N/A,FALSE,"NAA9697";#N/A,#N/A,FALSE,"ECWEBB";#N/A,#N/A,FALSE,"MFT96";#N/A,#N/A,FALSE,"CTrecon"}</definedName>
    <definedName name="sdfgds" hidden="1">{#N/A,#N/A,FALSE,"TMCOMP96";#N/A,#N/A,FALSE,"MAT96";#N/A,#N/A,FALSE,"FANDA96";#N/A,#N/A,FALSE,"INTRAN96";#N/A,#N/A,FALSE,"NAA9697";#N/A,#N/A,FALSE,"ECWEBB";#N/A,#N/A,FALSE,"MFT96";#N/A,#N/A,FALSE,"CTrecon"}</definedName>
    <definedName name="sdfgfdg" hidden="1">#REF!</definedName>
    <definedName name="sdgshdg" hidden="1">{#N/A,#N/A,FALSE,"TMCOMP96";#N/A,#N/A,FALSE,"MAT96";#N/A,#N/A,FALSE,"FANDA96";#N/A,#N/A,FALSE,"INTRAN96";#N/A,#N/A,FALSE,"NAA9697";#N/A,#N/A,FALSE,"ECWEBB";#N/A,#N/A,FALSE,"MFT96";#N/A,#N/A,FALSE,"CTrecon"}</definedName>
    <definedName name="sfad" localSheetId="0" hidden="1">{#N/A,#N/A,FALSE,"TMCOMP96";#N/A,#N/A,FALSE,"MAT96";#N/A,#N/A,FALSE,"FANDA96";#N/A,#N/A,FALSE,"INTRAN96";#N/A,#N/A,FALSE,"NAA9697";#N/A,#N/A,FALSE,"ECWEBB";#N/A,#N/A,FALSE,"MFT96";#N/A,#N/A,FALSE,"CTrecon"}</definedName>
    <definedName name="sfad" localSheetId="3" hidden="1">{#N/A,#N/A,FALSE,"TMCOMP96";#N/A,#N/A,FALSE,"MAT96";#N/A,#N/A,FALSE,"FANDA96";#N/A,#N/A,FALSE,"INTRAN96";#N/A,#N/A,FALSE,"NAA9697";#N/A,#N/A,FALSE,"ECWEBB";#N/A,#N/A,FALSE,"MFT96";#N/A,#N/A,FALSE,"CTrecon"}</definedName>
    <definedName name="sfad" localSheetId="4"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fad_1" localSheetId="0" hidden="1">{#N/A,#N/A,FALSE,"TMCOMP96";#N/A,#N/A,FALSE,"MAT96";#N/A,#N/A,FALSE,"FANDA96";#N/A,#N/A,FALSE,"INTRAN96";#N/A,#N/A,FALSE,"NAA9697";#N/A,#N/A,FALSE,"ECWEBB";#N/A,#N/A,FALSE,"MFT96";#N/A,#N/A,FALSE,"CTrecon"}</definedName>
    <definedName name="sfad_1" localSheetId="3" hidden="1">{#N/A,#N/A,FALSE,"TMCOMP96";#N/A,#N/A,FALSE,"MAT96";#N/A,#N/A,FALSE,"FANDA96";#N/A,#N/A,FALSE,"INTRAN96";#N/A,#N/A,FALSE,"NAA9697";#N/A,#N/A,FALSE,"ECWEBB";#N/A,#N/A,FALSE,"MFT96";#N/A,#N/A,FALSE,"CTrecon"}</definedName>
    <definedName name="sfad_1" localSheetId="4" hidden="1">{#N/A,#N/A,FALSE,"TMCOMP96";#N/A,#N/A,FALSE,"MAT96";#N/A,#N/A,FALSE,"FANDA96";#N/A,#N/A,FALSE,"INTRAN96";#N/A,#N/A,FALSE,"NAA9697";#N/A,#N/A,FALSE,"ECWEBB";#N/A,#N/A,FALSE,"MFT96";#N/A,#N/A,FALSE,"CTrecon"}</definedName>
    <definedName name="sfad_1" hidden="1">{#N/A,#N/A,FALSE,"TMCOMP96";#N/A,#N/A,FALSE,"MAT96";#N/A,#N/A,FALSE,"FANDA96";#N/A,#N/A,FALSE,"INTRAN96";#N/A,#N/A,FALSE,"NAA9697";#N/A,#N/A,FALSE,"ECWEBB";#N/A,#N/A,FALSE,"MFT96";#N/A,#N/A,FALSE,"CTrecon"}</definedName>
    <definedName name="sfad_1_1" localSheetId="0" hidden="1">{#N/A,#N/A,FALSE,"TMCOMP96";#N/A,#N/A,FALSE,"MAT96";#N/A,#N/A,FALSE,"FANDA96";#N/A,#N/A,FALSE,"INTRAN96";#N/A,#N/A,FALSE,"NAA9697";#N/A,#N/A,FALSE,"ECWEBB";#N/A,#N/A,FALSE,"MFT96";#N/A,#N/A,FALSE,"CTrecon"}</definedName>
    <definedName name="sfad_1_1" localSheetId="3" hidden="1">{#N/A,#N/A,FALSE,"TMCOMP96";#N/A,#N/A,FALSE,"MAT96";#N/A,#N/A,FALSE,"FANDA96";#N/A,#N/A,FALSE,"INTRAN96";#N/A,#N/A,FALSE,"NAA9697";#N/A,#N/A,FALSE,"ECWEBB";#N/A,#N/A,FALSE,"MFT96";#N/A,#N/A,FALSE,"CTrecon"}</definedName>
    <definedName name="sfad_1_1" localSheetId="4" hidden="1">{#N/A,#N/A,FALSE,"TMCOMP96";#N/A,#N/A,FALSE,"MAT96";#N/A,#N/A,FALSE,"FANDA96";#N/A,#N/A,FALSE,"INTRAN96";#N/A,#N/A,FALSE,"NAA9697";#N/A,#N/A,FALSE,"ECWEBB";#N/A,#N/A,FALSE,"MFT96";#N/A,#N/A,FALSE,"CTrecon"}</definedName>
    <definedName name="sfad_1_1" hidden="1">{#N/A,#N/A,FALSE,"TMCOMP96";#N/A,#N/A,FALSE,"MAT96";#N/A,#N/A,FALSE,"FANDA96";#N/A,#N/A,FALSE,"INTRAN96";#N/A,#N/A,FALSE,"NAA9697";#N/A,#N/A,FALSE,"ECWEBB";#N/A,#N/A,FALSE,"MFT96";#N/A,#N/A,FALSE,"CTrecon"}</definedName>
    <definedName name="sfad_1_1_1" localSheetId="0" hidden="1">{#N/A,#N/A,FALSE,"TMCOMP96";#N/A,#N/A,FALSE,"MAT96";#N/A,#N/A,FALSE,"FANDA96";#N/A,#N/A,FALSE,"INTRAN96";#N/A,#N/A,FALSE,"NAA9697";#N/A,#N/A,FALSE,"ECWEBB";#N/A,#N/A,FALSE,"MFT96";#N/A,#N/A,FALSE,"CTrecon"}</definedName>
    <definedName name="sfad_1_1_1" hidden="1">{#N/A,#N/A,FALSE,"TMCOMP96";#N/A,#N/A,FALSE,"MAT96";#N/A,#N/A,FALSE,"FANDA96";#N/A,#N/A,FALSE,"INTRAN96";#N/A,#N/A,FALSE,"NAA9697";#N/A,#N/A,FALSE,"ECWEBB";#N/A,#N/A,FALSE,"MFT96";#N/A,#N/A,FALSE,"CTrecon"}</definedName>
    <definedName name="sfad_1_1_1_1" localSheetId="0" hidden="1">{#N/A,#N/A,FALSE,"TMCOMP96";#N/A,#N/A,FALSE,"MAT96";#N/A,#N/A,FALSE,"FANDA96";#N/A,#N/A,FALSE,"INTRAN96";#N/A,#N/A,FALSE,"NAA9697";#N/A,#N/A,FALSE,"ECWEBB";#N/A,#N/A,FALSE,"MFT96";#N/A,#N/A,FALSE,"CTrecon"}</definedName>
    <definedName name="sfad_1_1_1_1" hidden="1">{#N/A,#N/A,FALSE,"TMCOMP96";#N/A,#N/A,FALSE,"MAT96";#N/A,#N/A,FALSE,"FANDA96";#N/A,#N/A,FALSE,"INTRAN96";#N/A,#N/A,FALSE,"NAA9697";#N/A,#N/A,FALSE,"ECWEBB";#N/A,#N/A,FALSE,"MFT96";#N/A,#N/A,FALSE,"CTrecon"}</definedName>
    <definedName name="sfad_1_1_1_1_1" hidden="1">{#N/A,#N/A,FALSE,"TMCOMP96";#N/A,#N/A,FALSE,"MAT96";#N/A,#N/A,FALSE,"FANDA96";#N/A,#N/A,FALSE,"INTRAN96";#N/A,#N/A,FALSE,"NAA9697";#N/A,#N/A,FALSE,"ECWEBB";#N/A,#N/A,FALSE,"MFT96";#N/A,#N/A,FALSE,"CTrecon"}</definedName>
    <definedName name="sfad_1_1_1_1_2" hidden="1">{#N/A,#N/A,FALSE,"TMCOMP96";#N/A,#N/A,FALSE,"MAT96";#N/A,#N/A,FALSE,"FANDA96";#N/A,#N/A,FALSE,"INTRAN96";#N/A,#N/A,FALSE,"NAA9697";#N/A,#N/A,FALSE,"ECWEBB";#N/A,#N/A,FALSE,"MFT96";#N/A,#N/A,FALSE,"CTrecon"}</definedName>
    <definedName name="sfad_1_1_1_2" localSheetId="0" hidden="1">{#N/A,#N/A,FALSE,"TMCOMP96";#N/A,#N/A,FALSE,"MAT96";#N/A,#N/A,FALSE,"FANDA96";#N/A,#N/A,FALSE,"INTRAN96";#N/A,#N/A,FALSE,"NAA9697";#N/A,#N/A,FALSE,"ECWEBB";#N/A,#N/A,FALSE,"MFT96";#N/A,#N/A,FALSE,"CTrecon"}</definedName>
    <definedName name="sfad_1_1_1_2" hidden="1">{#N/A,#N/A,FALSE,"TMCOMP96";#N/A,#N/A,FALSE,"MAT96";#N/A,#N/A,FALSE,"FANDA96";#N/A,#N/A,FALSE,"INTRAN96";#N/A,#N/A,FALSE,"NAA9697";#N/A,#N/A,FALSE,"ECWEBB";#N/A,#N/A,FALSE,"MFT96";#N/A,#N/A,FALSE,"CTrecon"}</definedName>
    <definedName name="sfad_1_1_1_3" localSheetId="0" hidden="1">{#N/A,#N/A,FALSE,"TMCOMP96";#N/A,#N/A,FALSE,"MAT96";#N/A,#N/A,FALSE,"FANDA96";#N/A,#N/A,FALSE,"INTRAN96";#N/A,#N/A,FALSE,"NAA9697";#N/A,#N/A,FALSE,"ECWEBB";#N/A,#N/A,FALSE,"MFT96";#N/A,#N/A,FALSE,"CTrecon"}</definedName>
    <definedName name="sfad_1_1_1_3" hidden="1">{#N/A,#N/A,FALSE,"TMCOMP96";#N/A,#N/A,FALSE,"MAT96";#N/A,#N/A,FALSE,"FANDA96";#N/A,#N/A,FALSE,"INTRAN96";#N/A,#N/A,FALSE,"NAA9697";#N/A,#N/A,FALSE,"ECWEBB";#N/A,#N/A,FALSE,"MFT96";#N/A,#N/A,FALSE,"CTrecon"}</definedName>
    <definedName name="sfad_1_1_1_4" localSheetId="0" hidden="1">{#N/A,#N/A,FALSE,"TMCOMP96";#N/A,#N/A,FALSE,"MAT96";#N/A,#N/A,FALSE,"FANDA96";#N/A,#N/A,FALSE,"INTRAN96";#N/A,#N/A,FALSE,"NAA9697";#N/A,#N/A,FALSE,"ECWEBB";#N/A,#N/A,FALSE,"MFT96";#N/A,#N/A,FALSE,"CTrecon"}</definedName>
    <definedName name="sfad_1_1_1_4" hidden="1">{#N/A,#N/A,FALSE,"TMCOMP96";#N/A,#N/A,FALSE,"MAT96";#N/A,#N/A,FALSE,"FANDA96";#N/A,#N/A,FALSE,"INTRAN96";#N/A,#N/A,FALSE,"NAA9697";#N/A,#N/A,FALSE,"ECWEBB";#N/A,#N/A,FALSE,"MFT96";#N/A,#N/A,FALSE,"CTrecon"}</definedName>
    <definedName name="sfad_1_1_1_5" localSheetId="0" hidden="1">{#N/A,#N/A,FALSE,"TMCOMP96";#N/A,#N/A,FALSE,"MAT96";#N/A,#N/A,FALSE,"FANDA96";#N/A,#N/A,FALSE,"INTRAN96";#N/A,#N/A,FALSE,"NAA9697";#N/A,#N/A,FALSE,"ECWEBB";#N/A,#N/A,FALSE,"MFT96";#N/A,#N/A,FALSE,"CTrecon"}</definedName>
    <definedName name="sfad_1_1_1_5" hidden="1">{#N/A,#N/A,FALSE,"TMCOMP96";#N/A,#N/A,FALSE,"MAT96";#N/A,#N/A,FALSE,"FANDA96";#N/A,#N/A,FALSE,"INTRAN96";#N/A,#N/A,FALSE,"NAA9697";#N/A,#N/A,FALSE,"ECWEBB";#N/A,#N/A,FALSE,"MFT96";#N/A,#N/A,FALSE,"CTrecon"}</definedName>
    <definedName name="sfad_1_1_2" localSheetId="0" hidden="1">{#N/A,#N/A,FALSE,"TMCOMP96";#N/A,#N/A,FALSE,"MAT96";#N/A,#N/A,FALSE,"FANDA96";#N/A,#N/A,FALSE,"INTRAN96";#N/A,#N/A,FALSE,"NAA9697";#N/A,#N/A,FALSE,"ECWEBB";#N/A,#N/A,FALSE,"MFT96";#N/A,#N/A,FALSE,"CTrecon"}</definedName>
    <definedName name="sfad_1_1_2" hidden="1">{#N/A,#N/A,FALSE,"TMCOMP96";#N/A,#N/A,FALSE,"MAT96";#N/A,#N/A,FALSE,"FANDA96";#N/A,#N/A,FALSE,"INTRAN96";#N/A,#N/A,FALSE,"NAA9697";#N/A,#N/A,FALSE,"ECWEBB";#N/A,#N/A,FALSE,"MFT96";#N/A,#N/A,FALSE,"CTrecon"}</definedName>
    <definedName name="sfad_1_1_3" localSheetId="0" hidden="1">{#N/A,#N/A,FALSE,"TMCOMP96";#N/A,#N/A,FALSE,"MAT96";#N/A,#N/A,FALSE,"FANDA96";#N/A,#N/A,FALSE,"INTRAN96";#N/A,#N/A,FALSE,"NAA9697";#N/A,#N/A,FALSE,"ECWEBB";#N/A,#N/A,FALSE,"MFT96";#N/A,#N/A,FALSE,"CTrecon"}</definedName>
    <definedName name="sfad_1_1_3" hidden="1">{#N/A,#N/A,FALSE,"TMCOMP96";#N/A,#N/A,FALSE,"MAT96";#N/A,#N/A,FALSE,"FANDA96";#N/A,#N/A,FALSE,"INTRAN96";#N/A,#N/A,FALSE,"NAA9697";#N/A,#N/A,FALSE,"ECWEBB";#N/A,#N/A,FALSE,"MFT96";#N/A,#N/A,FALSE,"CTrecon"}</definedName>
    <definedName name="sfad_1_1_4" localSheetId="0" hidden="1">{#N/A,#N/A,FALSE,"TMCOMP96";#N/A,#N/A,FALSE,"MAT96";#N/A,#N/A,FALSE,"FANDA96";#N/A,#N/A,FALSE,"INTRAN96";#N/A,#N/A,FALSE,"NAA9697";#N/A,#N/A,FALSE,"ECWEBB";#N/A,#N/A,FALSE,"MFT96";#N/A,#N/A,FALSE,"CTrecon"}</definedName>
    <definedName name="sfad_1_1_4" hidden="1">{#N/A,#N/A,FALSE,"TMCOMP96";#N/A,#N/A,FALSE,"MAT96";#N/A,#N/A,FALSE,"FANDA96";#N/A,#N/A,FALSE,"INTRAN96";#N/A,#N/A,FALSE,"NAA9697";#N/A,#N/A,FALSE,"ECWEBB";#N/A,#N/A,FALSE,"MFT96";#N/A,#N/A,FALSE,"CTrecon"}</definedName>
    <definedName name="sfad_1_1_5" localSheetId="0" hidden="1">{#N/A,#N/A,FALSE,"TMCOMP96";#N/A,#N/A,FALSE,"MAT96";#N/A,#N/A,FALSE,"FANDA96";#N/A,#N/A,FALSE,"INTRAN96";#N/A,#N/A,FALSE,"NAA9697";#N/A,#N/A,FALSE,"ECWEBB";#N/A,#N/A,FALSE,"MFT96";#N/A,#N/A,FALSE,"CTrecon"}</definedName>
    <definedName name="sfad_1_1_5" hidden="1">{#N/A,#N/A,FALSE,"TMCOMP96";#N/A,#N/A,FALSE,"MAT96";#N/A,#N/A,FALSE,"FANDA96";#N/A,#N/A,FALSE,"INTRAN96";#N/A,#N/A,FALSE,"NAA9697";#N/A,#N/A,FALSE,"ECWEBB";#N/A,#N/A,FALSE,"MFT96";#N/A,#N/A,FALSE,"CTrecon"}</definedName>
    <definedName name="sfad_1_2" localSheetId="0" hidden="1">{#N/A,#N/A,FALSE,"TMCOMP96";#N/A,#N/A,FALSE,"MAT96";#N/A,#N/A,FALSE,"FANDA96";#N/A,#N/A,FALSE,"INTRAN96";#N/A,#N/A,FALSE,"NAA9697";#N/A,#N/A,FALSE,"ECWEBB";#N/A,#N/A,FALSE,"MFT96";#N/A,#N/A,FALSE,"CTrecon"}</definedName>
    <definedName name="sfad_1_2" hidden="1">{#N/A,#N/A,FALSE,"TMCOMP96";#N/A,#N/A,FALSE,"MAT96";#N/A,#N/A,FALSE,"FANDA96";#N/A,#N/A,FALSE,"INTRAN96";#N/A,#N/A,FALSE,"NAA9697";#N/A,#N/A,FALSE,"ECWEBB";#N/A,#N/A,FALSE,"MFT96";#N/A,#N/A,FALSE,"CTrecon"}</definedName>
    <definedName name="sfad_1_2_1" localSheetId="0" hidden="1">{#N/A,#N/A,FALSE,"TMCOMP96";#N/A,#N/A,FALSE,"MAT96";#N/A,#N/A,FALSE,"FANDA96";#N/A,#N/A,FALSE,"INTRAN96";#N/A,#N/A,FALSE,"NAA9697";#N/A,#N/A,FALSE,"ECWEBB";#N/A,#N/A,FALSE,"MFT96";#N/A,#N/A,FALSE,"CTrecon"}</definedName>
    <definedName name="sfad_1_2_1" hidden="1">{#N/A,#N/A,FALSE,"TMCOMP96";#N/A,#N/A,FALSE,"MAT96";#N/A,#N/A,FALSE,"FANDA96";#N/A,#N/A,FALSE,"INTRAN96";#N/A,#N/A,FALSE,"NAA9697";#N/A,#N/A,FALSE,"ECWEBB";#N/A,#N/A,FALSE,"MFT96";#N/A,#N/A,FALSE,"CTrecon"}</definedName>
    <definedName name="sfad_1_2_1_1" localSheetId="0" hidden="1">{#N/A,#N/A,FALSE,"TMCOMP96";#N/A,#N/A,FALSE,"MAT96";#N/A,#N/A,FALSE,"FANDA96";#N/A,#N/A,FALSE,"INTRAN96";#N/A,#N/A,FALSE,"NAA9697";#N/A,#N/A,FALSE,"ECWEBB";#N/A,#N/A,FALSE,"MFT96";#N/A,#N/A,FALSE,"CTrecon"}</definedName>
    <definedName name="sfad_1_2_1_1" hidden="1">{#N/A,#N/A,FALSE,"TMCOMP96";#N/A,#N/A,FALSE,"MAT96";#N/A,#N/A,FALSE,"FANDA96";#N/A,#N/A,FALSE,"INTRAN96";#N/A,#N/A,FALSE,"NAA9697";#N/A,#N/A,FALSE,"ECWEBB";#N/A,#N/A,FALSE,"MFT96";#N/A,#N/A,FALSE,"CTrecon"}</definedName>
    <definedName name="sfad_1_2_1_1_1" hidden="1">{#N/A,#N/A,FALSE,"TMCOMP96";#N/A,#N/A,FALSE,"MAT96";#N/A,#N/A,FALSE,"FANDA96";#N/A,#N/A,FALSE,"INTRAN96";#N/A,#N/A,FALSE,"NAA9697";#N/A,#N/A,FALSE,"ECWEBB";#N/A,#N/A,FALSE,"MFT96";#N/A,#N/A,FALSE,"CTrecon"}</definedName>
    <definedName name="sfad_1_2_1_1_2" hidden="1">{#N/A,#N/A,FALSE,"TMCOMP96";#N/A,#N/A,FALSE,"MAT96";#N/A,#N/A,FALSE,"FANDA96";#N/A,#N/A,FALSE,"INTRAN96";#N/A,#N/A,FALSE,"NAA9697";#N/A,#N/A,FALSE,"ECWEBB";#N/A,#N/A,FALSE,"MFT96";#N/A,#N/A,FALSE,"CTrecon"}</definedName>
    <definedName name="sfad_1_2_1_2" localSheetId="0" hidden="1">{#N/A,#N/A,FALSE,"TMCOMP96";#N/A,#N/A,FALSE,"MAT96";#N/A,#N/A,FALSE,"FANDA96";#N/A,#N/A,FALSE,"INTRAN96";#N/A,#N/A,FALSE,"NAA9697";#N/A,#N/A,FALSE,"ECWEBB";#N/A,#N/A,FALSE,"MFT96";#N/A,#N/A,FALSE,"CTrecon"}</definedName>
    <definedName name="sfad_1_2_1_2" hidden="1">{#N/A,#N/A,FALSE,"TMCOMP96";#N/A,#N/A,FALSE,"MAT96";#N/A,#N/A,FALSE,"FANDA96";#N/A,#N/A,FALSE,"INTRAN96";#N/A,#N/A,FALSE,"NAA9697";#N/A,#N/A,FALSE,"ECWEBB";#N/A,#N/A,FALSE,"MFT96";#N/A,#N/A,FALSE,"CTrecon"}</definedName>
    <definedName name="sfad_1_2_1_3" localSheetId="0" hidden="1">{#N/A,#N/A,FALSE,"TMCOMP96";#N/A,#N/A,FALSE,"MAT96";#N/A,#N/A,FALSE,"FANDA96";#N/A,#N/A,FALSE,"INTRAN96";#N/A,#N/A,FALSE,"NAA9697";#N/A,#N/A,FALSE,"ECWEBB";#N/A,#N/A,FALSE,"MFT96";#N/A,#N/A,FALSE,"CTrecon"}</definedName>
    <definedName name="sfad_1_2_1_3" hidden="1">{#N/A,#N/A,FALSE,"TMCOMP96";#N/A,#N/A,FALSE,"MAT96";#N/A,#N/A,FALSE,"FANDA96";#N/A,#N/A,FALSE,"INTRAN96";#N/A,#N/A,FALSE,"NAA9697";#N/A,#N/A,FALSE,"ECWEBB";#N/A,#N/A,FALSE,"MFT96";#N/A,#N/A,FALSE,"CTrecon"}</definedName>
    <definedName name="sfad_1_2_1_4" localSheetId="0" hidden="1">{#N/A,#N/A,FALSE,"TMCOMP96";#N/A,#N/A,FALSE,"MAT96";#N/A,#N/A,FALSE,"FANDA96";#N/A,#N/A,FALSE,"INTRAN96";#N/A,#N/A,FALSE,"NAA9697";#N/A,#N/A,FALSE,"ECWEBB";#N/A,#N/A,FALSE,"MFT96";#N/A,#N/A,FALSE,"CTrecon"}</definedName>
    <definedName name="sfad_1_2_1_4" hidden="1">{#N/A,#N/A,FALSE,"TMCOMP96";#N/A,#N/A,FALSE,"MAT96";#N/A,#N/A,FALSE,"FANDA96";#N/A,#N/A,FALSE,"INTRAN96";#N/A,#N/A,FALSE,"NAA9697";#N/A,#N/A,FALSE,"ECWEBB";#N/A,#N/A,FALSE,"MFT96";#N/A,#N/A,FALSE,"CTrecon"}</definedName>
    <definedName name="sfad_1_2_1_5" localSheetId="0" hidden="1">{#N/A,#N/A,FALSE,"TMCOMP96";#N/A,#N/A,FALSE,"MAT96";#N/A,#N/A,FALSE,"FANDA96";#N/A,#N/A,FALSE,"INTRAN96";#N/A,#N/A,FALSE,"NAA9697";#N/A,#N/A,FALSE,"ECWEBB";#N/A,#N/A,FALSE,"MFT96";#N/A,#N/A,FALSE,"CTrecon"}</definedName>
    <definedName name="sfad_1_2_1_5" hidden="1">{#N/A,#N/A,FALSE,"TMCOMP96";#N/A,#N/A,FALSE,"MAT96";#N/A,#N/A,FALSE,"FANDA96";#N/A,#N/A,FALSE,"INTRAN96";#N/A,#N/A,FALSE,"NAA9697";#N/A,#N/A,FALSE,"ECWEBB";#N/A,#N/A,FALSE,"MFT96";#N/A,#N/A,FALSE,"CTrecon"}</definedName>
    <definedName name="sfad_1_2_2" localSheetId="0" hidden="1">{#N/A,#N/A,FALSE,"TMCOMP96";#N/A,#N/A,FALSE,"MAT96";#N/A,#N/A,FALSE,"FANDA96";#N/A,#N/A,FALSE,"INTRAN96";#N/A,#N/A,FALSE,"NAA9697";#N/A,#N/A,FALSE,"ECWEBB";#N/A,#N/A,FALSE,"MFT96";#N/A,#N/A,FALSE,"CTrecon"}</definedName>
    <definedName name="sfad_1_2_2" hidden="1">{#N/A,#N/A,FALSE,"TMCOMP96";#N/A,#N/A,FALSE,"MAT96";#N/A,#N/A,FALSE,"FANDA96";#N/A,#N/A,FALSE,"INTRAN96";#N/A,#N/A,FALSE,"NAA9697";#N/A,#N/A,FALSE,"ECWEBB";#N/A,#N/A,FALSE,"MFT96";#N/A,#N/A,FALSE,"CTrecon"}</definedName>
    <definedName name="sfad_1_2_3" localSheetId="0" hidden="1">{#N/A,#N/A,FALSE,"TMCOMP96";#N/A,#N/A,FALSE,"MAT96";#N/A,#N/A,FALSE,"FANDA96";#N/A,#N/A,FALSE,"INTRAN96";#N/A,#N/A,FALSE,"NAA9697";#N/A,#N/A,FALSE,"ECWEBB";#N/A,#N/A,FALSE,"MFT96";#N/A,#N/A,FALSE,"CTrecon"}</definedName>
    <definedName name="sfad_1_2_3" hidden="1">{#N/A,#N/A,FALSE,"TMCOMP96";#N/A,#N/A,FALSE,"MAT96";#N/A,#N/A,FALSE,"FANDA96";#N/A,#N/A,FALSE,"INTRAN96";#N/A,#N/A,FALSE,"NAA9697";#N/A,#N/A,FALSE,"ECWEBB";#N/A,#N/A,FALSE,"MFT96";#N/A,#N/A,FALSE,"CTrecon"}</definedName>
    <definedName name="sfad_1_2_4" localSheetId="0" hidden="1">{#N/A,#N/A,FALSE,"TMCOMP96";#N/A,#N/A,FALSE,"MAT96";#N/A,#N/A,FALSE,"FANDA96";#N/A,#N/A,FALSE,"INTRAN96";#N/A,#N/A,FALSE,"NAA9697";#N/A,#N/A,FALSE,"ECWEBB";#N/A,#N/A,FALSE,"MFT96";#N/A,#N/A,FALSE,"CTrecon"}</definedName>
    <definedName name="sfad_1_2_4" hidden="1">{#N/A,#N/A,FALSE,"TMCOMP96";#N/A,#N/A,FALSE,"MAT96";#N/A,#N/A,FALSE,"FANDA96";#N/A,#N/A,FALSE,"INTRAN96";#N/A,#N/A,FALSE,"NAA9697";#N/A,#N/A,FALSE,"ECWEBB";#N/A,#N/A,FALSE,"MFT96";#N/A,#N/A,FALSE,"CTrecon"}</definedName>
    <definedName name="sfad_1_2_5" localSheetId="0" hidden="1">{#N/A,#N/A,FALSE,"TMCOMP96";#N/A,#N/A,FALSE,"MAT96";#N/A,#N/A,FALSE,"FANDA96";#N/A,#N/A,FALSE,"INTRAN96";#N/A,#N/A,FALSE,"NAA9697";#N/A,#N/A,FALSE,"ECWEBB";#N/A,#N/A,FALSE,"MFT96";#N/A,#N/A,FALSE,"CTrecon"}</definedName>
    <definedName name="sfad_1_2_5" hidden="1">{#N/A,#N/A,FALSE,"TMCOMP96";#N/A,#N/A,FALSE,"MAT96";#N/A,#N/A,FALSE,"FANDA96";#N/A,#N/A,FALSE,"INTRAN96";#N/A,#N/A,FALSE,"NAA9697";#N/A,#N/A,FALSE,"ECWEBB";#N/A,#N/A,FALSE,"MFT96";#N/A,#N/A,FALSE,"CTrecon"}</definedName>
    <definedName name="sfad_1_3" localSheetId="0" hidden="1">{#N/A,#N/A,FALSE,"TMCOMP96";#N/A,#N/A,FALSE,"MAT96";#N/A,#N/A,FALSE,"FANDA96";#N/A,#N/A,FALSE,"INTRAN96";#N/A,#N/A,FALSE,"NAA9697";#N/A,#N/A,FALSE,"ECWEBB";#N/A,#N/A,FALSE,"MFT96";#N/A,#N/A,FALSE,"CTrecon"}</definedName>
    <definedName name="sfad_1_3" hidden="1">{#N/A,#N/A,FALSE,"TMCOMP96";#N/A,#N/A,FALSE,"MAT96";#N/A,#N/A,FALSE,"FANDA96";#N/A,#N/A,FALSE,"INTRAN96";#N/A,#N/A,FALSE,"NAA9697";#N/A,#N/A,FALSE,"ECWEBB";#N/A,#N/A,FALSE,"MFT96";#N/A,#N/A,FALSE,"CTrecon"}</definedName>
    <definedName name="sfad_1_3_1" localSheetId="0" hidden="1">{#N/A,#N/A,FALSE,"TMCOMP96";#N/A,#N/A,FALSE,"MAT96";#N/A,#N/A,FALSE,"FANDA96";#N/A,#N/A,FALSE,"INTRAN96";#N/A,#N/A,FALSE,"NAA9697";#N/A,#N/A,FALSE,"ECWEBB";#N/A,#N/A,FALSE,"MFT96";#N/A,#N/A,FALSE,"CTrecon"}</definedName>
    <definedName name="sfad_1_3_1" hidden="1">{#N/A,#N/A,FALSE,"TMCOMP96";#N/A,#N/A,FALSE,"MAT96";#N/A,#N/A,FALSE,"FANDA96";#N/A,#N/A,FALSE,"INTRAN96";#N/A,#N/A,FALSE,"NAA9697";#N/A,#N/A,FALSE,"ECWEBB";#N/A,#N/A,FALSE,"MFT96";#N/A,#N/A,FALSE,"CTrecon"}</definedName>
    <definedName name="sfad_1_3_1_1" localSheetId="0" hidden="1">{#N/A,#N/A,FALSE,"TMCOMP96";#N/A,#N/A,FALSE,"MAT96";#N/A,#N/A,FALSE,"FANDA96";#N/A,#N/A,FALSE,"INTRAN96";#N/A,#N/A,FALSE,"NAA9697";#N/A,#N/A,FALSE,"ECWEBB";#N/A,#N/A,FALSE,"MFT96";#N/A,#N/A,FALSE,"CTrecon"}</definedName>
    <definedName name="sfad_1_3_1_1" hidden="1">{#N/A,#N/A,FALSE,"TMCOMP96";#N/A,#N/A,FALSE,"MAT96";#N/A,#N/A,FALSE,"FANDA96";#N/A,#N/A,FALSE,"INTRAN96";#N/A,#N/A,FALSE,"NAA9697";#N/A,#N/A,FALSE,"ECWEBB";#N/A,#N/A,FALSE,"MFT96";#N/A,#N/A,FALSE,"CTrecon"}</definedName>
    <definedName name="sfad_1_3_1_1_1" hidden="1">{#N/A,#N/A,FALSE,"TMCOMP96";#N/A,#N/A,FALSE,"MAT96";#N/A,#N/A,FALSE,"FANDA96";#N/A,#N/A,FALSE,"INTRAN96";#N/A,#N/A,FALSE,"NAA9697";#N/A,#N/A,FALSE,"ECWEBB";#N/A,#N/A,FALSE,"MFT96";#N/A,#N/A,FALSE,"CTrecon"}</definedName>
    <definedName name="sfad_1_3_1_1_2" hidden="1">{#N/A,#N/A,FALSE,"TMCOMP96";#N/A,#N/A,FALSE,"MAT96";#N/A,#N/A,FALSE,"FANDA96";#N/A,#N/A,FALSE,"INTRAN96";#N/A,#N/A,FALSE,"NAA9697";#N/A,#N/A,FALSE,"ECWEBB";#N/A,#N/A,FALSE,"MFT96";#N/A,#N/A,FALSE,"CTrecon"}</definedName>
    <definedName name="sfad_1_3_1_2" localSheetId="0" hidden="1">{#N/A,#N/A,FALSE,"TMCOMP96";#N/A,#N/A,FALSE,"MAT96";#N/A,#N/A,FALSE,"FANDA96";#N/A,#N/A,FALSE,"INTRAN96";#N/A,#N/A,FALSE,"NAA9697";#N/A,#N/A,FALSE,"ECWEBB";#N/A,#N/A,FALSE,"MFT96";#N/A,#N/A,FALSE,"CTrecon"}</definedName>
    <definedName name="sfad_1_3_1_2" hidden="1">{#N/A,#N/A,FALSE,"TMCOMP96";#N/A,#N/A,FALSE,"MAT96";#N/A,#N/A,FALSE,"FANDA96";#N/A,#N/A,FALSE,"INTRAN96";#N/A,#N/A,FALSE,"NAA9697";#N/A,#N/A,FALSE,"ECWEBB";#N/A,#N/A,FALSE,"MFT96";#N/A,#N/A,FALSE,"CTrecon"}</definedName>
    <definedName name="sfad_1_3_1_3" localSheetId="0" hidden="1">{#N/A,#N/A,FALSE,"TMCOMP96";#N/A,#N/A,FALSE,"MAT96";#N/A,#N/A,FALSE,"FANDA96";#N/A,#N/A,FALSE,"INTRAN96";#N/A,#N/A,FALSE,"NAA9697";#N/A,#N/A,FALSE,"ECWEBB";#N/A,#N/A,FALSE,"MFT96";#N/A,#N/A,FALSE,"CTrecon"}</definedName>
    <definedName name="sfad_1_3_1_3" hidden="1">{#N/A,#N/A,FALSE,"TMCOMP96";#N/A,#N/A,FALSE,"MAT96";#N/A,#N/A,FALSE,"FANDA96";#N/A,#N/A,FALSE,"INTRAN96";#N/A,#N/A,FALSE,"NAA9697";#N/A,#N/A,FALSE,"ECWEBB";#N/A,#N/A,FALSE,"MFT96";#N/A,#N/A,FALSE,"CTrecon"}</definedName>
    <definedName name="sfad_1_3_1_4" localSheetId="0" hidden="1">{#N/A,#N/A,FALSE,"TMCOMP96";#N/A,#N/A,FALSE,"MAT96";#N/A,#N/A,FALSE,"FANDA96";#N/A,#N/A,FALSE,"INTRAN96";#N/A,#N/A,FALSE,"NAA9697";#N/A,#N/A,FALSE,"ECWEBB";#N/A,#N/A,FALSE,"MFT96";#N/A,#N/A,FALSE,"CTrecon"}</definedName>
    <definedName name="sfad_1_3_1_4" hidden="1">{#N/A,#N/A,FALSE,"TMCOMP96";#N/A,#N/A,FALSE,"MAT96";#N/A,#N/A,FALSE,"FANDA96";#N/A,#N/A,FALSE,"INTRAN96";#N/A,#N/A,FALSE,"NAA9697";#N/A,#N/A,FALSE,"ECWEBB";#N/A,#N/A,FALSE,"MFT96";#N/A,#N/A,FALSE,"CTrecon"}</definedName>
    <definedName name="sfad_1_3_1_5" localSheetId="0" hidden="1">{#N/A,#N/A,FALSE,"TMCOMP96";#N/A,#N/A,FALSE,"MAT96";#N/A,#N/A,FALSE,"FANDA96";#N/A,#N/A,FALSE,"INTRAN96";#N/A,#N/A,FALSE,"NAA9697";#N/A,#N/A,FALSE,"ECWEBB";#N/A,#N/A,FALSE,"MFT96";#N/A,#N/A,FALSE,"CTrecon"}</definedName>
    <definedName name="sfad_1_3_1_5" hidden="1">{#N/A,#N/A,FALSE,"TMCOMP96";#N/A,#N/A,FALSE,"MAT96";#N/A,#N/A,FALSE,"FANDA96";#N/A,#N/A,FALSE,"INTRAN96";#N/A,#N/A,FALSE,"NAA9697";#N/A,#N/A,FALSE,"ECWEBB";#N/A,#N/A,FALSE,"MFT96";#N/A,#N/A,FALSE,"CTrecon"}</definedName>
    <definedName name="sfad_1_3_2" localSheetId="0" hidden="1">{#N/A,#N/A,FALSE,"TMCOMP96";#N/A,#N/A,FALSE,"MAT96";#N/A,#N/A,FALSE,"FANDA96";#N/A,#N/A,FALSE,"INTRAN96";#N/A,#N/A,FALSE,"NAA9697";#N/A,#N/A,FALSE,"ECWEBB";#N/A,#N/A,FALSE,"MFT96";#N/A,#N/A,FALSE,"CTrecon"}</definedName>
    <definedName name="sfad_1_3_2" hidden="1">{#N/A,#N/A,FALSE,"TMCOMP96";#N/A,#N/A,FALSE,"MAT96";#N/A,#N/A,FALSE,"FANDA96";#N/A,#N/A,FALSE,"INTRAN96";#N/A,#N/A,FALSE,"NAA9697";#N/A,#N/A,FALSE,"ECWEBB";#N/A,#N/A,FALSE,"MFT96";#N/A,#N/A,FALSE,"CTrecon"}</definedName>
    <definedName name="sfad_1_3_3" localSheetId="0" hidden="1">{#N/A,#N/A,FALSE,"TMCOMP96";#N/A,#N/A,FALSE,"MAT96";#N/A,#N/A,FALSE,"FANDA96";#N/A,#N/A,FALSE,"INTRAN96";#N/A,#N/A,FALSE,"NAA9697";#N/A,#N/A,FALSE,"ECWEBB";#N/A,#N/A,FALSE,"MFT96";#N/A,#N/A,FALSE,"CTrecon"}</definedName>
    <definedName name="sfad_1_3_3" hidden="1">{#N/A,#N/A,FALSE,"TMCOMP96";#N/A,#N/A,FALSE,"MAT96";#N/A,#N/A,FALSE,"FANDA96";#N/A,#N/A,FALSE,"INTRAN96";#N/A,#N/A,FALSE,"NAA9697";#N/A,#N/A,FALSE,"ECWEBB";#N/A,#N/A,FALSE,"MFT96";#N/A,#N/A,FALSE,"CTrecon"}</definedName>
    <definedName name="sfad_1_3_4" localSheetId="0" hidden="1">{#N/A,#N/A,FALSE,"TMCOMP96";#N/A,#N/A,FALSE,"MAT96";#N/A,#N/A,FALSE,"FANDA96";#N/A,#N/A,FALSE,"INTRAN96";#N/A,#N/A,FALSE,"NAA9697";#N/A,#N/A,FALSE,"ECWEBB";#N/A,#N/A,FALSE,"MFT96";#N/A,#N/A,FALSE,"CTrecon"}</definedName>
    <definedName name="sfad_1_3_4" hidden="1">{#N/A,#N/A,FALSE,"TMCOMP96";#N/A,#N/A,FALSE,"MAT96";#N/A,#N/A,FALSE,"FANDA96";#N/A,#N/A,FALSE,"INTRAN96";#N/A,#N/A,FALSE,"NAA9697";#N/A,#N/A,FALSE,"ECWEBB";#N/A,#N/A,FALSE,"MFT96";#N/A,#N/A,FALSE,"CTrecon"}</definedName>
    <definedName name="sfad_1_3_5" localSheetId="0" hidden="1">{#N/A,#N/A,FALSE,"TMCOMP96";#N/A,#N/A,FALSE,"MAT96";#N/A,#N/A,FALSE,"FANDA96";#N/A,#N/A,FALSE,"INTRAN96";#N/A,#N/A,FALSE,"NAA9697";#N/A,#N/A,FALSE,"ECWEBB";#N/A,#N/A,FALSE,"MFT96";#N/A,#N/A,FALSE,"CTrecon"}</definedName>
    <definedName name="sfad_1_3_5" hidden="1">{#N/A,#N/A,FALSE,"TMCOMP96";#N/A,#N/A,FALSE,"MAT96";#N/A,#N/A,FALSE,"FANDA96";#N/A,#N/A,FALSE,"INTRAN96";#N/A,#N/A,FALSE,"NAA9697";#N/A,#N/A,FALSE,"ECWEBB";#N/A,#N/A,FALSE,"MFT96";#N/A,#N/A,FALSE,"CTrecon"}</definedName>
    <definedName name="sfad_1_4" localSheetId="0" hidden="1">{#N/A,#N/A,FALSE,"TMCOMP96";#N/A,#N/A,FALSE,"MAT96";#N/A,#N/A,FALSE,"FANDA96";#N/A,#N/A,FALSE,"INTRAN96";#N/A,#N/A,FALSE,"NAA9697";#N/A,#N/A,FALSE,"ECWEBB";#N/A,#N/A,FALSE,"MFT96";#N/A,#N/A,FALSE,"CTrecon"}</definedName>
    <definedName name="sfad_1_4" hidden="1">{#N/A,#N/A,FALSE,"TMCOMP96";#N/A,#N/A,FALSE,"MAT96";#N/A,#N/A,FALSE,"FANDA96";#N/A,#N/A,FALSE,"INTRAN96";#N/A,#N/A,FALSE,"NAA9697";#N/A,#N/A,FALSE,"ECWEBB";#N/A,#N/A,FALSE,"MFT96";#N/A,#N/A,FALSE,"CTrecon"}</definedName>
    <definedName name="sfad_1_4_1" localSheetId="0" hidden="1">{#N/A,#N/A,FALSE,"TMCOMP96";#N/A,#N/A,FALSE,"MAT96";#N/A,#N/A,FALSE,"FANDA96";#N/A,#N/A,FALSE,"INTRAN96";#N/A,#N/A,FALSE,"NAA9697";#N/A,#N/A,FALSE,"ECWEBB";#N/A,#N/A,FALSE,"MFT96";#N/A,#N/A,FALSE,"CTrecon"}</definedName>
    <definedName name="sfad_1_4_1" hidden="1">{#N/A,#N/A,FALSE,"TMCOMP96";#N/A,#N/A,FALSE,"MAT96";#N/A,#N/A,FALSE,"FANDA96";#N/A,#N/A,FALSE,"INTRAN96";#N/A,#N/A,FALSE,"NAA9697";#N/A,#N/A,FALSE,"ECWEBB";#N/A,#N/A,FALSE,"MFT96";#N/A,#N/A,FALSE,"CTrecon"}</definedName>
    <definedName name="sfad_1_4_1_1" localSheetId="0" hidden="1">{#N/A,#N/A,FALSE,"TMCOMP96";#N/A,#N/A,FALSE,"MAT96";#N/A,#N/A,FALSE,"FANDA96";#N/A,#N/A,FALSE,"INTRAN96";#N/A,#N/A,FALSE,"NAA9697";#N/A,#N/A,FALSE,"ECWEBB";#N/A,#N/A,FALSE,"MFT96";#N/A,#N/A,FALSE,"CTrecon"}</definedName>
    <definedName name="sfad_1_4_1_1" hidden="1">{#N/A,#N/A,FALSE,"TMCOMP96";#N/A,#N/A,FALSE,"MAT96";#N/A,#N/A,FALSE,"FANDA96";#N/A,#N/A,FALSE,"INTRAN96";#N/A,#N/A,FALSE,"NAA9697";#N/A,#N/A,FALSE,"ECWEBB";#N/A,#N/A,FALSE,"MFT96";#N/A,#N/A,FALSE,"CTrecon"}</definedName>
    <definedName name="sfad_1_4_1_2" localSheetId="0" hidden="1">{#N/A,#N/A,FALSE,"TMCOMP96";#N/A,#N/A,FALSE,"MAT96";#N/A,#N/A,FALSE,"FANDA96";#N/A,#N/A,FALSE,"INTRAN96";#N/A,#N/A,FALSE,"NAA9697";#N/A,#N/A,FALSE,"ECWEBB";#N/A,#N/A,FALSE,"MFT96";#N/A,#N/A,FALSE,"CTrecon"}</definedName>
    <definedName name="sfad_1_4_1_2" hidden="1">{#N/A,#N/A,FALSE,"TMCOMP96";#N/A,#N/A,FALSE,"MAT96";#N/A,#N/A,FALSE,"FANDA96";#N/A,#N/A,FALSE,"INTRAN96";#N/A,#N/A,FALSE,"NAA9697";#N/A,#N/A,FALSE,"ECWEBB";#N/A,#N/A,FALSE,"MFT96";#N/A,#N/A,FALSE,"CTrecon"}</definedName>
    <definedName name="sfad_1_4_1_3" localSheetId="0" hidden="1">{#N/A,#N/A,FALSE,"TMCOMP96";#N/A,#N/A,FALSE,"MAT96";#N/A,#N/A,FALSE,"FANDA96";#N/A,#N/A,FALSE,"INTRAN96";#N/A,#N/A,FALSE,"NAA9697";#N/A,#N/A,FALSE,"ECWEBB";#N/A,#N/A,FALSE,"MFT96";#N/A,#N/A,FALSE,"CTrecon"}</definedName>
    <definedName name="sfad_1_4_1_3" hidden="1">{#N/A,#N/A,FALSE,"TMCOMP96";#N/A,#N/A,FALSE,"MAT96";#N/A,#N/A,FALSE,"FANDA96";#N/A,#N/A,FALSE,"INTRAN96";#N/A,#N/A,FALSE,"NAA9697";#N/A,#N/A,FALSE,"ECWEBB";#N/A,#N/A,FALSE,"MFT96";#N/A,#N/A,FALSE,"CTrecon"}</definedName>
    <definedName name="sfad_1_4_1_4" localSheetId="0" hidden="1">{#N/A,#N/A,FALSE,"TMCOMP96";#N/A,#N/A,FALSE,"MAT96";#N/A,#N/A,FALSE,"FANDA96";#N/A,#N/A,FALSE,"INTRAN96";#N/A,#N/A,FALSE,"NAA9697";#N/A,#N/A,FALSE,"ECWEBB";#N/A,#N/A,FALSE,"MFT96";#N/A,#N/A,FALSE,"CTrecon"}</definedName>
    <definedName name="sfad_1_4_1_4" hidden="1">{#N/A,#N/A,FALSE,"TMCOMP96";#N/A,#N/A,FALSE,"MAT96";#N/A,#N/A,FALSE,"FANDA96";#N/A,#N/A,FALSE,"INTRAN96";#N/A,#N/A,FALSE,"NAA9697";#N/A,#N/A,FALSE,"ECWEBB";#N/A,#N/A,FALSE,"MFT96";#N/A,#N/A,FALSE,"CTrecon"}</definedName>
    <definedName name="sfad_1_4_1_5" hidden="1">{#N/A,#N/A,FALSE,"TMCOMP96";#N/A,#N/A,FALSE,"MAT96";#N/A,#N/A,FALSE,"FANDA96";#N/A,#N/A,FALSE,"INTRAN96";#N/A,#N/A,FALSE,"NAA9697";#N/A,#N/A,FALSE,"ECWEBB";#N/A,#N/A,FALSE,"MFT96";#N/A,#N/A,FALSE,"CTrecon"}</definedName>
    <definedName name="sfad_1_4_2" localSheetId="0" hidden="1">{#N/A,#N/A,FALSE,"TMCOMP96";#N/A,#N/A,FALSE,"MAT96";#N/A,#N/A,FALSE,"FANDA96";#N/A,#N/A,FALSE,"INTRAN96";#N/A,#N/A,FALSE,"NAA9697";#N/A,#N/A,FALSE,"ECWEBB";#N/A,#N/A,FALSE,"MFT96";#N/A,#N/A,FALSE,"CTrecon"}</definedName>
    <definedName name="sfad_1_4_2" hidden="1">{#N/A,#N/A,FALSE,"TMCOMP96";#N/A,#N/A,FALSE,"MAT96";#N/A,#N/A,FALSE,"FANDA96";#N/A,#N/A,FALSE,"INTRAN96";#N/A,#N/A,FALSE,"NAA9697";#N/A,#N/A,FALSE,"ECWEBB";#N/A,#N/A,FALSE,"MFT96";#N/A,#N/A,FALSE,"CTrecon"}</definedName>
    <definedName name="sfad_1_4_3" localSheetId="0" hidden="1">{#N/A,#N/A,FALSE,"TMCOMP96";#N/A,#N/A,FALSE,"MAT96";#N/A,#N/A,FALSE,"FANDA96";#N/A,#N/A,FALSE,"INTRAN96";#N/A,#N/A,FALSE,"NAA9697";#N/A,#N/A,FALSE,"ECWEBB";#N/A,#N/A,FALSE,"MFT96";#N/A,#N/A,FALSE,"CTrecon"}</definedName>
    <definedName name="sfad_1_4_3" hidden="1">{#N/A,#N/A,FALSE,"TMCOMP96";#N/A,#N/A,FALSE,"MAT96";#N/A,#N/A,FALSE,"FANDA96";#N/A,#N/A,FALSE,"INTRAN96";#N/A,#N/A,FALSE,"NAA9697";#N/A,#N/A,FALSE,"ECWEBB";#N/A,#N/A,FALSE,"MFT96";#N/A,#N/A,FALSE,"CTrecon"}</definedName>
    <definedName name="sfad_1_4_4" localSheetId="0" hidden="1">{#N/A,#N/A,FALSE,"TMCOMP96";#N/A,#N/A,FALSE,"MAT96";#N/A,#N/A,FALSE,"FANDA96";#N/A,#N/A,FALSE,"INTRAN96";#N/A,#N/A,FALSE,"NAA9697";#N/A,#N/A,FALSE,"ECWEBB";#N/A,#N/A,FALSE,"MFT96";#N/A,#N/A,FALSE,"CTrecon"}</definedName>
    <definedName name="sfad_1_4_4" hidden="1">{#N/A,#N/A,FALSE,"TMCOMP96";#N/A,#N/A,FALSE,"MAT96";#N/A,#N/A,FALSE,"FANDA96";#N/A,#N/A,FALSE,"INTRAN96";#N/A,#N/A,FALSE,"NAA9697";#N/A,#N/A,FALSE,"ECWEBB";#N/A,#N/A,FALSE,"MFT96";#N/A,#N/A,FALSE,"CTrecon"}</definedName>
    <definedName name="sfad_1_4_5" localSheetId="0" hidden="1">{#N/A,#N/A,FALSE,"TMCOMP96";#N/A,#N/A,FALSE,"MAT96";#N/A,#N/A,FALSE,"FANDA96";#N/A,#N/A,FALSE,"INTRAN96";#N/A,#N/A,FALSE,"NAA9697";#N/A,#N/A,FALSE,"ECWEBB";#N/A,#N/A,FALSE,"MFT96";#N/A,#N/A,FALSE,"CTrecon"}</definedName>
    <definedName name="sfad_1_4_5" hidden="1">{#N/A,#N/A,FALSE,"TMCOMP96";#N/A,#N/A,FALSE,"MAT96";#N/A,#N/A,FALSE,"FANDA96";#N/A,#N/A,FALSE,"INTRAN96";#N/A,#N/A,FALSE,"NAA9697";#N/A,#N/A,FALSE,"ECWEBB";#N/A,#N/A,FALSE,"MFT96";#N/A,#N/A,FALSE,"CTrecon"}</definedName>
    <definedName name="sfad_1_5" localSheetId="0" hidden="1">{#N/A,#N/A,FALSE,"TMCOMP96";#N/A,#N/A,FALSE,"MAT96";#N/A,#N/A,FALSE,"FANDA96";#N/A,#N/A,FALSE,"INTRAN96";#N/A,#N/A,FALSE,"NAA9697";#N/A,#N/A,FALSE,"ECWEBB";#N/A,#N/A,FALSE,"MFT96";#N/A,#N/A,FALSE,"CTrecon"}</definedName>
    <definedName name="sfad_1_5" hidden="1">{#N/A,#N/A,FALSE,"TMCOMP96";#N/A,#N/A,FALSE,"MAT96";#N/A,#N/A,FALSE,"FANDA96";#N/A,#N/A,FALSE,"INTRAN96";#N/A,#N/A,FALSE,"NAA9697";#N/A,#N/A,FALSE,"ECWEBB";#N/A,#N/A,FALSE,"MFT96";#N/A,#N/A,FALSE,"CTrecon"}</definedName>
    <definedName name="sfad_1_5_1" localSheetId="0" hidden="1">{#N/A,#N/A,FALSE,"TMCOMP96";#N/A,#N/A,FALSE,"MAT96";#N/A,#N/A,FALSE,"FANDA96";#N/A,#N/A,FALSE,"INTRAN96";#N/A,#N/A,FALSE,"NAA9697";#N/A,#N/A,FALSE,"ECWEBB";#N/A,#N/A,FALSE,"MFT96";#N/A,#N/A,FALSE,"CTrecon"}</definedName>
    <definedName name="sfad_1_5_1" hidden="1">{#N/A,#N/A,FALSE,"TMCOMP96";#N/A,#N/A,FALSE,"MAT96";#N/A,#N/A,FALSE,"FANDA96";#N/A,#N/A,FALSE,"INTRAN96";#N/A,#N/A,FALSE,"NAA9697";#N/A,#N/A,FALSE,"ECWEBB";#N/A,#N/A,FALSE,"MFT96";#N/A,#N/A,FALSE,"CTrecon"}</definedName>
    <definedName name="sfad_1_5_2" localSheetId="0" hidden="1">{#N/A,#N/A,FALSE,"TMCOMP96";#N/A,#N/A,FALSE,"MAT96";#N/A,#N/A,FALSE,"FANDA96";#N/A,#N/A,FALSE,"INTRAN96";#N/A,#N/A,FALSE,"NAA9697";#N/A,#N/A,FALSE,"ECWEBB";#N/A,#N/A,FALSE,"MFT96";#N/A,#N/A,FALSE,"CTrecon"}</definedName>
    <definedName name="sfad_1_5_2" hidden="1">{#N/A,#N/A,FALSE,"TMCOMP96";#N/A,#N/A,FALSE,"MAT96";#N/A,#N/A,FALSE,"FANDA96";#N/A,#N/A,FALSE,"INTRAN96";#N/A,#N/A,FALSE,"NAA9697";#N/A,#N/A,FALSE,"ECWEBB";#N/A,#N/A,FALSE,"MFT96";#N/A,#N/A,FALSE,"CTrecon"}</definedName>
    <definedName name="sfad_1_5_3" localSheetId="0" hidden="1">{#N/A,#N/A,FALSE,"TMCOMP96";#N/A,#N/A,FALSE,"MAT96";#N/A,#N/A,FALSE,"FANDA96";#N/A,#N/A,FALSE,"INTRAN96";#N/A,#N/A,FALSE,"NAA9697";#N/A,#N/A,FALSE,"ECWEBB";#N/A,#N/A,FALSE,"MFT96";#N/A,#N/A,FALSE,"CTrecon"}</definedName>
    <definedName name="sfad_1_5_3" hidden="1">{#N/A,#N/A,FALSE,"TMCOMP96";#N/A,#N/A,FALSE,"MAT96";#N/A,#N/A,FALSE,"FANDA96";#N/A,#N/A,FALSE,"INTRAN96";#N/A,#N/A,FALSE,"NAA9697";#N/A,#N/A,FALSE,"ECWEBB";#N/A,#N/A,FALSE,"MFT96";#N/A,#N/A,FALSE,"CTrecon"}</definedName>
    <definedName name="sfad_1_5_4" localSheetId="0" hidden="1">{#N/A,#N/A,FALSE,"TMCOMP96";#N/A,#N/A,FALSE,"MAT96";#N/A,#N/A,FALSE,"FANDA96";#N/A,#N/A,FALSE,"INTRAN96";#N/A,#N/A,FALSE,"NAA9697";#N/A,#N/A,FALSE,"ECWEBB";#N/A,#N/A,FALSE,"MFT96";#N/A,#N/A,FALSE,"CTrecon"}</definedName>
    <definedName name="sfad_1_5_4" hidden="1">{#N/A,#N/A,FALSE,"TMCOMP96";#N/A,#N/A,FALSE,"MAT96";#N/A,#N/A,FALSE,"FANDA96";#N/A,#N/A,FALSE,"INTRAN96";#N/A,#N/A,FALSE,"NAA9697";#N/A,#N/A,FALSE,"ECWEBB";#N/A,#N/A,FALSE,"MFT96";#N/A,#N/A,FALSE,"CTrecon"}</definedName>
    <definedName name="sfad_1_5_5" hidden="1">{#N/A,#N/A,FALSE,"TMCOMP96";#N/A,#N/A,FALSE,"MAT96";#N/A,#N/A,FALSE,"FANDA96";#N/A,#N/A,FALSE,"INTRAN96";#N/A,#N/A,FALSE,"NAA9697";#N/A,#N/A,FALSE,"ECWEBB";#N/A,#N/A,FALSE,"MFT96";#N/A,#N/A,FALSE,"CTrecon"}</definedName>
    <definedName name="sfad_2" localSheetId="0" hidden="1">{#N/A,#N/A,FALSE,"TMCOMP96";#N/A,#N/A,FALSE,"MAT96";#N/A,#N/A,FALSE,"FANDA96";#N/A,#N/A,FALSE,"INTRAN96";#N/A,#N/A,FALSE,"NAA9697";#N/A,#N/A,FALSE,"ECWEBB";#N/A,#N/A,FALSE,"MFT96";#N/A,#N/A,FALSE,"CTrecon"}</definedName>
    <definedName name="sfad_2" localSheetId="3" hidden="1">{#N/A,#N/A,FALSE,"TMCOMP96";#N/A,#N/A,FALSE,"MAT96";#N/A,#N/A,FALSE,"FANDA96";#N/A,#N/A,FALSE,"INTRAN96";#N/A,#N/A,FALSE,"NAA9697";#N/A,#N/A,FALSE,"ECWEBB";#N/A,#N/A,FALSE,"MFT96";#N/A,#N/A,FALSE,"CTrecon"}</definedName>
    <definedName name="sfad_2" localSheetId="4" hidden="1">{#N/A,#N/A,FALSE,"TMCOMP96";#N/A,#N/A,FALSE,"MAT96";#N/A,#N/A,FALSE,"FANDA96";#N/A,#N/A,FALSE,"INTRAN96";#N/A,#N/A,FALSE,"NAA9697";#N/A,#N/A,FALSE,"ECWEBB";#N/A,#N/A,FALSE,"MFT96";#N/A,#N/A,FALSE,"CTrecon"}</definedName>
    <definedName name="sfad_2" hidden="1">{#N/A,#N/A,FALSE,"TMCOMP96";#N/A,#N/A,FALSE,"MAT96";#N/A,#N/A,FALSE,"FANDA96";#N/A,#N/A,FALSE,"INTRAN96";#N/A,#N/A,FALSE,"NAA9697";#N/A,#N/A,FALSE,"ECWEBB";#N/A,#N/A,FALSE,"MFT96";#N/A,#N/A,FALSE,"CTrecon"}</definedName>
    <definedName name="sfad_2_1" localSheetId="0" hidden="1">{#N/A,#N/A,FALSE,"TMCOMP96";#N/A,#N/A,FALSE,"MAT96";#N/A,#N/A,FALSE,"FANDA96";#N/A,#N/A,FALSE,"INTRAN96";#N/A,#N/A,FALSE,"NAA9697";#N/A,#N/A,FALSE,"ECWEBB";#N/A,#N/A,FALSE,"MFT96";#N/A,#N/A,FALSE,"CTrecon"}</definedName>
    <definedName name="sfad_2_1" localSheetId="3" hidden="1">{#N/A,#N/A,FALSE,"TMCOMP96";#N/A,#N/A,FALSE,"MAT96";#N/A,#N/A,FALSE,"FANDA96";#N/A,#N/A,FALSE,"INTRAN96";#N/A,#N/A,FALSE,"NAA9697";#N/A,#N/A,FALSE,"ECWEBB";#N/A,#N/A,FALSE,"MFT96";#N/A,#N/A,FALSE,"CTrecon"}</definedName>
    <definedName name="sfad_2_1" hidden="1">{#N/A,#N/A,FALSE,"TMCOMP96";#N/A,#N/A,FALSE,"MAT96";#N/A,#N/A,FALSE,"FANDA96";#N/A,#N/A,FALSE,"INTRAN96";#N/A,#N/A,FALSE,"NAA9697";#N/A,#N/A,FALSE,"ECWEBB";#N/A,#N/A,FALSE,"MFT96";#N/A,#N/A,FALSE,"CTrecon"}</definedName>
    <definedName name="sfad_2_1_1" localSheetId="0" hidden="1">{#N/A,#N/A,FALSE,"TMCOMP96";#N/A,#N/A,FALSE,"MAT96";#N/A,#N/A,FALSE,"FANDA96";#N/A,#N/A,FALSE,"INTRAN96";#N/A,#N/A,FALSE,"NAA9697";#N/A,#N/A,FALSE,"ECWEBB";#N/A,#N/A,FALSE,"MFT96";#N/A,#N/A,FALSE,"CTrecon"}</definedName>
    <definedName name="sfad_2_1_1" hidden="1">{#N/A,#N/A,FALSE,"TMCOMP96";#N/A,#N/A,FALSE,"MAT96";#N/A,#N/A,FALSE,"FANDA96";#N/A,#N/A,FALSE,"INTRAN96";#N/A,#N/A,FALSE,"NAA9697";#N/A,#N/A,FALSE,"ECWEBB";#N/A,#N/A,FALSE,"MFT96";#N/A,#N/A,FALSE,"CTrecon"}</definedName>
    <definedName name="sfad_2_1_1_1" hidden="1">{#N/A,#N/A,FALSE,"TMCOMP96";#N/A,#N/A,FALSE,"MAT96";#N/A,#N/A,FALSE,"FANDA96";#N/A,#N/A,FALSE,"INTRAN96";#N/A,#N/A,FALSE,"NAA9697";#N/A,#N/A,FALSE,"ECWEBB";#N/A,#N/A,FALSE,"MFT96";#N/A,#N/A,FALSE,"CTrecon"}</definedName>
    <definedName name="sfad_2_1_1_2" hidden="1">{#N/A,#N/A,FALSE,"TMCOMP96";#N/A,#N/A,FALSE,"MAT96";#N/A,#N/A,FALSE,"FANDA96";#N/A,#N/A,FALSE,"INTRAN96";#N/A,#N/A,FALSE,"NAA9697";#N/A,#N/A,FALSE,"ECWEBB";#N/A,#N/A,FALSE,"MFT96";#N/A,#N/A,FALSE,"CTrecon"}</definedName>
    <definedName name="sfad_2_1_2" localSheetId="0" hidden="1">{#N/A,#N/A,FALSE,"TMCOMP96";#N/A,#N/A,FALSE,"MAT96";#N/A,#N/A,FALSE,"FANDA96";#N/A,#N/A,FALSE,"INTRAN96";#N/A,#N/A,FALSE,"NAA9697";#N/A,#N/A,FALSE,"ECWEBB";#N/A,#N/A,FALSE,"MFT96";#N/A,#N/A,FALSE,"CTrecon"}</definedName>
    <definedName name="sfad_2_1_2" hidden="1">{#N/A,#N/A,FALSE,"TMCOMP96";#N/A,#N/A,FALSE,"MAT96";#N/A,#N/A,FALSE,"FANDA96";#N/A,#N/A,FALSE,"INTRAN96";#N/A,#N/A,FALSE,"NAA9697";#N/A,#N/A,FALSE,"ECWEBB";#N/A,#N/A,FALSE,"MFT96";#N/A,#N/A,FALSE,"CTrecon"}</definedName>
    <definedName name="sfad_2_1_3" localSheetId="0" hidden="1">{#N/A,#N/A,FALSE,"TMCOMP96";#N/A,#N/A,FALSE,"MAT96";#N/A,#N/A,FALSE,"FANDA96";#N/A,#N/A,FALSE,"INTRAN96";#N/A,#N/A,FALSE,"NAA9697";#N/A,#N/A,FALSE,"ECWEBB";#N/A,#N/A,FALSE,"MFT96";#N/A,#N/A,FALSE,"CTrecon"}</definedName>
    <definedName name="sfad_2_1_3" hidden="1">{#N/A,#N/A,FALSE,"TMCOMP96";#N/A,#N/A,FALSE,"MAT96";#N/A,#N/A,FALSE,"FANDA96";#N/A,#N/A,FALSE,"INTRAN96";#N/A,#N/A,FALSE,"NAA9697";#N/A,#N/A,FALSE,"ECWEBB";#N/A,#N/A,FALSE,"MFT96";#N/A,#N/A,FALSE,"CTrecon"}</definedName>
    <definedName name="sfad_2_1_4" localSheetId="0" hidden="1">{#N/A,#N/A,FALSE,"TMCOMP96";#N/A,#N/A,FALSE,"MAT96";#N/A,#N/A,FALSE,"FANDA96";#N/A,#N/A,FALSE,"INTRAN96";#N/A,#N/A,FALSE,"NAA9697";#N/A,#N/A,FALSE,"ECWEBB";#N/A,#N/A,FALSE,"MFT96";#N/A,#N/A,FALSE,"CTrecon"}</definedName>
    <definedName name="sfad_2_1_4" hidden="1">{#N/A,#N/A,FALSE,"TMCOMP96";#N/A,#N/A,FALSE,"MAT96";#N/A,#N/A,FALSE,"FANDA96";#N/A,#N/A,FALSE,"INTRAN96";#N/A,#N/A,FALSE,"NAA9697";#N/A,#N/A,FALSE,"ECWEBB";#N/A,#N/A,FALSE,"MFT96";#N/A,#N/A,FALSE,"CTrecon"}</definedName>
    <definedName name="sfad_2_1_5" localSheetId="0" hidden="1">{#N/A,#N/A,FALSE,"TMCOMP96";#N/A,#N/A,FALSE,"MAT96";#N/A,#N/A,FALSE,"FANDA96";#N/A,#N/A,FALSE,"INTRAN96";#N/A,#N/A,FALSE,"NAA9697";#N/A,#N/A,FALSE,"ECWEBB";#N/A,#N/A,FALSE,"MFT96";#N/A,#N/A,FALSE,"CTrecon"}</definedName>
    <definedName name="sfad_2_1_5" hidden="1">{#N/A,#N/A,FALSE,"TMCOMP96";#N/A,#N/A,FALSE,"MAT96";#N/A,#N/A,FALSE,"FANDA96";#N/A,#N/A,FALSE,"INTRAN96";#N/A,#N/A,FALSE,"NAA9697";#N/A,#N/A,FALSE,"ECWEBB";#N/A,#N/A,FALSE,"MFT96";#N/A,#N/A,FALSE,"CTrecon"}</definedName>
    <definedName name="sfad_2_2" localSheetId="0" hidden="1">{#N/A,#N/A,FALSE,"TMCOMP96";#N/A,#N/A,FALSE,"MAT96";#N/A,#N/A,FALSE,"FANDA96";#N/A,#N/A,FALSE,"INTRAN96";#N/A,#N/A,FALSE,"NAA9697";#N/A,#N/A,FALSE,"ECWEBB";#N/A,#N/A,FALSE,"MFT96";#N/A,#N/A,FALSE,"CTrecon"}</definedName>
    <definedName name="sfad_2_2" hidden="1">{#N/A,#N/A,FALSE,"TMCOMP96";#N/A,#N/A,FALSE,"MAT96";#N/A,#N/A,FALSE,"FANDA96";#N/A,#N/A,FALSE,"INTRAN96";#N/A,#N/A,FALSE,"NAA9697";#N/A,#N/A,FALSE,"ECWEBB";#N/A,#N/A,FALSE,"MFT96";#N/A,#N/A,FALSE,"CTrecon"}</definedName>
    <definedName name="sfad_2_3" localSheetId="0" hidden="1">{#N/A,#N/A,FALSE,"TMCOMP96";#N/A,#N/A,FALSE,"MAT96";#N/A,#N/A,FALSE,"FANDA96";#N/A,#N/A,FALSE,"INTRAN96";#N/A,#N/A,FALSE,"NAA9697";#N/A,#N/A,FALSE,"ECWEBB";#N/A,#N/A,FALSE,"MFT96";#N/A,#N/A,FALSE,"CTrecon"}</definedName>
    <definedName name="sfad_2_3" hidden="1">{#N/A,#N/A,FALSE,"TMCOMP96";#N/A,#N/A,FALSE,"MAT96";#N/A,#N/A,FALSE,"FANDA96";#N/A,#N/A,FALSE,"INTRAN96";#N/A,#N/A,FALSE,"NAA9697";#N/A,#N/A,FALSE,"ECWEBB";#N/A,#N/A,FALSE,"MFT96";#N/A,#N/A,FALSE,"CTrecon"}</definedName>
    <definedName name="sfad_2_4" localSheetId="0" hidden="1">{#N/A,#N/A,FALSE,"TMCOMP96";#N/A,#N/A,FALSE,"MAT96";#N/A,#N/A,FALSE,"FANDA96";#N/A,#N/A,FALSE,"INTRAN96";#N/A,#N/A,FALSE,"NAA9697";#N/A,#N/A,FALSE,"ECWEBB";#N/A,#N/A,FALSE,"MFT96";#N/A,#N/A,FALSE,"CTrecon"}</definedName>
    <definedName name="sfad_2_4" hidden="1">{#N/A,#N/A,FALSE,"TMCOMP96";#N/A,#N/A,FALSE,"MAT96";#N/A,#N/A,FALSE,"FANDA96";#N/A,#N/A,FALSE,"INTRAN96";#N/A,#N/A,FALSE,"NAA9697";#N/A,#N/A,FALSE,"ECWEBB";#N/A,#N/A,FALSE,"MFT96";#N/A,#N/A,FALSE,"CTrecon"}</definedName>
    <definedName name="sfad_2_5" localSheetId="0" hidden="1">{#N/A,#N/A,FALSE,"TMCOMP96";#N/A,#N/A,FALSE,"MAT96";#N/A,#N/A,FALSE,"FANDA96";#N/A,#N/A,FALSE,"INTRAN96";#N/A,#N/A,FALSE,"NAA9697";#N/A,#N/A,FALSE,"ECWEBB";#N/A,#N/A,FALSE,"MFT96";#N/A,#N/A,FALSE,"CTrecon"}</definedName>
    <definedName name="sfad_2_5" hidden="1">{#N/A,#N/A,FALSE,"TMCOMP96";#N/A,#N/A,FALSE,"MAT96";#N/A,#N/A,FALSE,"FANDA96";#N/A,#N/A,FALSE,"INTRAN96";#N/A,#N/A,FALSE,"NAA9697";#N/A,#N/A,FALSE,"ECWEBB";#N/A,#N/A,FALSE,"MFT96";#N/A,#N/A,FALSE,"CTrecon"}</definedName>
    <definedName name="sfad_3" localSheetId="0" hidden="1">{#N/A,#N/A,FALSE,"TMCOMP96";#N/A,#N/A,FALSE,"MAT96";#N/A,#N/A,FALSE,"FANDA96";#N/A,#N/A,FALSE,"INTRAN96";#N/A,#N/A,FALSE,"NAA9697";#N/A,#N/A,FALSE,"ECWEBB";#N/A,#N/A,FALSE,"MFT96";#N/A,#N/A,FALSE,"CTrecon"}</definedName>
    <definedName name="sfad_3" hidden="1">{#N/A,#N/A,FALSE,"TMCOMP96";#N/A,#N/A,FALSE,"MAT96";#N/A,#N/A,FALSE,"FANDA96";#N/A,#N/A,FALSE,"INTRAN96";#N/A,#N/A,FALSE,"NAA9697";#N/A,#N/A,FALSE,"ECWEBB";#N/A,#N/A,FALSE,"MFT96";#N/A,#N/A,FALSE,"CTrecon"}</definedName>
    <definedName name="sfad_3_1" localSheetId="0" hidden="1">{#N/A,#N/A,FALSE,"TMCOMP96";#N/A,#N/A,FALSE,"MAT96";#N/A,#N/A,FALSE,"FANDA96";#N/A,#N/A,FALSE,"INTRAN96";#N/A,#N/A,FALSE,"NAA9697";#N/A,#N/A,FALSE,"ECWEBB";#N/A,#N/A,FALSE,"MFT96";#N/A,#N/A,FALSE,"CTrecon"}</definedName>
    <definedName name="sfad_3_1" hidden="1">{#N/A,#N/A,FALSE,"TMCOMP96";#N/A,#N/A,FALSE,"MAT96";#N/A,#N/A,FALSE,"FANDA96";#N/A,#N/A,FALSE,"INTRAN96";#N/A,#N/A,FALSE,"NAA9697";#N/A,#N/A,FALSE,"ECWEBB";#N/A,#N/A,FALSE,"MFT96";#N/A,#N/A,FALSE,"CTrecon"}</definedName>
    <definedName name="sfad_3_1_1" localSheetId="0" hidden="1">{#N/A,#N/A,FALSE,"TMCOMP96";#N/A,#N/A,FALSE,"MAT96";#N/A,#N/A,FALSE,"FANDA96";#N/A,#N/A,FALSE,"INTRAN96";#N/A,#N/A,FALSE,"NAA9697";#N/A,#N/A,FALSE,"ECWEBB";#N/A,#N/A,FALSE,"MFT96";#N/A,#N/A,FALSE,"CTrecon"}</definedName>
    <definedName name="sfad_3_1_1" hidden="1">{#N/A,#N/A,FALSE,"TMCOMP96";#N/A,#N/A,FALSE,"MAT96";#N/A,#N/A,FALSE,"FANDA96";#N/A,#N/A,FALSE,"INTRAN96";#N/A,#N/A,FALSE,"NAA9697";#N/A,#N/A,FALSE,"ECWEBB";#N/A,#N/A,FALSE,"MFT96";#N/A,#N/A,FALSE,"CTrecon"}</definedName>
    <definedName name="sfad_3_1_1_1" hidden="1">{#N/A,#N/A,FALSE,"TMCOMP96";#N/A,#N/A,FALSE,"MAT96";#N/A,#N/A,FALSE,"FANDA96";#N/A,#N/A,FALSE,"INTRAN96";#N/A,#N/A,FALSE,"NAA9697";#N/A,#N/A,FALSE,"ECWEBB";#N/A,#N/A,FALSE,"MFT96";#N/A,#N/A,FALSE,"CTrecon"}</definedName>
    <definedName name="sfad_3_1_1_2" hidden="1">{#N/A,#N/A,FALSE,"TMCOMP96";#N/A,#N/A,FALSE,"MAT96";#N/A,#N/A,FALSE,"FANDA96";#N/A,#N/A,FALSE,"INTRAN96";#N/A,#N/A,FALSE,"NAA9697";#N/A,#N/A,FALSE,"ECWEBB";#N/A,#N/A,FALSE,"MFT96";#N/A,#N/A,FALSE,"CTrecon"}</definedName>
    <definedName name="sfad_3_1_2" localSheetId="0" hidden="1">{#N/A,#N/A,FALSE,"TMCOMP96";#N/A,#N/A,FALSE,"MAT96";#N/A,#N/A,FALSE,"FANDA96";#N/A,#N/A,FALSE,"INTRAN96";#N/A,#N/A,FALSE,"NAA9697";#N/A,#N/A,FALSE,"ECWEBB";#N/A,#N/A,FALSE,"MFT96";#N/A,#N/A,FALSE,"CTrecon"}</definedName>
    <definedName name="sfad_3_1_2" hidden="1">{#N/A,#N/A,FALSE,"TMCOMP96";#N/A,#N/A,FALSE,"MAT96";#N/A,#N/A,FALSE,"FANDA96";#N/A,#N/A,FALSE,"INTRAN96";#N/A,#N/A,FALSE,"NAA9697";#N/A,#N/A,FALSE,"ECWEBB";#N/A,#N/A,FALSE,"MFT96";#N/A,#N/A,FALSE,"CTrecon"}</definedName>
    <definedName name="sfad_3_1_3" localSheetId="0" hidden="1">{#N/A,#N/A,FALSE,"TMCOMP96";#N/A,#N/A,FALSE,"MAT96";#N/A,#N/A,FALSE,"FANDA96";#N/A,#N/A,FALSE,"INTRAN96";#N/A,#N/A,FALSE,"NAA9697";#N/A,#N/A,FALSE,"ECWEBB";#N/A,#N/A,FALSE,"MFT96";#N/A,#N/A,FALSE,"CTrecon"}</definedName>
    <definedName name="sfad_3_1_3" hidden="1">{#N/A,#N/A,FALSE,"TMCOMP96";#N/A,#N/A,FALSE,"MAT96";#N/A,#N/A,FALSE,"FANDA96";#N/A,#N/A,FALSE,"INTRAN96";#N/A,#N/A,FALSE,"NAA9697";#N/A,#N/A,FALSE,"ECWEBB";#N/A,#N/A,FALSE,"MFT96";#N/A,#N/A,FALSE,"CTrecon"}</definedName>
    <definedName name="sfad_3_1_4" localSheetId="0" hidden="1">{#N/A,#N/A,FALSE,"TMCOMP96";#N/A,#N/A,FALSE,"MAT96";#N/A,#N/A,FALSE,"FANDA96";#N/A,#N/A,FALSE,"INTRAN96";#N/A,#N/A,FALSE,"NAA9697";#N/A,#N/A,FALSE,"ECWEBB";#N/A,#N/A,FALSE,"MFT96";#N/A,#N/A,FALSE,"CTrecon"}</definedName>
    <definedName name="sfad_3_1_4" hidden="1">{#N/A,#N/A,FALSE,"TMCOMP96";#N/A,#N/A,FALSE,"MAT96";#N/A,#N/A,FALSE,"FANDA96";#N/A,#N/A,FALSE,"INTRAN96";#N/A,#N/A,FALSE,"NAA9697";#N/A,#N/A,FALSE,"ECWEBB";#N/A,#N/A,FALSE,"MFT96";#N/A,#N/A,FALSE,"CTrecon"}</definedName>
    <definedName name="sfad_3_1_5" localSheetId="0" hidden="1">{#N/A,#N/A,FALSE,"TMCOMP96";#N/A,#N/A,FALSE,"MAT96";#N/A,#N/A,FALSE,"FANDA96";#N/A,#N/A,FALSE,"INTRAN96";#N/A,#N/A,FALSE,"NAA9697";#N/A,#N/A,FALSE,"ECWEBB";#N/A,#N/A,FALSE,"MFT96";#N/A,#N/A,FALSE,"CTrecon"}</definedName>
    <definedName name="sfad_3_1_5" hidden="1">{#N/A,#N/A,FALSE,"TMCOMP96";#N/A,#N/A,FALSE,"MAT96";#N/A,#N/A,FALSE,"FANDA96";#N/A,#N/A,FALSE,"INTRAN96";#N/A,#N/A,FALSE,"NAA9697";#N/A,#N/A,FALSE,"ECWEBB";#N/A,#N/A,FALSE,"MFT96";#N/A,#N/A,FALSE,"CTrecon"}</definedName>
    <definedName name="sfad_3_2" localSheetId="0" hidden="1">{#N/A,#N/A,FALSE,"TMCOMP96";#N/A,#N/A,FALSE,"MAT96";#N/A,#N/A,FALSE,"FANDA96";#N/A,#N/A,FALSE,"INTRAN96";#N/A,#N/A,FALSE,"NAA9697";#N/A,#N/A,FALSE,"ECWEBB";#N/A,#N/A,FALSE,"MFT96";#N/A,#N/A,FALSE,"CTrecon"}</definedName>
    <definedName name="sfad_3_2" hidden="1">{#N/A,#N/A,FALSE,"TMCOMP96";#N/A,#N/A,FALSE,"MAT96";#N/A,#N/A,FALSE,"FANDA96";#N/A,#N/A,FALSE,"INTRAN96";#N/A,#N/A,FALSE,"NAA9697";#N/A,#N/A,FALSE,"ECWEBB";#N/A,#N/A,FALSE,"MFT96";#N/A,#N/A,FALSE,"CTrecon"}</definedName>
    <definedName name="sfad_3_3" localSheetId="0" hidden="1">{#N/A,#N/A,FALSE,"TMCOMP96";#N/A,#N/A,FALSE,"MAT96";#N/A,#N/A,FALSE,"FANDA96";#N/A,#N/A,FALSE,"INTRAN96";#N/A,#N/A,FALSE,"NAA9697";#N/A,#N/A,FALSE,"ECWEBB";#N/A,#N/A,FALSE,"MFT96";#N/A,#N/A,FALSE,"CTrecon"}</definedName>
    <definedName name="sfad_3_3" hidden="1">{#N/A,#N/A,FALSE,"TMCOMP96";#N/A,#N/A,FALSE,"MAT96";#N/A,#N/A,FALSE,"FANDA96";#N/A,#N/A,FALSE,"INTRAN96";#N/A,#N/A,FALSE,"NAA9697";#N/A,#N/A,FALSE,"ECWEBB";#N/A,#N/A,FALSE,"MFT96";#N/A,#N/A,FALSE,"CTrecon"}</definedName>
    <definedName name="sfad_3_4" localSheetId="0" hidden="1">{#N/A,#N/A,FALSE,"TMCOMP96";#N/A,#N/A,FALSE,"MAT96";#N/A,#N/A,FALSE,"FANDA96";#N/A,#N/A,FALSE,"INTRAN96";#N/A,#N/A,FALSE,"NAA9697";#N/A,#N/A,FALSE,"ECWEBB";#N/A,#N/A,FALSE,"MFT96";#N/A,#N/A,FALSE,"CTrecon"}</definedName>
    <definedName name="sfad_3_4" hidden="1">{#N/A,#N/A,FALSE,"TMCOMP96";#N/A,#N/A,FALSE,"MAT96";#N/A,#N/A,FALSE,"FANDA96";#N/A,#N/A,FALSE,"INTRAN96";#N/A,#N/A,FALSE,"NAA9697";#N/A,#N/A,FALSE,"ECWEBB";#N/A,#N/A,FALSE,"MFT96";#N/A,#N/A,FALSE,"CTrecon"}</definedName>
    <definedName name="sfad_3_5" localSheetId="0" hidden="1">{#N/A,#N/A,FALSE,"TMCOMP96";#N/A,#N/A,FALSE,"MAT96";#N/A,#N/A,FALSE,"FANDA96";#N/A,#N/A,FALSE,"INTRAN96";#N/A,#N/A,FALSE,"NAA9697";#N/A,#N/A,FALSE,"ECWEBB";#N/A,#N/A,FALSE,"MFT96";#N/A,#N/A,FALSE,"CTrecon"}</definedName>
    <definedName name="sfad_3_5" hidden="1">{#N/A,#N/A,FALSE,"TMCOMP96";#N/A,#N/A,FALSE,"MAT96";#N/A,#N/A,FALSE,"FANDA96";#N/A,#N/A,FALSE,"INTRAN96";#N/A,#N/A,FALSE,"NAA9697";#N/A,#N/A,FALSE,"ECWEBB";#N/A,#N/A,FALSE,"MFT96";#N/A,#N/A,FALSE,"CTrecon"}</definedName>
    <definedName name="sfad_4" localSheetId="0" hidden="1">{#N/A,#N/A,FALSE,"TMCOMP96";#N/A,#N/A,FALSE,"MAT96";#N/A,#N/A,FALSE,"FANDA96";#N/A,#N/A,FALSE,"INTRAN96";#N/A,#N/A,FALSE,"NAA9697";#N/A,#N/A,FALSE,"ECWEBB";#N/A,#N/A,FALSE,"MFT96";#N/A,#N/A,FALSE,"CTrecon"}</definedName>
    <definedName name="sfad_4" hidden="1">{#N/A,#N/A,FALSE,"TMCOMP96";#N/A,#N/A,FALSE,"MAT96";#N/A,#N/A,FALSE,"FANDA96";#N/A,#N/A,FALSE,"INTRAN96";#N/A,#N/A,FALSE,"NAA9697";#N/A,#N/A,FALSE,"ECWEBB";#N/A,#N/A,FALSE,"MFT96";#N/A,#N/A,FALSE,"CTrecon"}</definedName>
    <definedName name="sfad_4_1" localSheetId="0" hidden="1">{#N/A,#N/A,FALSE,"TMCOMP96";#N/A,#N/A,FALSE,"MAT96";#N/A,#N/A,FALSE,"FANDA96";#N/A,#N/A,FALSE,"INTRAN96";#N/A,#N/A,FALSE,"NAA9697";#N/A,#N/A,FALSE,"ECWEBB";#N/A,#N/A,FALSE,"MFT96";#N/A,#N/A,FALSE,"CTrecon"}</definedName>
    <definedName name="sfad_4_1" hidden="1">{#N/A,#N/A,FALSE,"TMCOMP96";#N/A,#N/A,FALSE,"MAT96";#N/A,#N/A,FALSE,"FANDA96";#N/A,#N/A,FALSE,"INTRAN96";#N/A,#N/A,FALSE,"NAA9697";#N/A,#N/A,FALSE,"ECWEBB";#N/A,#N/A,FALSE,"MFT96";#N/A,#N/A,FALSE,"CTrecon"}</definedName>
    <definedName name="sfad_4_1_1" localSheetId="0" hidden="1">{#N/A,#N/A,FALSE,"TMCOMP96";#N/A,#N/A,FALSE,"MAT96";#N/A,#N/A,FALSE,"FANDA96";#N/A,#N/A,FALSE,"INTRAN96";#N/A,#N/A,FALSE,"NAA9697";#N/A,#N/A,FALSE,"ECWEBB";#N/A,#N/A,FALSE,"MFT96";#N/A,#N/A,FALSE,"CTrecon"}</definedName>
    <definedName name="sfad_4_1_1" hidden="1">{#N/A,#N/A,FALSE,"TMCOMP96";#N/A,#N/A,FALSE,"MAT96";#N/A,#N/A,FALSE,"FANDA96";#N/A,#N/A,FALSE,"INTRAN96";#N/A,#N/A,FALSE,"NAA9697";#N/A,#N/A,FALSE,"ECWEBB";#N/A,#N/A,FALSE,"MFT96";#N/A,#N/A,FALSE,"CTrecon"}</definedName>
    <definedName name="sfad_4_1_1_1" hidden="1">{#N/A,#N/A,FALSE,"TMCOMP96";#N/A,#N/A,FALSE,"MAT96";#N/A,#N/A,FALSE,"FANDA96";#N/A,#N/A,FALSE,"INTRAN96";#N/A,#N/A,FALSE,"NAA9697";#N/A,#N/A,FALSE,"ECWEBB";#N/A,#N/A,FALSE,"MFT96";#N/A,#N/A,FALSE,"CTrecon"}</definedName>
    <definedName name="sfad_4_1_1_2" hidden="1">{#N/A,#N/A,FALSE,"TMCOMP96";#N/A,#N/A,FALSE,"MAT96";#N/A,#N/A,FALSE,"FANDA96";#N/A,#N/A,FALSE,"INTRAN96";#N/A,#N/A,FALSE,"NAA9697";#N/A,#N/A,FALSE,"ECWEBB";#N/A,#N/A,FALSE,"MFT96";#N/A,#N/A,FALSE,"CTrecon"}</definedName>
    <definedName name="sfad_4_1_2" localSheetId="0" hidden="1">{#N/A,#N/A,FALSE,"TMCOMP96";#N/A,#N/A,FALSE,"MAT96";#N/A,#N/A,FALSE,"FANDA96";#N/A,#N/A,FALSE,"INTRAN96";#N/A,#N/A,FALSE,"NAA9697";#N/A,#N/A,FALSE,"ECWEBB";#N/A,#N/A,FALSE,"MFT96";#N/A,#N/A,FALSE,"CTrecon"}</definedName>
    <definedName name="sfad_4_1_2" hidden="1">{#N/A,#N/A,FALSE,"TMCOMP96";#N/A,#N/A,FALSE,"MAT96";#N/A,#N/A,FALSE,"FANDA96";#N/A,#N/A,FALSE,"INTRAN96";#N/A,#N/A,FALSE,"NAA9697";#N/A,#N/A,FALSE,"ECWEBB";#N/A,#N/A,FALSE,"MFT96";#N/A,#N/A,FALSE,"CTrecon"}</definedName>
    <definedName name="sfad_4_1_3" localSheetId="0" hidden="1">{#N/A,#N/A,FALSE,"TMCOMP96";#N/A,#N/A,FALSE,"MAT96";#N/A,#N/A,FALSE,"FANDA96";#N/A,#N/A,FALSE,"INTRAN96";#N/A,#N/A,FALSE,"NAA9697";#N/A,#N/A,FALSE,"ECWEBB";#N/A,#N/A,FALSE,"MFT96";#N/A,#N/A,FALSE,"CTrecon"}</definedName>
    <definedName name="sfad_4_1_3" hidden="1">{#N/A,#N/A,FALSE,"TMCOMP96";#N/A,#N/A,FALSE,"MAT96";#N/A,#N/A,FALSE,"FANDA96";#N/A,#N/A,FALSE,"INTRAN96";#N/A,#N/A,FALSE,"NAA9697";#N/A,#N/A,FALSE,"ECWEBB";#N/A,#N/A,FALSE,"MFT96";#N/A,#N/A,FALSE,"CTrecon"}</definedName>
    <definedName name="sfad_4_1_4" localSheetId="0" hidden="1">{#N/A,#N/A,FALSE,"TMCOMP96";#N/A,#N/A,FALSE,"MAT96";#N/A,#N/A,FALSE,"FANDA96";#N/A,#N/A,FALSE,"INTRAN96";#N/A,#N/A,FALSE,"NAA9697";#N/A,#N/A,FALSE,"ECWEBB";#N/A,#N/A,FALSE,"MFT96";#N/A,#N/A,FALSE,"CTrecon"}</definedName>
    <definedName name="sfad_4_1_4" hidden="1">{#N/A,#N/A,FALSE,"TMCOMP96";#N/A,#N/A,FALSE,"MAT96";#N/A,#N/A,FALSE,"FANDA96";#N/A,#N/A,FALSE,"INTRAN96";#N/A,#N/A,FALSE,"NAA9697";#N/A,#N/A,FALSE,"ECWEBB";#N/A,#N/A,FALSE,"MFT96";#N/A,#N/A,FALSE,"CTrecon"}</definedName>
    <definedName name="sfad_4_1_5" localSheetId="0" hidden="1">{#N/A,#N/A,FALSE,"TMCOMP96";#N/A,#N/A,FALSE,"MAT96";#N/A,#N/A,FALSE,"FANDA96";#N/A,#N/A,FALSE,"INTRAN96";#N/A,#N/A,FALSE,"NAA9697";#N/A,#N/A,FALSE,"ECWEBB";#N/A,#N/A,FALSE,"MFT96";#N/A,#N/A,FALSE,"CTrecon"}</definedName>
    <definedName name="sfad_4_1_5" hidden="1">{#N/A,#N/A,FALSE,"TMCOMP96";#N/A,#N/A,FALSE,"MAT96";#N/A,#N/A,FALSE,"FANDA96";#N/A,#N/A,FALSE,"INTRAN96";#N/A,#N/A,FALSE,"NAA9697";#N/A,#N/A,FALSE,"ECWEBB";#N/A,#N/A,FALSE,"MFT96";#N/A,#N/A,FALSE,"CTrecon"}</definedName>
    <definedName name="sfad_4_2" localSheetId="0" hidden="1">{#N/A,#N/A,FALSE,"TMCOMP96";#N/A,#N/A,FALSE,"MAT96";#N/A,#N/A,FALSE,"FANDA96";#N/A,#N/A,FALSE,"INTRAN96";#N/A,#N/A,FALSE,"NAA9697";#N/A,#N/A,FALSE,"ECWEBB";#N/A,#N/A,FALSE,"MFT96";#N/A,#N/A,FALSE,"CTrecon"}</definedName>
    <definedName name="sfad_4_2" hidden="1">{#N/A,#N/A,FALSE,"TMCOMP96";#N/A,#N/A,FALSE,"MAT96";#N/A,#N/A,FALSE,"FANDA96";#N/A,#N/A,FALSE,"INTRAN96";#N/A,#N/A,FALSE,"NAA9697";#N/A,#N/A,FALSE,"ECWEBB";#N/A,#N/A,FALSE,"MFT96";#N/A,#N/A,FALSE,"CTrecon"}</definedName>
    <definedName name="sfad_4_3" localSheetId="0" hidden="1">{#N/A,#N/A,FALSE,"TMCOMP96";#N/A,#N/A,FALSE,"MAT96";#N/A,#N/A,FALSE,"FANDA96";#N/A,#N/A,FALSE,"INTRAN96";#N/A,#N/A,FALSE,"NAA9697";#N/A,#N/A,FALSE,"ECWEBB";#N/A,#N/A,FALSE,"MFT96";#N/A,#N/A,FALSE,"CTrecon"}</definedName>
    <definedName name="sfad_4_3" hidden="1">{#N/A,#N/A,FALSE,"TMCOMP96";#N/A,#N/A,FALSE,"MAT96";#N/A,#N/A,FALSE,"FANDA96";#N/A,#N/A,FALSE,"INTRAN96";#N/A,#N/A,FALSE,"NAA9697";#N/A,#N/A,FALSE,"ECWEBB";#N/A,#N/A,FALSE,"MFT96";#N/A,#N/A,FALSE,"CTrecon"}</definedName>
    <definedName name="sfad_4_4" localSheetId="0" hidden="1">{#N/A,#N/A,FALSE,"TMCOMP96";#N/A,#N/A,FALSE,"MAT96";#N/A,#N/A,FALSE,"FANDA96";#N/A,#N/A,FALSE,"INTRAN96";#N/A,#N/A,FALSE,"NAA9697";#N/A,#N/A,FALSE,"ECWEBB";#N/A,#N/A,FALSE,"MFT96";#N/A,#N/A,FALSE,"CTrecon"}</definedName>
    <definedName name="sfad_4_4" hidden="1">{#N/A,#N/A,FALSE,"TMCOMP96";#N/A,#N/A,FALSE,"MAT96";#N/A,#N/A,FALSE,"FANDA96";#N/A,#N/A,FALSE,"INTRAN96";#N/A,#N/A,FALSE,"NAA9697";#N/A,#N/A,FALSE,"ECWEBB";#N/A,#N/A,FALSE,"MFT96";#N/A,#N/A,FALSE,"CTrecon"}</definedName>
    <definedName name="sfad_4_5" localSheetId="0" hidden="1">{#N/A,#N/A,FALSE,"TMCOMP96";#N/A,#N/A,FALSE,"MAT96";#N/A,#N/A,FALSE,"FANDA96";#N/A,#N/A,FALSE,"INTRAN96";#N/A,#N/A,FALSE,"NAA9697";#N/A,#N/A,FALSE,"ECWEBB";#N/A,#N/A,FALSE,"MFT96";#N/A,#N/A,FALSE,"CTrecon"}</definedName>
    <definedName name="sfad_4_5" hidden="1">{#N/A,#N/A,FALSE,"TMCOMP96";#N/A,#N/A,FALSE,"MAT96";#N/A,#N/A,FALSE,"FANDA96";#N/A,#N/A,FALSE,"INTRAN96";#N/A,#N/A,FALSE,"NAA9697";#N/A,#N/A,FALSE,"ECWEBB";#N/A,#N/A,FALSE,"MFT96";#N/A,#N/A,FALSE,"CTrecon"}</definedName>
    <definedName name="sfad_5" localSheetId="0" hidden="1">{#N/A,#N/A,FALSE,"TMCOMP96";#N/A,#N/A,FALSE,"MAT96";#N/A,#N/A,FALSE,"FANDA96";#N/A,#N/A,FALSE,"INTRAN96";#N/A,#N/A,FALSE,"NAA9697";#N/A,#N/A,FALSE,"ECWEBB";#N/A,#N/A,FALSE,"MFT96";#N/A,#N/A,FALSE,"CTrecon"}</definedName>
    <definedName name="sfad_5" hidden="1">{#N/A,#N/A,FALSE,"TMCOMP96";#N/A,#N/A,FALSE,"MAT96";#N/A,#N/A,FALSE,"FANDA96";#N/A,#N/A,FALSE,"INTRAN96";#N/A,#N/A,FALSE,"NAA9697";#N/A,#N/A,FALSE,"ECWEBB";#N/A,#N/A,FALSE,"MFT96";#N/A,#N/A,FALSE,"CTrecon"}</definedName>
    <definedName name="sfad_5_1" localSheetId="0" hidden="1">{#N/A,#N/A,FALSE,"TMCOMP96";#N/A,#N/A,FALSE,"MAT96";#N/A,#N/A,FALSE,"FANDA96";#N/A,#N/A,FALSE,"INTRAN96";#N/A,#N/A,FALSE,"NAA9697";#N/A,#N/A,FALSE,"ECWEBB";#N/A,#N/A,FALSE,"MFT96";#N/A,#N/A,FALSE,"CTrecon"}</definedName>
    <definedName name="sfad_5_1" hidden="1">{#N/A,#N/A,FALSE,"TMCOMP96";#N/A,#N/A,FALSE,"MAT96";#N/A,#N/A,FALSE,"FANDA96";#N/A,#N/A,FALSE,"INTRAN96";#N/A,#N/A,FALSE,"NAA9697";#N/A,#N/A,FALSE,"ECWEBB";#N/A,#N/A,FALSE,"MFT96";#N/A,#N/A,FALSE,"CTrecon"}</definedName>
    <definedName name="sfad_5_1_1" localSheetId="0" hidden="1">{#N/A,#N/A,FALSE,"TMCOMP96";#N/A,#N/A,FALSE,"MAT96";#N/A,#N/A,FALSE,"FANDA96";#N/A,#N/A,FALSE,"INTRAN96";#N/A,#N/A,FALSE,"NAA9697";#N/A,#N/A,FALSE,"ECWEBB";#N/A,#N/A,FALSE,"MFT96";#N/A,#N/A,FALSE,"CTrecon"}</definedName>
    <definedName name="sfad_5_1_1" hidden="1">{#N/A,#N/A,FALSE,"TMCOMP96";#N/A,#N/A,FALSE,"MAT96";#N/A,#N/A,FALSE,"FANDA96";#N/A,#N/A,FALSE,"INTRAN96";#N/A,#N/A,FALSE,"NAA9697";#N/A,#N/A,FALSE,"ECWEBB";#N/A,#N/A,FALSE,"MFT96";#N/A,#N/A,FALSE,"CTrecon"}</definedName>
    <definedName name="sfad_5_1_1_1" hidden="1">{#N/A,#N/A,FALSE,"TMCOMP96";#N/A,#N/A,FALSE,"MAT96";#N/A,#N/A,FALSE,"FANDA96";#N/A,#N/A,FALSE,"INTRAN96";#N/A,#N/A,FALSE,"NAA9697";#N/A,#N/A,FALSE,"ECWEBB";#N/A,#N/A,FALSE,"MFT96";#N/A,#N/A,FALSE,"CTrecon"}</definedName>
    <definedName name="sfad_5_1_1_2" hidden="1">{#N/A,#N/A,FALSE,"TMCOMP96";#N/A,#N/A,FALSE,"MAT96";#N/A,#N/A,FALSE,"FANDA96";#N/A,#N/A,FALSE,"INTRAN96";#N/A,#N/A,FALSE,"NAA9697";#N/A,#N/A,FALSE,"ECWEBB";#N/A,#N/A,FALSE,"MFT96";#N/A,#N/A,FALSE,"CTrecon"}</definedName>
    <definedName name="sfad_5_1_2" localSheetId="0" hidden="1">{#N/A,#N/A,FALSE,"TMCOMP96";#N/A,#N/A,FALSE,"MAT96";#N/A,#N/A,FALSE,"FANDA96";#N/A,#N/A,FALSE,"INTRAN96";#N/A,#N/A,FALSE,"NAA9697";#N/A,#N/A,FALSE,"ECWEBB";#N/A,#N/A,FALSE,"MFT96";#N/A,#N/A,FALSE,"CTrecon"}</definedName>
    <definedName name="sfad_5_1_2" hidden="1">{#N/A,#N/A,FALSE,"TMCOMP96";#N/A,#N/A,FALSE,"MAT96";#N/A,#N/A,FALSE,"FANDA96";#N/A,#N/A,FALSE,"INTRAN96";#N/A,#N/A,FALSE,"NAA9697";#N/A,#N/A,FALSE,"ECWEBB";#N/A,#N/A,FALSE,"MFT96";#N/A,#N/A,FALSE,"CTrecon"}</definedName>
    <definedName name="sfad_5_1_3" localSheetId="0" hidden="1">{#N/A,#N/A,FALSE,"TMCOMP96";#N/A,#N/A,FALSE,"MAT96";#N/A,#N/A,FALSE,"FANDA96";#N/A,#N/A,FALSE,"INTRAN96";#N/A,#N/A,FALSE,"NAA9697";#N/A,#N/A,FALSE,"ECWEBB";#N/A,#N/A,FALSE,"MFT96";#N/A,#N/A,FALSE,"CTrecon"}</definedName>
    <definedName name="sfad_5_1_3" hidden="1">{#N/A,#N/A,FALSE,"TMCOMP96";#N/A,#N/A,FALSE,"MAT96";#N/A,#N/A,FALSE,"FANDA96";#N/A,#N/A,FALSE,"INTRAN96";#N/A,#N/A,FALSE,"NAA9697";#N/A,#N/A,FALSE,"ECWEBB";#N/A,#N/A,FALSE,"MFT96";#N/A,#N/A,FALSE,"CTrecon"}</definedName>
    <definedName name="sfad_5_1_4" localSheetId="0" hidden="1">{#N/A,#N/A,FALSE,"TMCOMP96";#N/A,#N/A,FALSE,"MAT96";#N/A,#N/A,FALSE,"FANDA96";#N/A,#N/A,FALSE,"INTRAN96";#N/A,#N/A,FALSE,"NAA9697";#N/A,#N/A,FALSE,"ECWEBB";#N/A,#N/A,FALSE,"MFT96";#N/A,#N/A,FALSE,"CTrecon"}</definedName>
    <definedName name="sfad_5_1_4" hidden="1">{#N/A,#N/A,FALSE,"TMCOMP96";#N/A,#N/A,FALSE,"MAT96";#N/A,#N/A,FALSE,"FANDA96";#N/A,#N/A,FALSE,"INTRAN96";#N/A,#N/A,FALSE,"NAA9697";#N/A,#N/A,FALSE,"ECWEBB";#N/A,#N/A,FALSE,"MFT96";#N/A,#N/A,FALSE,"CTrecon"}</definedName>
    <definedName name="sfad_5_1_5" localSheetId="0" hidden="1">{#N/A,#N/A,FALSE,"TMCOMP96";#N/A,#N/A,FALSE,"MAT96";#N/A,#N/A,FALSE,"FANDA96";#N/A,#N/A,FALSE,"INTRAN96";#N/A,#N/A,FALSE,"NAA9697";#N/A,#N/A,FALSE,"ECWEBB";#N/A,#N/A,FALSE,"MFT96";#N/A,#N/A,FALSE,"CTrecon"}</definedName>
    <definedName name="sfad_5_1_5" hidden="1">{#N/A,#N/A,FALSE,"TMCOMP96";#N/A,#N/A,FALSE,"MAT96";#N/A,#N/A,FALSE,"FANDA96";#N/A,#N/A,FALSE,"INTRAN96";#N/A,#N/A,FALSE,"NAA9697";#N/A,#N/A,FALSE,"ECWEBB";#N/A,#N/A,FALSE,"MFT96";#N/A,#N/A,FALSE,"CTrecon"}</definedName>
    <definedName name="sfad_5_2" localSheetId="0" hidden="1">{#N/A,#N/A,FALSE,"TMCOMP96";#N/A,#N/A,FALSE,"MAT96";#N/A,#N/A,FALSE,"FANDA96";#N/A,#N/A,FALSE,"INTRAN96";#N/A,#N/A,FALSE,"NAA9697";#N/A,#N/A,FALSE,"ECWEBB";#N/A,#N/A,FALSE,"MFT96";#N/A,#N/A,FALSE,"CTrecon"}</definedName>
    <definedName name="sfad_5_2" hidden="1">{#N/A,#N/A,FALSE,"TMCOMP96";#N/A,#N/A,FALSE,"MAT96";#N/A,#N/A,FALSE,"FANDA96";#N/A,#N/A,FALSE,"INTRAN96";#N/A,#N/A,FALSE,"NAA9697";#N/A,#N/A,FALSE,"ECWEBB";#N/A,#N/A,FALSE,"MFT96";#N/A,#N/A,FALSE,"CTrecon"}</definedName>
    <definedName name="sfad_5_3" localSheetId="0" hidden="1">{#N/A,#N/A,FALSE,"TMCOMP96";#N/A,#N/A,FALSE,"MAT96";#N/A,#N/A,FALSE,"FANDA96";#N/A,#N/A,FALSE,"INTRAN96";#N/A,#N/A,FALSE,"NAA9697";#N/A,#N/A,FALSE,"ECWEBB";#N/A,#N/A,FALSE,"MFT96";#N/A,#N/A,FALSE,"CTrecon"}</definedName>
    <definedName name="sfad_5_3" hidden="1">{#N/A,#N/A,FALSE,"TMCOMP96";#N/A,#N/A,FALSE,"MAT96";#N/A,#N/A,FALSE,"FANDA96";#N/A,#N/A,FALSE,"INTRAN96";#N/A,#N/A,FALSE,"NAA9697";#N/A,#N/A,FALSE,"ECWEBB";#N/A,#N/A,FALSE,"MFT96";#N/A,#N/A,FALSE,"CTrecon"}</definedName>
    <definedName name="sfad_5_4" localSheetId="0" hidden="1">{#N/A,#N/A,FALSE,"TMCOMP96";#N/A,#N/A,FALSE,"MAT96";#N/A,#N/A,FALSE,"FANDA96";#N/A,#N/A,FALSE,"INTRAN96";#N/A,#N/A,FALSE,"NAA9697";#N/A,#N/A,FALSE,"ECWEBB";#N/A,#N/A,FALSE,"MFT96";#N/A,#N/A,FALSE,"CTrecon"}</definedName>
    <definedName name="sfad_5_4" hidden="1">{#N/A,#N/A,FALSE,"TMCOMP96";#N/A,#N/A,FALSE,"MAT96";#N/A,#N/A,FALSE,"FANDA96";#N/A,#N/A,FALSE,"INTRAN96";#N/A,#N/A,FALSE,"NAA9697";#N/A,#N/A,FALSE,"ECWEBB";#N/A,#N/A,FALSE,"MFT96";#N/A,#N/A,FALSE,"CTrecon"}</definedName>
    <definedName name="sfad_5_5" localSheetId="0" hidden="1">{#N/A,#N/A,FALSE,"TMCOMP96";#N/A,#N/A,FALSE,"MAT96";#N/A,#N/A,FALSE,"FANDA96";#N/A,#N/A,FALSE,"INTRAN96";#N/A,#N/A,FALSE,"NAA9697";#N/A,#N/A,FALSE,"ECWEBB";#N/A,#N/A,FALSE,"MFT96";#N/A,#N/A,FALSE,"CTrecon"}</definedName>
    <definedName name="sfad_5_5" hidden="1">{#N/A,#N/A,FALSE,"TMCOMP96";#N/A,#N/A,FALSE,"MAT96";#N/A,#N/A,FALSE,"FANDA96";#N/A,#N/A,FALSE,"INTRAN96";#N/A,#N/A,FALSE,"NAA9697";#N/A,#N/A,FALSE,"ECWEBB";#N/A,#N/A,FALSE,"MFT96";#N/A,#N/A,FALSE,"CTrecon"}</definedName>
    <definedName name="sssss" localSheetId="0" hidden="1">{#N/A,#N/A,FALSE,"TMCOMP96";#N/A,#N/A,FALSE,"MAT96";#N/A,#N/A,FALSE,"FANDA96";#N/A,#N/A,FALSE,"INTRAN96";#N/A,#N/A,FALSE,"NAA9697";#N/A,#N/A,FALSE,"ECWEBB";#N/A,#N/A,FALSE,"MFT96";#N/A,#N/A,FALSE,"CTrecon"}</definedName>
    <definedName name="sssss" localSheetId="3" hidden="1">{#N/A,#N/A,FALSE,"TMCOMP96";#N/A,#N/A,FALSE,"MAT96";#N/A,#N/A,FALSE,"FANDA96";#N/A,#N/A,FALSE,"INTRAN96";#N/A,#N/A,FALSE,"NAA9697";#N/A,#N/A,FALSE,"ECWEBB";#N/A,#N/A,FALSE,"MFT96";#N/A,#N/A,FALSE,"CTrecon"}</definedName>
    <definedName name="sssss" localSheetId="4" hidden="1">{#N/A,#N/A,FALSE,"TMCOMP96";#N/A,#N/A,FALSE,"MAT96";#N/A,#N/A,FALSE,"FANDA96";#N/A,#N/A,FALSE,"INTRAN96";#N/A,#N/A,FALSE,"NAA9697";#N/A,#N/A,FALSE,"ECWEBB";#N/A,#N/A,FALSE,"MFT96";#N/A,#N/A,FALSE,"CTrecon"}</definedName>
    <definedName name="sssss" hidden="1">{#N/A,#N/A,FALSE,"TMCOMP96";#N/A,#N/A,FALSE,"MAT96";#N/A,#N/A,FALSE,"FANDA96";#N/A,#N/A,FALSE,"INTRAN96";#N/A,#N/A,FALSE,"NAA9697";#N/A,#N/A,FALSE,"ECWEBB";#N/A,#N/A,FALSE,"MFT96";#N/A,#N/A,FALSE,"CTrecon"}</definedName>
    <definedName name="T4.9i" localSheetId="0" hidden="1">{#N/A,#N/A,FALSE,"TMCOMP96";#N/A,#N/A,FALSE,"MAT96";#N/A,#N/A,FALSE,"FANDA96";#N/A,#N/A,FALSE,"INTRAN96";#N/A,#N/A,FALSE,"NAA9697";#N/A,#N/A,FALSE,"ECWEBB";#N/A,#N/A,FALSE,"MFT96";#N/A,#N/A,FALSE,"CTrecon"}</definedName>
    <definedName name="T4.9i" localSheetId="3" hidden="1">{#N/A,#N/A,FALSE,"TMCOMP96";#N/A,#N/A,FALSE,"MAT96";#N/A,#N/A,FALSE,"FANDA96";#N/A,#N/A,FALSE,"INTRAN96";#N/A,#N/A,FALSE,"NAA9697";#N/A,#N/A,FALSE,"ECWEBB";#N/A,#N/A,FALSE,"MFT96";#N/A,#N/A,FALSE,"CTrecon"}</definedName>
    <definedName name="T4.9i" localSheetId="4"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i_1" localSheetId="0" hidden="1">{#N/A,#N/A,FALSE,"TMCOMP96";#N/A,#N/A,FALSE,"MAT96";#N/A,#N/A,FALSE,"FANDA96";#N/A,#N/A,FALSE,"INTRAN96";#N/A,#N/A,FALSE,"NAA9697";#N/A,#N/A,FALSE,"ECWEBB";#N/A,#N/A,FALSE,"MFT96";#N/A,#N/A,FALSE,"CTrecon"}</definedName>
    <definedName name="T4.9i_1" localSheetId="3" hidden="1">{#N/A,#N/A,FALSE,"TMCOMP96";#N/A,#N/A,FALSE,"MAT96";#N/A,#N/A,FALSE,"FANDA96";#N/A,#N/A,FALSE,"INTRAN96";#N/A,#N/A,FALSE,"NAA9697";#N/A,#N/A,FALSE,"ECWEBB";#N/A,#N/A,FALSE,"MFT96";#N/A,#N/A,FALSE,"CTrecon"}</definedName>
    <definedName name="T4.9i_1" localSheetId="4" hidden="1">{#N/A,#N/A,FALSE,"TMCOMP96";#N/A,#N/A,FALSE,"MAT96";#N/A,#N/A,FALSE,"FANDA96";#N/A,#N/A,FALSE,"INTRAN96";#N/A,#N/A,FALSE,"NAA9697";#N/A,#N/A,FALSE,"ECWEBB";#N/A,#N/A,FALSE,"MFT96";#N/A,#N/A,FALSE,"CTrecon"}</definedName>
    <definedName name="T4.9i_1" hidden="1">{#N/A,#N/A,FALSE,"TMCOMP96";#N/A,#N/A,FALSE,"MAT96";#N/A,#N/A,FALSE,"FANDA96";#N/A,#N/A,FALSE,"INTRAN96";#N/A,#N/A,FALSE,"NAA9697";#N/A,#N/A,FALSE,"ECWEBB";#N/A,#N/A,FALSE,"MFT96";#N/A,#N/A,FALSE,"CTrecon"}</definedName>
    <definedName name="T4.9i_1_1" localSheetId="0" hidden="1">{#N/A,#N/A,FALSE,"TMCOMP96";#N/A,#N/A,FALSE,"MAT96";#N/A,#N/A,FALSE,"FANDA96";#N/A,#N/A,FALSE,"INTRAN96";#N/A,#N/A,FALSE,"NAA9697";#N/A,#N/A,FALSE,"ECWEBB";#N/A,#N/A,FALSE,"MFT96";#N/A,#N/A,FALSE,"CTrecon"}</definedName>
    <definedName name="T4.9i_1_1" hidden="1">{#N/A,#N/A,FALSE,"TMCOMP96";#N/A,#N/A,FALSE,"MAT96";#N/A,#N/A,FALSE,"FANDA96";#N/A,#N/A,FALSE,"INTRAN96";#N/A,#N/A,FALSE,"NAA9697";#N/A,#N/A,FALSE,"ECWEBB";#N/A,#N/A,FALSE,"MFT96";#N/A,#N/A,FALSE,"CTrecon"}</definedName>
    <definedName name="T4.9i_1_1_1" localSheetId="0" hidden="1">{#N/A,#N/A,FALSE,"TMCOMP96";#N/A,#N/A,FALSE,"MAT96";#N/A,#N/A,FALSE,"FANDA96";#N/A,#N/A,FALSE,"INTRAN96";#N/A,#N/A,FALSE,"NAA9697";#N/A,#N/A,FALSE,"ECWEBB";#N/A,#N/A,FALSE,"MFT96";#N/A,#N/A,FALSE,"CTrecon"}</definedName>
    <definedName name="T4.9i_1_1_1" hidden="1">{#N/A,#N/A,FALSE,"TMCOMP96";#N/A,#N/A,FALSE,"MAT96";#N/A,#N/A,FALSE,"FANDA96";#N/A,#N/A,FALSE,"INTRAN96";#N/A,#N/A,FALSE,"NAA9697";#N/A,#N/A,FALSE,"ECWEBB";#N/A,#N/A,FALSE,"MFT96";#N/A,#N/A,FALSE,"CTrecon"}</definedName>
    <definedName name="T4.9i_1_1_1_1" localSheetId="0" hidden="1">{#N/A,#N/A,FALSE,"TMCOMP96";#N/A,#N/A,FALSE,"MAT96";#N/A,#N/A,FALSE,"FANDA96";#N/A,#N/A,FALSE,"INTRAN96";#N/A,#N/A,FALSE,"NAA9697";#N/A,#N/A,FALSE,"ECWEBB";#N/A,#N/A,FALSE,"MFT96";#N/A,#N/A,FALSE,"CTrecon"}</definedName>
    <definedName name="T4.9i_1_1_1_1" hidden="1">{#N/A,#N/A,FALSE,"TMCOMP96";#N/A,#N/A,FALSE,"MAT96";#N/A,#N/A,FALSE,"FANDA96";#N/A,#N/A,FALSE,"INTRAN96";#N/A,#N/A,FALSE,"NAA9697";#N/A,#N/A,FALSE,"ECWEBB";#N/A,#N/A,FALSE,"MFT96";#N/A,#N/A,FALSE,"CTrecon"}</definedName>
    <definedName name="T4.9i_1_1_1_1_1" hidden="1">{#N/A,#N/A,FALSE,"TMCOMP96";#N/A,#N/A,FALSE,"MAT96";#N/A,#N/A,FALSE,"FANDA96";#N/A,#N/A,FALSE,"INTRAN96";#N/A,#N/A,FALSE,"NAA9697";#N/A,#N/A,FALSE,"ECWEBB";#N/A,#N/A,FALSE,"MFT96";#N/A,#N/A,FALSE,"CTrecon"}</definedName>
    <definedName name="T4.9i_1_1_1_1_2" hidden="1">{#N/A,#N/A,FALSE,"TMCOMP96";#N/A,#N/A,FALSE,"MAT96";#N/A,#N/A,FALSE,"FANDA96";#N/A,#N/A,FALSE,"INTRAN96";#N/A,#N/A,FALSE,"NAA9697";#N/A,#N/A,FALSE,"ECWEBB";#N/A,#N/A,FALSE,"MFT96";#N/A,#N/A,FALSE,"CTrecon"}</definedName>
    <definedName name="T4.9i_1_1_1_2" localSheetId="0" hidden="1">{#N/A,#N/A,FALSE,"TMCOMP96";#N/A,#N/A,FALSE,"MAT96";#N/A,#N/A,FALSE,"FANDA96";#N/A,#N/A,FALSE,"INTRAN96";#N/A,#N/A,FALSE,"NAA9697";#N/A,#N/A,FALSE,"ECWEBB";#N/A,#N/A,FALSE,"MFT96";#N/A,#N/A,FALSE,"CTrecon"}</definedName>
    <definedName name="T4.9i_1_1_1_2" hidden="1">{#N/A,#N/A,FALSE,"TMCOMP96";#N/A,#N/A,FALSE,"MAT96";#N/A,#N/A,FALSE,"FANDA96";#N/A,#N/A,FALSE,"INTRAN96";#N/A,#N/A,FALSE,"NAA9697";#N/A,#N/A,FALSE,"ECWEBB";#N/A,#N/A,FALSE,"MFT96";#N/A,#N/A,FALSE,"CTrecon"}</definedName>
    <definedName name="T4.9i_1_1_1_3" localSheetId="0" hidden="1">{#N/A,#N/A,FALSE,"TMCOMP96";#N/A,#N/A,FALSE,"MAT96";#N/A,#N/A,FALSE,"FANDA96";#N/A,#N/A,FALSE,"INTRAN96";#N/A,#N/A,FALSE,"NAA9697";#N/A,#N/A,FALSE,"ECWEBB";#N/A,#N/A,FALSE,"MFT96";#N/A,#N/A,FALSE,"CTrecon"}</definedName>
    <definedName name="T4.9i_1_1_1_3" hidden="1">{#N/A,#N/A,FALSE,"TMCOMP96";#N/A,#N/A,FALSE,"MAT96";#N/A,#N/A,FALSE,"FANDA96";#N/A,#N/A,FALSE,"INTRAN96";#N/A,#N/A,FALSE,"NAA9697";#N/A,#N/A,FALSE,"ECWEBB";#N/A,#N/A,FALSE,"MFT96";#N/A,#N/A,FALSE,"CTrecon"}</definedName>
    <definedName name="T4.9i_1_1_1_4" localSheetId="0" hidden="1">{#N/A,#N/A,FALSE,"TMCOMP96";#N/A,#N/A,FALSE,"MAT96";#N/A,#N/A,FALSE,"FANDA96";#N/A,#N/A,FALSE,"INTRAN96";#N/A,#N/A,FALSE,"NAA9697";#N/A,#N/A,FALSE,"ECWEBB";#N/A,#N/A,FALSE,"MFT96";#N/A,#N/A,FALSE,"CTrecon"}</definedName>
    <definedName name="T4.9i_1_1_1_4" hidden="1">{#N/A,#N/A,FALSE,"TMCOMP96";#N/A,#N/A,FALSE,"MAT96";#N/A,#N/A,FALSE,"FANDA96";#N/A,#N/A,FALSE,"INTRAN96";#N/A,#N/A,FALSE,"NAA9697";#N/A,#N/A,FALSE,"ECWEBB";#N/A,#N/A,FALSE,"MFT96";#N/A,#N/A,FALSE,"CTrecon"}</definedName>
    <definedName name="T4.9i_1_1_1_5" localSheetId="0" hidden="1">{#N/A,#N/A,FALSE,"TMCOMP96";#N/A,#N/A,FALSE,"MAT96";#N/A,#N/A,FALSE,"FANDA96";#N/A,#N/A,FALSE,"INTRAN96";#N/A,#N/A,FALSE,"NAA9697";#N/A,#N/A,FALSE,"ECWEBB";#N/A,#N/A,FALSE,"MFT96";#N/A,#N/A,FALSE,"CTrecon"}</definedName>
    <definedName name="T4.9i_1_1_1_5" hidden="1">{#N/A,#N/A,FALSE,"TMCOMP96";#N/A,#N/A,FALSE,"MAT96";#N/A,#N/A,FALSE,"FANDA96";#N/A,#N/A,FALSE,"INTRAN96";#N/A,#N/A,FALSE,"NAA9697";#N/A,#N/A,FALSE,"ECWEBB";#N/A,#N/A,FALSE,"MFT96";#N/A,#N/A,FALSE,"CTrecon"}</definedName>
    <definedName name="T4.9i_1_1_2" localSheetId="0" hidden="1">{#N/A,#N/A,FALSE,"TMCOMP96";#N/A,#N/A,FALSE,"MAT96";#N/A,#N/A,FALSE,"FANDA96";#N/A,#N/A,FALSE,"INTRAN96";#N/A,#N/A,FALSE,"NAA9697";#N/A,#N/A,FALSE,"ECWEBB";#N/A,#N/A,FALSE,"MFT96";#N/A,#N/A,FALSE,"CTrecon"}</definedName>
    <definedName name="T4.9i_1_1_2" hidden="1">{#N/A,#N/A,FALSE,"TMCOMP96";#N/A,#N/A,FALSE,"MAT96";#N/A,#N/A,FALSE,"FANDA96";#N/A,#N/A,FALSE,"INTRAN96";#N/A,#N/A,FALSE,"NAA9697";#N/A,#N/A,FALSE,"ECWEBB";#N/A,#N/A,FALSE,"MFT96";#N/A,#N/A,FALSE,"CTrecon"}</definedName>
    <definedName name="T4.9i_1_1_3" localSheetId="0" hidden="1">{#N/A,#N/A,FALSE,"TMCOMP96";#N/A,#N/A,FALSE,"MAT96";#N/A,#N/A,FALSE,"FANDA96";#N/A,#N/A,FALSE,"INTRAN96";#N/A,#N/A,FALSE,"NAA9697";#N/A,#N/A,FALSE,"ECWEBB";#N/A,#N/A,FALSE,"MFT96";#N/A,#N/A,FALSE,"CTrecon"}</definedName>
    <definedName name="T4.9i_1_1_3" hidden="1">{#N/A,#N/A,FALSE,"TMCOMP96";#N/A,#N/A,FALSE,"MAT96";#N/A,#N/A,FALSE,"FANDA96";#N/A,#N/A,FALSE,"INTRAN96";#N/A,#N/A,FALSE,"NAA9697";#N/A,#N/A,FALSE,"ECWEBB";#N/A,#N/A,FALSE,"MFT96";#N/A,#N/A,FALSE,"CTrecon"}</definedName>
    <definedName name="T4.9i_1_1_4" localSheetId="0" hidden="1">{#N/A,#N/A,FALSE,"TMCOMP96";#N/A,#N/A,FALSE,"MAT96";#N/A,#N/A,FALSE,"FANDA96";#N/A,#N/A,FALSE,"INTRAN96";#N/A,#N/A,FALSE,"NAA9697";#N/A,#N/A,FALSE,"ECWEBB";#N/A,#N/A,FALSE,"MFT96";#N/A,#N/A,FALSE,"CTrecon"}</definedName>
    <definedName name="T4.9i_1_1_4" hidden="1">{#N/A,#N/A,FALSE,"TMCOMP96";#N/A,#N/A,FALSE,"MAT96";#N/A,#N/A,FALSE,"FANDA96";#N/A,#N/A,FALSE,"INTRAN96";#N/A,#N/A,FALSE,"NAA9697";#N/A,#N/A,FALSE,"ECWEBB";#N/A,#N/A,FALSE,"MFT96";#N/A,#N/A,FALSE,"CTrecon"}</definedName>
    <definedName name="T4.9i_1_1_5" localSheetId="0" hidden="1">{#N/A,#N/A,FALSE,"TMCOMP96";#N/A,#N/A,FALSE,"MAT96";#N/A,#N/A,FALSE,"FANDA96";#N/A,#N/A,FALSE,"INTRAN96";#N/A,#N/A,FALSE,"NAA9697";#N/A,#N/A,FALSE,"ECWEBB";#N/A,#N/A,FALSE,"MFT96";#N/A,#N/A,FALSE,"CTrecon"}</definedName>
    <definedName name="T4.9i_1_1_5" hidden="1">{#N/A,#N/A,FALSE,"TMCOMP96";#N/A,#N/A,FALSE,"MAT96";#N/A,#N/A,FALSE,"FANDA96";#N/A,#N/A,FALSE,"INTRAN96";#N/A,#N/A,FALSE,"NAA9697";#N/A,#N/A,FALSE,"ECWEBB";#N/A,#N/A,FALSE,"MFT96";#N/A,#N/A,FALSE,"CTrecon"}</definedName>
    <definedName name="T4.9i_1_2" localSheetId="0" hidden="1">{#N/A,#N/A,FALSE,"TMCOMP96";#N/A,#N/A,FALSE,"MAT96";#N/A,#N/A,FALSE,"FANDA96";#N/A,#N/A,FALSE,"INTRAN96";#N/A,#N/A,FALSE,"NAA9697";#N/A,#N/A,FALSE,"ECWEBB";#N/A,#N/A,FALSE,"MFT96";#N/A,#N/A,FALSE,"CTrecon"}</definedName>
    <definedName name="T4.9i_1_2" hidden="1">{#N/A,#N/A,FALSE,"TMCOMP96";#N/A,#N/A,FALSE,"MAT96";#N/A,#N/A,FALSE,"FANDA96";#N/A,#N/A,FALSE,"INTRAN96";#N/A,#N/A,FALSE,"NAA9697";#N/A,#N/A,FALSE,"ECWEBB";#N/A,#N/A,FALSE,"MFT96";#N/A,#N/A,FALSE,"CTrecon"}</definedName>
    <definedName name="T4.9i_1_2_1" localSheetId="0" hidden="1">{#N/A,#N/A,FALSE,"TMCOMP96";#N/A,#N/A,FALSE,"MAT96";#N/A,#N/A,FALSE,"FANDA96";#N/A,#N/A,FALSE,"INTRAN96";#N/A,#N/A,FALSE,"NAA9697";#N/A,#N/A,FALSE,"ECWEBB";#N/A,#N/A,FALSE,"MFT96";#N/A,#N/A,FALSE,"CTrecon"}</definedName>
    <definedName name="T4.9i_1_2_1" hidden="1">{#N/A,#N/A,FALSE,"TMCOMP96";#N/A,#N/A,FALSE,"MAT96";#N/A,#N/A,FALSE,"FANDA96";#N/A,#N/A,FALSE,"INTRAN96";#N/A,#N/A,FALSE,"NAA9697";#N/A,#N/A,FALSE,"ECWEBB";#N/A,#N/A,FALSE,"MFT96";#N/A,#N/A,FALSE,"CTrecon"}</definedName>
    <definedName name="T4.9i_1_2_1_1" localSheetId="0" hidden="1">{#N/A,#N/A,FALSE,"TMCOMP96";#N/A,#N/A,FALSE,"MAT96";#N/A,#N/A,FALSE,"FANDA96";#N/A,#N/A,FALSE,"INTRAN96";#N/A,#N/A,FALSE,"NAA9697";#N/A,#N/A,FALSE,"ECWEBB";#N/A,#N/A,FALSE,"MFT96";#N/A,#N/A,FALSE,"CTrecon"}</definedName>
    <definedName name="T4.9i_1_2_1_1" hidden="1">{#N/A,#N/A,FALSE,"TMCOMP96";#N/A,#N/A,FALSE,"MAT96";#N/A,#N/A,FALSE,"FANDA96";#N/A,#N/A,FALSE,"INTRAN96";#N/A,#N/A,FALSE,"NAA9697";#N/A,#N/A,FALSE,"ECWEBB";#N/A,#N/A,FALSE,"MFT96";#N/A,#N/A,FALSE,"CTrecon"}</definedName>
    <definedName name="T4.9i_1_2_1_1_1" hidden="1">{#N/A,#N/A,FALSE,"TMCOMP96";#N/A,#N/A,FALSE,"MAT96";#N/A,#N/A,FALSE,"FANDA96";#N/A,#N/A,FALSE,"INTRAN96";#N/A,#N/A,FALSE,"NAA9697";#N/A,#N/A,FALSE,"ECWEBB";#N/A,#N/A,FALSE,"MFT96";#N/A,#N/A,FALSE,"CTrecon"}</definedName>
    <definedName name="T4.9i_1_2_1_1_2" hidden="1">{#N/A,#N/A,FALSE,"TMCOMP96";#N/A,#N/A,FALSE,"MAT96";#N/A,#N/A,FALSE,"FANDA96";#N/A,#N/A,FALSE,"INTRAN96";#N/A,#N/A,FALSE,"NAA9697";#N/A,#N/A,FALSE,"ECWEBB";#N/A,#N/A,FALSE,"MFT96";#N/A,#N/A,FALSE,"CTrecon"}</definedName>
    <definedName name="T4.9i_1_2_1_2" localSheetId="0" hidden="1">{#N/A,#N/A,FALSE,"TMCOMP96";#N/A,#N/A,FALSE,"MAT96";#N/A,#N/A,FALSE,"FANDA96";#N/A,#N/A,FALSE,"INTRAN96";#N/A,#N/A,FALSE,"NAA9697";#N/A,#N/A,FALSE,"ECWEBB";#N/A,#N/A,FALSE,"MFT96";#N/A,#N/A,FALSE,"CTrecon"}</definedName>
    <definedName name="T4.9i_1_2_1_2" hidden="1">{#N/A,#N/A,FALSE,"TMCOMP96";#N/A,#N/A,FALSE,"MAT96";#N/A,#N/A,FALSE,"FANDA96";#N/A,#N/A,FALSE,"INTRAN96";#N/A,#N/A,FALSE,"NAA9697";#N/A,#N/A,FALSE,"ECWEBB";#N/A,#N/A,FALSE,"MFT96";#N/A,#N/A,FALSE,"CTrecon"}</definedName>
    <definedName name="T4.9i_1_2_1_3" localSheetId="0" hidden="1">{#N/A,#N/A,FALSE,"TMCOMP96";#N/A,#N/A,FALSE,"MAT96";#N/A,#N/A,FALSE,"FANDA96";#N/A,#N/A,FALSE,"INTRAN96";#N/A,#N/A,FALSE,"NAA9697";#N/A,#N/A,FALSE,"ECWEBB";#N/A,#N/A,FALSE,"MFT96";#N/A,#N/A,FALSE,"CTrecon"}</definedName>
    <definedName name="T4.9i_1_2_1_3" hidden="1">{#N/A,#N/A,FALSE,"TMCOMP96";#N/A,#N/A,FALSE,"MAT96";#N/A,#N/A,FALSE,"FANDA96";#N/A,#N/A,FALSE,"INTRAN96";#N/A,#N/A,FALSE,"NAA9697";#N/A,#N/A,FALSE,"ECWEBB";#N/A,#N/A,FALSE,"MFT96";#N/A,#N/A,FALSE,"CTrecon"}</definedName>
    <definedName name="T4.9i_1_2_1_4" localSheetId="0" hidden="1">{#N/A,#N/A,FALSE,"TMCOMP96";#N/A,#N/A,FALSE,"MAT96";#N/A,#N/A,FALSE,"FANDA96";#N/A,#N/A,FALSE,"INTRAN96";#N/A,#N/A,FALSE,"NAA9697";#N/A,#N/A,FALSE,"ECWEBB";#N/A,#N/A,FALSE,"MFT96";#N/A,#N/A,FALSE,"CTrecon"}</definedName>
    <definedName name="T4.9i_1_2_1_4" hidden="1">{#N/A,#N/A,FALSE,"TMCOMP96";#N/A,#N/A,FALSE,"MAT96";#N/A,#N/A,FALSE,"FANDA96";#N/A,#N/A,FALSE,"INTRAN96";#N/A,#N/A,FALSE,"NAA9697";#N/A,#N/A,FALSE,"ECWEBB";#N/A,#N/A,FALSE,"MFT96";#N/A,#N/A,FALSE,"CTrecon"}</definedName>
    <definedName name="T4.9i_1_2_1_5" localSheetId="0" hidden="1">{#N/A,#N/A,FALSE,"TMCOMP96";#N/A,#N/A,FALSE,"MAT96";#N/A,#N/A,FALSE,"FANDA96";#N/A,#N/A,FALSE,"INTRAN96";#N/A,#N/A,FALSE,"NAA9697";#N/A,#N/A,FALSE,"ECWEBB";#N/A,#N/A,FALSE,"MFT96";#N/A,#N/A,FALSE,"CTrecon"}</definedName>
    <definedName name="T4.9i_1_2_1_5" hidden="1">{#N/A,#N/A,FALSE,"TMCOMP96";#N/A,#N/A,FALSE,"MAT96";#N/A,#N/A,FALSE,"FANDA96";#N/A,#N/A,FALSE,"INTRAN96";#N/A,#N/A,FALSE,"NAA9697";#N/A,#N/A,FALSE,"ECWEBB";#N/A,#N/A,FALSE,"MFT96";#N/A,#N/A,FALSE,"CTrecon"}</definedName>
    <definedName name="T4.9i_1_2_2" localSheetId="0" hidden="1">{#N/A,#N/A,FALSE,"TMCOMP96";#N/A,#N/A,FALSE,"MAT96";#N/A,#N/A,FALSE,"FANDA96";#N/A,#N/A,FALSE,"INTRAN96";#N/A,#N/A,FALSE,"NAA9697";#N/A,#N/A,FALSE,"ECWEBB";#N/A,#N/A,FALSE,"MFT96";#N/A,#N/A,FALSE,"CTrecon"}</definedName>
    <definedName name="T4.9i_1_2_2" hidden="1">{#N/A,#N/A,FALSE,"TMCOMP96";#N/A,#N/A,FALSE,"MAT96";#N/A,#N/A,FALSE,"FANDA96";#N/A,#N/A,FALSE,"INTRAN96";#N/A,#N/A,FALSE,"NAA9697";#N/A,#N/A,FALSE,"ECWEBB";#N/A,#N/A,FALSE,"MFT96";#N/A,#N/A,FALSE,"CTrecon"}</definedName>
    <definedName name="T4.9i_1_2_3" localSheetId="0" hidden="1">{#N/A,#N/A,FALSE,"TMCOMP96";#N/A,#N/A,FALSE,"MAT96";#N/A,#N/A,FALSE,"FANDA96";#N/A,#N/A,FALSE,"INTRAN96";#N/A,#N/A,FALSE,"NAA9697";#N/A,#N/A,FALSE,"ECWEBB";#N/A,#N/A,FALSE,"MFT96";#N/A,#N/A,FALSE,"CTrecon"}</definedName>
    <definedName name="T4.9i_1_2_3" hidden="1">{#N/A,#N/A,FALSE,"TMCOMP96";#N/A,#N/A,FALSE,"MAT96";#N/A,#N/A,FALSE,"FANDA96";#N/A,#N/A,FALSE,"INTRAN96";#N/A,#N/A,FALSE,"NAA9697";#N/A,#N/A,FALSE,"ECWEBB";#N/A,#N/A,FALSE,"MFT96";#N/A,#N/A,FALSE,"CTrecon"}</definedName>
    <definedName name="T4.9i_1_2_4" localSheetId="0" hidden="1">{#N/A,#N/A,FALSE,"TMCOMP96";#N/A,#N/A,FALSE,"MAT96";#N/A,#N/A,FALSE,"FANDA96";#N/A,#N/A,FALSE,"INTRAN96";#N/A,#N/A,FALSE,"NAA9697";#N/A,#N/A,FALSE,"ECWEBB";#N/A,#N/A,FALSE,"MFT96";#N/A,#N/A,FALSE,"CTrecon"}</definedName>
    <definedName name="T4.9i_1_2_4" hidden="1">{#N/A,#N/A,FALSE,"TMCOMP96";#N/A,#N/A,FALSE,"MAT96";#N/A,#N/A,FALSE,"FANDA96";#N/A,#N/A,FALSE,"INTRAN96";#N/A,#N/A,FALSE,"NAA9697";#N/A,#N/A,FALSE,"ECWEBB";#N/A,#N/A,FALSE,"MFT96";#N/A,#N/A,FALSE,"CTrecon"}</definedName>
    <definedName name="T4.9i_1_2_5" localSheetId="0" hidden="1">{#N/A,#N/A,FALSE,"TMCOMP96";#N/A,#N/A,FALSE,"MAT96";#N/A,#N/A,FALSE,"FANDA96";#N/A,#N/A,FALSE,"INTRAN96";#N/A,#N/A,FALSE,"NAA9697";#N/A,#N/A,FALSE,"ECWEBB";#N/A,#N/A,FALSE,"MFT96";#N/A,#N/A,FALSE,"CTrecon"}</definedName>
    <definedName name="T4.9i_1_2_5" hidden="1">{#N/A,#N/A,FALSE,"TMCOMP96";#N/A,#N/A,FALSE,"MAT96";#N/A,#N/A,FALSE,"FANDA96";#N/A,#N/A,FALSE,"INTRAN96";#N/A,#N/A,FALSE,"NAA9697";#N/A,#N/A,FALSE,"ECWEBB";#N/A,#N/A,FALSE,"MFT96";#N/A,#N/A,FALSE,"CTrecon"}</definedName>
    <definedName name="T4.9i_1_3" localSheetId="0" hidden="1">{#N/A,#N/A,FALSE,"TMCOMP96";#N/A,#N/A,FALSE,"MAT96";#N/A,#N/A,FALSE,"FANDA96";#N/A,#N/A,FALSE,"INTRAN96";#N/A,#N/A,FALSE,"NAA9697";#N/A,#N/A,FALSE,"ECWEBB";#N/A,#N/A,FALSE,"MFT96";#N/A,#N/A,FALSE,"CTrecon"}</definedName>
    <definedName name="T4.9i_1_3" hidden="1">{#N/A,#N/A,FALSE,"TMCOMP96";#N/A,#N/A,FALSE,"MAT96";#N/A,#N/A,FALSE,"FANDA96";#N/A,#N/A,FALSE,"INTRAN96";#N/A,#N/A,FALSE,"NAA9697";#N/A,#N/A,FALSE,"ECWEBB";#N/A,#N/A,FALSE,"MFT96";#N/A,#N/A,FALSE,"CTrecon"}</definedName>
    <definedName name="T4.9i_1_3_1" localSheetId="0" hidden="1">{#N/A,#N/A,FALSE,"TMCOMP96";#N/A,#N/A,FALSE,"MAT96";#N/A,#N/A,FALSE,"FANDA96";#N/A,#N/A,FALSE,"INTRAN96";#N/A,#N/A,FALSE,"NAA9697";#N/A,#N/A,FALSE,"ECWEBB";#N/A,#N/A,FALSE,"MFT96";#N/A,#N/A,FALSE,"CTrecon"}</definedName>
    <definedName name="T4.9i_1_3_1" hidden="1">{#N/A,#N/A,FALSE,"TMCOMP96";#N/A,#N/A,FALSE,"MAT96";#N/A,#N/A,FALSE,"FANDA96";#N/A,#N/A,FALSE,"INTRAN96";#N/A,#N/A,FALSE,"NAA9697";#N/A,#N/A,FALSE,"ECWEBB";#N/A,#N/A,FALSE,"MFT96";#N/A,#N/A,FALSE,"CTrecon"}</definedName>
    <definedName name="T4.9i_1_3_1_1" localSheetId="0" hidden="1">{#N/A,#N/A,FALSE,"TMCOMP96";#N/A,#N/A,FALSE,"MAT96";#N/A,#N/A,FALSE,"FANDA96";#N/A,#N/A,FALSE,"INTRAN96";#N/A,#N/A,FALSE,"NAA9697";#N/A,#N/A,FALSE,"ECWEBB";#N/A,#N/A,FALSE,"MFT96";#N/A,#N/A,FALSE,"CTrecon"}</definedName>
    <definedName name="T4.9i_1_3_1_1" hidden="1">{#N/A,#N/A,FALSE,"TMCOMP96";#N/A,#N/A,FALSE,"MAT96";#N/A,#N/A,FALSE,"FANDA96";#N/A,#N/A,FALSE,"INTRAN96";#N/A,#N/A,FALSE,"NAA9697";#N/A,#N/A,FALSE,"ECWEBB";#N/A,#N/A,FALSE,"MFT96";#N/A,#N/A,FALSE,"CTrecon"}</definedName>
    <definedName name="T4.9i_1_3_1_1_1" hidden="1">{#N/A,#N/A,FALSE,"TMCOMP96";#N/A,#N/A,FALSE,"MAT96";#N/A,#N/A,FALSE,"FANDA96";#N/A,#N/A,FALSE,"INTRAN96";#N/A,#N/A,FALSE,"NAA9697";#N/A,#N/A,FALSE,"ECWEBB";#N/A,#N/A,FALSE,"MFT96";#N/A,#N/A,FALSE,"CTrecon"}</definedName>
    <definedName name="T4.9i_1_3_1_1_2" hidden="1">{#N/A,#N/A,FALSE,"TMCOMP96";#N/A,#N/A,FALSE,"MAT96";#N/A,#N/A,FALSE,"FANDA96";#N/A,#N/A,FALSE,"INTRAN96";#N/A,#N/A,FALSE,"NAA9697";#N/A,#N/A,FALSE,"ECWEBB";#N/A,#N/A,FALSE,"MFT96";#N/A,#N/A,FALSE,"CTrecon"}</definedName>
    <definedName name="T4.9i_1_3_1_2" localSheetId="0" hidden="1">{#N/A,#N/A,FALSE,"TMCOMP96";#N/A,#N/A,FALSE,"MAT96";#N/A,#N/A,FALSE,"FANDA96";#N/A,#N/A,FALSE,"INTRAN96";#N/A,#N/A,FALSE,"NAA9697";#N/A,#N/A,FALSE,"ECWEBB";#N/A,#N/A,FALSE,"MFT96";#N/A,#N/A,FALSE,"CTrecon"}</definedName>
    <definedName name="T4.9i_1_3_1_2" hidden="1">{#N/A,#N/A,FALSE,"TMCOMP96";#N/A,#N/A,FALSE,"MAT96";#N/A,#N/A,FALSE,"FANDA96";#N/A,#N/A,FALSE,"INTRAN96";#N/A,#N/A,FALSE,"NAA9697";#N/A,#N/A,FALSE,"ECWEBB";#N/A,#N/A,FALSE,"MFT96";#N/A,#N/A,FALSE,"CTrecon"}</definedName>
    <definedName name="T4.9i_1_3_1_3" localSheetId="0" hidden="1">{#N/A,#N/A,FALSE,"TMCOMP96";#N/A,#N/A,FALSE,"MAT96";#N/A,#N/A,FALSE,"FANDA96";#N/A,#N/A,FALSE,"INTRAN96";#N/A,#N/A,FALSE,"NAA9697";#N/A,#N/A,FALSE,"ECWEBB";#N/A,#N/A,FALSE,"MFT96";#N/A,#N/A,FALSE,"CTrecon"}</definedName>
    <definedName name="T4.9i_1_3_1_3" hidden="1">{#N/A,#N/A,FALSE,"TMCOMP96";#N/A,#N/A,FALSE,"MAT96";#N/A,#N/A,FALSE,"FANDA96";#N/A,#N/A,FALSE,"INTRAN96";#N/A,#N/A,FALSE,"NAA9697";#N/A,#N/A,FALSE,"ECWEBB";#N/A,#N/A,FALSE,"MFT96";#N/A,#N/A,FALSE,"CTrecon"}</definedName>
    <definedName name="T4.9i_1_3_1_4" localSheetId="0" hidden="1">{#N/A,#N/A,FALSE,"TMCOMP96";#N/A,#N/A,FALSE,"MAT96";#N/A,#N/A,FALSE,"FANDA96";#N/A,#N/A,FALSE,"INTRAN96";#N/A,#N/A,FALSE,"NAA9697";#N/A,#N/A,FALSE,"ECWEBB";#N/A,#N/A,FALSE,"MFT96";#N/A,#N/A,FALSE,"CTrecon"}</definedName>
    <definedName name="T4.9i_1_3_1_4" hidden="1">{#N/A,#N/A,FALSE,"TMCOMP96";#N/A,#N/A,FALSE,"MAT96";#N/A,#N/A,FALSE,"FANDA96";#N/A,#N/A,FALSE,"INTRAN96";#N/A,#N/A,FALSE,"NAA9697";#N/A,#N/A,FALSE,"ECWEBB";#N/A,#N/A,FALSE,"MFT96";#N/A,#N/A,FALSE,"CTrecon"}</definedName>
    <definedName name="T4.9i_1_3_1_5" localSheetId="0" hidden="1">{#N/A,#N/A,FALSE,"TMCOMP96";#N/A,#N/A,FALSE,"MAT96";#N/A,#N/A,FALSE,"FANDA96";#N/A,#N/A,FALSE,"INTRAN96";#N/A,#N/A,FALSE,"NAA9697";#N/A,#N/A,FALSE,"ECWEBB";#N/A,#N/A,FALSE,"MFT96";#N/A,#N/A,FALSE,"CTrecon"}</definedName>
    <definedName name="T4.9i_1_3_1_5" hidden="1">{#N/A,#N/A,FALSE,"TMCOMP96";#N/A,#N/A,FALSE,"MAT96";#N/A,#N/A,FALSE,"FANDA96";#N/A,#N/A,FALSE,"INTRAN96";#N/A,#N/A,FALSE,"NAA9697";#N/A,#N/A,FALSE,"ECWEBB";#N/A,#N/A,FALSE,"MFT96";#N/A,#N/A,FALSE,"CTrecon"}</definedName>
    <definedName name="T4.9i_1_3_2" localSheetId="0" hidden="1">{#N/A,#N/A,FALSE,"TMCOMP96";#N/A,#N/A,FALSE,"MAT96";#N/A,#N/A,FALSE,"FANDA96";#N/A,#N/A,FALSE,"INTRAN96";#N/A,#N/A,FALSE,"NAA9697";#N/A,#N/A,FALSE,"ECWEBB";#N/A,#N/A,FALSE,"MFT96";#N/A,#N/A,FALSE,"CTrecon"}</definedName>
    <definedName name="T4.9i_1_3_2" hidden="1">{#N/A,#N/A,FALSE,"TMCOMP96";#N/A,#N/A,FALSE,"MAT96";#N/A,#N/A,FALSE,"FANDA96";#N/A,#N/A,FALSE,"INTRAN96";#N/A,#N/A,FALSE,"NAA9697";#N/A,#N/A,FALSE,"ECWEBB";#N/A,#N/A,FALSE,"MFT96";#N/A,#N/A,FALSE,"CTrecon"}</definedName>
    <definedName name="T4.9i_1_3_3" localSheetId="0" hidden="1">{#N/A,#N/A,FALSE,"TMCOMP96";#N/A,#N/A,FALSE,"MAT96";#N/A,#N/A,FALSE,"FANDA96";#N/A,#N/A,FALSE,"INTRAN96";#N/A,#N/A,FALSE,"NAA9697";#N/A,#N/A,FALSE,"ECWEBB";#N/A,#N/A,FALSE,"MFT96";#N/A,#N/A,FALSE,"CTrecon"}</definedName>
    <definedName name="T4.9i_1_3_3" hidden="1">{#N/A,#N/A,FALSE,"TMCOMP96";#N/A,#N/A,FALSE,"MAT96";#N/A,#N/A,FALSE,"FANDA96";#N/A,#N/A,FALSE,"INTRAN96";#N/A,#N/A,FALSE,"NAA9697";#N/A,#N/A,FALSE,"ECWEBB";#N/A,#N/A,FALSE,"MFT96";#N/A,#N/A,FALSE,"CTrecon"}</definedName>
    <definedName name="T4.9i_1_3_4" localSheetId="0" hidden="1">{#N/A,#N/A,FALSE,"TMCOMP96";#N/A,#N/A,FALSE,"MAT96";#N/A,#N/A,FALSE,"FANDA96";#N/A,#N/A,FALSE,"INTRAN96";#N/A,#N/A,FALSE,"NAA9697";#N/A,#N/A,FALSE,"ECWEBB";#N/A,#N/A,FALSE,"MFT96";#N/A,#N/A,FALSE,"CTrecon"}</definedName>
    <definedName name="T4.9i_1_3_4" hidden="1">{#N/A,#N/A,FALSE,"TMCOMP96";#N/A,#N/A,FALSE,"MAT96";#N/A,#N/A,FALSE,"FANDA96";#N/A,#N/A,FALSE,"INTRAN96";#N/A,#N/A,FALSE,"NAA9697";#N/A,#N/A,FALSE,"ECWEBB";#N/A,#N/A,FALSE,"MFT96";#N/A,#N/A,FALSE,"CTrecon"}</definedName>
    <definedName name="T4.9i_1_3_5" localSheetId="0" hidden="1">{#N/A,#N/A,FALSE,"TMCOMP96";#N/A,#N/A,FALSE,"MAT96";#N/A,#N/A,FALSE,"FANDA96";#N/A,#N/A,FALSE,"INTRAN96";#N/A,#N/A,FALSE,"NAA9697";#N/A,#N/A,FALSE,"ECWEBB";#N/A,#N/A,FALSE,"MFT96";#N/A,#N/A,FALSE,"CTrecon"}</definedName>
    <definedName name="T4.9i_1_3_5" hidden="1">{#N/A,#N/A,FALSE,"TMCOMP96";#N/A,#N/A,FALSE,"MAT96";#N/A,#N/A,FALSE,"FANDA96";#N/A,#N/A,FALSE,"INTRAN96";#N/A,#N/A,FALSE,"NAA9697";#N/A,#N/A,FALSE,"ECWEBB";#N/A,#N/A,FALSE,"MFT96";#N/A,#N/A,FALSE,"CTrecon"}</definedName>
    <definedName name="T4.9i_1_4" localSheetId="0" hidden="1">{#N/A,#N/A,FALSE,"TMCOMP96";#N/A,#N/A,FALSE,"MAT96";#N/A,#N/A,FALSE,"FANDA96";#N/A,#N/A,FALSE,"INTRAN96";#N/A,#N/A,FALSE,"NAA9697";#N/A,#N/A,FALSE,"ECWEBB";#N/A,#N/A,FALSE,"MFT96";#N/A,#N/A,FALSE,"CTrecon"}</definedName>
    <definedName name="T4.9i_1_4" hidden="1">{#N/A,#N/A,FALSE,"TMCOMP96";#N/A,#N/A,FALSE,"MAT96";#N/A,#N/A,FALSE,"FANDA96";#N/A,#N/A,FALSE,"INTRAN96";#N/A,#N/A,FALSE,"NAA9697";#N/A,#N/A,FALSE,"ECWEBB";#N/A,#N/A,FALSE,"MFT96";#N/A,#N/A,FALSE,"CTrecon"}</definedName>
    <definedName name="T4.9i_1_4_1" localSheetId="0" hidden="1">{#N/A,#N/A,FALSE,"TMCOMP96";#N/A,#N/A,FALSE,"MAT96";#N/A,#N/A,FALSE,"FANDA96";#N/A,#N/A,FALSE,"INTRAN96";#N/A,#N/A,FALSE,"NAA9697";#N/A,#N/A,FALSE,"ECWEBB";#N/A,#N/A,FALSE,"MFT96";#N/A,#N/A,FALSE,"CTrecon"}</definedName>
    <definedName name="T4.9i_1_4_1" hidden="1">{#N/A,#N/A,FALSE,"TMCOMP96";#N/A,#N/A,FALSE,"MAT96";#N/A,#N/A,FALSE,"FANDA96";#N/A,#N/A,FALSE,"INTRAN96";#N/A,#N/A,FALSE,"NAA9697";#N/A,#N/A,FALSE,"ECWEBB";#N/A,#N/A,FALSE,"MFT96";#N/A,#N/A,FALSE,"CTrecon"}</definedName>
    <definedName name="T4.9i_1_4_1_1" localSheetId="0" hidden="1">{#N/A,#N/A,FALSE,"TMCOMP96";#N/A,#N/A,FALSE,"MAT96";#N/A,#N/A,FALSE,"FANDA96";#N/A,#N/A,FALSE,"INTRAN96";#N/A,#N/A,FALSE,"NAA9697";#N/A,#N/A,FALSE,"ECWEBB";#N/A,#N/A,FALSE,"MFT96";#N/A,#N/A,FALSE,"CTrecon"}</definedName>
    <definedName name="T4.9i_1_4_1_1" hidden="1">{#N/A,#N/A,FALSE,"TMCOMP96";#N/A,#N/A,FALSE,"MAT96";#N/A,#N/A,FALSE,"FANDA96";#N/A,#N/A,FALSE,"INTRAN96";#N/A,#N/A,FALSE,"NAA9697";#N/A,#N/A,FALSE,"ECWEBB";#N/A,#N/A,FALSE,"MFT96";#N/A,#N/A,FALSE,"CTrecon"}</definedName>
    <definedName name="T4.9i_1_4_1_2" localSheetId="0" hidden="1">{#N/A,#N/A,FALSE,"TMCOMP96";#N/A,#N/A,FALSE,"MAT96";#N/A,#N/A,FALSE,"FANDA96";#N/A,#N/A,FALSE,"INTRAN96";#N/A,#N/A,FALSE,"NAA9697";#N/A,#N/A,FALSE,"ECWEBB";#N/A,#N/A,FALSE,"MFT96";#N/A,#N/A,FALSE,"CTrecon"}</definedName>
    <definedName name="T4.9i_1_4_1_2" hidden="1">{#N/A,#N/A,FALSE,"TMCOMP96";#N/A,#N/A,FALSE,"MAT96";#N/A,#N/A,FALSE,"FANDA96";#N/A,#N/A,FALSE,"INTRAN96";#N/A,#N/A,FALSE,"NAA9697";#N/A,#N/A,FALSE,"ECWEBB";#N/A,#N/A,FALSE,"MFT96";#N/A,#N/A,FALSE,"CTrecon"}</definedName>
    <definedName name="T4.9i_1_4_1_3" localSheetId="0" hidden="1">{#N/A,#N/A,FALSE,"TMCOMP96";#N/A,#N/A,FALSE,"MAT96";#N/A,#N/A,FALSE,"FANDA96";#N/A,#N/A,FALSE,"INTRAN96";#N/A,#N/A,FALSE,"NAA9697";#N/A,#N/A,FALSE,"ECWEBB";#N/A,#N/A,FALSE,"MFT96";#N/A,#N/A,FALSE,"CTrecon"}</definedName>
    <definedName name="T4.9i_1_4_1_3" hidden="1">{#N/A,#N/A,FALSE,"TMCOMP96";#N/A,#N/A,FALSE,"MAT96";#N/A,#N/A,FALSE,"FANDA96";#N/A,#N/A,FALSE,"INTRAN96";#N/A,#N/A,FALSE,"NAA9697";#N/A,#N/A,FALSE,"ECWEBB";#N/A,#N/A,FALSE,"MFT96";#N/A,#N/A,FALSE,"CTrecon"}</definedName>
    <definedName name="T4.9i_1_4_1_4" localSheetId="0" hidden="1">{#N/A,#N/A,FALSE,"TMCOMP96";#N/A,#N/A,FALSE,"MAT96";#N/A,#N/A,FALSE,"FANDA96";#N/A,#N/A,FALSE,"INTRAN96";#N/A,#N/A,FALSE,"NAA9697";#N/A,#N/A,FALSE,"ECWEBB";#N/A,#N/A,FALSE,"MFT96";#N/A,#N/A,FALSE,"CTrecon"}</definedName>
    <definedName name="T4.9i_1_4_1_4" hidden="1">{#N/A,#N/A,FALSE,"TMCOMP96";#N/A,#N/A,FALSE,"MAT96";#N/A,#N/A,FALSE,"FANDA96";#N/A,#N/A,FALSE,"INTRAN96";#N/A,#N/A,FALSE,"NAA9697";#N/A,#N/A,FALSE,"ECWEBB";#N/A,#N/A,FALSE,"MFT96";#N/A,#N/A,FALSE,"CTrecon"}</definedName>
    <definedName name="T4.9i_1_4_1_5" hidden="1">{#N/A,#N/A,FALSE,"TMCOMP96";#N/A,#N/A,FALSE,"MAT96";#N/A,#N/A,FALSE,"FANDA96";#N/A,#N/A,FALSE,"INTRAN96";#N/A,#N/A,FALSE,"NAA9697";#N/A,#N/A,FALSE,"ECWEBB";#N/A,#N/A,FALSE,"MFT96";#N/A,#N/A,FALSE,"CTrecon"}</definedName>
    <definedName name="T4.9i_1_4_2" localSheetId="0" hidden="1">{#N/A,#N/A,FALSE,"TMCOMP96";#N/A,#N/A,FALSE,"MAT96";#N/A,#N/A,FALSE,"FANDA96";#N/A,#N/A,FALSE,"INTRAN96";#N/A,#N/A,FALSE,"NAA9697";#N/A,#N/A,FALSE,"ECWEBB";#N/A,#N/A,FALSE,"MFT96";#N/A,#N/A,FALSE,"CTrecon"}</definedName>
    <definedName name="T4.9i_1_4_2" hidden="1">{#N/A,#N/A,FALSE,"TMCOMP96";#N/A,#N/A,FALSE,"MAT96";#N/A,#N/A,FALSE,"FANDA96";#N/A,#N/A,FALSE,"INTRAN96";#N/A,#N/A,FALSE,"NAA9697";#N/A,#N/A,FALSE,"ECWEBB";#N/A,#N/A,FALSE,"MFT96";#N/A,#N/A,FALSE,"CTrecon"}</definedName>
    <definedName name="T4.9i_1_4_3" localSheetId="0" hidden="1">{#N/A,#N/A,FALSE,"TMCOMP96";#N/A,#N/A,FALSE,"MAT96";#N/A,#N/A,FALSE,"FANDA96";#N/A,#N/A,FALSE,"INTRAN96";#N/A,#N/A,FALSE,"NAA9697";#N/A,#N/A,FALSE,"ECWEBB";#N/A,#N/A,FALSE,"MFT96";#N/A,#N/A,FALSE,"CTrecon"}</definedName>
    <definedName name="T4.9i_1_4_3" hidden="1">{#N/A,#N/A,FALSE,"TMCOMP96";#N/A,#N/A,FALSE,"MAT96";#N/A,#N/A,FALSE,"FANDA96";#N/A,#N/A,FALSE,"INTRAN96";#N/A,#N/A,FALSE,"NAA9697";#N/A,#N/A,FALSE,"ECWEBB";#N/A,#N/A,FALSE,"MFT96";#N/A,#N/A,FALSE,"CTrecon"}</definedName>
    <definedName name="T4.9i_1_4_4" localSheetId="0" hidden="1">{#N/A,#N/A,FALSE,"TMCOMP96";#N/A,#N/A,FALSE,"MAT96";#N/A,#N/A,FALSE,"FANDA96";#N/A,#N/A,FALSE,"INTRAN96";#N/A,#N/A,FALSE,"NAA9697";#N/A,#N/A,FALSE,"ECWEBB";#N/A,#N/A,FALSE,"MFT96";#N/A,#N/A,FALSE,"CTrecon"}</definedName>
    <definedName name="T4.9i_1_4_4" hidden="1">{#N/A,#N/A,FALSE,"TMCOMP96";#N/A,#N/A,FALSE,"MAT96";#N/A,#N/A,FALSE,"FANDA96";#N/A,#N/A,FALSE,"INTRAN96";#N/A,#N/A,FALSE,"NAA9697";#N/A,#N/A,FALSE,"ECWEBB";#N/A,#N/A,FALSE,"MFT96";#N/A,#N/A,FALSE,"CTrecon"}</definedName>
    <definedName name="T4.9i_1_4_5" localSheetId="0" hidden="1">{#N/A,#N/A,FALSE,"TMCOMP96";#N/A,#N/A,FALSE,"MAT96";#N/A,#N/A,FALSE,"FANDA96";#N/A,#N/A,FALSE,"INTRAN96";#N/A,#N/A,FALSE,"NAA9697";#N/A,#N/A,FALSE,"ECWEBB";#N/A,#N/A,FALSE,"MFT96";#N/A,#N/A,FALSE,"CTrecon"}</definedName>
    <definedName name="T4.9i_1_4_5" hidden="1">{#N/A,#N/A,FALSE,"TMCOMP96";#N/A,#N/A,FALSE,"MAT96";#N/A,#N/A,FALSE,"FANDA96";#N/A,#N/A,FALSE,"INTRAN96";#N/A,#N/A,FALSE,"NAA9697";#N/A,#N/A,FALSE,"ECWEBB";#N/A,#N/A,FALSE,"MFT96";#N/A,#N/A,FALSE,"CTrecon"}</definedName>
    <definedName name="T4.9i_1_5" localSheetId="0" hidden="1">{#N/A,#N/A,FALSE,"TMCOMP96";#N/A,#N/A,FALSE,"MAT96";#N/A,#N/A,FALSE,"FANDA96";#N/A,#N/A,FALSE,"INTRAN96";#N/A,#N/A,FALSE,"NAA9697";#N/A,#N/A,FALSE,"ECWEBB";#N/A,#N/A,FALSE,"MFT96";#N/A,#N/A,FALSE,"CTrecon"}</definedName>
    <definedName name="T4.9i_1_5" hidden="1">{#N/A,#N/A,FALSE,"TMCOMP96";#N/A,#N/A,FALSE,"MAT96";#N/A,#N/A,FALSE,"FANDA96";#N/A,#N/A,FALSE,"INTRAN96";#N/A,#N/A,FALSE,"NAA9697";#N/A,#N/A,FALSE,"ECWEBB";#N/A,#N/A,FALSE,"MFT96";#N/A,#N/A,FALSE,"CTrecon"}</definedName>
    <definedName name="T4.9i_1_5_1" localSheetId="0" hidden="1">{#N/A,#N/A,FALSE,"TMCOMP96";#N/A,#N/A,FALSE,"MAT96";#N/A,#N/A,FALSE,"FANDA96";#N/A,#N/A,FALSE,"INTRAN96";#N/A,#N/A,FALSE,"NAA9697";#N/A,#N/A,FALSE,"ECWEBB";#N/A,#N/A,FALSE,"MFT96";#N/A,#N/A,FALSE,"CTrecon"}</definedName>
    <definedName name="T4.9i_1_5_1" hidden="1">{#N/A,#N/A,FALSE,"TMCOMP96";#N/A,#N/A,FALSE,"MAT96";#N/A,#N/A,FALSE,"FANDA96";#N/A,#N/A,FALSE,"INTRAN96";#N/A,#N/A,FALSE,"NAA9697";#N/A,#N/A,FALSE,"ECWEBB";#N/A,#N/A,FALSE,"MFT96";#N/A,#N/A,FALSE,"CTrecon"}</definedName>
    <definedName name="T4.9i_1_5_2" localSheetId="0" hidden="1">{#N/A,#N/A,FALSE,"TMCOMP96";#N/A,#N/A,FALSE,"MAT96";#N/A,#N/A,FALSE,"FANDA96";#N/A,#N/A,FALSE,"INTRAN96";#N/A,#N/A,FALSE,"NAA9697";#N/A,#N/A,FALSE,"ECWEBB";#N/A,#N/A,FALSE,"MFT96";#N/A,#N/A,FALSE,"CTrecon"}</definedName>
    <definedName name="T4.9i_1_5_2" hidden="1">{#N/A,#N/A,FALSE,"TMCOMP96";#N/A,#N/A,FALSE,"MAT96";#N/A,#N/A,FALSE,"FANDA96";#N/A,#N/A,FALSE,"INTRAN96";#N/A,#N/A,FALSE,"NAA9697";#N/A,#N/A,FALSE,"ECWEBB";#N/A,#N/A,FALSE,"MFT96";#N/A,#N/A,FALSE,"CTrecon"}</definedName>
    <definedName name="T4.9i_1_5_3" localSheetId="0" hidden="1">{#N/A,#N/A,FALSE,"TMCOMP96";#N/A,#N/A,FALSE,"MAT96";#N/A,#N/A,FALSE,"FANDA96";#N/A,#N/A,FALSE,"INTRAN96";#N/A,#N/A,FALSE,"NAA9697";#N/A,#N/A,FALSE,"ECWEBB";#N/A,#N/A,FALSE,"MFT96";#N/A,#N/A,FALSE,"CTrecon"}</definedName>
    <definedName name="T4.9i_1_5_3" hidden="1">{#N/A,#N/A,FALSE,"TMCOMP96";#N/A,#N/A,FALSE,"MAT96";#N/A,#N/A,FALSE,"FANDA96";#N/A,#N/A,FALSE,"INTRAN96";#N/A,#N/A,FALSE,"NAA9697";#N/A,#N/A,FALSE,"ECWEBB";#N/A,#N/A,FALSE,"MFT96";#N/A,#N/A,FALSE,"CTrecon"}</definedName>
    <definedName name="T4.9i_1_5_4" localSheetId="0" hidden="1">{#N/A,#N/A,FALSE,"TMCOMP96";#N/A,#N/A,FALSE,"MAT96";#N/A,#N/A,FALSE,"FANDA96";#N/A,#N/A,FALSE,"INTRAN96";#N/A,#N/A,FALSE,"NAA9697";#N/A,#N/A,FALSE,"ECWEBB";#N/A,#N/A,FALSE,"MFT96";#N/A,#N/A,FALSE,"CTrecon"}</definedName>
    <definedName name="T4.9i_1_5_4" hidden="1">{#N/A,#N/A,FALSE,"TMCOMP96";#N/A,#N/A,FALSE,"MAT96";#N/A,#N/A,FALSE,"FANDA96";#N/A,#N/A,FALSE,"INTRAN96";#N/A,#N/A,FALSE,"NAA9697";#N/A,#N/A,FALSE,"ECWEBB";#N/A,#N/A,FALSE,"MFT96";#N/A,#N/A,FALSE,"CTrecon"}</definedName>
    <definedName name="T4.9i_1_5_5" hidden="1">{#N/A,#N/A,FALSE,"TMCOMP96";#N/A,#N/A,FALSE,"MAT96";#N/A,#N/A,FALSE,"FANDA96";#N/A,#N/A,FALSE,"INTRAN96";#N/A,#N/A,FALSE,"NAA9697";#N/A,#N/A,FALSE,"ECWEBB";#N/A,#N/A,FALSE,"MFT96";#N/A,#N/A,FALSE,"CTrecon"}</definedName>
    <definedName name="T4.9i_2" localSheetId="0" hidden="1">{#N/A,#N/A,FALSE,"TMCOMP96";#N/A,#N/A,FALSE,"MAT96";#N/A,#N/A,FALSE,"FANDA96";#N/A,#N/A,FALSE,"INTRAN96";#N/A,#N/A,FALSE,"NAA9697";#N/A,#N/A,FALSE,"ECWEBB";#N/A,#N/A,FALSE,"MFT96";#N/A,#N/A,FALSE,"CTrecon"}</definedName>
    <definedName name="T4.9i_2" localSheetId="3" hidden="1">{#N/A,#N/A,FALSE,"TMCOMP96";#N/A,#N/A,FALSE,"MAT96";#N/A,#N/A,FALSE,"FANDA96";#N/A,#N/A,FALSE,"INTRAN96";#N/A,#N/A,FALSE,"NAA9697";#N/A,#N/A,FALSE,"ECWEBB";#N/A,#N/A,FALSE,"MFT96";#N/A,#N/A,FALSE,"CTrecon"}</definedName>
    <definedName name="T4.9i_2" localSheetId="4" hidden="1">{#N/A,#N/A,FALSE,"TMCOMP96";#N/A,#N/A,FALSE,"MAT96";#N/A,#N/A,FALSE,"FANDA96";#N/A,#N/A,FALSE,"INTRAN96";#N/A,#N/A,FALSE,"NAA9697";#N/A,#N/A,FALSE,"ECWEBB";#N/A,#N/A,FALSE,"MFT96";#N/A,#N/A,FALSE,"CTrecon"}</definedName>
    <definedName name="T4.9i_2" hidden="1">{#N/A,#N/A,FALSE,"TMCOMP96";#N/A,#N/A,FALSE,"MAT96";#N/A,#N/A,FALSE,"FANDA96";#N/A,#N/A,FALSE,"INTRAN96";#N/A,#N/A,FALSE,"NAA9697";#N/A,#N/A,FALSE,"ECWEBB";#N/A,#N/A,FALSE,"MFT96";#N/A,#N/A,FALSE,"CTrecon"}</definedName>
    <definedName name="T4.9i_2_1" localSheetId="0" hidden="1">{#N/A,#N/A,FALSE,"TMCOMP96";#N/A,#N/A,FALSE,"MAT96";#N/A,#N/A,FALSE,"FANDA96";#N/A,#N/A,FALSE,"INTRAN96";#N/A,#N/A,FALSE,"NAA9697";#N/A,#N/A,FALSE,"ECWEBB";#N/A,#N/A,FALSE,"MFT96";#N/A,#N/A,FALSE,"CTrecon"}</definedName>
    <definedName name="T4.9i_2_1" hidden="1">{#N/A,#N/A,FALSE,"TMCOMP96";#N/A,#N/A,FALSE,"MAT96";#N/A,#N/A,FALSE,"FANDA96";#N/A,#N/A,FALSE,"INTRAN96";#N/A,#N/A,FALSE,"NAA9697";#N/A,#N/A,FALSE,"ECWEBB";#N/A,#N/A,FALSE,"MFT96";#N/A,#N/A,FALSE,"CTrecon"}</definedName>
    <definedName name="T4.9i_2_1_1" localSheetId="0" hidden="1">{#N/A,#N/A,FALSE,"TMCOMP96";#N/A,#N/A,FALSE,"MAT96";#N/A,#N/A,FALSE,"FANDA96";#N/A,#N/A,FALSE,"INTRAN96";#N/A,#N/A,FALSE,"NAA9697";#N/A,#N/A,FALSE,"ECWEBB";#N/A,#N/A,FALSE,"MFT96";#N/A,#N/A,FALSE,"CTrecon"}</definedName>
    <definedName name="T4.9i_2_1_1" hidden="1">{#N/A,#N/A,FALSE,"TMCOMP96";#N/A,#N/A,FALSE,"MAT96";#N/A,#N/A,FALSE,"FANDA96";#N/A,#N/A,FALSE,"INTRAN96";#N/A,#N/A,FALSE,"NAA9697";#N/A,#N/A,FALSE,"ECWEBB";#N/A,#N/A,FALSE,"MFT96";#N/A,#N/A,FALSE,"CTrecon"}</definedName>
    <definedName name="T4.9i_2_1_1_1" hidden="1">{#N/A,#N/A,FALSE,"TMCOMP96";#N/A,#N/A,FALSE,"MAT96";#N/A,#N/A,FALSE,"FANDA96";#N/A,#N/A,FALSE,"INTRAN96";#N/A,#N/A,FALSE,"NAA9697";#N/A,#N/A,FALSE,"ECWEBB";#N/A,#N/A,FALSE,"MFT96";#N/A,#N/A,FALSE,"CTrecon"}</definedName>
    <definedName name="T4.9i_2_1_1_2" hidden="1">{#N/A,#N/A,FALSE,"TMCOMP96";#N/A,#N/A,FALSE,"MAT96";#N/A,#N/A,FALSE,"FANDA96";#N/A,#N/A,FALSE,"INTRAN96";#N/A,#N/A,FALSE,"NAA9697";#N/A,#N/A,FALSE,"ECWEBB";#N/A,#N/A,FALSE,"MFT96";#N/A,#N/A,FALSE,"CTrecon"}</definedName>
    <definedName name="T4.9i_2_1_2" localSheetId="0" hidden="1">{#N/A,#N/A,FALSE,"TMCOMP96";#N/A,#N/A,FALSE,"MAT96";#N/A,#N/A,FALSE,"FANDA96";#N/A,#N/A,FALSE,"INTRAN96";#N/A,#N/A,FALSE,"NAA9697";#N/A,#N/A,FALSE,"ECWEBB";#N/A,#N/A,FALSE,"MFT96";#N/A,#N/A,FALSE,"CTrecon"}</definedName>
    <definedName name="T4.9i_2_1_2" hidden="1">{#N/A,#N/A,FALSE,"TMCOMP96";#N/A,#N/A,FALSE,"MAT96";#N/A,#N/A,FALSE,"FANDA96";#N/A,#N/A,FALSE,"INTRAN96";#N/A,#N/A,FALSE,"NAA9697";#N/A,#N/A,FALSE,"ECWEBB";#N/A,#N/A,FALSE,"MFT96";#N/A,#N/A,FALSE,"CTrecon"}</definedName>
    <definedName name="T4.9i_2_1_3" localSheetId="0" hidden="1">{#N/A,#N/A,FALSE,"TMCOMP96";#N/A,#N/A,FALSE,"MAT96";#N/A,#N/A,FALSE,"FANDA96";#N/A,#N/A,FALSE,"INTRAN96";#N/A,#N/A,FALSE,"NAA9697";#N/A,#N/A,FALSE,"ECWEBB";#N/A,#N/A,FALSE,"MFT96";#N/A,#N/A,FALSE,"CTrecon"}</definedName>
    <definedName name="T4.9i_2_1_3" hidden="1">{#N/A,#N/A,FALSE,"TMCOMP96";#N/A,#N/A,FALSE,"MAT96";#N/A,#N/A,FALSE,"FANDA96";#N/A,#N/A,FALSE,"INTRAN96";#N/A,#N/A,FALSE,"NAA9697";#N/A,#N/A,FALSE,"ECWEBB";#N/A,#N/A,FALSE,"MFT96";#N/A,#N/A,FALSE,"CTrecon"}</definedName>
    <definedName name="T4.9i_2_1_4" localSheetId="0" hidden="1">{#N/A,#N/A,FALSE,"TMCOMP96";#N/A,#N/A,FALSE,"MAT96";#N/A,#N/A,FALSE,"FANDA96";#N/A,#N/A,FALSE,"INTRAN96";#N/A,#N/A,FALSE,"NAA9697";#N/A,#N/A,FALSE,"ECWEBB";#N/A,#N/A,FALSE,"MFT96";#N/A,#N/A,FALSE,"CTrecon"}</definedName>
    <definedName name="T4.9i_2_1_4" hidden="1">{#N/A,#N/A,FALSE,"TMCOMP96";#N/A,#N/A,FALSE,"MAT96";#N/A,#N/A,FALSE,"FANDA96";#N/A,#N/A,FALSE,"INTRAN96";#N/A,#N/A,FALSE,"NAA9697";#N/A,#N/A,FALSE,"ECWEBB";#N/A,#N/A,FALSE,"MFT96";#N/A,#N/A,FALSE,"CTrecon"}</definedName>
    <definedName name="T4.9i_2_1_5" localSheetId="0" hidden="1">{#N/A,#N/A,FALSE,"TMCOMP96";#N/A,#N/A,FALSE,"MAT96";#N/A,#N/A,FALSE,"FANDA96";#N/A,#N/A,FALSE,"INTRAN96";#N/A,#N/A,FALSE,"NAA9697";#N/A,#N/A,FALSE,"ECWEBB";#N/A,#N/A,FALSE,"MFT96";#N/A,#N/A,FALSE,"CTrecon"}</definedName>
    <definedName name="T4.9i_2_1_5" hidden="1">{#N/A,#N/A,FALSE,"TMCOMP96";#N/A,#N/A,FALSE,"MAT96";#N/A,#N/A,FALSE,"FANDA96";#N/A,#N/A,FALSE,"INTRAN96";#N/A,#N/A,FALSE,"NAA9697";#N/A,#N/A,FALSE,"ECWEBB";#N/A,#N/A,FALSE,"MFT96";#N/A,#N/A,FALSE,"CTrecon"}</definedName>
    <definedName name="T4.9i_2_2" localSheetId="0" hidden="1">{#N/A,#N/A,FALSE,"TMCOMP96";#N/A,#N/A,FALSE,"MAT96";#N/A,#N/A,FALSE,"FANDA96";#N/A,#N/A,FALSE,"INTRAN96";#N/A,#N/A,FALSE,"NAA9697";#N/A,#N/A,FALSE,"ECWEBB";#N/A,#N/A,FALSE,"MFT96";#N/A,#N/A,FALSE,"CTrecon"}</definedName>
    <definedName name="T4.9i_2_2" hidden="1">{#N/A,#N/A,FALSE,"TMCOMP96";#N/A,#N/A,FALSE,"MAT96";#N/A,#N/A,FALSE,"FANDA96";#N/A,#N/A,FALSE,"INTRAN96";#N/A,#N/A,FALSE,"NAA9697";#N/A,#N/A,FALSE,"ECWEBB";#N/A,#N/A,FALSE,"MFT96";#N/A,#N/A,FALSE,"CTrecon"}</definedName>
    <definedName name="T4.9i_2_3" localSheetId="0" hidden="1">{#N/A,#N/A,FALSE,"TMCOMP96";#N/A,#N/A,FALSE,"MAT96";#N/A,#N/A,FALSE,"FANDA96";#N/A,#N/A,FALSE,"INTRAN96";#N/A,#N/A,FALSE,"NAA9697";#N/A,#N/A,FALSE,"ECWEBB";#N/A,#N/A,FALSE,"MFT96";#N/A,#N/A,FALSE,"CTrecon"}</definedName>
    <definedName name="T4.9i_2_3" hidden="1">{#N/A,#N/A,FALSE,"TMCOMP96";#N/A,#N/A,FALSE,"MAT96";#N/A,#N/A,FALSE,"FANDA96";#N/A,#N/A,FALSE,"INTRAN96";#N/A,#N/A,FALSE,"NAA9697";#N/A,#N/A,FALSE,"ECWEBB";#N/A,#N/A,FALSE,"MFT96";#N/A,#N/A,FALSE,"CTrecon"}</definedName>
    <definedName name="T4.9i_2_4" localSheetId="0" hidden="1">{#N/A,#N/A,FALSE,"TMCOMP96";#N/A,#N/A,FALSE,"MAT96";#N/A,#N/A,FALSE,"FANDA96";#N/A,#N/A,FALSE,"INTRAN96";#N/A,#N/A,FALSE,"NAA9697";#N/A,#N/A,FALSE,"ECWEBB";#N/A,#N/A,FALSE,"MFT96";#N/A,#N/A,FALSE,"CTrecon"}</definedName>
    <definedName name="T4.9i_2_4" hidden="1">{#N/A,#N/A,FALSE,"TMCOMP96";#N/A,#N/A,FALSE,"MAT96";#N/A,#N/A,FALSE,"FANDA96";#N/A,#N/A,FALSE,"INTRAN96";#N/A,#N/A,FALSE,"NAA9697";#N/A,#N/A,FALSE,"ECWEBB";#N/A,#N/A,FALSE,"MFT96";#N/A,#N/A,FALSE,"CTrecon"}</definedName>
    <definedName name="T4.9i_2_5" localSheetId="0" hidden="1">{#N/A,#N/A,FALSE,"TMCOMP96";#N/A,#N/A,FALSE,"MAT96";#N/A,#N/A,FALSE,"FANDA96";#N/A,#N/A,FALSE,"INTRAN96";#N/A,#N/A,FALSE,"NAA9697";#N/A,#N/A,FALSE,"ECWEBB";#N/A,#N/A,FALSE,"MFT96";#N/A,#N/A,FALSE,"CTrecon"}</definedName>
    <definedName name="T4.9i_2_5" hidden="1">{#N/A,#N/A,FALSE,"TMCOMP96";#N/A,#N/A,FALSE,"MAT96";#N/A,#N/A,FALSE,"FANDA96";#N/A,#N/A,FALSE,"INTRAN96";#N/A,#N/A,FALSE,"NAA9697";#N/A,#N/A,FALSE,"ECWEBB";#N/A,#N/A,FALSE,"MFT96";#N/A,#N/A,FALSE,"CTrecon"}</definedName>
    <definedName name="T4.9i_3" localSheetId="0" hidden="1">{#N/A,#N/A,FALSE,"TMCOMP96";#N/A,#N/A,FALSE,"MAT96";#N/A,#N/A,FALSE,"FANDA96";#N/A,#N/A,FALSE,"INTRAN96";#N/A,#N/A,FALSE,"NAA9697";#N/A,#N/A,FALSE,"ECWEBB";#N/A,#N/A,FALSE,"MFT96";#N/A,#N/A,FALSE,"CTrecon"}</definedName>
    <definedName name="T4.9i_3" hidden="1">{#N/A,#N/A,FALSE,"TMCOMP96";#N/A,#N/A,FALSE,"MAT96";#N/A,#N/A,FALSE,"FANDA96";#N/A,#N/A,FALSE,"INTRAN96";#N/A,#N/A,FALSE,"NAA9697";#N/A,#N/A,FALSE,"ECWEBB";#N/A,#N/A,FALSE,"MFT96";#N/A,#N/A,FALSE,"CTrecon"}</definedName>
    <definedName name="T4.9i_3_1" localSheetId="0" hidden="1">{#N/A,#N/A,FALSE,"TMCOMP96";#N/A,#N/A,FALSE,"MAT96";#N/A,#N/A,FALSE,"FANDA96";#N/A,#N/A,FALSE,"INTRAN96";#N/A,#N/A,FALSE,"NAA9697";#N/A,#N/A,FALSE,"ECWEBB";#N/A,#N/A,FALSE,"MFT96";#N/A,#N/A,FALSE,"CTrecon"}</definedName>
    <definedName name="T4.9i_3_1" hidden="1">{#N/A,#N/A,FALSE,"TMCOMP96";#N/A,#N/A,FALSE,"MAT96";#N/A,#N/A,FALSE,"FANDA96";#N/A,#N/A,FALSE,"INTRAN96";#N/A,#N/A,FALSE,"NAA9697";#N/A,#N/A,FALSE,"ECWEBB";#N/A,#N/A,FALSE,"MFT96";#N/A,#N/A,FALSE,"CTrecon"}</definedName>
    <definedName name="T4.9i_3_1_1" localSheetId="0" hidden="1">{#N/A,#N/A,FALSE,"TMCOMP96";#N/A,#N/A,FALSE,"MAT96";#N/A,#N/A,FALSE,"FANDA96";#N/A,#N/A,FALSE,"INTRAN96";#N/A,#N/A,FALSE,"NAA9697";#N/A,#N/A,FALSE,"ECWEBB";#N/A,#N/A,FALSE,"MFT96";#N/A,#N/A,FALSE,"CTrecon"}</definedName>
    <definedName name="T4.9i_3_1_1" hidden="1">{#N/A,#N/A,FALSE,"TMCOMP96";#N/A,#N/A,FALSE,"MAT96";#N/A,#N/A,FALSE,"FANDA96";#N/A,#N/A,FALSE,"INTRAN96";#N/A,#N/A,FALSE,"NAA9697";#N/A,#N/A,FALSE,"ECWEBB";#N/A,#N/A,FALSE,"MFT96";#N/A,#N/A,FALSE,"CTrecon"}</definedName>
    <definedName name="T4.9i_3_1_1_1" hidden="1">{#N/A,#N/A,FALSE,"TMCOMP96";#N/A,#N/A,FALSE,"MAT96";#N/A,#N/A,FALSE,"FANDA96";#N/A,#N/A,FALSE,"INTRAN96";#N/A,#N/A,FALSE,"NAA9697";#N/A,#N/A,FALSE,"ECWEBB";#N/A,#N/A,FALSE,"MFT96";#N/A,#N/A,FALSE,"CTrecon"}</definedName>
    <definedName name="T4.9i_3_1_1_2" hidden="1">{#N/A,#N/A,FALSE,"TMCOMP96";#N/A,#N/A,FALSE,"MAT96";#N/A,#N/A,FALSE,"FANDA96";#N/A,#N/A,FALSE,"INTRAN96";#N/A,#N/A,FALSE,"NAA9697";#N/A,#N/A,FALSE,"ECWEBB";#N/A,#N/A,FALSE,"MFT96";#N/A,#N/A,FALSE,"CTrecon"}</definedName>
    <definedName name="T4.9i_3_1_2" localSheetId="0" hidden="1">{#N/A,#N/A,FALSE,"TMCOMP96";#N/A,#N/A,FALSE,"MAT96";#N/A,#N/A,FALSE,"FANDA96";#N/A,#N/A,FALSE,"INTRAN96";#N/A,#N/A,FALSE,"NAA9697";#N/A,#N/A,FALSE,"ECWEBB";#N/A,#N/A,FALSE,"MFT96";#N/A,#N/A,FALSE,"CTrecon"}</definedName>
    <definedName name="T4.9i_3_1_2" hidden="1">{#N/A,#N/A,FALSE,"TMCOMP96";#N/A,#N/A,FALSE,"MAT96";#N/A,#N/A,FALSE,"FANDA96";#N/A,#N/A,FALSE,"INTRAN96";#N/A,#N/A,FALSE,"NAA9697";#N/A,#N/A,FALSE,"ECWEBB";#N/A,#N/A,FALSE,"MFT96";#N/A,#N/A,FALSE,"CTrecon"}</definedName>
    <definedName name="T4.9i_3_1_3" localSheetId="0" hidden="1">{#N/A,#N/A,FALSE,"TMCOMP96";#N/A,#N/A,FALSE,"MAT96";#N/A,#N/A,FALSE,"FANDA96";#N/A,#N/A,FALSE,"INTRAN96";#N/A,#N/A,FALSE,"NAA9697";#N/A,#N/A,FALSE,"ECWEBB";#N/A,#N/A,FALSE,"MFT96";#N/A,#N/A,FALSE,"CTrecon"}</definedName>
    <definedName name="T4.9i_3_1_3" hidden="1">{#N/A,#N/A,FALSE,"TMCOMP96";#N/A,#N/A,FALSE,"MAT96";#N/A,#N/A,FALSE,"FANDA96";#N/A,#N/A,FALSE,"INTRAN96";#N/A,#N/A,FALSE,"NAA9697";#N/A,#N/A,FALSE,"ECWEBB";#N/A,#N/A,FALSE,"MFT96";#N/A,#N/A,FALSE,"CTrecon"}</definedName>
    <definedName name="T4.9i_3_1_4" localSheetId="0" hidden="1">{#N/A,#N/A,FALSE,"TMCOMP96";#N/A,#N/A,FALSE,"MAT96";#N/A,#N/A,FALSE,"FANDA96";#N/A,#N/A,FALSE,"INTRAN96";#N/A,#N/A,FALSE,"NAA9697";#N/A,#N/A,FALSE,"ECWEBB";#N/A,#N/A,FALSE,"MFT96";#N/A,#N/A,FALSE,"CTrecon"}</definedName>
    <definedName name="T4.9i_3_1_4" hidden="1">{#N/A,#N/A,FALSE,"TMCOMP96";#N/A,#N/A,FALSE,"MAT96";#N/A,#N/A,FALSE,"FANDA96";#N/A,#N/A,FALSE,"INTRAN96";#N/A,#N/A,FALSE,"NAA9697";#N/A,#N/A,FALSE,"ECWEBB";#N/A,#N/A,FALSE,"MFT96";#N/A,#N/A,FALSE,"CTrecon"}</definedName>
    <definedName name="T4.9i_3_1_5" localSheetId="0" hidden="1">{#N/A,#N/A,FALSE,"TMCOMP96";#N/A,#N/A,FALSE,"MAT96";#N/A,#N/A,FALSE,"FANDA96";#N/A,#N/A,FALSE,"INTRAN96";#N/A,#N/A,FALSE,"NAA9697";#N/A,#N/A,FALSE,"ECWEBB";#N/A,#N/A,FALSE,"MFT96";#N/A,#N/A,FALSE,"CTrecon"}</definedName>
    <definedName name="T4.9i_3_1_5" hidden="1">{#N/A,#N/A,FALSE,"TMCOMP96";#N/A,#N/A,FALSE,"MAT96";#N/A,#N/A,FALSE,"FANDA96";#N/A,#N/A,FALSE,"INTRAN96";#N/A,#N/A,FALSE,"NAA9697";#N/A,#N/A,FALSE,"ECWEBB";#N/A,#N/A,FALSE,"MFT96";#N/A,#N/A,FALSE,"CTrecon"}</definedName>
    <definedName name="T4.9i_3_2" localSheetId="0" hidden="1">{#N/A,#N/A,FALSE,"TMCOMP96";#N/A,#N/A,FALSE,"MAT96";#N/A,#N/A,FALSE,"FANDA96";#N/A,#N/A,FALSE,"INTRAN96";#N/A,#N/A,FALSE,"NAA9697";#N/A,#N/A,FALSE,"ECWEBB";#N/A,#N/A,FALSE,"MFT96";#N/A,#N/A,FALSE,"CTrecon"}</definedName>
    <definedName name="T4.9i_3_2" hidden="1">{#N/A,#N/A,FALSE,"TMCOMP96";#N/A,#N/A,FALSE,"MAT96";#N/A,#N/A,FALSE,"FANDA96";#N/A,#N/A,FALSE,"INTRAN96";#N/A,#N/A,FALSE,"NAA9697";#N/A,#N/A,FALSE,"ECWEBB";#N/A,#N/A,FALSE,"MFT96";#N/A,#N/A,FALSE,"CTrecon"}</definedName>
    <definedName name="T4.9i_3_3" localSheetId="0" hidden="1">{#N/A,#N/A,FALSE,"TMCOMP96";#N/A,#N/A,FALSE,"MAT96";#N/A,#N/A,FALSE,"FANDA96";#N/A,#N/A,FALSE,"INTRAN96";#N/A,#N/A,FALSE,"NAA9697";#N/A,#N/A,FALSE,"ECWEBB";#N/A,#N/A,FALSE,"MFT96";#N/A,#N/A,FALSE,"CTrecon"}</definedName>
    <definedName name="T4.9i_3_3" hidden="1">{#N/A,#N/A,FALSE,"TMCOMP96";#N/A,#N/A,FALSE,"MAT96";#N/A,#N/A,FALSE,"FANDA96";#N/A,#N/A,FALSE,"INTRAN96";#N/A,#N/A,FALSE,"NAA9697";#N/A,#N/A,FALSE,"ECWEBB";#N/A,#N/A,FALSE,"MFT96";#N/A,#N/A,FALSE,"CTrecon"}</definedName>
    <definedName name="T4.9i_3_4" localSheetId="0" hidden="1">{#N/A,#N/A,FALSE,"TMCOMP96";#N/A,#N/A,FALSE,"MAT96";#N/A,#N/A,FALSE,"FANDA96";#N/A,#N/A,FALSE,"INTRAN96";#N/A,#N/A,FALSE,"NAA9697";#N/A,#N/A,FALSE,"ECWEBB";#N/A,#N/A,FALSE,"MFT96";#N/A,#N/A,FALSE,"CTrecon"}</definedName>
    <definedName name="T4.9i_3_4" hidden="1">{#N/A,#N/A,FALSE,"TMCOMP96";#N/A,#N/A,FALSE,"MAT96";#N/A,#N/A,FALSE,"FANDA96";#N/A,#N/A,FALSE,"INTRAN96";#N/A,#N/A,FALSE,"NAA9697";#N/A,#N/A,FALSE,"ECWEBB";#N/A,#N/A,FALSE,"MFT96";#N/A,#N/A,FALSE,"CTrecon"}</definedName>
    <definedName name="T4.9i_3_5" localSheetId="0" hidden="1">{#N/A,#N/A,FALSE,"TMCOMP96";#N/A,#N/A,FALSE,"MAT96";#N/A,#N/A,FALSE,"FANDA96";#N/A,#N/A,FALSE,"INTRAN96";#N/A,#N/A,FALSE,"NAA9697";#N/A,#N/A,FALSE,"ECWEBB";#N/A,#N/A,FALSE,"MFT96";#N/A,#N/A,FALSE,"CTrecon"}</definedName>
    <definedName name="T4.9i_3_5" hidden="1">{#N/A,#N/A,FALSE,"TMCOMP96";#N/A,#N/A,FALSE,"MAT96";#N/A,#N/A,FALSE,"FANDA96";#N/A,#N/A,FALSE,"INTRAN96";#N/A,#N/A,FALSE,"NAA9697";#N/A,#N/A,FALSE,"ECWEBB";#N/A,#N/A,FALSE,"MFT96";#N/A,#N/A,FALSE,"CTrecon"}</definedName>
    <definedName name="T4.9i_4" localSheetId="0" hidden="1">{#N/A,#N/A,FALSE,"TMCOMP96";#N/A,#N/A,FALSE,"MAT96";#N/A,#N/A,FALSE,"FANDA96";#N/A,#N/A,FALSE,"INTRAN96";#N/A,#N/A,FALSE,"NAA9697";#N/A,#N/A,FALSE,"ECWEBB";#N/A,#N/A,FALSE,"MFT96";#N/A,#N/A,FALSE,"CTrecon"}</definedName>
    <definedName name="T4.9i_4" hidden="1">{#N/A,#N/A,FALSE,"TMCOMP96";#N/A,#N/A,FALSE,"MAT96";#N/A,#N/A,FALSE,"FANDA96";#N/A,#N/A,FALSE,"INTRAN96";#N/A,#N/A,FALSE,"NAA9697";#N/A,#N/A,FALSE,"ECWEBB";#N/A,#N/A,FALSE,"MFT96";#N/A,#N/A,FALSE,"CTrecon"}</definedName>
    <definedName name="T4.9i_4_1" localSheetId="0" hidden="1">{#N/A,#N/A,FALSE,"TMCOMP96";#N/A,#N/A,FALSE,"MAT96";#N/A,#N/A,FALSE,"FANDA96";#N/A,#N/A,FALSE,"INTRAN96";#N/A,#N/A,FALSE,"NAA9697";#N/A,#N/A,FALSE,"ECWEBB";#N/A,#N/A,FALSE,"MFT96";#N/A,#N/A,FALSE,"CTrecon"}</definedName>
    <definedName name="T4.9i_4_1" hidden="1">{#N/A,#N/A,FALSE,"TMCOMP96";#N/A,#N/A,FALSE,"MAT96";#N/A,#N/A,FALSE,"FANDA96";#N/A,#N/A,FALSE,"INTRAN96";#N/A,#N/A,FALSE,"NAA9697";#N/A,#N/A,FALSE,"ECWEBB";#N/A,#N/A,FALSE,"MFT96";#N/A,#N/A,FALSE,"CTrecon"}</definedName>
    <definedName name="T4.9i_4_1_1" localSheetId="0" hidden="1">{#N/A,#N/A,FALSE,"TMCOMP96";#N/A,#N/A,FALSE,"MAT96";#N/A,#N/A,FALSE,"FANDA96";#N/A,#N/A,FALSE,"INTRAN96";#N/A,#N/A,FALSE,"NAA9697";#N/A,#N/A,FALSE,"ECWEBB";#N/A,#N/A,FALSE,"MFT96";#N/A,#N/A,FALSE,"CTrecon"}</definedName>
    <definedName name="T4.9i_4_1_1" hidden="1">{#N/A,#N/A,FALSE,"TMCOMP96";#N/A,#N/A,FALSE,"MAT96";#N/A,#N/A,FALSE,"FANDA96";#N/A,#N/A,FALSE,"INTRAN96";#N/A,#N/A,FALSE,"NAA9697";#N/A,#N/A,FALSE,"ECWEBB";#N/A,#N/A,FALSE,"MFT96";#N/A,#N/A,FALSE,"CTrecon"}</definedName>
    <definedName name="T4.9i_4_1_1_1" hidden="1">{#N/A,#N/A,FALSE,"TMCOMP96";#N/A,#N/A,FALSE,"MAT96";#N/A,#N/A,FALSE,"FANDA96";#N/A,#N/A,FALSE,"INTRAN96";#N/A,#N/A,FALSE,"NAA9697";#N/A,#N/A,FALSE,"ECWEBB";#N/A,#N/A,FALSE,"MFT96";#N/A,#N/A,FALSE,"CTrecon"}</definedName>
    <definedName name="T4.9i_4_1_1_2" hidden="1">{#N/A,#N/A,FALSE,"TMCOMP96";#N/A,#N/A,FALSE,"MAT96";#N/A,#N/A,FALSE,"FANDA96";#N/A,#N/A,FALSE,"INTRAN96";#N/A,#N/A,FALSE,"NAA9697";#N/A,#N/A,FALSE,"ECWEBB";#N/A,#N/A,FALSE,"MFT96";#N/A,#N/A,FALSE,"CTrecon"}</definedName>
    <definedName name="T4.9i_4_1_2" localSheetId="0" hidden="1">{#N/A,#N/A,FALSE,"TMCOMP96";#N/A,#N/A,FALSE,"MAT96";#N/A,#N/A,FALSE,"FANDA96";#N/A,#N/A,FALSE,"INTRAN96";#N/A,#N/A,FALSE,"NAA9697";#N/A,#N/A,FALSE,"ECWEBB";#N/A,#N/A,FALSE,"MFT96";#N/A,#N/A,FALSE,"CTrecon"}</definedName>
    <definedName name="T4.9i_4_1_2" hidden="1">{#N/A,#N/A,FALSE,"TMCOMP96";#N/A,#N/A,FALSE,"MAT96";#N/A,#N/A,FALSE,"FANDA96";#N/A,#N/A,FALSE,"INTRAN96";#N/A,#N/A,FALSE,"NAA9697";#N/A,#N/A,FALSE,"ECWEBB";#N/A,#N/A,FALSE,"MFT96";#N/A,#N/A,FALSE,"CTrecon"}</definedName>
    <definedName name="T4.9i_4_1_3" localSheetId="0" hidden="1">{#N/A,#N/A,FALSE,"TMCOMP96";#N/A,#N/A,FALSE,"MAT96";#N/A,#N/A,FALSE,"FANDA96";#N/A,#N/A,FALSE,"INTRAN96";#N/A,#N/A,FALSE,"NAA9697";#N/A,#N/A,FALSE,"ECWEBB";#N/A,#N/A,FALSE,"MFT96";#N/A,#N/A,FALSE,"CTrecon"}</definedName>
    <definedName name="T4.9i_4_1_3" hidden="1">{#N/A,#N/A,FALSE,"TMCOMP96";#N/A,#N/A,FALSE,"MAT96";#N/A,#N/A,FALSE,"FANDA96";#N/A,#N/A,FALSE,"INTRAN96";#N/A,#N/A,FALSE,"NAA9697";#N/A,#N/A,FALSE,"ECWEBB";#N/A,#N/A,FALSE,"MFT96";#N/A,#N/A,FALSE,"CTrecon"}</definedName>
    <definedName name="T4.9i_4_1_4" localSheetId="0" hidden="1">{#N/A,#N/A,FALSE,"TMCOMP96";#N/A,#N/A,FALSE,"MAT96";#N/A,#N/A,FALSE,"FANDA96";#N/A,#N/A,FALSE,"INTRAN96";#N/A,#N/A,FALSE,"NAA9697";#N/A,#N/A,FALSE,"ECWEBB";#N/A,#N/A,FALSE,"MFT96";#N/A,#N/A,FALSE,"CTrecon"}</definedName>
    <definedName name="T4.9i_4_1_4" hidden="1">{#N/A,#N/A,FALSE,"TMCOMP96";#N/A,#N/A,FALSE,"MAT96";#N/A,#N/A,FALSE,"FANDA96";#N/A,#N/A,FALSE,"INTRAN96";#N/A,#N/A,FALSE,"NAA9697";#N/A,#N/A,FALSE,"ECWEBB";#N/A,#N/A,FALSE,"MFT96";#N/A,#N/A,FALSE,"CTrecon"}</definedName>
    <definedName name="T4.9i_4_1_5" localSheetId="0" hidden="1">{#N/A,#N/A,FALSE,"TMCOMP96";#N/A,#N/A,FALSE,"MAT96";#N/A,#N/A,FALSE,"FANDA96";#N/A,#N/A,FALSE,"INTRAN96";#N/A,#N/A,FALSE,"NAA9697";#N/A,#N/A,FALSE,"ECWEBB";#N/A,#N/A,FALSE,"MFT96";#N/A,#N/A,FALSE,"CTrecon"}</definedName>
    <definedName name="T4.9i_4_1_5" hidden="1">{#N/A,#N/A,FALSE,"TMCOMP96";#N/A,#N/A,FALSE,"MAT96";#N/A,#N/A,FALSE,"FANDA96";#N/A,#N/A,FALSE,"INTRAN96";#N/A,#N/A,FALSE,"NAA9697";#N/A,#N/A,FALSE,"ECWEBB";#N/A,#N/A,FALSE,"MFT96";#N/A,#N/A,FALSE,"CTrecon"}</definedName>
    <definedName name="T4.9i_4_2" localSheetId="0" hidden="1">{#N/A,#N/A,FALSE,"TMCOMP96";#N/A,#N/A,FALSE,"MAT96";#N/A,#N/A,FALSE,"FANDA96";#N/A,#N/A,FALSE,"INTRAN96";#N/A,#N/A,FALSE,"NAA9697";#N/A,#N/A,FALSE,"ECWEBB";#N/A,#N/A,FALSE,"MFT96";#N/A,#N/A,FALSE,"CTrecon"}</definedName>
    <definedName name="T4.9i_4_2" hidden="1">{#N/A,#N/A,FALSE,"TMCOMP96";#N/A,#N/A,FALSE,"MAT96";#N/A,#N/A,FALSE,"FANDA96";#N/A,#N/A,FALSE,"INTRAN96";#N/A,#N/A,FALSE,"NAA9697";#N/A,#N/A,FALSE,"ECWEBB";#N/A,#N/A,FALSE,"MFT96";#N/A,#N/A,FALSE,"CTrecon"}</definedName>
    <definedName name="T4.9i_4_3" localSheetId="0" hidden="1">{#N/A,#N/A,FALSE,"TMCOMP96";#N/A,#N/A,FALSE,"MAT96";#N/A,#N/A,FALSE,"FANDA96";#N/A,#N/A,FALSE,"INTRAN96";#N/A,#N/A,FALSE,"NAA9697";#N/A,#N/A,FALSE,"ECWEBB";#N/A,#N/A,FALSE,"MFT96";#N/A,#N/A,FALSE,"CTrecon"}</definedName>
    <definedName name="T4.9i_4_3" hidden="1">{#N/A,#N/A,FALSE,"TMCOMP96";#N/A,#N/A,FALSE,"MAT96";#N/A,#N/A,FALSE,"FANDA96";#N/A,#N/A,FALSE,"INTRAN96";#N/A,#N/A,FALSE,"NAA9697";#N/A,#N/A,FALSE,"ECWEBB";#N/A,#N/A,FALSE,"MFT96";#N/A,#N/A,FALSE,"CTrecon"}</definedName>
    <definedName name="T4.9i_4_4" localSheetId="0" hidden="1">{#N/A,#N/A,FALSE,"TMCOMP96";#N/A,#N/A,FALSE,"MAT96";#N/A,#N/A,FALSE,"FANDA96";#N/A,#N/A,FALSE,"INTRAN96";#N/A,#N/A,FALSE,"NAA9697";#N/A,#N/A,FALSE,"ECWEBB";#N/A,#N/A,FALSE,"MFT96";#N/A,#N/A,FALSE,"CTrecon"}</definedName>
    <definedName name="T4.9i_4_4" hidden="1">{#N/A,#N/A,FALSE,"TMCOMP96";#N/A,#N/A,FALSE,"MAT96";#N/A,#N/A,FALSE,"FANDA96";#N/A,#N/A,FALSE,"INTRAN96";#N/A,#N/A,FALSE,"NAA9697";#N/A,#N/A,FALSE,"ECWEBB";#N/A,#N/A,FALSE,"MFT96";#N/A,#N/A,FALSE,"CTrecon"}</definedName>
    <definedName name="T4.9i_4_5" localSheetId="0" hidden="1">{#N/A,#N/A,FALSE,"TMCOMP96";#N/A,#N/A,FALSE,"MAT96";#N/A,#N/A,FALSE,"FANDA96";#N/A,#N/A,FALSE,"INTRAN96";#N/A,#N/A,FALSE,"NAA9697";#N/A,#N/A,FALSE,"ECWEBB";#N/A,#N/A,FALSE,"MFT96";#N/A,#N/A,FALSE,"CTrecon"}</definedName>
    <definedName name="T4.9i_4_5" hidden="1">{#N/A,#N/A,FALSE,"TMCOMP96";#N/A,#N/A,FALSE,"MAT96";#N/A,#N/A,FALSE,"FANDA96";#N/A,#N/A,FALSE,"INTRAN96";#N/A,#N/A,FALSE,"NAA9697";#N/A,#N/A,FALSE,"ECWEBB";#N/A,#N/A,FALSE,"MFT96";#N/A,#N/A,FALSE,"CTrecon"}</definedName>
    <definedName name="T4.9i_5" localSheetId="0" hidden="1">{#N/A,#N/A,FALSE,"TMCOMP96";#N/A,#N/A,FALSE,"MAT96";#N/A,#N/A,FALSE,"FANDA96";#N/A,#N/A,FALSE,"INTRAN96";#N/A,#N/A,FALSE,"NAA9697";#N/A,#N/A,FALSE,"ECWEBB";#N/A,#N/A,FALSE,"MFT96";#N/A,#N/A,FALSE,"CTrecon"}</definedName>
    <definedName name="T4.9i_5" hidden="1">{#N/A,#N/A,FALSE,"TMCOMP96";#N/A,#N/A,FALSE,"MAT96";#N/A,#N/A,FALSE,"FANDA96";#N/A,#N/A,FALSE,"INTRAN96";#N/A,#N/A,FALSE,"NAA9697";#N/A,#N/A,FALSE,"ECWEBB";#N/A,#N/A,FALSE,"MFT96";#N/A,#N/A,FALSE,"CTrecon"}</definedName>
    <definedName name="T4.9i_5_1" localSheetId="0" hidden="1">{#N/A,#N/A,FALSE,"TMCOMP96";#N/A,#N/A,FALSE,"MAT96";#N/A,#N/A,FALSE,"FANDA96";#N/A,#N/A,FALSE,"INTRAN96";#N/A,#N/A,FALSE,"NAA9697";#N/A,#N/A,FALSE,"ECWEBB";#N/A,#N/A,FALSE,"MFT96";#N/A,#N/A,FALSE,"CTrecon"}</definedName>
    <definedName name="T4.9i_5_1" hidden="1">{#N/A,#N/A,FALSE,"TMCOMP96";#N/A,#N/A,FALSE,"MAT96";#N/A,#N/A,FALSE,"FANDA96";#N/A,#N/A,FALSE,"INTRAN96";#N/A,#N/A,FALSE,"NAA9697";#N/A,#N/A,FALSE,"ECWEBB";#N/A,#N/A,FALSE,"MFT96";#N/A,#N/A,FALSE,"CTrecon"}</definedName>
    <definedName name="T4.9i_5_1_1" localSheetId="0" hidden="1">{#N/A,#N/A,FALSE,"TMCOMP96";#N/A,#N/A,FALSE,"MAT96";#N/A,#N/A,FALSE,"FANDA96";#N/A,#N/A,FALSE,"INTRAN96";#N/A,#N/A,FALSE,"NAA9697";#N/A,#N/A,FALSE,"ECWEBB";#N/A,#N/A,FALSE,"MFT96";#N/A,#N/A,FALSE,"CTrecon"}</definedName>
    <definedName name="T4.9i_5_1_1" hidden="1">{#N/A,#N/A,FALSE,"TMCOMP96";#N/A,#N/A,FALSE,"MAT96";#N/A,#N/A,FALSE,"FANDA96";#N/A,#N/A,FALSE,"INTRAN96";#N/A,#N/A,FALSE,"NAA9697";#N/A,#N/A,FALSE,"ECWEBB";#N/A,#N/A,FALSE,"MFT96";#N/A,#N/A,FALSE,"CTrecon"}</definedName>
    <definedName name="T4.9i_5_1_1_1" hidden="1">{#N/A,#N/A,FALSE,"TMCOMP96";#N/A,#N/A,FALSE,"MAT96";#N/A,#N/A,FALSE,"FANDA96";#N/A,#N/A,FALSE,"INTRAN96";#N/A,#N/A,FALSE,"NAA9697";#N/A,#N/A,FALSE,"ECWEBB";#N/A,#N/A,FALSE,"MFT96";#N/A,#N/A,FALSE,"CTrecon"}</definedName>
    <definedName name="T4.9i_5_1_1_2" hidden="1">{#N/A,#N/A,FALSE,"TMCOMP96";#N/A,#N/A,FALSE,"MAT96";#N/A,#N/A,FALSE,"FANDA96";#N/A,#N/A,FALSE,"INTRAN96";#N/A,#N/A,FALSE,"NAA9697";#N/A,#N/A,FALSE,"ECWEBB";#N/A,#N/A,FALSE,"MFT96";#N/A,#N/A,FALSE,"CTrecon"}</definedName>
    <definedName name="T4.9i_5_1_2" localSheetId="0" hidden="1">{#N/A,#N/A,FALSE,"TMCOMP96";#N/A,#N/A,FALSE,"MAT96";#N/A,#N/A,FALSE,"FANDA96";#N/A,#N/A,FALSE,"INTRAN96";#N/A,#N/A,FALSE,"NAA9697";#N/A,#N/A,FALSE,"ECWEBB";#N/A,#N/A,FALSE,"MFT96";#N/A,#N/A,FALSE,"CTrecon"}</definedName>
    <definedName name="T4.9i_5_1_2" hidden="1">{#N/A,#N/A,FALSE,"TMCOMP96";#N/A,#N/A,FALSE,"MAT96";#N/A,#N/A,FALSE,"FANDA96";#N/A,#N/A,FALSE,"INTRAN96";#N/A,#N/A,FALSE,"NAA9697";#N/A,#N/A,FALSE,"ECWEBB";#N/A,#N/A,FALSE,"MFT96";#N/A,#N/A,FALSE,"CTrecon"}</definedName>
    <definedName name="T4.9i_5_1_3" localSheetId="0" hidden="1">{#N/A,#N/A,FALSE,"TMCOMP96";#N/A,#N/A,FALSE,"MAT96";#N/A,#N/A,FALSE,"FANDA96";#N/A,#N/A,FALSE,"INTRAN96";#N/A,#N/A,FALSE,"NAA9697";#N/A,#N/A,FALSE,"ECWEBB";#N/A,#N/A,FALSE,"MFT96";#N/A,#N/A,FALSE,"CTrecon"}</definedName>
    <definedName name="T4.9i_5_1_3" hidden="1">{#N/A,#N/A,FALSE,"TMCOMP96";#N/A,#N/A,FALSE,"MAT96";#N/A,#N/A,FALSE,"FANDA96";#N/A,#N/A,FALSE,"INTRAN96";#N/A,#N/A,FALSE,"NAA9697";#N/A,#N/A,FALSE,"ECWEBB";#N/A,#N/A,FALSE,"MFT96";#N/A,#N/A,FALSE,"CTrecon"}</definedName>
    <definedName name="T4.9i_5_1_4" localSheetId="0" hidden="1">{#N/A,#N/A,FALSE,"TMCOMP96";#N/A,#N/A,FALSE,"MAT96";#N/A,#N/A,FALSE,"FANDA96";#N/A,#N/A,FALSE,"INTRAN96";#N/A,#N/A,FALSE,"NAA9697";#N/A,#N/A,FALSE,"ECWEBB";#N/A,#N/A,FALSE,"MFT96";#N/A,#N/A,FALSE,"CTrecon"}</definedName>
    <definedName name="T4.9i_5_1_4" hidden="1">{#N/A,#N/A,FALSE,"TMCOMP96";#N/A,#N/A,FALSE,"MAT96";#N/A,#N/A,FALSE,"FANDA96";#N/A,#N/A,FALSE,"INTRAN96";#N/A,#N/A,FALSE,"NAA9697";#N/A,#N/A,FALSE,"ECWEBB";#N/A,#N/A,FALSE,"MFT96";#N/A,#N/A,FALSE,"CTrecon"}</definedName>
    <definedName name="T4.9i_5_1_5" localSheetId="0" hidden="1">{#N/A,#N/A,FALSE,"TMCOMP96";#N/A,#N/A,FALSE,"MAT96";#N/A,#N/A,FALSE,"FANDA96";#N/A,#N/A,FALSE,"INTRAN96";#N/A,#N/A,FALSE,"NAA9697";#N/A,#N/A,FALSE,"ECWEBB";#N/A,#N/A,FALSE,"MFT96";#N/A,#N/A,FALSE,"CTrecon"}</definedName>
    <definedName name="T4.9i_5_1_5" hidden="1">{#N/A,#N/A,FALSE,"TMCOMP96";#N/A,#N/A,FALSE,"MAT96";#N/A,#N/A,FALSE,"FANDA96";#N/A,#N/A,FALSE,"INTRAN96";#N/A,#N/A,FALSE,"NAA9697";#N/A,#N/A,FALSE,"ECWEBB";#N/A,#N/A,FALSE,"MFT96";#N/A,#N/A,FALSE,"CTrecon"}</definedName>
    <definedName name="T4.9i_5_2" localSheetId="0" hidden="1">{#N/A,#N/A,FALSE,"TMCOMP96";#N/A,#N/A,FALSE,"MAT96";#N/A,#N/A,FALSE,"FANDA96";#N/A,#N/A,FALSE,"INTRAN96";#N/A,#N/A,FALSE,"NAA9697";#N/A,#N/A,FALSE,"ECWEBB";#N/A,#N/A,FALSE,"MFT96";#N/A,#N/A,FALSE,"CTrecon"}</definedName>
    <definedName name="T4.9i_5_2" hidden="1">{#N/A,#N/A,FALSE,"TMCOMP96";#N/A,#N/A,FALSE,"MAT96";#N/A,#N/A,FALSE,"FANDA96";#N/A,#N/A,FALSE,"INTRAN96";#N/A,#N/A,FALSE,"NAA9697";#N/A,#N/A,FALSE,"ECWEBB";#N/A,#N/A,FALSE,"MFT96";#N/A,#N/A,FALSE,"CTrecon"}</definedName>
    <definedName name="T4.9i_5_3" localSheetId="0" hidden="1">{#N/A,#N/A,FALSE,"TMCOMP96";#N/A,#N/A,FALSE,"MAT96";#N/A,#N/A,FALSE,"FANDA96";#N/A,#N/A,FALSE,"INTRAN96";#N/A,#N/A,FALSE,"NAA9697";#N/A,#N/A,FALSE,"ECWEBB";#N/A,#N/A,FALSE,"MFT96";#N/A,#N/A,FALSE,"CTrecon"}</definedName>
    <definedName name="T4.9i_5_3" hidden="1">{#N/A,#N/A,FALSE,"TMCOMP96";#N/A,#N/A,FALSE,"MAT96";#N/A,#N/A,FALSE,"FANDA96";#N/A,#N/A,FALSE,"INTRAN96";#N/A,#N/A,FALSE,"NAA9697";#N/A,#N/A,FALSE,"ECWEBB";#N/A,#N/A,FALSE,"MFT96";#N/A,#N/A,FALSE,"CTrecon"}</definedName>
    <definedName name="T4.9i_5_4" localSheetId="0" hidden="1">{#N/A,#N/A,FALSE,"TMCOMP96";#N/A,#N/A,FALSE,"MAT96";#N/A,#N/A,FALSE,"FANDA96";#N/A,#N/A,FALSE,"INTRAN96";#N/A,#N/A,FALSE,"NAA9697";#N/A,#N/A,FALSE,"ECWEBB";#N/A,#N/A,FALSE,"MFT96";#N/A,#N/A,FALSE,"CTrecon"}</definedName>
    <definedName name="T4.9i_5_4" hidden="1">{#N/A,#N/A,FALSE,"TMCOMP96";#N/A,#N/A,FALSE,"MAT96";#N/A,#N/A,FALSE,"FANDA96";#N/A,#N/A,FALSE,"INTRAN96";#N/A,#N/A,FALSE,"NAA9697";#N/A,#N/A,FALSE,"ECWEBB";#N/A,#N/A,FALSE,"MFT96";#N/A,#N/A,FALSE,"CTrecon"}</definedName>
    <definedName name="T4.9i_5_5" localSheetId="0" hidden="1">{#N/A,#N/A,FALSE,"TMCOMP96";#N/A,#N/A,FALSE,"MAT96";#N/A,#N/A,FALSE,"FANDA96";#N/A,#N/A,FALSE,"INTRAN96";#N/A,#N/A,FALSE,"NAA9697";#N/A,#N/A,FALSE,"ECWEBB";#N/A,#N/A,FALSE,"MFT96";#N/A,#N/A,FALSE,"CTrecon"}</definedName>
    <definedName name="T4.9i_5_5" hidden="1">{#N/A,#N/A,FALSE,"TMCOMP96";#N/A,#N/A,FALSE,"MAT96";#N/A,#N/A,FALSE,"FANDA96";#N/A,#N/A,FALSE,"INTRAN96";#N/A,#N/A,FALSE,"NAA9697";#N/A,#N/A,FALSE,"ECWEBB";#N/A,#N/A,FALSE,"MFT96";#N/A,#N/A,FALSE,"CTrecon"}</definedName>
    <definedName name="T4.9j" localSheetId="0" hidden="1">{#N/A,#N/A,FALSE,"TMCOMP96";#N/A,#N/A,FALSE,"MAT96";#N/A,#N/A,FALSE,"FANDA96";#N/A,#N/A,FALSE,"INTRAN96";#N/A,#N/A,FALSE,"NAA9697";#N/A,#N/A,FALSE,"ECWEBB";#N/A,#N/A,FALSE,"MFT96";#N/A,#N/A,FALSE,"CTrecon"}</definedName>
    <definedName name="T4.9j" localSheetId="3" hidden="1">{#N/A,#N/A,FALSE,"TMCOMP96";#N/A,#N/A,FALSE,"MAT96";#N/A,#N/A,FALSE,"FANDA96";#N/A,#N/A,FALSE,"INTRAN96";#N/A,#N/A,FALSE,"NAA9697";#N/A,#N/A,FALSE,"ECWEBB";#N/A,#N/A,FALSE,"MFT96";#N/A,#N/A,FALSE,"CTrecon"}</definedName>
    <definedName name="T4.9j" localSheetId="4"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4.9j_1" localSheetId="0" hidden="1">{#N/A,#N/A,FALSE,"TMCOMP96";#N/A,#N/A,FALSE,"MAT96";#N/A,#N/A,FALSE,"FANDA96";#N/A,#N/A,FALSE,"INTRAN96";#N/A,#N/A,FALSE,"NAA9697";#N/A,#N/A,FALSE,"ECWEBB";#N/A,#N/A,FALSE,"MFT96";#N/A,#N/A,FALSE,"CTrecon"}</definedName>
    <definedName name="T4.9j_1" localSheetId="3" hidden="1">{#N/A,#N/A,FALSE,"TMCOMP96";#N/A,#N/A,FALSE,"MAT96";#N/A,#N/A,FALSE,"FANDA96";#N/A,#N/A,FALSE,"INTRAN96";#N/A,#N/A,FALSE,"NAA9697";#N/A,#N/A,FALSE,"ECWEBB";#N/A,#N/A,FALSE,"MFT96";#N/A,#N/A,FALSE,"CTrecon"}</definedName>
    <definedName name="T4.9j_1" localSheetId="4" hidden="1">{#N/A,#N/A,FALSE,"TMCOMP96";#N/A,#N/A,FALSE,"MAT96";#N/A,#N/A,FALSE,"FANDA96";#N/A,#N/A,FALSE,"INTRAN96";#N/A,#N/A,FALSE,"NAA9697";#N/A,#N/A,FALSE,"ECWEBB";#N/A,#N/A,FALSE,"MFT96";#N/A,#N/A,FALSE,"CTrecon"}</definedName>
    <definedName name="T4.9j_1" hidden="1">{#N/A,#N/A,FALSE,"TMCOMP96";#N/A,#N/A,FALSE,"MAT96";#N/A,#N/A,FALSE,"FANDA96";#N/A,#N/A,FALSE,"INTRAN96";#N/A,#N/A,FALSE,"NAA9697";#N/A,#N/A,FALSE,"ECWEBB";#N/A,#N/A,FALSE,"MFT96";#N/A,#N/A,FALSE,"CTrecon"}</definedName>
    <definedName name="T4.9j_1_1" localSheetId="0" hidden="1">{#N/A,#N/A,FALSE,"TMCOMP96";#N/A,#N/A,FALSE,"MAT96";#N/A,#N/A,FALSE,"FANDA96";#N/A,#N/A,FALSE,"INTRAN96";#N/A,#N/A,FALSE,"NAA9697";#N/A,#N/A,FALSE,"ECWEBB";#N/A,#N/A,FALSE,"MFT96";#N/A,#N/A,FALSE,"CTrecon"}</definedName>
    <definedName name="T4.9j_1_1" hidden="1">{#N/A,#N/A,FALSE,"TMCOMP96";#N/A,#N/A,FALSE,"MAT96";#N/A,#N/A,FALSE,"FANDA96";#N/A,#N/A,FALSE,"INTRAN96";#N/A,#N/A,FALSE,"NAA9697";#N/A,#N/A,FALSE,"ECWEBB";#N/A,#N/A,FALSE,"MFT96";#N/A,#N/A,FALSE,"CTrecon"}</definedName>
    <definedName name="T4.9j_1_1_1" localSheetId="0" hidden="1">{#N/A,#N/A,FALSE,"TMCOMP96";#N/A,#N/A,FALSE,"MAT96";#N/A,#N/A,FALSE,"FANDA96";#N/A,#N/A,FALSE,"INTRAN96";#N/A,#N/A,FALSE,"NAA9697";#N/A,#N/A,FALSE,"ECWEBB";#N/A,#N/A,FALSE,"MFT96";#N/A,#N/A,FALSE,"CTrecon"}</definedName>
    <definedName name="T4.9j_1_1_1" hidden="1">{#N/A,#N/A,FALSE,"TMCOMP96";#N/A,#N/A,FALSE,"MAT96";#N/A,#N/A,FALSE,"FANDA96";#N/A,#N/A,FALSE,"INTRAN96";#N/A,#N/A,FALSE,"NAA9697";#N/A,#N/A,FALSE,"ECWEBB";#N/A,#N/A,FALSE,"MFT96";#N/A,#N/A,FALSE,"CTrecon"}</definedName>
    <definedName name="T4.9j_1_1_1_1" localSheetId="0" hidden="1">{#N/A,#N/A,FALSE,"TMCOMP96";#N/A,#N/A,FALSE,"MAT96";#N/A,#N/A,FALSE,"FANDA96";#N/A,#N/A,FALSE,"INTRAN96";#N/A,#N/A,FALSE,"NAA9697";#N/A,#N/A,FALSE,"ECWEBB";#N/A,#N/A,FALSE,"MFT96";#N/A,#N/A,FALSE,"CTrecon"}</definedName>
    <definedName name="T4.9j_1_1_1_1" hidden="1">{#N/A,#N/A,FALSE,"TMCOMP96";#N/A,#N/A,FALSE,"MAT96";#N/A,#N/A,FALSE,"FANDA96";#N/A,#N/A,FALSE,"INTRAN96";#N/A,#N/A,FALSE,"NAA9697";#N/A,#N/A,FALSE,"ECWEBB";#N/A,#N/A,FALSE,"MFT96";#N/A,#N/A,FALSE,"CTrecon"}</definedName>
    <definedName name="T4.9j_1_1_1_1_1" hidden="1">{#N/A,#N/A,FALSE,"TMCOMP96";#N/A,#N/A,FALSE,"MAT96";#N/A,#N/A,FALSE,"FANDA96";#N/A,#N/A,FALSE,"INTRAN96";#N/A,#N/A,FALSE,"NAA9697";#N/A,#N/A,FALSE,"ECWEBB";#N/A,#N/A,FALSE,"MFT96";#N/A,#N/A,FALSE,"CTrecon"}</definedName>
    <definedName name="T4.9j_1_1_1_1_2" hidden="1">{#N/A,#N/A,FALSE,"TMCOMP96";#N/A,#N/A,FALSE,"MAT96";#N/A,#N/A,FALSE,"FANDA96";#N/A,#N/A,FALSE,"INTRAN96";#N/A,#N/A,FALSE,"NAA9697";#N/A,#N/A,FALSE,"ECWEBB";#N/A,#N/A,FALSE,"MFT96";#N/A,#N/A,FALSE,"CTrecon"}</definedName>
    <definedName name="T4.9j_1_1_1_2" localSheetId="0" hidden="1">{#N/A,#N/A,FALSE,"TMCOMP96";#N/A,#N/A,FALSE,"MAT96";#N/A,#N/A,FALSE,"FANDA96";#N/A,#N/A,FALSE,"INTRAN96";#N/A,#N/A,FALSE,"NAA9697";#N/A,#N/A,FALSE,"ECWEBB";#N/A,#N/A,FALSE,"MFT96";#N/A,#N/A,FALSE,"CTrecon"}</definedName>
    <definedName name="T4.9j_1_1_1_2" hidden="1">{#N/A,#N/A,FALSE,"TMCOMP96";#N/A,#N/A,FALSE,"MAT96";#N/A,#N/A,FALSE,"FANDA96";#N/A,#N/A,FALSE,"INTRAN96";#N/A,#N/A,FALSE,"NAA9697";#N/A,#N/A,FALSE,"ECWEBB";#N/A,#N/A,FALSE,"MFT96";#N/A,#N/A,FALSE,"CTrecon"}</definedName>
    <definedName name="T4.9j_1_1_1_3" localSheetId="0" hidden="1">{#N/A,#N/A,FALSE,"TMCOMP96";#N/A,#N/A,FALSE,"MAT96";#N/A,#N/A,FALSE,"FANDA96";#N/A,#N/A,FALSE,"INTRAN96";#N/A,#N/A,FALSE,"NAA9697";#N/A,#N/A,FALSE,"ECWEBB";#N/A,#N/A,FALSE,"MFT96";#N/A,#N/A,FALSE,"CTrecon"}</definedName>
    <definedName name="T4.9j_1_1_1_3" hidden="1">{#N/A,#N/A,FALSE,"TMCOMP96";#N/A,#N/A,FALSE,"MAT96";#N/A,#N/A,FALSE,"FANDA96";#N/A,#N/A,FALSE,"INTRAN96";#N/A,#N/A,FALSE,"NAA9697";#N/A,#N/A,FALSE,"ECWEBB";#N/A,#N/A,FALSE,"MFT96";#N/A,#N/A,FALSE,"CTrecon"}</definedName>
    <definedName name="T4.9j_1_1_1_4" localSheetId="0" hidden="1">{#N/A,#N/A,FALSE,"TMCOMP96";#N/A,#N/A,FALSE,"MAT96";#N/A,#N/A,FALSE,"FANDA96";#N/A,#N/A,FALSE,"INTRAN96";#N/A,#N/A,FALSE,"NAA9697";#N/A,#N/A,FALSE,"ECWEBB";#N/A,#N/A,FALSE,"MFT96";#N/A,#N/A,FALSE,"CTrecon"}</definedName>
    <definedName name="T4.9j_1_1_1_4" hidden="1">{#N/A,#N/A,FALSE,"TMCOMP96";#N/A,#N/A,FALSE,"MAT96";#N/A,#N/A,FALSE,"FANDA96";#N/A,#N/A,FALSE,"INTRAN96";#N/A,#N/A,FALSE,"NAA9697";#N/A,#N/A,FALSE,"ECWEBB";#N/A,#N/A,FALSE,"MFT96";#N/A,#N/A,FALSE,"CTrecon"}</definedName>
    <definedName name="T4.9j_1_1_1_5" localSheetId="0" hidden="1">{#N/A,#N/A,FALSE,"TMCOMP96";#N/A,#N/A,FALSE,"MAT96";#N/A,#N/A,FALSE,"FANDA96";#N/A,#N/A,FALSE,"INTRAN96";#N/A,#N/A,FALSE,"NAA9697";#N/A,#N/A,FALSE,"ECWEBB";#N/A,#N/A,FALSE,"MFT96";#N/A,#N/A,FALSE,"CTrecon"}</definedName>
    <definedName name="T4.9j_1_1_1_5" hidden="1">{#N/A,#N/A,FALSE,"TMCOMP96";#N/A,#N/A,FALSE,"MAT96";#N/A,#N/A,FALSE,"FANDA96";#N/A,#N/A,FALSE,"INTRAN96";#N/A,#N/A,FALSE,"NAA9697";#N/A,#N/A,FALSE,"ECWEBB";#N/A,#N/A,FALSE,"MFT96";#N/A,#N/A,FALSE,"CTrecon"}</definedName>
    <definedName name="T4.9j_1_1_2" localSheetId="0" hidden="1">{#N/A,#N/A,FALSE,"TMCOMP96";#N/A,#N/A,FALSE,"MAT96";#N/A,#N/A,FALSE,"FANDA96";#N/A,#N/A,FALSE,"INTRAN96";#N/A,#N/A,FALSE,"NAA9697";#N/A,#N/A,FALSE,"ECWEBB";#N/A,#N/A,FALSE,"MFT96";#N/A,#N/A,FALSE,"CTrecon"}</definedName>
    <definedName name="T4.9j_1_1_2" hidden="1">{#N/A,#N/A,FALSE,"TMCOMP96";#N/A,#N/A,FALSE,"MAT96";#N/A,#N/A,FALSE,"FANDA96";#N/A,#N/A,FALSE,"INTRAN96";#N/A,#N/A,FALSE,"NAA9697";#N/A,#N/A,FALSE,"ECWEBB";#N/A,#N/A,FALSE,"MFT96";#N/A,#N/A,FALSE,"CTrecon"}</definedName>
    <definedName name="T4.9j_1_1_3" localSheetId="0" hidden="1">{#N/A,#N/A,FALSE,"TMCOMP96";#N/A,#N/A,FALSE,"MAT96";#N/A,#N/A,FALSE,"FANDA96";#N/A,#N/A,FALSE,"INTRAN96";#N/A,#N/A,FALSE,"NAA9697";#N/A,#N/A,FALSE,"ECWEBB";#N/A,#N/A,FALSE,"MFT96";#N/A,#N/A,FALSE,"CTrecon"}</definedName>
    <definedName name="T4.9j_1_1_3" hidden="1">{#N/A,#N/A,FALSE,"TMCOMP96";#N/A,#N/A,FALSE,"MAT96";#N/A,#N/A,FALSE,"FANDA96";#N/A,#N/A,FALSE,"INTRAN96";#N/A,#N/A,FALSE,"NAA9697";#N/A,#N/A,FALSE,"ECWEBB";#N/A,#N/A,FALSE,"MFT96";#N/A,#N/A,FALSE,"CTrecon"}</definedName>
    <definedName name="T4.9j_1_1_4" localSheetId="0" hidden="1">{#N/A,#N/A,FALSE,"TMCOMP96";#N/A,#N/A,FALSE,"MAT96";#N/A,#N/A,FALSE,"FANDA96";#N/A,#N/A,FALSE,"INTRAN96";#N/A,#N/A,FALSE,"NAA9697";#N/A,#N/A,FALSE,"ECWEBB";#N/A,#N/A,FALSE,"MFT96";#N/A,#N/A,FALSE,"CTrecon"}</definedName>
    <definedName name="T4.9j_1_1_4" hidden="1">{#N/A,#N/A,FALSE,"TMCOMP96";#N/A,#N/A,FALSE,"MAT96";#N/A,#N/A,FALSE,"FANDA96";#N/A,#N/A,FALSE,"INTRAN96";#N/A,#N/A,FALSE,"NAA9697";#N/A,#N/A,FALSE,"ECWEBB";#N/A,#N/A,FALSE,"MFT96";#N/A,#N/A,FALSE,"CTrecon"}</definedName>
    <definedName name="T4.9j_1_1_5" localSheetId="0" hidden="1">{#N/A,#N/A,FALSE,"TMCOMP96";#N/A,#N/A,FALSE,"MAT96";#N/A,#N/A,FALSE,"FANDA96";#N/A,#N/A,FALSE,"INTRAN96";#N/A,#N/A,FALSE,"NAA9697";#N/A,#N/A,FALSE,"ECWEBB";#N/A,#N/A,FALSE,"MFT96";#N/A,#N/A,FALSE,"CTrecon"}</definedName>
    <definedName name="T4.9j_1_1_5" hidden="1">{#N/A,#N/A,FALSE,"TMCOMP96";#N/A,#N/A,FALSE,"MAT96";#N/A,#N/A,FALSE,"FANDA96";#N/A,#N/A,FALSE,"INTRAN96";#N/A,#N/A,FALSE,"NAA9697";#N/A,#N/A,FALSE,"ECWEBB";#N/A,#N/A,FALSE,"MFT96";#N/A,#N/A,FALSE,"CTrecon"}</definedName>
    <definedName name="T4.9j_1_2" localSheetId="0" hidden="1">{#N/A,#N/A,FALSE,"TMCOMP96";#N/A,#N/A,FALSE,"MAT96";#N/A,#N/A,FALSE,"FANDA96";#N/A,#N/A,FALSE,"INTRAN96";#N/A,#N/A,FALSE,"NAA9697";#N/A,#N/A,FALSE,"ECWEBB";#N/A,#N/A,FALSE,"MFT96";#N/A,#N/A,FALSE,"CTrecon"}</definedName>
    <definedName name="T4.9j_1_2" hidden="1">{#N/A,#N/A,FALSE,"TMCOMP96";#N/A,#N/A,FALSE,"MAT96";#N/A,#N/A,FALSE,"FANDA96";#N/A,#N/A,FALSE,"INTRAN96";#N/A,#N/A,FALSE,"NAA9697";#N/A,#N/A,FALSE,"ECWEBB";#N/A,#N/A,FALSE,"MFT96";#N/A,#N/A,FALSE,"CTrecon"}</definedName>
    <definedName name="T4.9j_1_2_1" localSheetId="0" hidden="1">{#N/A,#N/A,FALSE,"TMCOMP96";#N/A,#N/A,FALSE,"MAT96";#N/A,#N/A,FALSE,"FANDA96";#N/A,#N/A,FALSE,"INTRAN96";#N/A,#N/A,FALSE,"NAA9697";#N/A,#N/A,FALSE,"ECWEBB";#N/A,#N/A,FALSE,"MFT96";#N/A,#N/A,FALSE,"CTrecon"}</definedName>
    <definedName name="T4.9j_1_2_1" hidden="1">{#N/A,#N/A,FALSE,"TMCOMP96";#N/A,#N/A,FALSE,"MAT96";#N/A,#N/A,FALSE,"FANDA96";#N/A,#N/A,FALSE,"INTRAN96";#N/A,#N/A,FALSE,"NAA9697";#N/A,#N/A,FALSE,"ECWEBB";#N/A,#N/A,FALSE,"MFT96";#N/A,#N/A,FALSE,"CTrecon"}</definedName>
    <definedName name="T4.9j_1_2_1_1" localSheetId="0" hidden="1">{#N/A,#N/A,FALSE,"TMCOMP96";#N/A,#N/A,FALSE,"MAT96";#N/A,#N/A,FALSE,"FANDA96";#N/A,#N/A,FALSE,"INTRAN96";#N/A,#N/A,FALSE,"NAA9697";#N/A,#N/A,FALSE,"ECWEBB";#N/A,#N/A,FALSE,"MFT96";#N/A,#N/A,FALSE,"CTrecon"}</definedName>
    <definedName name="T4.9j_1_2_1_1" hidden="1">{#N/A,#N/A,FALSE,"TMCOMP96";#N/A,#N/A,FALSE,"MAT96";#N/A,#N/A,FALSE,"FANDA96";#N/A,#N/A,FALSE,"INTRAN96";#N/A,#N/A,FALSE,"NAA9697";#N/A,#N/A,FALSE,"ECWEBB";#N/A,#N/A,FALSE,"MFT96";#N/A,#N/A,FALSE,"CTrecon"}</definedName>
    <definedName name="T4.9j_1_2_1_1_1" hidden="1">{#N/A,#N/A,FALSE,"TMCOMP96";#N/A,#N/A,FALSE,"MAT96";#N/A,#N/A,FALSE,"FANDA96";#N/A,#N/A,FALSE,"INTRAN96";#N/A,#N/A,FALSE,"NAA9697";#N/A,#N/A,FALSE,"ECWEBB";#N/A,#N/A,FALSE,"MFT96";#N/A,#N/A,FALSE,"CTrecon"}</definedName>
    <definedName name="T4.9j_1_2_1_1_2" hidden="1">{#N/A,#N/A,FALSE,"TMCOMP96";#N/A,#N/A,FALSE,"MAT96";#N/A,#N/A,FALSE,"FANDA96";#N/A,#N/A,FALSE,"INTRAN96";#N/A,#N/A,FALSE,"NAA9697";#N/A,#N/A,FALSE,"ECWEBB";#N/A,#N/A,FALSE,"MFT96";#N/A,#N/A,FALSE,"CTrecon"}</definedName>
    <definedName name="T4.9j_1_2_1_2" localSheetId="0" hidden="1">{#N/A,#N/A,FALSE,"TMCOMP96";#N/A,#N/A,FALSE,"MAT96";#N/A,#N/A,FALSE,"FANDA96";#N/A,#N/A,FALSE,"INTRAN96";#N/A,#N/A,FALSE,"NAA9697";#N/A,#N/A,FALSE,"ECWEBB";#N/A,#N/A,FALSE,"MFT96";#N/A,#N/A,FALSE,"CTrecon"}</definedName>
    <definedName name="T4.9j_1_2_1_2" hidden="1">{#N/A,#N/A,FALSE,"TMCOMP96";#N/A,#N/A,FALSE,"MAT96";#N/A,#N/A,FALSE,"FANDA96";#N/A,#N/A,FALSE,"INTRAN96";#N/A,#N/A,FALSE,"NAA9697";#N/A,#N/A,FALSE,"ECWEBB";#N/A,#N/A,FALSE,"MFT96";#N/A,#N/A,FALSE,"CTrecon"}</definedName>
    <definedName name="T4.9j_1_2_1_3" localSheetId="0" hidden="1">{#N/A,#N/A,FALSE,"TMCOMP96";#N/A,#N/A,FALSE,"MAT96";#N/A,#N/A,FALSE,"FANDA96";#N/A,#N/A,FALSE,"INTRAN96";#N/A,#N/A,FALSE,"NAA9697";#N/A,#N/A,FALSE,"ECWEBB";#N/A,#N/A,FALSE,"MFT96";#N/A,#N/A,FALSE,"CTrecon"}</definedName>
    <definedName name="T4.9j_1_2_1_3" hidden="1">{#N/A,#N/A,FALSE,"TMCOMP96";#N/A,#N/A,FALSE,"MAT96";#N/A,#N/A,FALSE,"FANDA96";#N/A,#N/A,FALSE,"INTRAN96";#N/A,#N/A,FALSE,"NAA9697";#N/A,#N/A,FALSE,"ECWEBB";#N/A,#N/A,FALSE,"MFT96";#N/A,#N/A,FALSE,"CTrecon"}</definedName>
    <definedName name="T4.9j_1_2_1_4" localSheetId="0" hidden="1">{#N/A,#N/A,FALSE,"TMCOMP96";#N/A,#N/A,FALSE,"MAT96";#N/A,#N/A,FALSE,"FANDA96";#N/A,#N/A,FALSE,"INTRAN96";#N/A,#N/A,FALSE,"NAA9697";#N/A,#N/A,FALSE,"ECWEBB";#N/A,#N/A,FALSE,"MFT96";#N/A,#N/A,FALSE,"CTrecon"}</definedName>
    <definedName name="T4.9j_1_2_1_4" hidden="1">{#N/A,#N/A,FALSE,"TMCOMP96";#N/A,#N/A,FALSE,"MAT96";#N/A,#N/A,FALSE,"FANDA96";#N/A,#N/A,FALSE,"INTRAN96";#N/A,#N/A,FALSE,"NAA9697";#N/A,#N/A,FALSE,"ECWEBB";#N/A,#N/A,FALSE,"MFT96";#N/A,#N/A,FALSE,"CTrecon"}</definedName>
    <definedName name="T4.9j_1_2_1_5" localSheetId="0" hidden="1">{#N/A,#N/A,FALSE,"TMCOMP96";#N/A,#N/A,FALSE,"MAT96";#N/A,#N/A,FALSE,"FANDA96";#N/A,#N/A,FALSE,"INTRAN96";#N/A,#N/A,FALSE,"NAA9697";#N/A,#N/A,FALSE,"ECWEBB";#N/A,#N/A,FALSE,"MFT96";#N/A,#N/A,FALSE,"CTrecon"}</definedName>
    <definedName name="T4.9j_1_2_1_5" hidden="1">{#N/A,#N/A,FALSE,"TMCOMP96";#N/A,#N/A,FALSE,"MAT96";#N/A,#N/A,FALSE,"FANDA96";#N/A,#N/A,FALSE,"INTRAN96";#N/A,#N/A,FALSE,"NAA9697";#N/A,#N/A,FALSE,"ECWEBB";#N/A,#N/A,FALSE,"MFT96";#N/A,#N/A,FALSE,"CTrecon"}</definedName>
    <definedName name="T4.9j_1_2_2" localSheetId="0" hidden="1">{#N/A,#N/A,FALSE,"TMCOMP96";#N/A,#N/A,FALSE,"MAT96";#N/A,#N/A,FALSE,"FANDA96";#N/A,#N/A,FALSE,"INTRAN96";#N/A,#N/A,FALSE,"NAA9697";#N/A,#N/A,FALSE,"ECWEBB";#N/A,#N/A,FALSE,"MFT96";#N/A,#N/A,FALSE,"CTrecon"}</definedName>
    <definedName name="T4.9j_1_2_2" hidden="1">{#N/A,#N/A,FALSE,"TMCOMP96";#N/A,#N/A,FALSE,"MAT96";#N/A,#N/A,FALSE,"FANDA96";#N/A,#N/A,FALSE,"INTRAN96";#N/A,#N/A,FALSE,"NAA9697";#N/A,#N/A,FALSE,"ECWEBB";#N/A,#N/A,FALSE,"MFT96";#N/A,#N/A,FALSE,"CTrecon"}</definedName>
    <definedName name="T4.9j_1_2_3" localSheetId="0" hidden="1">{#N/A,#N/A,FALSE,"TMCOMP96";#N/A,#N/A,FALSE,"MAT96";#N/A,#N/A,FALSE,"FANDA96";#N/A,#N/A,FALSE,"INTRAN96";#N/A,#N/A,FALSE,"NAA9697";#N/A,#N/A,FALSE,"ECWEBB";#N/A,#N/A,FALSE,"MFT96";#N/A,#N/A,FALSE,"CTrecon"}</definedName>
    <definedName name="T4.9j_1_2_3" hidden="1">{#N/A,#N/A,FALSE,"TMCOMP96";#N/A,#N/A,FALSE,"MAT96";#N/A,#N/A,FALSE,"FANDA96";#N/A,#N/A,FALSE,"INTRAN96";#N/A,#N/A,FALSE,"NAA9697";#N/A,#N/A,FALSE,"ECWEBB";#N/A,#N/A,FALSE,"MFT96";#N/A,#N/A,FALSE,"CTrecon"}</definedName>
    <definedName name="T4.9j_1_2_4" localSheetId="0" hidden="1">{#N/A,#N/A,FALSE,"TMCOMP96";#N/A,#N/A,FALSE,"MAT96";#N/A,#N/A,FALSE,"FANDA96";#N/A,#N/A,FALSE,"INTRAN96";#N/A,#N/A,FALSE,"NAA9697";#N/A,#N/A,FALSE,"ECWEBB";#N/A,#N/A,FALSE,"MFT96";#N/A,#N/A,FALSE,"CTrecon"}</definedName>
    <definedName name="T4.9j_1_2_4" hidden="1">{#N/A,#N/A,FALSE,"TMCOMP96";#N/A,#N/A,FALSE,"MAT96";#N/A,#N/A,FALSE,"FANDA96";#N/A,#N/A,FALSE,"INTRAN96";#N/A,#N/A,FALSE,"NAA9697";#N/A,#N/A,FALSE,"ECWEBB";#N/A,#N/A,FALSE,"MFT96";#N/A,#N/A,FALSE,"CTrecon"}</definedName>
    <definedName name="T4.9j_1_2_5" localSheetId="0" hidden="1">{#N/A,#N/A,FALSE,"TMCOMP96";#N/A,#N/A,FALSE,"MAT96";#N/A,#N/A,FALSE,"FANDA96";#N/A,#N/A,FALSE,"INTRAN96";#N/A,#N/A,FALSE,"NAA9697";#N/A,#N/A,FALSE,"ECWEBB";#N/A,#N/A,FALSE,"MFT96";#N/A,#N/A,FALSE,"CTrecon"}</definedName>
    <definedName name="T4.9j_1_2_5" hidden="1">{#N/A,#N/A,FALSE,"TMCOMP96";#N/A,#N/A,FALSE,"MAT96";#N/A,#N/A,FALSE,"FANDA96";#N/A,#N/A,FALSE,"INTRAN96";#N/A,#N/A,FALSE,"NAA9697";#N/A,#N/A,FALSE,"ECWEBB";#N/A,#N/A,FALSE,"MFT96";#N/A,#N/A,FALSE,"CTrecon"}</definedName>
    <definedName name="T4.9j_1_3" localSheetId="0" hidden="1">{#N/A,#N/A,FALSE,"TMCOMP96";#N/A,#N/A,FALSE,"MAT96";#N/A,#N/A,FALSE,"FANDA96";#N/A,#N/A,FALSE,"INTRAN96";#N/A,#N/A,FALSE,"NAA9697";#N/A,#N/A,FALSE,"ECWEBB";#N/A,#N/A,FALSE,"MFT96";#N/A,#N/A,FALSE,"CTrecon"}</definedName>
    <definedName name="T4.9j_1_3" hidden="1">{#N/A,#N/A,FALSE,"TMCOMP96";#N/A,#N/A,FALSE,"MAT96";#N/A,#N/A,FALSE,"FANDA96";#N/A,#N/A,FALSE,"INTRAN96";#N/A,#N/A,FALSE,"NAA9697";#N/A,#N/A,FALSE,"ECWEBB";#N/A,#N/A,FALSE,"MFT96";#N/A,#N/A,FALSE,"CTrecon"}</definedName>
    <definedName name="T4.9j_1_3_1" localSheetId="0" hidden="1">{#N/A,#N/A,FALSE,"TMCOMP96";#N/A,#N/A,FALSE,"MAT96";#N/A,#N/A,FALSE,"FANDA96";#N/A,#N/A,FALSE,"INTRAN96";#N/A,#N/A,FALSE,"NAA9697";#N/A,#N/A,FALSE,"ECWEBB";#N/A,#N/A,FALSE,"MFT96";#N/A,#N/A,FALSE,"CTrecon"}</definedName>
    <definedName name="T4.9j_1_3_1" hidden="1">{#N/A,#N/A,FALSE,"TMCOMP96";#N/A,#N/A,FALSE,"MAT96";#N/A,#N/A,FALSE,"FANDA96";#N/A,#N/A,FALSE,"INTRAN96";#N/A,#N/A,FALSE,"NAA9697";#N/A,#N/A,FALSE,"ECWEBB";#N/A,#N/A,FALSE,"MFT96";#N/A,#N/A,FALSE,"CTrecon"}</definedName>
    <definedName name="T4.9j_1_3_1_1" localSheetId="0" hidden="1">{#N/A,#N/A,FALSE,"TMCOMP96";#N/A,#N/A,FALSE,"MAT96";#N/A,#N/A,FALSE,"FANDA96";#N/A,#N/A,FALSE,"INTRAN96";#N/A,#N/A,FALSE,"NAA9697";#N/A,#N/A,FALSE,"ECWEBB";#N/A,#N/A,FALSE,"MFT96";#N/A,#N/A,FALSE,"CTrecon"}</definedName>
    <definedName name="T4.9j_1_3_1_1" hidden="1">{#N/A,#N/A,FALSE,"TMCOMP96";#N/A,#N/A,FALSE,"MAT96";#N/A,#N/A,FALSE,"FANDA96";#N/A,#N/A,FALSE,"INTRAN96";#N/A,#N/A,FALSE,"NAA9697";#N/A,#N/A,FALSE,"ECWEBB";#N/A,#N/A,FALSE,"MFT96";#N/A,#N/A,FALSE,"CTrecon"}</definedName>
    <definedName name="T4.9j_1_3_1_1_1" hidden="1">{#N/A,#N/A,FALSE,"TMCOMP96";#N/A,#N/A,FALSE,"MAT96";#N/A,#N/A,FALSE,"FANDA96";#N/A,#N/A,FALSE,"INTRAN96";#N/A,#N/A,FALSE,"NAA9697";#N/A,#N/A,FALSE,"ECWEBB";#N/A,#N/A,FALSE,"MFT96";#N/A,#N/A,FALSE,"CTrecon"}</definedName>
    <definedName name="T4.9j_1_3_1_1_2" hidden="1">{#N/A,#N/A,FALSE,"TMCOMP96";#N/A,#N/A,FALSE,"MAT96";#N/A,#N/A,FALSE,"FANDA96";#N/A,#N/A,FALSE,"INTRAN96";#N/A,#N/A,FALSE,"NAA9697";#N/A,#N/A,FALSE,"ECWEBB";#N/A,#N/A,FALSE,"MFT96";#N/A,#N/A,FALSE,"CTrecon"}</definedName>
    <definedName name="T4.9j_1_3_1_2" localSheetId="0" hidden="1">{#N/A,#N/A,FALSE,"TMCOMP96";#N/A,#N/A,FALSE,"MAT96";#N/A,#N/A,FALSE,"FANDA96";#N/A,#N/A,FALSE,"INTRAN96";#N/A,#N/A,FALSE,"NAA9697";#N/A,#N/A,FALSE,"ECWEBB";#N/A,#N/A,FALSE,"MFT96";#N/A,#N/A,FALSE,"CTrecon"}</definedName>
    <definedName name="T4.9j_1_3_1_2" hidden="1">{#N/A,#N/A,FALSE,"TMCOMP96";#N/A,#N/A,FALSE,"MAT96";#N/A,#N/A,FALSE,"FANDA96";#N/A,#N/A,FALSE,"INTRAN96";#N/A,#N/A,FALSE,"NAA9697";#N/A,#N/A,FALSE,"ECWEBB";#N/A,#N/A,FALSE,"MFT96";#N/A,#N/A,FALSE,"CTrecon"}</definedName>
    <definedName name="T4.9j_1_3_1_3" localSheetId="0" hidden="1">{#N/A,#N/A,FALSE,"TMCOMP96";#N/A,#N/A,FALSE,"MAT96";#N/A,#N/A,FALSE,"FANDA96";#N/A,#N/A,FALSE,"INTRAN96";#N/A,#N/A,FALSE,"NAA9697";#N/A,#N/A,FALSE,"ECWEBB";#N/A,#N/A,FALSE,"MFT96";#N/A,#N/A,FALSE,"CTrecon"}</definedName>
    <definedName name="T4.9j_1_3_1_3" hidden="1">{#N/A,#N/A,FALSE,"TMCOMP96";#N/A,#N/A,FALSE,"MAT96";#N/A,#N/A,FALSE,"FANDA96";#N/A,#N/A,FALSE,"INTRAN96";#N/A,#N/A,FALSE,"NAA9697";#N/A,#N/A,FALSE,"ECWEBB";#N/A,#N/A,FALSE,"MFT96";#N/A,#N/A,FALSE,"CTrecon"}</definedName>
    <definedName name="T4.9j_1_3_1_4" localSheetId="0" hidden="1">{#N/A,#N/A,FALSE,"TMCOMP96";#N/A,#N/A,FALSE,"MAT96";#N/A,#N/A,FALSE,"FANDA96";#N/A,#N/A,FALSE,"INTRAN96";#N/A,#N/A,FALSE,"NAA9697";#N/A,#N/A,FALSE,"ECWEBB";#N/A,#N/A,FALSE,"MFT96";#N/A,#N/A,FALSE,"CTrecon"}</definedName>
    <definedName name="T4.9j_1_3_1_4" hidden="1">{#N/A,#N/A,FALSE,"TMCOMP96";#N/A,#N/A,FALSE,"MAT96";#N/A,#N/A,FALSE,"FANDA96";#N/A,#N/A,FALSE,"INTRAN96";#N/A,#N/A,FALSE,"NAA9697";#N/A,#N/A,FALSE,"ECWEBB";#N/A,#N/A,FALSE,"MFT96";#N/A,#N/A,FALSE,"CTrecon"}</definedName>
    <definedName name="T4.9j_1_3_1_5" localSheetId="0" hidden="1">{#N/A,#N/A,FALSE,"TMCOMP96";#N/A,#N/A,FALSE,"MAT96";#N/A,#N/A,FALSE,"FANDA96";#N/A,#N/A,FALSE,"INTRAN96";#N/A,#N/A,FALSE,"NAA9697";#N/A,#N/A,FALSE,"ECWEBB";#N/A,#N/A,FALSE,"MFT96";#N/A,#N/A,FALSE,"CTrecon"}</definedName>
    <definedName name="T4.9j_1_3_1_5" hidden="1">{#N/A,#N/A,FALSE,"TMCOMP96";#N/A,#N/A,FALSE,"MAT96";#N/A,#N/A,FALSE,"FANDA96";#N/A,#N/A,FALSE,"INTRAN96";#N/A,#N/A,FALSE,"NAA9697";#N/A,#N/A,FALSE,"ECWEBB";#N/A,#N/A,FALSE,"MFT96";#N/A,#N/A,FALSE,"CTrecon"}</definedName>
    <definedName name="T4.9j_1_3_2" localSheetId="0" hidden="1">{#N/A,#N/A,FALSE,"TMCOMP96";#N/A,#N/A,FALSE,"MAT96";#N/A,#N/A,FALSE,"FANDA96";#N/A,#N/A,FALSE,"INTRAN96";#N/A,#N/A,FALSE,"NAA9697";#N/A,#N/A,FALSE,"ECWEBB";#N/A,#N/A,FALSE,"MFT96";#N/A,#N/A,FALSE,"CTrecon"}</definedName>
    <definedName name="T4.9j_1_3_2" hidden="1">{#N/A,#N/A,FALSE,"TMCOMP96";#N/A,#N/A,FALSE,"MAT96";#N/A,#N/A,FALSE,"FANDA96";#N/A,#N/A,FALSE,"INTRAN96";#N/A,#N/A,FALSE,"NAA9697";#N/A,#N/A,FALSE,"ECWEBB";#N/A,#N/A,FALSE,"MFT96";#N/A,#N/A,FALSE,"CTrecon"}</definedName>
    <definedName name="T4.9j_1_3_3" localSheetId="0" hidden="1">{#N/A,#N/A,FALSE,"TMCOMP96";#N/A,#N/A,FALSE,"MAT96";#N/A,#N/A,FALSE,"FANDA96";#N/A,#N/A,FALSE,"INTRAN96";#N/A,#N/A,FALSE,"NAA9697";#N/A,#N/A,FALSE,"ECWEBB";#N/A,#N/A,FALSE,"MFT96";#N/A,#N/A,FALSE,"CTrecon"}</definedName>
    <definedName name="T4.9j_1_3_3" hidden="1">{#N/A,#N/A,FALSE,"TMCOMP96";#N/A,#N/A,FALSE,"MAT96";#N/A,#N/A,FALSE,"FANDA96";#N/A,#N/A,FALSE,"INTRAN96";#N/A,#N/A,FALSE,"NAA9697";#N/A,#N/A,FALSE,"ECWEBB";#N/A,#N/A,FALSE,"MFT96";#N/A,#N/A,FALSE,"CTrecon"}</definedName>
    <definedName name="T4.9j_1_3_4" localSheetId="0" hidden="1">{#N/A,#N/A,FALSE,"TMCOMP96";#N/A,#N/A,FALSE,"MAT96";#N/A,#N/A,FALSE,"FANDA96";#N/A,#N/A,FALSE,"INTRAN96";#N/A,#N/A,FALSE,"NAA9697";#N/A,#N/A,FALSE,"ECWEBB";#N/A,#N/A,FALSE,"MFT96";#N/A,#N/A,FALSE,"CTrecon"}</definedName>
    <definedName name="T4.9j_1_3_4" hidden="1">{#N/A,#N/A,FALSE,"TMCOMP96";#N/A,#N/A,FALSE,"MAT96";#N/A,#N/A,FALSE,"FANDA96";#N/A,#N/A,FALSE,"INTRAN96";#N/A,#N/A,FALSE,"NAA9697";#N/A,#N/A,FALSE,"ECWEBB";#N/A,#N/A,FALSE,"MFT96";#N/A,#N/A,FALSE,"CTrecon"}</definedName>
    <definedName name="T4.9j_1_3_5" localSheetId="0" hidden="1">{#N/A,#N/A,FALSE,"TMCOMP96";#N/A,#N/A,FALSE,"MAT96";#N/A,#N/A,FALSE,"FANDA96";#N/A,#N/A,FALSE,"INTRAN96";#N/A,#N/A,FALSE,"NAA9697";#N/A,#N/A,FALSE,"ECWEBB";#N/A,#N/A,FALSE,"MFT96";#N/A,#N/A,FALSE,"CTrecon"}</definedName>
    <definedName name="T4.9j_1_3_5" hidden="1">{#N/A,#N/A,FALSE,"TMCOMP96";#N/A,#N/A,FALSE,"MAT96";#N/A,#N/A,FALSE,"FANDA96";#N/A,#N/A,FALSE,"INTRAN96";#N/A,#N/A,FALSE,"NAA9697";#N/A,#N/A,FALSE,"ECWEBB";#N/A,#N/A,FALSE,"MFT96";#N/A,#N/A,FALSE,"CTrecon"}</definedName>
    <definedName name="T4.9j_1_4" localSheetId="0" hidden="1">{#N/A,#N/A,FALSE,"TMCOMP96";#N/A,#N/A,FALSE,"MAT96";#N/A,#N/A,FALSE,"FANDA96";#N/A,#N/A,FALSE,"INTRAN96";#N/A,#N/A,FALSE,"NAA9697";#N/A,#N/A,FALSE,"ECWEBB";#N/A,#N/A,FALSE,"MFT96";#N/A,#N/A,FALSE,"CTrecon"}</definedName>
    <definedName name="T4.9j_1_4" hidden="1">{#N/A,#N/A,FALSE,"TMCOMP96";#N/A,#N/A,FALSE,"MAT96";#N/A,#N/A,FALSE,"FANDA96";#N/A,#N/A,FALSE,"INTRAN96";#N/A,#N/A,FALSE,"NAA9697";#N/A,#N/A,FALSE,"ECWEBB";#N/A,#N/A,FALSE,"MFT96";#N/A,#N/A,FALSE,"CTrecon"}</definedName>
    <definedName name="T4.9j_1_4_1" localSheetId="0" hidden="1">{#N/A,#N/A,FALSE,"TMCOMP96";#N/A,#N/A,FALSE,"MAT96";#N/A,#N/A,FALSE,"FANDA96";#N/A,#N/A,FALSE,"INTRAN96";#N/A,#N/A,FALSE,"NAA9697";#N/A,#N/A,FALSE,"ECWEBB";#N/A,#N/A,FALSE,"MFT96";#N/A,#N/A,FALSE,"CTrecon"}</definedName>
    <definedName name="T4.9j_1_4_1" hidden="1">{#N/A,#N/A,FALSE,"TMCOMP96";#N/A,#N/A,FALSE,"MAT96";#N/A,#N/A,FALSE,"FANDA96";#N/A,#N/A,FALSE,"INTRAN96";#N/A,#N/A,FALSE,"NAA9697";#N/A,#N/A,FALSE,"ECWEBB";#N/A,#N/A,FALSE,"MFT96";#N/A,#N/A,FALSE,"CTrecon"}</definedName>
    <definedName name="T4.9j_1_4_1_1" localSheetId="0" hidden="1">{#N/A,#N/A,FALSE,"TMCOMP96";#N/A,#N/A,FALSE,"MAT96";#N/A,#N/A,FALSE,"FANDA96";#N/A,#N/A,FALSE,"INTRAN96";#N/A,#N/A,FALSE,"NAA9697";#N/A,#N/A,FALSE,"ECWEBB";#N/A,#N/A,FALSE,"MFT96";#N/A,#N/A,FALSE,"CTrecon"}</definedName>
    <definedName name="T4.9j_1_4_1_1" hidden="1">{#N/A,#N/A,FALSE,"TMCOMP96";#N/A,#N/A,FALSE,"MAT96";#N/A,#N/A,FALSE,"FANDA96";#N/A,#N/A,FALSE,"INTRAN96";#N/A,#N/A,FALSE,"NAA9697";#N/A,#N/A,FALSE,"ECWEBB";#N/A,#N/A,FALSE,"MFT96";#N/A,#N/A,FALSE,"CTrecon"}</definedName>
    <definedName name="T4.9j_1_4_1_2" localSheetId="0" hidden="1">{#N/A,#N/A,FALSE,"TMCOMP96";#N/A,#N/A,FALSE,"MAT96";#N/A,#N/A,FALSE,"FANDA96";#N/A,#N/A,FALSE,"INTRAN96";#N/A,#N/A,FALSE,"NAA9697";#N/A,#N/A,FALSE,"ECWEBB";#N/A,#N/A,FALSE,"MFT96";#N/A,#N/A,FALSE,"CTrecon"}</definedName>
    <definedName name="T4.9j_1_4_1_2" hidden="1">{#N/A,#N/A,FALSE,"TMCOMP96";#N/A,#N/A,FALSE,"MAT96";#N/A,#N/A,FALSE,"FANDA96";#N/A,#N/A,FALSE,"INTRAN96";#N/A,#N/A,FALSE,"NAA9697";#N/A,#N/A,FALSE,"ECWEBB";#N/A,#N/A,FALSE,"MFT96";#N/A,#N/A,FALSE,"CTrecon"}</definedName>
    <definedName name="T4.9j_1_4_1_3" localSheetId="0" hidden="1">{#N/A,#N/A,FALSE,"TMCOMP96";#N/A,#N/A,FALSE,"MAT96";#N/A,#N/A,FALSE,"FANDA96";#N/A,#N/A,FALSE,"INTRAN96";#N/A,#N/A,FALSE,"NAA9697";#N/A,#N/A,FALSE,"ECWEBB";#N/A,#N/A,FALSE,"MFT96";#N/A,#N/A,FALSE,"CTrecon"}</definedName>
    <definedName name="T4.9j_1_4_1_3" hidden="1">{#N/A,#N/A,FALSE,"TMCOMP96";#N/A,#N/A,FALSE,"MAT96";#N/A,#N/A,FALSE,"FANDA96";#N/A,#N/A,FALSE,"INTRAN96";#N/A,#N/A,FALSE,"NAA9697";#N/A,#N/A,FALSE,"ECWEBB";#N/A,#N/A,FALSE,"MFT96";#N/A,#N/A,FALSE,"CTrecon"}</definedName>
    <definedName name="T4.9j_1_4_1_4" localSheetId="0" hidden="1">{#N/A,#N/A,FALSE,"TMCOMP96";#N/A,#N/A,FALSE,"MAT96";#N/A,#N/A,FALSE,"FANDA96";#N/A,#N/A,FALSE,"INTRAN96";#N/A,#N/A,FALSE,"NAA9697";#N/A,#N/A,FALSE,"ECWEBB";#N/A,#N/A,FALSE,"MFT96";#N/A,#N/A,FALSE,"CTrecon"}</definedName>
    <definedName name="T4.9j_1_4_1_4" hidden="1">{#N/A,#N/A,FALSE,"TMCOMP96";#N/A,#N/A,FALSE,"MAT96";#N/A,#N/A,FALSE,"FANDA96";#N/A,#N/A,FALSE,"INTRAN96";#N/A,#N/A,FALSE,"NAA9697";#N/A,#N/A,FALSE,"ECWEBB";#N/A,#N/A,FALSE,"MFT96";#N/A,#N/A,FALSE,"CTrecon"}</definedName>
    <definedName name="T4.9j_1_4_1_5" hidden="1">{#N/A,#N/A,FALSE,"TMCOMP96";#N/A,#N/A,FALSE,"MAT96";#N/A,#N/A,FALSE,"FANDA96";#N/A,#N/A,FALSE,"INTRAN96";#N/A,#N/A,FALSE,"NAA9697";#N/A,#N/A,FALSE,"ECWEBB";#N/A,#N/A,FALSE,"MFT96";#N/A,#N/A,FALSE,"CTrecon"}</definedName>
    <definedName name="T4.9j_1_4_2" localSheetId="0" hidden="1">{#N/A,#N/A,FALSE,"TMCOMP96";#N/A,#N/A,FALSE,"MAT96";#N/A,#N/A,FALSE,"FANDA96";#N/A,#N/A,FALSE,"INTRAN96";#N/A,#N/A,FALSE,"NAA9697";#N/A,#N/A,FALSE,"ECWEBB";#N/A,#N/A,FALSE,"MFT96";#N/A,#N/A,FALSE,"CTrecon"}</definedName>
    <definedName name="T4.9j_1_4_2" hidden="1">{#N/A,#N/A,FALSE,"TMCOMP96";#N/A,#N/A,FALSE,"MAT96";#N/A,#N/A,FALSE,"FANDA96";#N/A,#N/A,FALSE,"INTRAN96";#N/A,#N/A,FALSE,"NAA9697";#N/A,#N/A,FALSE,"ECWEBB";#N/A,#N/A,FALSE,"MFT96";#N/A,#N/A,FALSE,"CTrecon"}</definedName>
    <definedName name="T4.9j_1_4_3" localSheetId="0" hidden="1">{#N/A,#N/A,FALSE,"TMCOMP96";#N/A,#N/A,FALSE,"MAT96";#N/A,#N/A,FALSE,"FANDA96";#N/A,#N/A,FALSE,"INTRAN96";#N/A,#N/A,FALSE,"NAA9697";#N/A,#N/A,FALSE,"ECWEBB";#N/A,#N/A,FALSE,"MFT96";#N/A,#N/A,FALSE,"CTrecon"}</definedName>
    <definedName name="T4.9j_1_4_3" hidden="1">{#N/A,#N/A,FALSE,"TMCOMP96";#N/A,#N/A,FALSE,"MAT96";#N/A,#N/A,FALSE,"FANDA96";#N/A,#N/A,FALSE,"INTRAN96";#N/A,#N/A,FALSE,"NAA9697";#N/A,#N/A,FALSE,"ECWEBB";#N/A,#N/A,FALSE,"MFT96";#N/A,#N/A,FALSE,"CTrecon"}</definedName>
    <definedName name="T4.9j_1_4_4" localSheetId="0" hidden="1">{#N/A,#N/A,FALSE,"TMCOMP96";#N/A,#N/A,FALSE,"MAT96";#N/A,#N/A,FALSE,"FANDA96";#N/A,#N/A,FALSE,"INTRAN96";#N/A,#N/A,FALSE,"NAA9697";#N/A,#N/A,FALSE,"ECWEBB";#N/A,#N/A,FALSE,"MFT96";#N/A,#N/A,FALSE,"CTrecon"}</definedName>
    <definedName name="T4.9j_1_4_4" hidden="1">{#N/A,#N/A,FALSE,"TMCOMP96";#N/A,#N/A,FALSE,"MAT96";#N/A,#N/A,FALSE,"FANDA96";#N/A,#N/A,FALSE,"INTRAN96";#N/A,#N/A,FALSE,"NAA9697";#N/A,#N/A,FALSE,"ECWEBB";#N/A,#N/A,FALSE,"MFT96";#N/A,#N/A,FALSE,"CTrecon"}</definedName>
    <definedName name="T4.9j_1_4_5" localSheetId="0" hidden="1">{#N/A,#N/A,FALSE,"TMCOMP96";#N/A,#N/A,FALSE,"MAT96";#N/A,#N/A,FALSE,"FANDA96";#N/A,#N/A,FALSE,"INTRAN96";#N/A,#N/A,FALSE,"NAA9697";#N/A,#N/A,FALSE,"ECWEBB";#N/A,#N/A,FALSE,"MFT96";#N/A,#N/A,FALSE,"CTrecon"}</definedName>
    <definedName name="T4.9j_1_4_5" hidden="1">{#N/A,#N/A,FALSE,"TMCOMP96";#N/A,#N/A,FALSE,"MAT96";#N/A,#N/A,FALSE,"FANDA96";#N/A,#N/A,FALSE,"INTRAN96";#N/A,#N/A,FALSE,"NAA9697";#N/A,#N/A,FALSE,"ECWEBB";#N/A,#N/A,FALSE,"MFT96";#N/A,#N/A,FALSE,"CTrecon"}</definedName>
    <definedName name="T4.9j_1_5" localSheetId="0" hidden="1">{#N/A,#N/A,FALSE,"TMCOMP96";#N/A,#N/A,FALSE,"MAT96";#N/A,#N/A,FALSE,"FANDA96";#N/A,#N/A,FALSE,"INTRAN96";#N/A,#N/A,FALSE,"NAA9697";#N/A,#N/A,FALSE,"ECWEBB";#N/A,#N/A,FALSE,"MFT96";#N/A,#N/A,FALSE,"CTrecon"}</definedName>
    <definedName name="T4.9j_1_5" hidden="1">{#N/A,#N/A,FALSE,"TMCOMP96";#N/A,#N/A,FALSE,"MAT96";#N/A,#N/A,FALSE,"FANDA96";#N/A,#N/A,FALSE,"INTRAN96";#N/A,#N/A,FALSE,"NAA9697";#N/A,#N/A,FALSE,"ECWEBB";#N/A,#N/A,FALSE,"MFT96";#N/A,#N/A,FALSE,"CTrecon"}</definedName>
    <definedName name="T4.9j_1_5_1" localSheetId="0" hidden="1">{#N/A,#N/A,FALSE,"TMCOMP96";#N/A,#N/A,FALSE,"MAT96";#N/A,#N/A,FALSE,"FANDA96";#N/A,#N/A,FALSE,"INTRAN96";#N/A,#N/A,FALSE,"NAA9697";#N/A,#N/A,FALSE,"ECWEBB";#N/A,#N/A,FALSE,"MFT96";#N/A,#N/A,FALSE,"CTrecon"}</definedName>
    <definedName name="T4.9j_1_5_1" hidden="1">{#N/A,#N/A,FALSE,"TMCOMP96";#N/A,#N/A,FALSE,"MAT96";#N/A,#N/A,FALSE,"FANDA96";#N/A,#N/A,FALSE,"INTRAN96";#N/A,#N/A,FALSE,"NAA9697";#N/A,#N/A,FALSE,"ECWEBB";#N/A,#N/A,FALSE,"MFT96";#N/A,#N/A,FALSE,"CTrecon"}</definedName>
    <definedName name="T4.9j_1_5_2" localSheetId="0" hidden="1">{#N/A,#N/A,FALSE,"TMCOMP96";#N/A,#N/A,FALSE,"MAT96";#N/A,#N/A,FALSE,"FANDA96";#N/A,#N/A,FALSE,"INTRAN96";#N/A,#N/A,FALSE,"NAA9697";#N/A,#N/A,FALSE,"ECWEBB";#N/A,#N/A,FALSE,"MFT96";#N/A,#N/A,FALSE,"CTrecon"}</definedName>
    <definedName name="T4.9j_1_5_2" hidden="1">{#N/A,#N/A,FALSE,"TMCOMP96";#N/A,#N/A,FALSE,"MAT96";#N/A,#N/A,FALSE,"FANDA96";#N/A,#N/A,FALSE,"INTRAN96";#N/A,#N/A,FALSE,"NAA9697";#N/A,#N/A,FALSE,"ECWEBB";#N/A,#N/A,FALSE,"MFT96";#N/A,#N/A,FALSE,"CTrecon"}</definedName>
    <definedName name="T4.9j_1_5_3" localSheetId="0" hidden="1">{#N/A,#N/A,FALSE,"TMCOMP96";#N/A,#N/A,FALSE,"MAT96";#N/A,#N/A,FALSE,"FANDA96";#N/A,#N/A,FALSE,"INTRAN96";#N/A,#N/A,FALSE,"NAA9697";#N/A,#N/A,FALSE,"ECWEBB";#N/A,#N/A,FALSE,"MFT96";#N/A,#N/A,FALSE,"CTrecon"}</definedName>
    <definedName name="T4.9j_1_5_3" hidden="1">{#N/A,#N/A,FALSE,"TMCOMP96";#N/A,#N/A,FALSE,"MAT96";#N/A,#N/A,FALSE,"FANDA96";#N/A,#N/A,FALSE,"INTRAN96";#N/A,#N/A,FALSE,"NAA9697";#N/A,#N/A,FALSE,"ECWEBB";#N/A,#N/A,FALSE,"MFT96";#N/A,#N/A,FALSE,"CTrecon"}</definedName>
    <definedName name="T4.9j_1_5_4" localSheetId="0" hidden="1">{#N/A,#N/A,FALSE,"TMCOMP96";#N/A,#N/A,FALSE,"MAT96";#N/A,#N/A,FALSE,"FANDA96";#N/A,#N/A,FALSE,"INTRAN96";#N/A,#N/A,FALSE,"NAA9697";#N/A,#N/A,FALSE,"ECWEBB";#N/A,#N/A,FALSE,"MFT96";#N/A,#N/A,FALSE,"CTrecon"}</definedName>
    <definedName name="T4.9j_1_5_4" hidden="1">{#N/A,#N/A,FALSE,"TMCOMP96";#N/A,#N/A,FALSE,"MAT96";#N/A,#N/A,FALSE,"FANDA96";#N/A,#N/A,FALSE,"INTRAN96";#N/A,#N/A,FALSE,"NAA9697";#N/A,#N/A,FALSE,"ECWEBB";#N/A,#N/A,FALSE,"MFT96";#N/A,#N/A,FALSE,"CTrecon"}</definedName>
    <definedName name="T4.9j_1_5_5" hidden="1">{#N/A,#N/A,FALSE,"TMCOMP96";#N/A,#N/A,FALSE,"MAT96";#N/A,#N/A,FALSE,"FANDA96";#N/A,#N/A,FALSE,"INTRAN96";#N/A,#N/A,FALSE,"NAA9697";#N/A,#N/A,FALSE,"ECWEBB";#N/A,#N/A,FALSE,"MFT96";#N/A,#N/A,FALSE,"CTrecon"}</definedName>
    <definedName name="T4.9j_2" localSheetId="0" hidden="1">{#N/A,#N/A,FALSE,"TMCOMP96";#N/A,#N/A,FALSE,"MAT96";#N/A,#N/A,FALSE,"FANDA96";#N/A,#N/A,FALSE,"INTRAN96";#N/A,#N/A,FALSE,"NAA9697";#N/A,#N/A,FALSE,"ECWEBB";#N/A,#N/A,FALSE,"MFT96";#N/A,#N/A,FALSE,"CTrecon"}</definedName>
    <definedName name="T4.9j_2" localSheetId="3" hidden="1">{#N/A,#N/A,FALSE,"TMCOMP96";#N/A,#N/A,FALSE,"MAT96";#N/A,#N/A,FALSE,"FANDA96";#N/A,#N/A,FALSE,"INTRAN96";#N/A,#N/A,FALSE,"NAA9697";#N/A,#N/A,FALSE,"ECWEBB";#N/A,#N/A,FALSE,"MFT96";#N/A,#N/A,FALSE,"CTrecon"}</definedName>
    <definedName name="T4.9j_2" localSheetId="4" hidden="1">{#N/A,#N/A,FALSE,"TMCOMP96";#N/A,#N/A,FALSE,"MAT96";#N/A,#N/A,FALSE,"FANDA96";#N/A,#N/A,FALSE,"INTRAN96";#N/A,#N/A,FALSE,"NAA9697";#N/A,#N/A,FALSE,"ECWEBB";#N/A,#N/A,FALSE,"MFT96";#N/A,#N/A,FALSE,"CTrecon"}</definedName>
    <definedName name="T4.9j_2" hidden="1">{#N/A,#N/A,FALSE,"TMCOMP96";#N/A,#N/A,FALSE,"MAT96";#N/A,#N/A,FALSE,"FANDA96";#N/A,#N/A,FALSE,"INTRAN96";#N/A,#N/A,FALSE,"NAA9697";#N/A,#N/A,FALSE,"ECWEBB";#N/A,#N/A,FALSE,"MFT96";#N/A,#N/A,FALSE,"CTrecon"}</definedName>
    <definedName name="T4.9j_2_1" localSheetId="0" hidden="1">{#N/A,#N/A,FALSE,"TMCOMP96";#N/A,#N/A,FALSE,"MAT96";#N/A,#N/A,FALSE,"FANDA96";#N/A,#N/A,FALSE,"INTRAN96";#N/A,#N/A,FALSE,"NAA9697";#N/A,#N/A,FALSE,"ECWEBB";#N/A,#N/A,FALSE,"MFT96";#N/A,#N/A,FALSE,"CTrecon"}</definedName>
    <definedName name="T4.9j_2_1" hidden="1">{#N/A,#N/A,FALSE,"TMCOMP96";#N/A,#N/A,FALSE,"MAT96";#N/A,#N/A,FALSE,"FANDA96";#N/A,#N/A,FALSE,"INTRAN96";#N/A,#N/A,FALSE,"NAA9697";#N/A,#N/A,FALSE,"ECWEBB";#N/A,#N/A,FALSE,"MFT96";#N/A,#N/A,FALSE,"CTrecon"}</definedName>
    <definedName name="T4.9j_2_1_1" localSheetId="0" hidden="1">{#N/A,#N/A,FALSE,"TMCOMP96";#N/A,#N/A,FALSE,"MAT96";#N/A,#N/A,FALSE,"FANDA96";#N/A,#N/A,FALSE,"INTRAN96";#N/A,#N/A,FALSE,"NAA9697";#N/A,#N/A,FALSE,"ECWEBB";#N/A,#N/A,FALSE,"MFT96";#N/A,#N/A,FALSE,"CTrecon"}</definedName>
    <definedName name="T4.9j_2_1_1" hidden="1">{#N/A,#N/A,FALSE,"TMCOMP96";#N/A,#N/A,FALSE,"MAT96";#N/A,#N/A,FALSE,"FANDA96";#N/A,#N/A,FALSE,"INTRAN96";#N/A,#N/A,FALSE,"NAA9697";#N/A,#N/A,FALSE,"ECWEBB";#N/A,#N/A,FALSE,"MFT96";#N/A,#N/A,FALSE,"CTrecon"}</definedName>
    <definedName name="T4.9j_2_1_1_1" hidden="1">{#N/A,#N/A,FALSE,"TMCOMP96";#N/A,#N/A,FALSE,"MAT96";#N/A,#N/A,FALSE,"FANDA96";#N/A,#N/A,FALSE,"INTRAN96";#N/A,#N/A,FALSE,"NAA9697";#N/A,#N/A,FALSE,"ECWEBB";#N/A,#N/A,FALSE,"MFT96";#N/A,#N/A,FALSE,"CTrecon"}</definedName>
    <definedName name="T4.9j_2_1_1_2" hidden="1">{#N/A,#N/A,FALSE,"TMCOMP96";#N/A,#N/A,FALSE,"MAT96";#N/A,#N/A,FALSE,"FANDA96";#N/A,#N/A,FALSE,"INTRAN96";#N/A,#N/A,FALSE,"NAA9697";#N/A,#N/A,FALSE,"ECWEBB";#N/A,#N/A,FALSE,"MFT96";#N/A,#N/A,FALSE,"CTrecon"}</definedName>
    <definedName name="T4.9j_2_1_2" localSheetId="0" hidden="1">{#N/A,#N/A,FALSE,"TMCOMP96";#N/A,#N/A,FALSE,"MAT96";#N/A,#N/A,FALSE,"FANDA96";#N/A,#N/A,FALSE,"INTRAN96";#N/A,#N/A,FALSE,"NAA9697";#N/A,#N/A,FALSE,"ECWEBB";#N/A,#N/A,FALSE,"MFT96";#N/A,#N/A,FALSE,"CTrecon"}</definedName>
    <definedName name="T4.9j_2_1_2" hidden="1">{#N/A,#N/A,FALSE,"TMCOMP96";#N/A,#N/A,FALSE,"MAT96";#N/A,#N/A,FALSE,"FANDA96";#N/A,#N/A,FALSE,"INTRAN96";#N/A,#N/A,FALSE,"NAA9697";#N/A,#N/A,FALSE,"ECWEBB";#N/A,#N/A,FALSE,"MFT96";#N/A,#N/A,FALSE,"CTrecon"}</definedName>
    <definedName name="T4.9j_2_1_3" localSheetId="0" hidden="1">{#N/A,#N/A,FALSE,"TMCOMP96";#N/A,#N/A,FALSE,"MAT96";#N/A,#N/A,FALSE,"FANDA96";#N/A,#N/A,FALSE,"INTRAN96";#N/A,#N/A,FALSE,"NAA9697";#N/A,#N/A,FALSE,"ECWEBB";#N/A,#N/A,FALSE,"MFT96";#N/A,#N/A,FALSE,"CTrecon"}</definedName>
    <definedName name="T4.9j_2_1_3" hidden="1">{#N/A,#N/A,FALSE,"TMCOMP96";#N/A,#N/A,FALSE,"MAT96";#N/A,#N/A,FALSE,"FANDA96";#N/A,#N/A,FALSE,"INTRAN96";#N/A,#N/A,FALSE,"NAA9697";#N/A,#N/A,FALSE,"ECWEBB";#N/A,#N/A,FALSE,"MFT96";#N/A,#N/A,FALSE,"CTrecon"}</definedName>
    <definedName name="T4.9j_2_1_4" localSheetId="0" hidden="1">{#N/A,#N/A,FALSE,"TMCOMP96";#N/A,#N/A,FALSE,"MAT96";#N/A,#N/A,FALSE,"FANDA96";#N/A,#N/A,FALSE,"INTRAN96";#N/A,#N/A,FALSE,"NAA9697";#N/A,#N/A,FALSE,"ECWEBB";#N/A,#N/A,FALSE,"MFT96";#N/A,#N/A,FALSE,"CTrecon"}</definedName>
    <definedName name="T4.9j_2_1_4" hidden="1">{#N/A,#N/A,FALSE,"TMCOMP96";#N/A,#N/A,FALSE,"MAT96";#N/A,#N/A,FALSE,"FANDA96";#N/A,#N/A,FALSE,"INTRAN96";#N/A,#N/A,FALSE,"NAA9697";#N/A,#N/A,FALSE,"ECWEBB";#N/A,#N/A,FALSE,"MFT96";#N/A,#N/A,FALSE,"CTrecon"}</definedName>
    <definedName name="T4.9j_2_1_5" localSheetId="0" hidden="1">{#N/A,#N/A,FALSE,"TMCOMP96";#N/A,#N/A,FALSE,"MAT96";#N/A,#N/A,FALSE,"FANDA96";#N/A,#N/A,FALSE,"INTRAN96";#N/A,#N/A,FALSE,"NAA9697";#N/A,#N/A,FALSE,"ECWEBB";#N/A,#N/A,FALSE,"MFT96";#N/A,#N/A,FALSE,"CTrecon"}</definedName>
    <definedName name="T4.9j_2_1_5" hidden="1">{#N/A,#N/A,FALSE,"TMCOMP96";#N/A,#N/A,FALSE,"MAT96";#N/A,#N/A,FALSE,"FANDA96";#N/A,#N/A,FALSE,"INTRAN96";#N/A,#N/A,FALSE,"NAA9697";#N/A,#N/A,FALSE,"ECWEBB";#N/A,#N/A,FALSE,"MFT96";#N/A,#N/A,FALSE,"CTrecon"}</definedName>
    <definedName name="T4.9j_2_2" localSheetId="0" hidden="1">{#N/A,#N/A,FALSE,"TMCOMP96";#N/A,#N/A,FALSE,"MAT96";#N/A,#N/A,FALSE,"FANDA96";#N/A,#N/A,FALSE,"INTRAN96";#N/A,#N/A,FALSE,"NAA9697";#N/A,#N/A,FALSE,"ECWEBB";#N/A,#N/A,FALSE,"MFT96";#N/A,#N/A,FALSE,"CTrecon"}</definedName>
    <definedName name="T4.9j_2_2" hidden="1">{#N/A,#N/A,FALSE,"TMCOMP96";#N/A,#N/A,FALSE,"MAT96";#N/A,#N/A,FALSE,"FANDA96";#N/A,#N/A,FALSE,"INTRAN96";#N/A,#N/A,FALSE,"NAA9697";#N/A,#N/A,FALSE,"ECWEBB";#N/A,#N/A,FALSE,"MFT96";#N/A,#N/A,FALSE,"CTrecon"}</definedName>
    <definedName name="T4.9j_2_3" localSheetId="0" hidden="1">{#N/A,#N/A,FALSE,"TMCOMP96";#N/A,#N/A,FALSE,"MAT96";#N/A,#N/A,FALSE,"FANDA96";#N/A,#N/A,FALSE,"INTRAN96";#N/A,#N/A,FALSE,"NAA9697";#N/A,#N/A,FALSE,"ECWEBB";#N/A,#N/A,FALSE,"MFT96";#N/A,#N/A,FALSE,"CTrecon"}</definedName>
    <definedName name="T4.9j_2_3" hidden="1">{#N/A,#N/A,FALSE,"TMCOMP96";#N/A,#N/A,FALSE,"MAT96";#N/A,#N/A,FALSE,"FANDA96";#N/A,#N/A,FALSE,"INTRAN96";#N/A,#N/A,FALSE,"NAA9697";#N/A,#N/A,FALSE,"ECWEBB";#N/A,#N/A,FALSE,"MFT96";#N/A,#N/A,FALSE,"CTrecon"}</definedName>
    <definedName name="T4.9j_2_4" localSheetId="0" hidden="1">{#N/A,#N/A,FALSE,"TMCOMP96";#N/A,#N/A,FALSE,"MAT96";#N/A,#N/A,FALSE,"FANDA96";#N/A,#N/A,FALSE,"INTRAN96";#N/A,#N/A,FALSE,"NAA9697";#N/A,#N/A,FALSE,"ECWEBB";#N/A,#N/A,FALSE,"MFT96";#N/A,#N/A,FALSE,"CTrecon"}</definedName>
    <definedName name="T4.9j_2_4" hidden="1">{#N/A,#N/A,FALSE,"TMCOMP96";#N/A,#N/A,FALSE,"MAT96";#N/A,#N/A,FALSE,"FANDA96";#N/A,#N/A,FALSE,"INTRAN96";#N/A,#N/A,FALSE,"NAA9697";#N/A,#N/A,FALSE,"ECWEBB";#N/A,#N/A,FALSE,"MFT96";#N/A,#N/A,FALSE,"CTrecon"}</definedName>
    <definedName name="T4.9j_2_5" localSheetId="0" hidden="1">{#N/A,#N/A,FALSE,"TMCOMP96";#N/A,#N/A,FALSE,"MAT96";#N/A,#N/A,FALSE,"FANDA96";#N/A,#N/A,FALSE,"INTRAN96";#N/A,#N/A,FALSE,"NAA9697";#N/A,#N/A,FALSE,"ECWEBB";#N/A,#N/A,FALSE,"MFT96";#N/A,#N/A,FALSE,"CTrecon"}</definedName>
    <definedName name="T4.9j_2_5" hidden="1">{#N/A,#N/A,FALSE,"TMCOMP96";#N/A,#N/A,FALSE,"MAT96";#N/A,#N/A,FALSE,"FANDA96";#N/A,#N/A,FALSE,"INTRAN96";#N/A,#N/A,FALSE,"NAA9697";#N/A,#N/A,FALSE,"ECWEBB";#N/A,#N/A,FALSE,"MFT96";#N/A,#N/A,FALSE,"CTrecon"}</definedName>
    <definedName name="T4.9j_3" localSheetId="0" hidden="1">{#N/A,#N/A,FALSE,"TMCOMP96";#N/A,#N/A,FALSE,"MAT96";#N/A,#N/A,FALSE,"FANDA96";#N/A,#N/A,FALSE,"INTRAN96";#N/A,#N/A,FALSE,"NAA9697";#N/A,#N/A,FALSE,"ECWEBB";#N/A,#N/A,FALSE,"MFT96";#N/A,#N/A,FALSE,"CTrecon"}</definedName>
    <definedName name="T4.9j_3" hidden="1">{#N/A,#N/A,FALSE,"TMCOMP96";#N/A,#N/A,FALSE,"MAT96";#N/A,#N/A,FALSE,"FANDA96";#N/A,#N/A,FALSE,"INTRAN96";#N/A,#N/A,FALSE,"NAA9697";#N/A,#N/A,FALSE,"ECWEBB";#N/A,#N/A,FALSE,"MFT96";#N/A,#N/A,FALSE,"CTrecon"}</definedName>
    <definedName name="T4.9j_3_1" localSheetId="0" hidden="1">{#N/A,#N/A,FALSE,"TMCOMP96";#N/A,#N/A,FALSE,"MAT96";#N/A,#N/A,FALSE,"FANDA96";#N/A,#N/A,FALSE,"INTRAN96";#N/A,#N/A,FALSE,"NAA9697";#N/A,#N/A,FALSE,"ECWEBB";#N/A,#N/A,FALSE,"MFT96";#N/A,#N/A,FALSE,"CTrecon"}</definedName>
    <definedName name="T4.9j_3_1" hidden="1">{#N/A,#N/A,FALSE,"TMCOMP96";#N/A,#N/A,FALSE,"MAT96";#N/A,#N/A,FALSE,"FANDA96";#N/A,#N/A,FALSE,"INTRAN96";#N/A,#N/A,FALSE,"NAA9697";#N/A,#N/A,FALSE,"ECWEBB";#N/A,#N/A,FALSE,"MFT96";#N/A,#N/A,FALSE,"CTrecon"}</definedName>
    <definedName name="T4.9j_3_1_1" localSheetId="0" hidden="1">{#N/A,#N/A,FALSE,"TMCOMP96";#N/A,#N/A,FALSE,"MAT96";#N/A,#N/A,FALSE,"FANDA96";#N/A,#N/A,FALSE,"INTRAN96";#N/A,#N/A,FALSE,"NAA9697";#N/A,#N/A,FALSE,"ECWEBB";#N/A,#N/A,FALSE,"MFT96";#N/A,#N/A,FALSE,"CTrecon"}</definedName>
    <definedName name="T4.9j_3_1_1" hidden="1">{#N/A,#N/A,FALSE,"TMCOMP96";#N/A,#N/A,FALSE,"MAT96";#N/A,#N/A,FALSE,"FANDA96";#N/A,#N/A,FALSE,"INTRAN96";#N/A,#N/A,FALSE,"NAA9697";#N/A,#N/A,FALSE,"ECWEBB";#N/A,#N/A,FALSE,"MFT96";#N/A,#N/A,FALSE,"CTrecon"}</definedName>
    <definedName name="T4.9j_3_1_1_1" hidden="1">{#N/A,#N/A,FALSE,"TMCOMP96";#N/A,#N/A,FALSE,"MAT96";#N/A,#N/A,FALSE,"FANDA96";#N/A,#N/A,FALSE,"INTRAN96";#N/A,#N/A,FALSE,"NAA9697";#N/A,#N/A,FALSE,"ECWEBB";#N/A,#N/A,FALSE,"MFT96";#N/A,#N/A,FALSE,"CTrecon"}</definedName>
    <definedName name="T4.9j_3_1_1_2" hidden="1">{#N/A,#N/A,FALSE,"TMCOMP96";#N/A,#N/A,FALSE,"MAT96";#N/A,#N/A,FALSE,"FANDA96";#N/A,#N/A,FALSE,"INTRAN96";#N/A,#N/A,FALSE,"NAA9697";#N/A,#N/A,FALSE,"ECWEBB";#N/A,#N/A,FALSE,"MFT96";#N/A,#N/A,FALSE,"CTrecon"}</definedName>
    <definedName name="T4.9j_3_1_2" localSheetId="0" hidden="1">{#N/A,#N/A,FALSE,"TMCOMP96";#N/A,#N/A,FALSE,"MAT96";#N/A,#N/A,FALSE,"FANDA96";#N/A,#N/A,FALSE,"INTRAN96";#N/A,#N/A,FALSE,"NAA9697";#N/A,#N/A,FALSE,"ECWEBB";#N/A,#N/A,FALSE,"MFT96";#N/A,#N/A,FALSE,"CTrecon"}</definedName>
    <definedName name="T4.9j_3_1_2" hidden="1">{#N/A,#N/A,FALSE,"TMCOMP96";#N/A,#N/A,FALSE,"MAT96";#N/A,#N/A,FALSE,"FANDA96";#N/A,#N/A,FALSE,"INTRAN96";#N/A,#N/A,FALSE,"NAA9697";#N/A,#N/A,FALSE,"ECWEBB";#N/A,#N/A,FALSE,"MFT96";#N/A,#N/A,FALSE,"CTrecon"}</definedName>
    <definedName name="T4.9j_3_1_3" localSheetId="0" hidden="1">{#N/A,#N/A,FALSE,"TMCOMP96";#N/A,#N/A,FALSE,"MAT96";#N/A,#N/A,FALSE,"FANDA96";#N/A,#N/A,FALSE,"INTRAN96";#N/A,#N/A,FALSE,"NAA9697";#N/A,#N/A,FALSE,"ECWEBB";#N/A,#N/A,FALSE,"MFT96";#N/A,#N/A,FALSE,"CTrecon"}</definedName>
    <definedName name="T4.9j_3_1_3" hidden="1">{#N/A,#N/A,FALSE,"TMCOMP96";#N/A,#N/A,FALSE,"MAT96";#N/A,#N/A,FALSE,"FANDA96";#N/A,#N/A,FALSE,"INTRAN96";#N/A,#N/A,FALSE,"NAA9697";#N/A,#N/A,FALSE,"ECWEBB";#N/A,#N/A,FALSE,"MFT96";#N/A,#N/A,FALSE,"CTrecon"}</definedName>
    <definedName name="T4.9j_3_1_4" localSheetId="0" hidden="1">{#N/A,#N/A,FALSE,"TMCOMP96";#N/A,#N/A,FALSE,"MAT96";#N/A,#N/A,FALSE,"FANDA96";#N/A,#N/A,FALSE,"INTRAN96";#N/A,#N/A,FALSE,"NAA9697";#N/A,#N/A,FALSE,"ECWEBB";#N/A,#N/A,FALSE,"MFT96";#N/A,#N/A,FALSE,"CTrecon"}</definedName>
    <definedName name="T4.9j_3_1_4" hidden="1">{#N/A,#N/A,FALSE,"TMCOMP96";#N/A,#N/A,FALSE,"MAT96";#N/A,#N/A,FALSE,"FANDA96";#N/A,#N/A,FALSE,"INTRAN96";#N/A,#N/A,FALSE,"NAA9697";#N/A,#N/A,FALSE,"ECWEBB";#N/A,#N/A,FALSE,"MFT96";#N/A,#N/A,FALSE,"CTrecon"}</definedName>
    <definedName name="T4.9j_3_1_5" localSheetId="0" hidden="1">{#N/A,#N/A,FALSE,"TMCOMP96";#N/A,#N/A,FALSE,"MAT96";#N/A,#N/A,FALSE,"FANDA96";#N/A,#N/A,FALSE,"INTRAN96";#N/A,#N/A,FALSE,"NAA9697";#N/A,#N/A,FALSE,"ECWEBB";#N/A,#N/A,FALSE,"MFT96";#N/A,#N/A,FALSE,"CTrecon"}</definedName>
    <definedName name="T4.9j_3_1_5" hidden="1">{#N/A,#N/A,FALSE,"TMCOMP96";#N/A,#N/A,FALSE,"MAT96";#N/A,#N/A,FALSE,"FANDA96";#N/A,#N/A,FALSE,"INTRAN96";#N/A,#N/A,FALSE,"NAA9697";#N/A,#N/A,FALSE,"ECWEBB";#N/A,#N/A,FALSE,"MFT96";#N/A,#N/A,FALSE,"CTrecon"}</definedName>
    <definedName name="T4.9j_3_2" localSheetId="0" hidden="1">{#N/A,#N/A,FALSE,"TMCOMP96";#N/A,#N/A,FALSE,"MAT96";#N/A,#N/A,FALSE,"FANDA96";#N/A,#N/A,FALSE,"INTRAN96";#N/A,#N/A,FALSE,"NAA9697";#N/A,#N/A,FALSE,"ECWEBB";#N/A,#N/A,FALSE,"MFT96";#N/A,#N/A,FALSE,"CTrecon"}</definedName>
    <definedName name="T4.9j_3_2" hidden="1">{#N/A,#N/A,FALSE,"TMCOMP96";#N/A,#N/A,FALSE,"MAT96";#N/A,#N/A,FALSE,"FANDA96";#N/A,#N/A,FALSE,"INTRAN96";#N/A,#N/A,FALSE,"NAA9697";#N/A,#N/A,FALSE,"ECWEBB";#N/A,#N/A,FALSE,"MFT96";#N/A,#N/A,FALSE,"CTrecon"}</definedName>
    <definedName name="T4.9j_3_3" localSheetId="0" hidden="1">{#N/A,#N/A,FALSE,"TMCOMP96";#N/A,#N/A,FALSE,"MAT96";#N/A,#N/A,FALSE,"FANDA96";#N/A,#N/A,FALSE,"INTRAN96";#N/A,#N/A,FALSE,"NAA9697";#N/A,#N/A,FALSE,"ECWEBB";#N/A,#N/A,FALSE,"MFT96";#N/A,#N/A,FALSE,"CTrecon"}</definedName>
    <definedName name="T4.9j_3_3" hidden="1">{#N/A,#N/A,FALSE,"TMCOMP96";#N/A,#N/A,FALSE,"MAT96";#N/A,#N/A,FALSE,"FANDA96";#N/A,#N/A,FALSE,"INTRAN96";#N/A,#N/A,FALSE,"NAA9697";#N/A,#N/A,FALSE,"ECWEBB";#N/A,#N/A,FALSE,"MFT96";#N/A,#N/A,FALSE,"CTrecon"}</definedName>
    <definedName name="T4.9j_3_4" localSheetId="0" hidden="1">{#N/A,#N/A,FALSE,"TMCOMP96";#N/A,#N/A,FALSE,"MAT96";#N/A,#N/A,FALSE,"FANDA96";#N/A,#N/A,FALSE,"INTRAN96";#N/A,#N/A,FALSE,"NAA9697";#N/A,#N/A,FALSE,"ECWEBB";#N/A,#N/A,FALSE,"MFT96";#N/A,#N/A,FALSE,"CTrecon"}</definedName>
    <definedName name="T4.9j_3_4" hidden="1">{#N/A,#N/A,FALSE,"TMCOMP96";#N/A,#N/A,FALSE,"MAT96";#N/A,#N/A,FALSE,"FANDA96";#N/A,#N/A,FALSE,"INTRAN96";#N/A,#N/A,FALSE,"NAA9697";#N/A,#N/A,FALSE,"ECWEBB";#N/A,#N/A,FALSE,"MFT96";#N/A,#N/A,FALSE,"CTrecon"}</definedName>
    <definedName name="T4.9j_3_5" localSheetId="0" hidden="1">{#N/A,#N/A,FALSE,"TMCOMP96";#N/A,#N/A,FALSE,"MAT96";#N/A,#N/A,FALSE,"FANDA96";#N/A,#N/A,FALSE,"INTRAN96";#N/A,#N/A,FALSE,"NAA9697";#N/A,#N/A,FALSE,"ECWEBB";#N/A,#N/A,FALSE,"MFT96";#N/A,#N/A,FALSE,"CTrecon"}</definedName>
    <definedName name="T4.9j_3_5" hidden="1">{#N/A,#N/A,FALSE,"TMCOMP96";#N/A,#N/A,FALSE,"MAT96";#N/A,#N/A,FALSE,"FANDA96";#N/A,#N/A,FALSE,"INTRAN96";#N/A,#N/A,FALSE,"NAA9697";#N/A,#N/A,FALSE,"ECWEBB";#N/A,#N/A,FALSE,"MFT96";#N/A,#N/A,FALSE,"CTrecon"}</definedName>
    <definedName name="T4.9j_4" localSheetId="0" hidden="1">{#N/A,#N/A,FALSE,"TMCOMP96";#N/A,#N/A,FALSE,"MAT96";#N/A,#N/A,FALSE,"FANDA96";#N/A,#N/A,FALSE,"INTRAN96";#N/A,#N/A,FALSE,"NAA9697";#N/A,#N/A,FALSE,"ECWEBB";#N/A,#N/A,FALSE,"MFT96";#N/A,#N/A,FALSE,"CTrecon"}</definedName>
    <definedName name="T4.9j_4" hidden="1">{#N/A,#N/A,FALSE,"TMCOMP96";#N/A,#N/A,FALSE,"MAT96";#N/A,#N/A,FALSE,"FANDA96";#N/A,#N/A,FALSE,"INTRAN96";#N/A,#N/A,FALSE,"NAA9697";#N/A,#N/A,FALSE,"ECWEBB";#N/A,#N/A,FALSE,"MFT96";#N/A,#N/A,FALSE,"CTrecon"}</definedName>
    <definedName name="T4.9j_4_1" localSheetId="0" hidden="1">{#N/A,#N/A,FALSE,"TMCOMP96";#N/A,#N/A,FALSE,"MAT96";#N/A,#N/A,FALSE,"FANDA96";#N/A,#N/A,FALSE,"INTRAN96";#N/A,#N/A,FALSE,"NAA9697";#N/A,#N/A,FALSE,"ECWEBB";#N/A,#N/A,FALSE,"MFT96";#N/A,#N/A,FALSE,"CTrecon"}</definedName>
    <definedName name="T4.9j_4_1" hidden="1">{#N/A,#N/A,FALSE,"TMCOMP96";#N/A,#N/A,FALSE,"MAT96";#N/A,#N/A,FALSE,"FANDA96";#N/A,#N/A,FALSE,"INTRAN96";#N/A,#N/A,FALSE,"NAA9697";#N/A,#N/A,FALSE,"ECWEBB";#N/A,#N/A,FALSE,"MFT96";#N/A,#N/A,FALSE,"CTrecon"}</definedName>
    <definedName name="T4.9j_4_1_1" localSheetId="0" hidden="1">{#N/A,#N/A,FALSE,"TMCOMP96";#N/A,#N/A,FALSE,"MAT96";#N/A,#N/A,FALSE,"FANDA96";#N/A,#N/A,FALSE,"INTRAN96";#N/A,#N/A,FALSE,"NAA9697";#N/A,#N/A,FALSE,"ECWEBB";#N/A,#N/A,FALSE,"MFT96";#N/A,#N/A,FALSE,"CTrecon"}</definedName>
    <definedName name="T4.9j_4_1_1" hidden="1">{#N/A,#N/A,FALSE,"TMCOMP96";#N/A,#N/A,FALSE,"MAT96";#N/A,#N/A,FALSE,"FANDA96";#N/A,#N/A,FALSE,"INTRAN96";#N/A,#N/A,FALSE,"NAA9697";#N/A,#N/A,FALSE,"ECWEBB";#N/A,#N/A,FALSE,"MFT96";#N/A,#N/A,FALSE,"CTrecon"}</definedName>
    <definedName name="T4.9j_4_1_1_1" hidden="1">{#N/A,#N/A,FALSE,"TMCOMP96";#N/A,#N/A,FALSE,"MAT96";#N/A,#N/A,FALSE,"FANDA96";#N/A,#N/A,FALSE,"INTRAN96";#N/A,#N/A,FALSE,"NAA9697";#N/A,#N/A,FALSE,"ECWEBB";#N/A,#N/A,FALSE,"MFT96";#N/A,#N/A,FALSE,"CTrecon"}</definedName>
    <definedName name="T4.9j_4_1_1_2" hidden="1">{#N/A,#N/A,FALSE,"TMCOMP96";#N/A,#N/A,FALSE,"MAT96";#N/A,#N/A,FALSE,"FANDA96";#N/A,#N/A,FALSE,"INTRAN96";#N/A,#N/A,FALSE,"NAA9697";#N/A,#N/A,FALSE,"ECWEBB";#N/A,#N/A,FALSE,"MFT96";#N/A,#N/A,FALSE,"CTrecon"}</definedName>
    <definedName name="T4.9j_4_1_2" localSheetId="0" hidden="1">{#N/A,#N/A,FALSE,"TMCOMP96";#N/A,#N/A,FALSE,"MAT96";#N/A,#N/A,FALSE,"FANDA96";#N/A,#N/A,FALSE,"INTRAN96";#N/A,#N/A,FALSE,"NAA9697";#N/A,#N/A,FALSE,"ECWEBB";#N/A,#N/A,FALSE,"MFT96";#N/A,#N/A,FALSE,"CTrecon"}</definedName>
    <definedName name="T4.9j_4_1_2" hidden="1">{#N/A,#N/A,FALSE,"TMCOMP96";#N/A,#N/A,FALSE,"MAT96";#N/A,#N/A,FALSE,"FANDA96";#N/A,#N/A,FALSE,"INTRAN96";#N/A,#N/A,FALSE,"NAA9697";#N/A,#N/A,FALSE,"ECWEBB";#N/A,#N/A,FALSE,"MFT96";#N/A,#N/A,FALSE,"CTrecon"}</definedName>
    <definedName name="T4.9j_4_1_3" localSheetId="0" hidden="1">{#N/A,#N/A,FALSE,"TMCOMP96";#N/A,#N/A,FALSE,"MAT96";#N/A,#N/A,FALSE,"FANDA96";#N/A,#N/A,FALSE,"INTRAN96";#N/A,#N/A,FALSE,"NAA9697";#N/A,#N/A,FALSE,"ECWEBB";#N/A,#N/A,FALSE,"MFT96";#N/A,#N/A,FALSE,"CTrecon"}</definedName>
    <definedName name="T4.9j_4_1_3" hidden="1">{#N/A,#N/A,FALSE,"TMCOMP96";#N/A,#N/A,FALSE,"MAT96";#N/A,#N/A,FALSE,"FANDA96";#N/A,#N/A,FALSE,"INTRAN96";#N/A,#N/A,FALSE,"NAA9697";#N/A,#N/A,FALSE,"ECWEBB";#N/A,#N/A,FALSE,"MFT96";#N/A,#N/A,FALSE,"CTrecon"}</definedName>
    <definedName name="T4.9j_4_1_4" localSheetId="0" hidden="1">{#N/A,#N/A,FALSE,"TMCOMP96";#N/A,#N/A,FALSE,"MAT96";#N/A,#N/A,FALSE,"FANDA96";#N/A,#N/A,FALSE,"INTRAN96";#N/A,#N/A,FALSE,"NAA9697";#N/A,#N/A,FALSE,"ECWEBB";#N/A,#N/A,FALSE,"MFT96";#N/A,#N/A,FALSE,"CTrecon"}</definedName>
    <definedName name="T4.9j_4_1_4" hidden="1">{#N/A,#N/A,FALSE,"TMCOMP96";#N/A,#N/A,FALSE,"MAT96";#N/A,#N/A,FALSE,"FANDA96";#N/A,#N/A,FALSE,"INTRAN96";#N/A,#N/A,FALSE,"NAA9697";#N/A,#N/A,FALSE,"ECWEBB";#N/A,#N/A,FALSE,"MFT96";#N/A,#N/A,FALSE,"CTrecon"}</definedName>
    <definedName name="T4.9j_4_1_5" localSheetId="0" hidden="1">{#N/A,#N/A,FALSE,"TMCOMP96";#N/A,#N/A,FALSE,"MAT96";#N/A,#N/A,FALSE,"FANDA96";#N/A,#N/A,FALSE,"INTRAN96";#N/A,#N/A,FALSE,"NAA9697";#N/A,#N/A,FALSE,"ECWEBB";#N/A,#N/A,FALSE,"MFT96";#N/A,#N/A,FALSE,"CTrecon"}</definedName>
    <definedName name="T4.9j_4_1_5" hidden="1">{#N/A,#N/A,FALSE,"TMCOMP96";#N/A,#N/A,FALSE,"MAT96";#N/A,#N/A,FALSE,"FANDA96";#N/A,#N/A,FALSE,"INTRAN96";#N/A,#N/A,FALSE,"NAA9697";#N/A,#N/A,FALSE,"ECWEBB";#N/A,#N/A,FALSE,"MFT96";#N/A,#N/A,FALSE,"CTrecon"}</definedName>
    <definedName name="T4.9j_4_2" localSheetId="0" hidden="1">{#N/A,#N/A,FALSE,"TMCOMP96";#N/A,#N/A,FALSE,"MAT96";#N/A,#N/A,FALSE,"FANDA96";#N/A,#N/A,FALSE,"INTRAN96";#N/A,#N/A,FALSE,"NAA9697";#N/A,#N/A,FALSE,"ECWEBB";#N/A,#N/A,FALSE,"MFT96";#N/A,#N/A,FALSE,"CTrecon"}</definedName>
    <definedName name="T4.9j_4_2" hidden="1">{#N/A,#N/A,FALSE,"TMCOMP96";#N/A,#N/A,FALSE,"MAT96";#N/A,#N/A,FALSE,"FANDA96";#N/A,#N/A,FALSE,"INTRAN96";#N/A,#N/A,FALSE,"NAA9697";#N/A,#N/A,FALSE,"ECWEBB";#N/A,#N/A,FALSE,"MFT96";#N/A,#N/A,FALSE,"CTrecon"}</definedName>
    <definedName name="T4.9j_4_3" localSheetId="0" hidden="1">{#N/A,#N/A,FALSE,"TMCOMP96";#N/A,#N/A,FALSE,"MAT96";#N/A,#N/A,FALSE,"FANDA96";#N/A,#N/A,FALSE,"INTRAN96";#N/A,#N/A,FALSE,"NAA9697";#N/A,#N/A,FALSE,"ECWEBB";#N/A,#N/A,FALSE,"MFT96";#N/A,#N/A,FALSE,"CTrecon"}</definedName>
    <definedName name="T4.9j_4_3" hidden="1">{#N/A,#N/A,FALSE,"TMCOMP96";#N/A,#N/A,FALSE,"MAT96";#N/A,#N/A,FALSE,"FANDA96";#N/A,#N/A,FALSE,"INTRAN96";#N/A,#N/A,FALSE,"NAA9697";#N/A,#N/A,FALSE,"ECWEBB";#N/A,#N/A,FALSE,"MFT96";#N/A,#N/A,FALSE,"CTrecon"}</definedName>
    <definedName name="T4.9j_4_4" localSheetId="0" hidden="1">{#N/A,#N/A,FALSE,"TMCOMP96";#N/A,#N/A,FALSE,"MAT96";#N/A,#N/A,FALSE,"FANDA96";#N/A,#N/A,FALSE,"INTRAN96";#N/A,#N/A,FALSE,"NAA9697";#N/A,#N/A,FALSE,"ECWEBB";#N/A,#N/A,FALSE,"MFT96";#N/A,#N/A,FALSE,"CTrecon"}</definedName>
    <definedName name="T4.9j_4_4" hidden="1">{#N/A,#N/A,FALSE,"TMCOMP96";#N/A,#N/A,FALSE,"MAT96";#N/A,#N/A,FALSE,"FANDA96";#N/A,#N/A,FALSE,"INTRAN96";#N/A,#N/A,FALSE,"NAA9697";#N/A,#N/A,FALSE,"ECWEBB";#N/A,#N/A,FALSE,"MFT96";#N/A,#N/A,FALSE,"CTrecon"}</definedName>
    <definedName name="T4.9j_4_5" localSheetId="0" hidden="1">{#N/A,#N/A,FALSE,"TMCOMP96";#N/A,#N/A,FALSE,"MAT96";#N/A,#N/A,FALSE,"FANDA96";#N/A,#N/A,FALSE,"INTRAN96";#N/A,#N/A,FALSE,"NAA9697";#N/A,#N/A,FALSE,"ECWEBB";#N/A,#N/A,FALSE,"MFT96";#N/A,#N/A,FALSE,"CTrecon"}</definedName>
    <definedName name="T4.9j_4_5" hidden="1">{#N/A,#N/A,FALSE,"TMCOMP96";#N/A,#N/A,FALSE,"MAT96";#N/A,#N/A,FALSE,"FANDA96";#N/A,#N/A,FALSE,"INTRAN96";#N/A,#N/A,FALSE,"NAA9697";#N/A,#N/A,FALSE,"ECWEBB";#N/A,#N/A,FALSE,"MFT96";#N/A,#N/A,FALSE,"CTrecon"}</definedName>
    <definedName name="T4.9j_5" localSheetId="0" hidden="1">{#N/A,#N/A,FALSE,"TMCOMP96";#N/A,#N/A,FALSE,"MAT96";#N/A,#N/A,FALSE,"FANDA96";#N/A,#N/A,FALSE,"INTRAN96";#N/A,#N/A,FALSE,"NAA9697";#N/A,#N/A,FALSE,"ECWEBB";#N/A,#N/A,FALSE,"MFT96";#N/A,#N/A,FALSE,"CTrecon"}</definedName>
    <definedName name="T4.9j_5" hidden="1">{#N/A,#N/A,FALSE,"TMCOMP96";#N/A,#N/A,FALSE,"MAT96";#N/A,#N/A,FALSE,"FANDA96";#N/A,#N/A,FALSE,"INTRAN96";#N/A,#N/A,FALSE,"NAA9697";#N/A,#N/A,FALSE,"ECWEBB";#N/A,#N/A,FALSE,"MFT96";#N/A,#N/A,FALSE,"CTrecon"}</definedName>
    <definedName name="T4.9j_5_1" localSheetId="0" hidden="1">{#N/A,#N/A,FALSE,"TMCOMP96";#N/A,#N/A,FALSE,"MAT96";#N/A,#N/A,FALSE,"FANDA96";#N/A,#N/A,FALSE,"INTRAN96";#N/A,#N/A,FALSE,"NAA9697";#N/A,#N/A,FALSE,"ECWEBB";#N/A,#N/A,FALSE,"MFT96";#N/A,#N/A,FALSE,"CTrecon"}</definedName>
    <definedName name="T4.9j_5_1" hidden="1">{#N/A,#N/A,FALSE,"TMCOMP96";#N/A,#N/A,FALSE,"MAT96";#N/A,#N/A,FALSE,"FANDA96";#N/A,#N/A,FALSE,"INTRAN96";#N/A,#N/A,FALSE,"NAA9697";#N/A,#N/A,FALSE,"ECWEBB";#N/A,#N/A,FALSE,"MFT96";#N/A,#N/A,FALSE,"CTrecon"}</definedName>
    <definedName name="T4.9j_5_1_1" localSheetId="0" hidden="1">{#N/A,#N/A,FALSE,"TMCOMP96";#N/A,#N/A,FALSE,"MAT96";#N/A,#N/A,FALSE,"FANDA96";#N/A,#N/A,FALSE,"INTRAN96";#N/A,#N/A,FALSE,"NAA9697";#N/A,#N/A,FALSE,"ECWEBB";#N/A,#N/A,FALSE,"MFT96";#N/A,#N/A,FALSE,"CTrecon"}</definedName>
    <definedName name="T4.9j_5_1_1" hidden="1">{#N/A,#N/A,FALSE,"TMCOMP96";#N/A,#N/A,FALSE,"MAT96";#N/A,#N/A,FALSE,"FANDA96";#N/A,#N/A,FALSE,"INTRAN96";#N/A,#N/A,FALSE,"NAA9697";#N/A,#N/A,FALSE,"ECWEBB";#N/A,#N/A,FALSE,"MFT96";#N/A,#N/A,FALSE,"CTrecon"}</definedName>
    <definedName name="T4.9j_5_1_1_1" hidden="1">{#N/A,#N/A,FALSE,"TMCOMP96";#N/A,#N/A,FALSE,"MAT96";#N/A,#N/A,FALSE,"FANDA96";#N/A,#N/A,FALSE,"INTRAN96";#N/A,#N/A,FALSE,"NAA9697";#N/A,#N/A,FALSE,"ECWEBB";#N/A,#N/A,FALSE,"MFT96";#N/A,#N/A,FALSE,"CTrecon"}</definedName>
    <definedName name="T4.9j_5_1_1_2" hidden="1">{#N/A,#N/A,FALSE,"TMCOMP96";#N/A,#N/A,FALSE,"MAT96";#N/A,#N/A,FALSE,"FANDA96";#N/A,#N/A,FALSE,"INTRAN96";#N/A,#N/A,FALSE,"NAA9697";#N/A,#N/A,FALSE,"ECWEBB";#N/A,#N/A,FALSE,"MFT96";#N/A,#N/A,FALSE,"CTrecon"}</definedName>
    <definedName name="T4.9j_5_1_2" localSheetId="0" hidden="1">{#N/A,#N/A,FALSE,"TMCOMP96";#N/A,#N/A,FALSE,"MAT96";#N/A,#N/A,FALSE,"FANDA96";#N/A,#N/A,FALSE,"INTRAN96";#N/A,#N/A,FALSE,"NAA9697";#N/A,#N/A,FALSE,"ECWEBB";#N/A,#N/A,FALSE,"MFT96";#N/A,#N/A,FALSE,"CTrecon"}</definedName>
    <definedName name="T4.9j_5_1_2" hidden="1">{#N/A,#N/A,FALSE,"TMCOMP96";#N/A,#N/A,FALSE,"MAT96";#N/A,#N/A,FALSE,"FANDA96";#N/A,#N/A,FALSE,"INTRAN96";#N/A,#N/A,FALSE,"NAA9697";#N/A,#N/A,FALSE,"ECWEBB";#N/A,#N/A,FALSE,"MFT96";#N/A,#N/A,FALSE,"CTrecon"}</definedName>
    <definedName name="T4.9j_5_1_3" localSheetId="0" hidden="1">{#N/A,#N/A,FALSE,"TMCOMP96";#N/A,#N/A,FALSE,"MAT96";#N/A,#N/A,FALSE,"FANDA96";#N/A,#N/A,FALSE,"INTRAN96";#N/A,#N/A,FALSE,"NAA9697";#N/A,#N/A,FALSE,"ECWEBB";#N/A,#N/A,FALSE,"MFT96";#N/A,#N/A,FALSE,"CTrecon"}</definedName>
    <definedName name="T4.9j_5_1_3" hidden="1">{#N/A,#N/A,FALSE,"TMCOMP96";#N/A,#N/A,FALSE,"MAT96";#N/A,#N/A,FALSE,"FANDA96";#N/A,#N/A,FALSE,"INTRAN96";#N/A,#N/A,FALSE,"NAA9697";#N/A,#N/A,FALSE,"ECWEBB";#N/A,#N/A,FALSE,"MFT96";#N/A,#N/A,FALSE,"CTrecon"}</definedName>
    <definedName name="T4.9j_5_1_4" localSheetId="0" hidden="1">{#N/A,#N/A,FALSE,"TMCOMP96";#N/A,#N/A,FALSE,"MAT96";#N/A,#N/A,FALSE,"FANDA96";#N/A,#N/A,FALSE,"INTRAN96";#N/A,#N/A,FALSE,"NAA9697";#N/A,#N/A,FALSE,"ECWEBB";#N/A,#N/A,FALSE,"MFT96";#N/A,#N/A,FALSE,"CTrecon"}</definedName>
    <definedName name="T4.9j_5_1_4" hidden="1">{#N/A,#N/A,FALSE,"TMCOMP96";#N/A,#N/A,FALSE,"MAT96";#N/A,#N/A,FALSE,"FANDA96";#N/A,#N/A,FALSE,"INTRAN96";#N/A,#N/A,FALSE,"NAA9697";#N/A,#N/A,FALSE,"ECWEBB";#N/A,#N/A,FALSE,"MFT96";#N/A,#N/A,FALSE,"CTrecon"}</definedName>
    <definedName name="T4.9j_5_1_5" localSheetId="0" hidden="1">{#N/A,#N/A,FALSE,"TMCOMP96";#N/A,#N/A,FALSE,"MAT96";#N/A,#N/A,FALSE,"FANDA96";#N/A,#N/A,FALSE,"INTRAN96";#N/A,#N/A,FALSE,"NAA9697";#N/A,#N/A,FALSE,"ECWEBB";#N/A,#N/A,FALSE,"MFT96";#N/A,#N/A,FALSE,"CTrecon"}</definedName>
    <definedName name="T4.9j_5_1_5" hidden="1">{#N/A,#N/A,FALSE,"TMCOMP96";#N/A,#N/A,FALSE,"MAT96";#N/A,#N/A,FALSE,"FANDA96";#N/A,#N/A,FALSE,"INTRAN96";#N/A,#N/A,FALSE,"NAA9697";#N/A,#N/A,FALSE,"ECWEBB";#N/A,#N/A,FALSE,"MFT96";#N/A,#N/A,FALSE,"CTrecon"}</definedName>
    <definedName name="T4.9j_5_2" localSheetId="0" hidden="1">{#N/A,#N/A,FALSE,"TMCOMP96";#N/A,#N/A,FALSE,"MAT96";#N/A,#N/A,FALSE,"FANDA96";#N/A,#N/A,FALSE,"INTRAN96";#N/A,#N/A,FALSE,"NAA9697";#N/A,#N/A,FALSE,"ECWEBB";#N/A,#N/A,FALSE,"MFT96";#N/A,#N/A,FALSE,"CTrecon"}</definedName>
    <definedName name="T4.9j_5_2" hidden="1">{#N/A,#N/A,FALSE,"TMCOMP96";#N/A,#N/A,FALSE,"MAT96";#N/A,#N/A,FALSE,"FANDA96";#N/A,#N/A,FALSE,"INTRAN96";#N/A,#N/A,FALSE,"NAA9697";#N/A,#N/A,FALSE,"ECWEBB";#N/A,#N/A,FALSE,"MFT96";#N/A,#N/A,FALSE,"CTrecon"}</definedName>
    <definedName name="T4.9j_5_3" localSheetId="0" hidden="1">{#N/A,#N/A,FALSE,"TMCOMP96";#N/A,#N/A,FALSE,"MAT96";#N/A,#N/A,FALSE,"FANDA96";#N/A,#N/A,FALSE,"INTRAN96";#N/A,#N/A,FALSE,"NAA9697";#N/A,#N/A,FALSE,"ECWEBB";#N/A,#N/A,FALSE,"MFT96";#N/A,#N/A,FALSE,"CTrecon"}</definedName>
    <definedName name="T4.9j_5_3" hidden="1">{#N/A,#N/A,FALSE,"TMCOMP96";#N/A,#N/A,FALSE,"MAT96";#N/A,#N/A,FALSE,"FANDA96";#N/A,#N/A,FALSE,"INTRAN96";#N/A,#N/A,FALSE,"NAA9697";#N/A,#N/A,FALSE,"ECWEBB";#N/A,#N/A,FALSE,"MFT96";#N/A,#N/A,FALSE,"CTrecon"}</definedName>
    <definedName name="T4.9j_5_4" localSheetId="0" hidden="1">{#N/A,#N/A,FALSE,"TMCOMP96";#N/A,#N/A,FALSE,"MAT96";#N/A,#N/A,FALSE,"FANDA96";#N/A,#N/A,FALSE,"INTRAN96";#N/A,#N/A,FALSE,"NAA9697";#N/A,#N/A,FALSE,"ECWEBB";#N/A,#N/A,FALSE,"MFT96";#N/A,#N/A,FALSE,"CTrecon"}</definedName>
    <definedName name="T4.9j_5_4" hidden="1">{#N/A,#N/A,FALSE,"TMCOMP96";#N/A,#N/A,FALSE,"MAT96";#N/A,#N/A,FALSE,"FANDA96";#N/A,#N/A,FALSE,"INTRAN96";#N/A,#N/A,FALSE,"NAA9697";#N/A,#N/A,FALSE,"ECWEBB";#N/A,#N/A,FALSE,"MFT96";#N/A,#N/A,FALSE,"CTrecon"}</definedName>
    <definedName name="T4.9j_5_5" localSheetId="0" hidden="1">{#N/A,#N/A,FALSE,"TMCOMP96";#N/A,#N/A,FALSE,"MAT96";#N/A,#N/A,FALSE,"FANDA96";#N/A,#N/A,FALSE,"INTRAN96";#N/A,#N/A,FALSE,"NAA9697";#N/A,#N/A,FALSE,"ECWEBB";#N/A,#N/A,FALSE,"MFT96";#N/A,#N/A,FALSE,"CTrecon"}</definedName>
    <definedName name="T4.9j_5_5" hidden="1">{#N/A,#N/A,FALSE,"TMCOMP96";#N/A,#N/A,FALSE,"MAT96";#N/A,#N/A,FALSE,"FANDA96";#N/A,#N/A,FALSE,"INTRAN96";#N/A,#N/A,FALSE,"NAA9697";#N/A,#N/A,FALSE,"ECWEBB";#N/A,#N/A,FALSE,"MFT96";#N/A,#N/A,FALSE,"CTrecon"}</definedName>
    <definedName name="temp"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 localSheetId="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 localSheetId="4"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_1"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 localSheetId="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 localSheetId="4"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_1"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rggh" localSheetId="0" hidden="1">{#N/A,#N/A,FALSE,"TMCOMP96";#N/A,#N/A,FALSE,"MAT96";#N/A,#N/A,FALSE,"FANDA96";#N/A,#N/A,FALSE,"INTRAN96";#N/A,#N/A,FALSE,"NAA9697";#N/A,#N/A,FALSE,"ECWEBB";#N/A,#N/A,FALSE,"MFT96";#N/A,#N/A,FALSE,"CTrecon"}</definedName>
    <definedName name="trggh" localSheetId="3" hidden="1">{#N/A,#N/A,FALSE,"TMCOMP96";#N/A,#N/A,FALSE,"MAT96";#N/A,#N/A,FALSE,"FANDA96";#N/A,#N/A,FALSE,"INTRAN96";#N/A,#N/A,FALSE,"NAA9697";#N/A,#N/A,FALSE,"ECWEBB";#N/A,#N/A,FALSE,"MFT96";#N/A,#N/A,FALSE,"CTrecon"}</definedName>
    <definedName name="trggh" localSheetId="4"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trggh_1" localSheetId="0" hidden="1">{#N/A,#N/A,FALSE,"TMCOMP96";#N/A,#N/A,FALSE,"MAT96";#N/A,#N/A,FALSE,"FANDA96";#N/A,#N/A,FALSE,"INTRAN96";#N/A,#N/A,FALSE,"NAA9697";#N/A,#N/A,FALSE,"ECWEBB";#N/A,#N/A,FALSE,"MFT96";#N/A,#N/A,FALSE,"CTrecon"}</definedName>
    <definedName name="trggh_1" localSheetId="3" hidden="1">{#N/A,#N/A,FALSE,"TMCOMP96";#N/A,#N/A,FALSE,"MAT96";#N/A,#N/A,FALSE,"FANDA96";#N/A,#N/A,FALSE,"INTRAN96";#N/A,#N/A,FALSE,"NAA9697";#N/A,#N/A,FALSE,"ECWEBB";#N/A,#N/A,FALSE,"MFT96";#N/A,#N/A,FALSE,"CTrecon"}</definedName>
    <definedName name="trggh_1" localSheetId="4" hidden="1">{#N/A,#N/A,FALSE,"TMCOMP96";#N/A,#N/A,FALSE,"MAT96";#N/A,#N/A,FALSE,"FANDA96";#N/A,#N/A,FALSE,"INTRAN96";#N/A,#N/A,FALSE,"NAA9697";#N/A,#N/A,FALSE,"ECWEBB";#N/A,#N/A,FALSE,"MFT96";#N/A,#N/A,FALSE,"CTrecon"}</definedName>
    <definedName name="trggh_1" hidden="1">{#N/A,#N/A,FALSE,"TMCOMP96";#N/A,#N/A,FALSE,"MAT96";#N/A,#N/A,FALSE,"FANDA96";#N/A,#N/A,FALSE,"INTRAN96";#N/A,#N/A,FALSE,"NAA9697";#N/A,#N/A,FALSE,"ECWEBB";#N/A,#N/A,FALSE,"MFT96";#N/A,#N/A,FALSE,"CTrecon"}</definedName>
    <definedName name="trggh_1_1" localSheetId="0" hidden="1">{#N/A,#N/A,FALSE,"TMCOMP96";#N/A,#N/A,FALSE,"MAT96";#N/A,#N/A,FALSE,"FANDA96";#N/A,#N/A,FALSE,"INTRAN96";#N/A,#N/A,FALSE,"NAA9697";#N/A,#N/A,FALSE,"ECWEBB";#N/A,#N/A,FALSE,"MFT96";#N/A,#N/A,FALSE,"CTrecon"}</definedName>
    <definedName name="trggh_1_1" localSheetId="3" hidden="1">{#N/A,#N/A,FALSE,"TMCOMP96";#N/A,#N/A,FALSE,"MAT96";#N/A,#N/A,FALSE,"FANDA96";#N/A,#N/A,FALSE,"INTRAN96";#N/A,#N/A,FALSE,"NAA9697";#N/A,#N/A,FALSE,"ECWEBB";#N/A,#N/A,FALSE,"MFT96";#N/A,#N/A,FALSE,"CTrecon"}</definedName>
    <definedName name="trggh_1_1" localSheetId="4" hidden="1">{#N/A,#N/A,FALSE,"TMCOMP96";#N/A,#N/A,FALSE,"MAT96";#N/A,#N/A,FALSE,"FANDA96";#N/A,#N/A,FALSE,"INTRAN96";#N/A,#N/A,FALSE,"NAA9697";#N/A,#N/A,FALSE,"ECWEBB";#N/A,#N/A,FALSE,"MFT96";#N/A,#N/A,FALSE,"CTrecon"}</definedName>
    <definedName name="trggh_1_1" hidden="1">{#N/A,#N/A,FALSE,"TMCOMP96";#N/A,#N/A,FALSE,"MAT96";#N/A,#N/A,FALSE,"FANDA96";#N/A,#N/A,FALSE,"INTRAN96";#N/A,#N/A,FALSE,"NAA9697";#N/A,#N/A,FALSE,"ECWEBB";#N/A,#N/A,FALSE,"MFT96";#N/A,#N/A,FALSE,"CTrecon"}</definedName>
    <definedName name="trggh_1_1_1" localSheetId="0" hidden="1">{#N/A,#N/A,FALSE,"TMCOMP96";#N/A,#N/A,FALSE,"MAT96";#N/A,#N/A,FALSE,"FANDA96";#N/A,#N/A,FALSE,"INTRAN96";#N/A,#N/A,FALSE,"NAA9697";#N/A,#N/A,FALSE,"ECWEBB";#N/A,#N/A,FALSE,"MFT96";#N/A,#N/A,FALSE,"CTrecon"}</definedName>
    <definedName name="trggh_1_1_1" hidden="1">{#N/A,#N/A,FALSE,"TMCOMP96";#N/A,#N/A,FALSE,"MAT96";#N/A,#N/A,FALSE,"FANDA96";#N/A,#N/A,FALSE,"INTRAN96";#N/A,#N/A,FALSE,"NAA9697";#N/A,#N/A,FALSE,"ECWEBB";#N/A,#N/A,FALSE,"MFT96";#N/A,#N/A,FALSE,"CTrecon"}</definedName>
    <definedName name="trggh_1_1_1_1" localSheetId="0" hidden="1">{#N/A,#N/A,FALSE,"TMCOMP96";#N/A,#N/A,FALSE,"MAT96";#N/A,#N/A,FALSE,"FANDA96";#N/A,#N/A,FALSE,"INTRAN96";#N/A,#N/A,FALSE,"NAA9697";#N/A,#N/A,FALSE,"ECWEBB";#N/A,#N/A,FALSE,"MFT96";#N/A,#N/A,FALSE,"CTrecon"}</definedName>
    <definedName name="trggh_1_1_1_1" hidden="1">{#N/A,#N/A,FALSE,"TMCOMP96";#N/A,#N/A,FALSE,"MAT96";#N/A,#N/A,FALSE,"FANDA96";#N/A,#N/A,FALSE,"INTRAN96";#N/A,#N/A,FALSE,"NAA9697";#N/A,#N/A,FALSE,"ECWEBB";#N/A,#N/A,FALSE,"MFT96";#N/A,#N/A,FALSE,"CTrecon"}</definedName>
    <definedName name="trggh_1_1_1_1_1" hidden="1">{#N/A,#N/A,FALSE,"TMCOMP96";#N/A,#N/A,FALSE,"MAT96";#N/A,#N/A,FALSE,"FANDA96";#N/A,#N/A,FALSE,"INTRAN96";#N/A,#N/A,FALSE,"NAA9697";#N/A,#N/A,FALSE,"ECWEBB";#N/A,#N/A,FALSE,"MFT96";#N/A,#N/A,FALSE,"CTrecon"}</definedName>
    <definedName name="trggh_1_1_1_1_2" hidden="1">{#N/A,#N/A,FALSE,"TMCOMP96";#N/A,#N/A,FALSE,"MAT96";#N/A,#N/A,FALSE,"FANDA96";#N/A,#N/A,FALSE,"INTRAN96";#N/A,#N/A,FALSE,"NAA9697";#N/A,#N/A,FALSE,"ECWEBB";#N/A,#N/A,FALSE,"MFT96";#N/A,#N/A,FALSE,"CTrecon"}</definedName>
    <definedName name="trggh_1_1_1_2" localSheetId="0" hidden="1">{#N/A,#N/A,FALSE,"TMCOMP96";#N/A,#N/A,FALSE,"MAT96";#N/A,#N/A,FALSE,"FANDA96";#N/A,#N/A,FALSE,"INTRAN96";#N/A,#N/A,FALSE,"NAA9697";#N/A,#N/A,FALSE,"ECWEBB";#N/A,#N/A,FALSE,"MFT96";#N/A,#N/A,FALSE,"CTrecon"}</definedName>
    <definedName name="trggh_1_1_1_2" hidden="1">{#N/A,#N/A,FALSE,"TMCOMP96";#N/A,#N/A,FALSE,"MAT96";#N/A,#N/A,FALSE,"FANDA96";#N/A,#N/A,FALSE,"INTRAN96";#N/A,#N/A,FALSE,"NAA9697";#N/A,#N/A,FALSE,"ECWEBB";#N/A,#N/A,FALSE,"MFT96";#N/A,#N/A,FALSE,"CTrecon"}</definedName>
    <definedName name="trggh_1_1_1_3" localSheetId="0" hidden="1">{#N/A,#N/A,FALSE,"TMCOMP96";#N/A,#N/A,FALSE,"MAT96";#N/A,#N/A,FALSE,"FANDA96";#N/A,#N/A,FALSE,"INTRAN96";#N/A,#N/A,FALSE,"NAA9697";#N/A,#N/A,FALSE,"ECWEBB";#N/A,#N/A,FALSE,"MFT96";#N/A,#N/A,FALSE,"CTrecon"}</definedName>
    <definedName name="trggh_1_1_1_3" hidden="1">{#N/A,#N/A,FALSE,"TMCOMP96";#N/A,#N/A,FALSE,"MAT96";#N/A,#N/A,FALSE,"FANDA96";#N/A,#N/A,FALSE,"INTRAN96";#N/A,#N/A,FALSE,"NAA9697";#N/A,#N/A,FALSE,"ECWEBB";#N/A,#N/A,FALSE,"MFT96";#N/A,#N/A,FALSE,"CTrecon"}</definedName>
    <definedName name="trggh_1_1_1_4" localSheetId="0" hidden="1">{#N/A,#N/A,FALSE,"TMCOMP96";#N/A,#N/A,FALSE,"MAT96";#N/A,#N/A,FALSE,"FANDA96";#N/A,#N/A,FALSE,"INTRAN96";#N/A,#N/A,FALSE,"NAA9697";#N/A,#N/A,FALSE,"ECWEBB";#N/A,#N/A,FALSE,"MFT96";#N/A,#N/A,FALSE,"CTrecon"}</definedName>
    <definedName name="trggh_1_1_1_4" hidden="1">{#N/A,#N/A,FALSE,"TMCOMP96";#N/A,#N/A,FALSE,"MAT96";#N/A,#N/A,FALSE,"FANDA96";#N/A,#N/A,FALSE,"INTRAN96";#N/A,#N/A,FALSE,"NAA9697";#N/A,#N/A,FALSE,"ECWEBB";#N/A,#N/A,FALSE,"MFT96";#N/A,#N/A,FALSE,"CTrecon"}</definedName>
    <definedName name="trggh_1_1_1_5" localSheetId="0" hidden="1">{#N/A,#N/A,FALSE,"TMCOMP96";#N/A,#N/A,FALSE,"MAT96";#N/A,#N/A,FALSE,"FANDA96";#N/A,#N/A,FALSE,"INTRAN96";#N/A,#N/A,FALSE,"NAA9697";#N/A,#N/A,FALSE,"ECWEBB";#N/A,#N/A,FALSE,"MFT96";#N/A,#N/A,FALSE,"CTrecon"}</definedName>
    <definedName name="trggh_1_1_1_5" hidden="1">{#N/A,#N/A,FALSE,"TMCOMP96";#N/A,#N/A,FALSE,"MAT96";#N/A,#N/A,FALSE,"FANDA96";#N/A,#N/A,FALSE,"INTRAN96";#N/A,#N/A,FALSE,"NAA9697";#N/A,#N/A,FALSE,"ECWEBB";#N/A,#N/A,FALSE,"MFT96";#N/A,#N/A,FALSE,"CTrecon"}</definedName>
    <definedName name="trggh_1_1_2" localSheetId="0" hidden="1">{#N/A,#N/A,FALSE,"TMCOMP96";#N/A,#N/A,FALSE,"MAT96";#N/A,#N/A,FALSE,"FANDA96";#N/A,#N/A,FALSE,"INTRAN96";#N/A,#N/A,FALSE,"NAA9697";#N/A,#N/A,FALSE,"ECWEBB";#N/A,#N/A,FALSE,"MFT96";#N/A,#N/A,FALSE,"CTrecon"}</definedName>
    <definedName name="trggh_1_1_2" hidden="1">{#N/A,#N/A,FALSE,"TMCOMP96";#N/A,#N/A,FALSE,"MAT96";#N/A,#N/A,FALSE,"FANDA96";#N/A,#N/A,FALSE,"INTRAN96";#N/A,#N/A,FALSE,"NAA9697";#N/A,#N/A,FALSE,"ECWEBB";#N/A,#N/A,FALSE,"MFT96";#N/A,#N/A,FALSE,"CTrecon"}</definedName>
    <definedName name="trggh_1_1_3" localSheetId="0" hidden="1">{#N/A,#N/A,FALSE,"TMCOMP96";#N/A,#N/A,FALSE,"MAT96";#N/A,#N/A,FALSE,"FANDA96";#N/A,#N/A,FALSE,"INTRAN96";#N/A,#N/A,FALSE,"NAA9697";#N/A,#N/A,FALSE,"ECWEBB";#N/A,#N/A,FALSE,"MFT96";#N/A,#N/A,FALSE,"CTrecon"}</definedName>
    <definedName name="trggh_1_1_3" hidden="1">{#N/A,#N/A,FALSE,"TMCOMP96";#N/A,#N/A,FALSE,"MAT96";#N/A,#N/A,FALSE,"FANDA96";#N/A,#N/A,FALSE,"INTRAN96";#N/A,#N/A,FALSE,"NAA9697";#N/A,#N/A,FALSE,"ECWEBB";#N/A,#N/A,FALSE,"MFT96";#N/A,#N/A,FALSE,"CTrecon"}</definedName>
    <definedName name="trggh_1_1_4" localSheetId="0" hidden="1">{#N/A,#N/A,FALSE,"TMCOMP96";#N/A,#N/A,FALSE,"MAT96";#N/A,#N/A,FALSE,"FANDA96";#N/A,#N/A,FALSE,"INTRAN96";#N/A,#N/A,FALSE,"NAA9697";#N/A,#N/A,FALSE,"ECWEBB";#N/A,#N/A,FALSE,"MFT96";#N/A,#N/A,FALSE,"CTrecon"}</definedName>
    <definedName name="trggh_1_1_4" hidden="1">{#N/A,#N/A,FALSE,"TMCOMP96";#N/A,#N/A,FALSE,"MAT96";#N/A,#N/A,FALSE,"FANDA96";#N/A,#N/A,FALSE,"INTRAN96";#N/A,#N/A,FALSE,"NAA9697";#N/A,#N/A,FALSE,"ECWEBB";#N/A,#N/A,FALSE,"MFT96";#N/A,#N/A,FALSE,"CTrecon"}</definedName>
    <definedName name="trggh_1_1_5" localSheetId="0" hidden="1">{#N/A,#N/A,FALSE,"TMCOMP96";#N/A,#N/A,FALSE,"MAT96";#N/A,#N/A,FALSE,"FANDA96";#N/A,#N/A,FALSE,"INTRAN96";#N/A,#N/A,FALSE,"NAA9697";#N/A,#N/A,FALSE,"ECWEBB";#N/A,#N/A,FALSE,"MFT96";#N/A,#N/A,FALSE,"CTrecon"}</definedName>
    <definedName name="trggh_1_1_5" hidden="1">{#N/A,#N/A,FALSE,"TMCOMP96";#N/A,#N/A,FALSE,"MAT96";#N/A,#N/A,FALSE,"FANDA96";#N/A,#N/A,FALSE,"INTRAN96";#N/A,#N/A,FALSE,"NAA9697";#N/A,#N/A,FALSE,"ECWEBB";#N/A,#N/A,FALSE,"MFT96";#N/A,#N/A,FALSE,"CTrecon"}</definedName>
    <definedName name="trggh_1_2" localSheetId="0" hidden="1">{#N/A,#N/A,FALSE,"TMCOMP96";#N/A,#N/A,FALSE,"MAT96";#N/A,#N/A,FALSE,"FANDA96";#N/A,#N/A,FALSE,"INTRAN96";#N/A,#N/A,FALSE,"NAA9697";#N/A,#N/A,FALSE,"ECWEBB";#N/A,#N/A,FALSE,"MFT96";#N/A,#N/A,FALSE,"CTrecon"}</definedName>
    <definedName name="trggh_1_2" hidden="1">{#N/A,#N/A,FALSE,"TMCOMP96";#N/A,#N/A,FALSE,"MAT96";#N/A,#N/A,FALSE,"FANDA96";#N/A,#N/A,FALSE,"INTRAN96";#N/A,#N/A,FALSE,"NAA9697";#N/A,#N/A,FALSE,"ECWEBB";#N/A,#N/A,FALSE,"MFT96";#N/A,#N/A,FALSE,"CTrecon"}</definedName>
    <definedName name="trggh_1_2_1" localSheetId="0" hidden="1">{#N/A,#N/A,FALSE,"TMCOMP96";#N/A,#N/A,FALSE,"MAT96";#N/A,#N/A,FALSE,"FANDA96";#N/A,#N/A,FALSE,"INTRAN96";#N/A,#N/A,FALSE,"NAA9697";#N/A,#N/A,FALSE,"ECWEBB";#N/A,#N/A,FALSE,"MFT96";#N/A,#N/A,FALSE,"CTrecon"}</definedName>
    <definedName name="trggh_1_2_1" hidden="1">{#N/A,#N/A,FALSE,"TMCOMP96";#N/A,#N/A,FALSE,"MAT96";#N/A,#N/A,FALSE,"FANDA96";#N/A,#N/A,FALSE,"INTRAN96";#N/A,#N/A,FALSE,"NAA9697";#N/A,#N/A,FALSE,"ECWEBB";#N/A,#N/A,FALSE,"MFT96";#N/A,#N/A,FALSE,"CTrecon"}</definedName>
    <definedName name="trggh_1_2_1_1" localSheetId="0" hidden="1">{#N/A,#N/A,FALSE,"TMCOMP96";#N/A,#N/A,FALSE,"MAT96";#N/A,#N/A,FALSE,"FANDA96";#N/A,#N/A,FALSE,"INTRAN96";#N/A,#N/A,FALSE,"NAA9697";#N/A,#N/A,FALSE,"ECWEBB";#N/A,#N/A,FALSE,"MFT96";#N/A,#N/A,FALSE,"CTrecon"}</definedName>
    <definedName name="trggh_1_2_1_1" hidden="1">{#N/A,#N/A,FALSE,"TMCOMP96";#N/A,#N/A,FALSE,"MAT96";#N/A,#N/A,FALSE,"FANDA96";#N/A,#N/A,FALSE,"INTRAN96";#N/A,#N/A,FALSE,"NAA9697";#N/A,#N/A,FALSE,"ECWEBB";#N/A,#N/A,FALSE,"MFT96";#N/A,#N/A,FALSE,"CTrecon"}</definedName>
    <definedName name="trggh_1_2_1_1_1" hidden="1">{#N/A,#N/A,FALSE,"TMCOMP96";#N/A,#N/A,FALSE,"MAT96";#N/A,#N/A,FALSE,"FANDA96";#N/A,#N/A,FALSE,"INTRAN96";#N/A,#N/A,FALSE,"NAA9697";#N/A,#N/A,FALSE,"ECWEBB";#N/A,#N/A,FALSE,"MFT96";#N/A,#N/A,FALSE,"CTrecon"}</definedName>
    <definedName name="trggh_1_2_1_1_2" hidden="1">{#N/A,#N/A,FALSE,"TMCOMP96";#N/A,#N/A,FALSE,"MAT96";#N/A,#N/A,FALSE,"FANDA96";#N/A,#N/A,FALSE,"INTRAN96";#N/A,#N/A,FALSE,"NAA9697";#N/A,#N/A,FALSE,"ECWEBB";#N/A,#N/A,FALSE,"MFT96";#N/A,#N/A,FALSE,"CTrecon"}</definedName>
    <definedName name="trggh_1_2_1_2" localSheetId="0" hidden="1">{#N/A,#N/A,FALSE,"TMCOMP96";#N/A,#N/A,FALSE,"MAT96";#N/A,#N/A,FALSE,"FANDA96";#N/A,#N/A,FALSE,"INTRAN96";#N/A,#N/A,FALSE,"NAA9697";#N/A,#N/A,FALSE,"ECWEBB";#N/A,#N/A,FALSE,"MFT96";#N/A,#N/A,FALSE,"CTrecon"}</definedName>
    <definedName name="trggh_1_2_1_2" hidden="1">{#N/A,#N/A,FALSE,"TMCOMP96";#N/A,#N/A,FALSE,"MAT96";#N/A,#N/A,FALSE,"FANDA96";#N/A,#N/A,FALSE,"INTRAN96";#N/A,#N/A,FALSE,"NAA9697";#N/A,#N/A,FALSE,"ECWEBB";#N/A,#N/A,FALSE,"MFT96";#N/A,#N/A,FALSE,"CTrecon"}</definedName>
    <definedName name="trggh_1_2_1_3" localSheetId="0" hidden="1">{#N/A,#N/A,FALSE,"TMCOMP96";#N/A,#N/A,FALSE,"MAT96";#N/A,#N/A,FALSE,"FANDA96";#N/A,#N/A,FALSE,"INTRAN96";#N/A,#N/A,FALSE,"NAA9697";#N/A,#N/A,FALSE,"ECWEBB";#N/A,#N/A,FALSE,"MFT96";#N/A,#N/A,FALSE,"CTrecon"}</definedName>
    <definedName name="trggh_1_2_1_3" hidden="1">{#N/A,#N/A,FALSE,"TMCOMP96";#N/A,#N/A,FALSE,"MAT96";#N/A,#N/A,FALSE,"FANDA96";#N/A,#N/A,FALSE,"INTRAN96";#N/A,#N/A,FALSE,"NAA9697";#N/A,#N/A,FALSE,"ECWEBB";#N/A,#N/A,FALSE,"MFT96";#N/A,#N/A,FALSE,"CTrecon"}</definedName>
    <definedName name="trggh_1_2_1_4" localSheetId="0" hidden="1">{#N/A,#N/A,FALSE,"TMCOMP96";#N/A,#N/A,FALSE,"MAT96";#N/A,#N/A,FALSE,"FANDA96";#N/A,#N/A,FALSE,"INTRAN96";#N/A,#N/A,FALSE,"NAA9697";#N/A,#N/A,FALSE,"ECWEBB";#N/A,#N/A,FALSE,"MFT96";#N/A,#N/A,FALSE,"CTrecon"}</definedName>
    <definedName name="trggh_1_2_1_4" hidden="1">{#N/A,#N/A,FALSE,"TMCOMP96";#N/A,#N/A,FALSE,"MAT96";#N/A,#N/A,FALSE,"FANDA96";#N/A,#N/A,FALSE,"INTRAN96";#N/A,#N/A,FALSE,"NAA9697";#N/A,#N/A,FALSE,"ECWEBB";#N/A,#N/A,FALSE,"MFT96";#N/A,#N/A,FALSE,"CTrecon"}</definedName>
    <definedName name="trggh_1_2_1_5" localSheetId="0" hidden="1">{#N/A,#N/A,FALSE,"TMCOMP96";#N/A,#N/A,FALSE,"MAT96";#N/A,#N/A,FALSE,"FANDA96";#N/A,#N/A,FALSE,"INTRAN96";#N/A,#N/A,FALSE,"NAA9697";#N/A,#N/A,FALSE,"ECWEBB";#N/A,#N/A,FALSE,"MFT96";#N/A,#N/A,FALSE,"CTrecon"}</definedName>
    <definedName name="trggh_1_2_1_5" hidden="1">{#N/A,#N/A,FALSE,"TMCOMP96";#N/A,#N/A,FALSE,"MAT96";#N/A,#N/A,FALSE,"FANDA96";#N/A,#N/A,FALSE,"INTRAN96";#N/A,#N/A,FALSE,"NAA9697";#N/A,#N/A,FALSE,"ECWEBB";#N/A,#N/A,FALSE,"MFT96";#N/A,#N/A,FALSE,"CTrecon"}</definedName>
    <definedName name="trggh_1_2_2" localSheetId="0" hidden="1">{#N/A,#N/A,FALSE,"TMCOMP96";#N/A,#N/A,FALSE,"MAT96";#N/A,#N/A,FALSE,"FANDA96";#N/A,#N/A,FALSE,"INTRAN96";#N/A,#N/A,FALSE,"NAA9697";#N/A,#N/A,FALSE,"ECWEBB";#N/A,#N/A,FALSE,"MFT96";#N/A,#N/A,FALSE,"CTrecon"}</definedName>
    <definedName name="trggh_1_2_2" hidden="1">{#N/A,#N/A,FALSE,"TMCOMP96";#N/A,#N/A,FALSE,"MAT96";#N/A,#N/A,FALSE,"FANDA96";#N/A,#N/A,FALSE,"INTRAN96";#N/A,#N/A,FALSE,"NAA9697";#N/A,#N/A,FALSE,"ECWEBB";#N/A,#N/A,FALSE,"MFT96";#N/A,#N/A,FALSE,"CTrecon"}</definedName>
    <definedName name="trggh_1_2_3" localSheetId="0" hidden="1">{#N/A,#N/A,FALSE,"TMCOMP96";#N/A,#N/A,FALSE,"MAT96";#N/A,#N/A,FALSE,"FANDA96";#N/A,#N/A,FALSE,"INTRAN96";#N/A,#N/A,FALSE,"NAA9697";#N/A,#N/A,FALSE,"ECWEBB";#N/A,#N/A,FALSE,"MFT96";#N/A,#N/A,FALSE,"CTrecon"}</definedName>
    <definedName name="trggh_1_2_3" hidden="1">{#N/A,#N/A,FALSE,"TMCOMP96";#N/A,#N/A,FALSE,"MAT96";#N/A,#N/A,FALSE,"FANDA96";#N/A,#N/A,FALSE,"INTRAN96";#N/A,#N/A,FALSE,"NAA9697";#N/A,#N/A,FALSE,"ECWEBB";#N/A,#N/A,FALSE,"MFT96";#N/A,#N/A,FALSE,"CTrecon"}</definedName>
    <definedName name="trggh_1_2_4" localSheetId="0" hidden="1">{#N/A,#N/A,FALSE,"TMCOMP96";#N/A,#N/A,FALSE,"MAT96";#N/A,#N/A,FALSE,"FANDA96";#N/A,#N/A,FALSE,"INTRAN96";#N/A,#N/A,FALSE,"NAA9697";#N/A,#N/A,FALSE,"ECWEBB";#N/A,#N/A,FALSE,"MFT96";#N/A,#N/A,FALSE,"CTrecon"}</definedName>
    <definedName name="trggh_1_2_4" hidden="1">{#N/A,#N/A,FALSE,"TMCOMP96";#N/A,#N/A,FALSE,"MAT96";#N/A,#N/A,FALSE,"FANDA96";#N/A,#N/A,FALSE,"INTRAN96";#N/A,#N/A,FALSE,"NAA9697";#N/A,#N/A,FALSE,"ECWEBB";#N/A,#N/A,FALSE,"MFT96";#N/A,#N/A,FALSE,"CTrecon"}</definedName>
    <definedName name="trggh_1_2_5" localSheetId="0" hidden="1">{#N/A,#N/A,FALSE,"TMCOMP96";#N/A,#N/A,FALSE,"MAT96";#N/A,#N/A,FALSE,"FANDA96";#N/A,#N/A,FALSE,"INTRAN96";#N/A,#N/A,FALSE,"NAA9697";#N/A,#N/A,FALSE,"ECWEBB";#N/A,#N/A,FALSE,"MFT96";#N/A,#N/A,FALSE,"CTrecon"}</definedName>
    <definedName name="trggh_1_2_5" hidden="1">{#N/A,#N/A,FALSE,"TMCOMP96";#N/A,#N/A,FALSE,"MAT96";#N/A,#N/A,FALSE,"FANDA96";#N/A,#N/A,FALSE,"INTRAN96";#N/A,#N/A,FALSE,"NAA9697";#N/A,#N/A,FALSE,"ECWEBB";#N/A,#N/A,FALSE,"MFT96";#N/A,#N/A,FALSE,"CTrecon"}</definedName>
    <definedName name="trggh_1_3" localSheetId="0" hidden="1">{#N/A,#N/A,FALSE,"TMCOMP96";#N/A,#N/A,FALSE,"MAT96";#N/A,#N/A,FALSE,"FANDA96";#N/A,#N/A,FALSE,"INTRAN96";#N/A,#N/A,FALSE,"NAA9697";#N/A,#N/A,FALSE,"ECWEBB";#N/A,#N/A,FALSE,"MFT96";#N/A,#N/A,FALSE,"CTrecon"}</definedName>
    <definedName name="trggh_1_3" hidden="1">{#N/A,#N/A,FALSE,"TMCOMP96";#N/A,#N/A,FALSE,"MAT96";#N/A,#N/A,FALSE,"FANDA96";#N/A,#N/A,FALSE,"INTRAN96";#N/A,#N/A,FALSE,"NAA9697";#N/A,#N/A,FALSE,"ECWEBB";#N/A,#N/A,FALSE,"MFT96";#N/A,#N/A,FALSE,"CTrecon"}</definedName>
    <definedName name="trggh_1_3_1" localSheetId="0" hidden="1">{#N/A,#N/A,FALSE,"TMCOMP96";#N/A,#N/A,FALSE,"MAT96";#N/A,#N/A,FALSE,"FANDA96";#N/A,#N/A,FALSE,"INTRAN96";#N/A,#N/A,FALSE,"NAA9697";#N/A,#N/A,FALSE,"ECWEBB";#N/A,#N/A,FALSE,"MFT96";#N/A,#N/A,FALSE,"CTrecon"}</definedName>
    <definedName name="trggh_1_3_1" hidden="1">{#N/A,#N/A,FALSE,"TMCOMP96";#N/A,#N/A,FALSE,"MAT96";#N/A,#N/A,FALSE,"FANDA96";#N/A,#N/A,FALSE,"INTRAN96";#N/A,#N/A,FALSE,"NAA9697";#N/A,#N/A,FALSE,"ECWEBB";#N/A,#N/A,FALSE,"MFT96";#N/A,#N/A,FALSE,"CTrecon"}</definedName>
    <definedName name="trggh_1_3_1_1" localSheetId="0" hidden="1">{#N/A,#N/A,FALSE,"TMCOMP96";#N/A,#N/A,FALSE,"MAT96";#N/A,#N/A,FALSE,"FANDA96";#N/A,#N/A,FALSE,"INTRAN96";#N/A,#N/A,FALSE,"NAA9697";#N/A,#N/A,FALSE,"ECWEBB";#N/A,#N/A,FALSE,"MFT96";#N/A,#N/A,FALSE,"CTrecon"}</definedName>
    <definedName name="trggh_1_3_1_1" hidden="1">{#N/A,#N/A,FALSE,"TMCOMP96";#N/A,#N/A,FALSE,"MAT96";#N/A,#N/A,FALSE,"FANDA96";#N/A,#N/A,FALSE,"INTRAN96";#N/A,#N/A,FALSE,"NAA9697";#N/A,#N/A,FALSE,"ECWEBB";#N/A,#N/A,FALSE,"MFT96";#N/A,#N/A,FALSE,"CTrecon"}</definedName>
    <definedName name="trggh_1_3_1_1_1" hidden="1">{#N/A,#N/A,FALSE,"TMCOMP96";#N/A,#N/A,FALSE,"MAT96";#N/A,#N/A,FALSE,"FANDA96";#N/A,#N/A,FALSE,"INTRAN96";#N/A,#N/A,FALSE,"NAA9697";#N/A,#N/A,FALSE,"ECWEBB";#N/A,#N/A,FALSE,"MFT96";#N/A,#N/A,FALSE,"CTrecon"}</definedName>
    <definedName name="trggh_1_3_1_1_2" hidden="1">{#N/A,#N/A,FALSE,"TMCOMP96";#N/A,#N/A,FALSE,"MAT96";#N/A,#N/A,FALSE,"FANDA96";#N/A,#N/A,FALSE,"INTRAN96";#N/A,#N/A,FALSE,"NAA9697";#N/A,#N/A,FALSE,"ECWEBB";#N/A,#N/A,FALSE,"MFT96";#N/A,#N/A,FALSE,"CTrecon"}</definedName>
    <definedName name="trggh_1_3_1_2" localSheetId="0" hidden="1">{#N/A,#N/A,FALSE,"TMCOMP96";#N/A,#N/A,FALSE,"MAT96";#N/A,#N/A,FALSE,"FANDA96";#N/A,#N/A,FALSE,"INTRAN96";#N/A,#N/A,FALSE,"NAA9697";#N/A,#N/A,FALSE,"ECWEBB";#N/A,#N/A,FALSE,"MFT96";#N/A,#N/A,FALSE,"CTrecon"}</definedName>
    <definedName name="trggh_1_3_1_2" hidden="1">{#N/A,#N/A,FALSE,"TMCOMP96";#N/A,#N/A,FALSE,"MAT96";#N/A,#N/A,FALSE,"FANDA96";#N/A,#N/A,FALSE,"INTRAN96";#N/A,#N/A,FALSE,"NAA9697";#N/A,#N/A,FALSE,"ECWEBB";#N/A,#N/A,FALSE,"MFT96";#N/A,#N/A,FALSE,"CTrecon"}</definedName>
    <definedName name="trggh_1_3_1_3" localSheetId="0" hidden="1">{#N/A,#N/A,FALSE,"TMCOMP96";#N/A,#N/A,FALSE,"MAT96";#N/A,#N/A,FALSE,"FANDA96";#N/A,#N/A,FALSE,"INTRAN96";#N/A,#N/A,FALSE,"NAA9697";#N/A,#N/A,FALSE,"ECWEBB";#N/A,#N/A,FALSE,"MFT96";#N/A,#N/A,FALSE,"CTrecon"}</definedName>
    <definedName name="trggh_1_3_1_3" hidden="1">{#N/A,#N/A,FALSE,"TMCOMP96";#N/A,#N/A,FALSE,"MAT96";#N/A,#N/A,FALSE,"FANDA96";#N/A,#N/A,FALSE,"INTRAN96";#N/A,#N/A,FALSE,"NAA9697";#N/A,#N/A,FALSE,"ECWEBB";#N/A,#N/A,FALSE,"MFT96";#N/A,#N/A,FALSE,"CTrecon"}</definedName>
    <definedName name="trggh_1_3_1_4" localSheetId="0" hidden="1">{#N/A,#N/A,FALSE,"TMCOMP96";#N/A,#N/A,FALSE,"MAT96";#N/A,#N/A,FALSE,"FANDA96";#N/A,#N/A,FALSE,"INTRAN96";#N/A,#N/A,FALSE,"NAA9697";#N/A,#N/A,FALSE,"ECWEBB";#N/A,#N/A,FALSE,"MFT96";#N/A,#N/A,FALSE,"CTrecon"}</definedName>
    <definedName name="trggh_1_3_1_4" hidden="1">{#N/A,#N/A,FALSE,"TMCOMP96";#N/A,#N/A,FALSE,"MAT96";#N/A,#N/A,FALSE,"FANDA96";#N/A,#N/A,FALSE,"INTRAN96";#N/A,#N/A,FALSE,"NAA9697";#N/A,#N/A,FALSE,"ECWEBB";#N/A,#N/A,FALSE,"MFT96";#N/A,#N/A,FALSE,"CTrecon"}</definedName>
    <definedName name="trggh_1_3_1_5" localSheetId="0" hidden="1">{#N/A,#N/A,FALSE,"TMCOMP96";#N/A,#N/A,FALSE,"MAT96";#N/A,#N/A,FALSE,"FANDA96";#N/A,#N/A,FALSE,"INTRAN96";#N/A,#N/A,FALSE,"NAA9697";#N/A,#N/A,FALSE,"ECWEBB";#N/A,#N/A,FALSE,"MFT96";#N/A,#N/A,FALSE,"CTrecon"}</definedName>
    <definedName name="trggh_1_3_1_5" hidden="1">{#N/A,#N/A,FALSE,"TMCOMP96";#N/A,#N/A,FALSE,"MAT96";#N/A,#N/A,FALSE,"FANDA96";#N/A,#N/A,FALSE,"INTRAN96";#N/A,#N/A,FALSE,"NAA9697";#N/A,#N/A,FALSE,"ECWEBB";#N/A,#N/A,FALSE,"MFT96";#N/A,#N/A,FALSE,"CTrecon"}</definedName>
    <definedName name="trggh_1_3_2" localSheetId="0" hidden="1">{#N/A,#N/A,FALSE,"TMCOMP96";#N/A,#N/A,FALSE,"MAT96";#N/A,#N/A,FALSE,"FANDA96";#N/A,#N/A,FALSE,"INTRAN96";#N/A,#N/A,FALSE,"NAA9697";#N/A,#N/A,FALSE,"ECWEBB";#N/A,#N/A,FALSE,"MFT96";#N/A,#N/A,FALSE,"CTrecon"}</definedName>
    <definedName name="trggh_1_3_2" hidden="1">{#N/A,#N/A,FALSE,"TMCOMP96";#N/A,#N/A,FALSE,"MAT96";#N/A,#N/A,FALSE,"FANDA96";#N/A,#N/A,FALSE,"INTRAN96";#N/A,#N/A,FALSE,"NAA9697";#N/A,#N/A,FALSE,"ECWEBB";#N/A,#N/A,FALSE,"MFT96";#N/A,#N/A,FALSE,"CTrecon"}</definedName>
    <definedName name="trggh_1_3_3" localSheetId="0" hidden="1">{#N/A,#N/A,FALSE,"TMCOMP96";#N/A,#N/A,FALSE,"MAT96";#N/A,#N/A,FALSE,"FANDA96";#N/A,#N/A,FALSE,"INTRAN96";#N/A,#N/A,FALSE,"NAA9697";#N/A,#N/A,FALSE,"ECWEBB";#N/A,#N/A,FALSE,"MFT96";#N/A,#N/A,FALSE,"CTrecon"}</definedName>
    <definedName name="trggh_1_3_3" hidden="1">{#N/A,#N/A,FALSE,"TMCOMP96";#N/A,#N/A,FALSE,"MAT96";#N/A,#N/A,FALSE,"FANDA96";#N/A,#N/A,FALSE,"INTRAN96";#N/A,#N/A,FALSE,"NAA9697";#N/A,#N/A,FALSE,"ECWEBB";#N/A,#N/A,FALSE,"MFT96";#N/A,#N/A,FALSE,"CTrecon"}</definedName>
    <definedName name="trggh_1_3_4" localSheetId="0" hidden="1">{#N/A,#N/A,FALSE,"TMCOMP96";#N/A,#N/A,FALSE,"MAT96";#N/A,#N/A,FALSE,"FANDA96";#N/A,#N/A,FALSE,"INTRAN96";#N/A,#N/A,FALSE,"NAA9697";#N/A,#N/A,FALSE,"ECWEBB";#N/A,#N/A,FALSE,"MFT96";#N/A,#N/A,FALSE,"CTrecon"}</definedName>
    <definedName name="trggh_1_3_4" hidden="1">{#N/A,#N/A,FALSE,"TMCOMP96";#N/A,#N/A,FALSE,"MAT96";#N/A,#N/A,FALSE,"FANDA96";#N/A,#N/A,FALSE,"INTRAN96";#N/A,#N/A,FALSE,"NAA9697";#N/A,#N/A,FALSE,"ECWEBB";#N/A,#N/A,FALSE,"MFT96";#N/A,#N/A,FALSE,"CTrecon"}</definedName>
    <definedName name="trggh_1_3_5" localSheetId="0" hidden="1">{#N/A,#N/A,FALSE,"TMCOMP96";#N/A,#N/A,FALSE,"MAT96";#N/A,#N/A,FALSE,"FANDA96";#N/A,#N/A,FALSE,"INTRAN96";#N/A,#N/A,FALSE,"NAA9697";#N/A,#N/A,FALSE,"ECWEBB";#N/A,#N/A,FALSE,"MFT96";#N/A,#N/A,FALSE,"CTrecon"}</definedName>
    <definedName name="trggh_1_3_5" hidden="1">{#N/A,#N/A,FALSE,"TMCOMP96";#N/A,#N/A,FALSE,"MAT96";#N/A,#N/A,FALSE,"FANDA96";#N/A,#N/A,FALSE,"INTRAN96";#N/A,#N/A,FALSE,"NAA9697";#N/A,#N/A,FALSE,"ECWEBB";#N/A,#N/A,FALSE,"MFT96";#N/A,#N/A,FALSE,"CTrecon"}</definedName>
    <definedName name="trggh_1_4" localSheetId="0" hidden="1">{#N/A,#N/A,FALSE,"TMCOMP96";#N/A,#N/A,FALSE,"MAT96";#N/A,#N/A,FALSE,"FANDA96";#N/A,#N/A,FALSE,"INTRAN96";#N/A,#N/A,FALSE,"NAA9697";#N/A,#N/A,FALSE,"ECWEBB";#N/A,#N/A,FALSE,"MFT96";#N/A,#N/A,FALSE,"CTrecon"}</definedName>
    <definedName name="trggh_1_4" hidden="1">{#N/A,#N/A,FALSE,"TMCOMP96";#N/A,#N/A,FALSE,"MAT96";#N/A,#N/A,FALSE,"FANDA96";#N/A,#N/A,FALSE,"INTRAN96";#N/A,#N/A,FALSE,"NAA9697";#N/A,#N/A,FALSE,"ECWEBB";#N/A,#N/A,FALSE,"MFT96";#N/A,#N/A,FALSE,"CTrecon"}</definedName>
    <definedName name="trggh_1_4_1" localSheetId="0" hidden="1">{#N/A,#N/A,FALSE,"TMCOMP96";#N/A,#N/A,FALSE,"MAT96";#N/A,#N/A,FALSE,"FANDA96";#N/A,#N/A,FALSE,"INTRAN96";#N/A,#N/A,FALSE,"NAA9697";#N/A,#N/A,FALSE,"ECWEBB";#N/A,#N/A,FALSE,"MFT96";#N/A,#N/A,FALSE,"CTrecon"}</definedName>
    <definedName name="trggh_1_4_1" hidden="1">{#N/A,#N/A,FALSE,"TMCOMP96";#N/A,#N/A,FALSE,"MAT96";#N/A,#N/A,FALSE,"FANDA96";#N/A,#N/A,FALSE,"INTRAN96";#N/A,#N/A,FALSE,"NAA9697";#N/A,#N/A,FALSE,"ECWEBB";#N/A,#N/A,FALSE,"MFT96";#N/A,#N/A,FALSE,"CTrecon"}</definedName>
    <definedName name="trggh_1_4_1_1" localSheetId="0" hidden="1">{#N/A,#N/A,FALSE,"TMCOMP96";#N/A,#N/A,FALSE,"MAT96";#N/A,#N/A,FALSE,"FANDA96";#N/A,#N/A,FALSE,"INTRAN96";#N/A,#N/A,FALSE,"NAA9697";#N/A,#N/A,FALSE,"ECWEBB";#N/A,#N/A,FALSE,"MFT96";#N/A,#N/A,FALSE,"CTrecon"}</definedName>
    <definedName name="trggh_1_4_1_1" hidden="1">{#N/A,#N/A,FALSE,"TMCOMP96";#N/A,#N/A,FALSE,"MAT96";#N/A,#N/A,FALSE,"FANDA96";#N/A,#N/A,FALSE,"INTRAN96";#N/A,#N/A,FALSE,"NAA9697";#N/A,#N/A,FALSE,"ECWEBB";#N/A,#N/A,FALSE,"MFT96";#N/A,#N/A,FALSE,"CTrecon"}</definedName>
    <definedName name="trggh_1_4_1_2" localSheetId="0" hidden="1">{#N/A,#N/A,FALSE,"TMCOMP96";#N/A,#N/A,FALSE,"MAT96";#N/A,#N/A,FALSE,"FANDA96";#N/A,#N/A,FALSE,"INTRAN96";#N/A,#N/A,FALSE,"NAA9697";#N/A,#N/A,FALSE,"ECWEBB";#N/A,#N/A,FALSE,"MFT96";#N/A,#N/A,FALSE,"CTrecon"}</definedName>
    <definedName name="trggh_1_4_1_2" hidden="1">{#N/A,#N/A,FALSE,"TMCOMP96";#N/A,#N/A,FALSE,"MAT96";#N/A,#N/A,FALSE,"FANDA96";#N/A,#N/A,FALSE,"INTRAN96";#N/A,#N/A,FALSE,"NAA9697";#N/A,#N/A,FALSE,"ECWEBB";#N/A,#N/A,FALSE,"MFT96";#N/A,#N/A,FALSE,"CTrecon"}</definedName>
    <definedName name="trggh_1_4_1_3" localSheetId="0" hidden="1">{#N/A,#N/A,FALSE,"TMCOMP96";#N/A,#N/A,FALSE,"MAT96";#N/A,#N/A,FALSE,"FANDA96";#N/A,#N/A,FALSE,"INTRAN96";#N/A,#N/A,FALSE,"NAA9697";#N/A,#N/A,FALSE,"ECWEBB";#N/A,#N/A,FALSE,"MFT96";#N/A,#N/A,FALSE,"CTrecon"}</definedName>
    <definedName name="trggh_1_4_1_3" hidden="1">{#N/A,#N/A,FALSE,"TMCOMP96";#N/A,#N/A,FALSE,"MAT96";#N/A,#N/A,FALSE,"FANDA96";#N/A,#N/A,FALSE,"INTRAN96";#N/A,#N/A,FALSE,"NAA9697";#N/A,#N/A,FALSE,"ECWEBB";#N/A,#N/A,FALSE,"MFT96";#N/A,#N/A,FALSE,"CTrecon"}</definedName>
    <definedName name="trggh_1_4_1_4" localSheetId="0" hidden="1">{#N/A,#N/A,FALSE,"TMCOMP96";#N/A,#N/A,FALSE,"MAT96";#N/A,#N/A,FALSE,"FANDA96";#N/A,#N/A,FALSE,"INTRAN96";#N/A,#N/A,FALSE,"NAA9697";#N/A,#N/A,FALSE,"ECWEBB";#N/A,#N/A,FALSE,"MFT96";#N/A,#N/A,FALSE,"CTrecon"}</definedName>
    <definedName name="trggh_1_4_1_4" hidden="1">{#N/A,#N/A,FALSE,"TMCOMP96";#N/A,#N/A,FALSE,"MAT96";#N/A,#N/A,FALSE,"FANDA96";#N/A,#N/A,FALSE,"INTRAN96";#N/A,#N/A,FALSE,"NAA9697";#N/A,#N/A,FALSE,"ECWEBB";#N/A,#N/A,FALSE,"MFT96";#N/A,#N/A,FALSE,"CTrecon"}</definedName>
    <definedName name="trggh_1_4_1_5" hidden="1">{#N/A,#N/A,FALSE,"TMCOMP96";#N/A,#N/A,FALSE,"MAT96";#N/A,#N/A,FALSE,"FANDA96";#N/A,#N/A,FALSE,"INTRAN96";#N/A,#N/A,FALSE,"NAA9697";#N/A,#N/A,FALSE,"ECWEBB";#N/A,#N/A,FALSE,"MFT96";#N/A,#N/A,FALSE,"CTrecon"}</definedName>
    <definedName name="trggh_1_4_2" localSheetId="0" hidden="1">{#N/A,#N/A,FALSE,"TMCOMP96";#N/A,#N/A,FALSE,"MAT96";#N/A,#N/A,FALSE,"FANDA96";#N/A,#N/A,FALSE,"INTRAN96";#N/A,#N/A,FALSE,"NAA9697";#N/A,#N/A,FALSE,"ECWEBB";#N/A,#N/A,FALSE,"MFT96";#N/A,#N/A,FALSE,"CTrecon"}</definedName>
    <definedName name="trggh_1_4_2" hidden="1">{#N/A,#N/A,FALSE,"TMCOMP96";#N/A,#N/A,FALSE,"MAT96";#N/A,#N/A,FALSE,"FANDA96";#N/A,#N/A,FALSE,"INTRAN96";#N/A,#N/A,FALSE,"NAA9697";#N/A,#N/A,FALSE,"ECWEBB";#N/A,#N/A,FALSE,"MFT96";#N/A,#N/A,FALSE,"CTrecon"}</definedName>
    <definedName name="trggh_1_4_3" localSheetId="0" hidden="1">{#N/A,#N/A,FALSE,"TMCOMP96";#N/A,#N/A,FALSE,"MAT96";#N/A,#N/A,FALSE,"FANDA96";#N/A,#N/A,FALSE,"INTRAN96";#N/A,#N/A,FALSE,"NAA9697";#N/A,#N/A,FALSE,"ECWEBB";#N/A,#N/A,FALSE,"MFT96";#N/A,#N/A,FALSE,"CTrecon"}</definedName>
    <definedName name="trggh_1_4_3" hidden="1">{#N/A,#N/A,FALSE,"TMCOMP96";#N/A,#N/A,FALSE,"MAT96";#N/A,#N/A,FALSE,"FANDA96";#N/A,#N/A,FALSE,"INTRAN96";#N/A,#N/A,FALSE,"NAA9697";#N/A,#N/A,FALSE,"ECWEBB";#N/A,#N/A,FALSE,"MFT96";#N/A,#N/A,FALSE,"CTrecon"}</definedName>
    <definedName name="trggh_1_4_4" localSheetId="0" hidden="1">{#N/A,#N/A,FALSE,"TMCOMP96";#N/A,#N/A,FALSE,"MAT96";#N/A,#N/A,FALSE,"FANDA96";#N/A,#N/A,FALSE,"INTRAN96";#N/A,#N/A,FALSE,"NAA9697";#N/A,#N/A,FALSE,"ECWEBB";#N/A,#N/A,FALSE,"MFT96";#N/A,#N/A,FALSE,"CTrecon"}</definedName>
    <definedName name="trggh_1_4_4" hidden="1">{#N/A,#N/A,FALSE,"TMCOMP96";#N/A,#N/A,FALSE,"MAT96";#N/A,#N/A,FALSE,"FANDA96";#N/A,#N/A,FALSE,"INTRAN96";#N/A,#N/A,FALSE,"NAA9697";#N/A,#N/A,FALSE,"ECWEBB";#N/A,#N/A,FALSE,"MFT96";#N/A,#N/A,FALSE,"CTrecon"}</definedName>
    <definedName name="trggh_1_4_5" localSheetId="0" hidden="1">{#N/A,#N/A,FALSE,"TMCOMP96";#N/A,#N/A,FALSE,"MAT96";#N/A,#N/A,FALSE,"FANDA96";#N/A,#N/A,FALSE,"INTRAN96";#N/A,#N/A,FALSE,"NAA9697";#N/A,#N/A,FALSE,"ECWEBB";#N/A,#N/A,FALSE,"MFT96";#N/A,#N/A,FALSE,"CTrecon"}</definedName>
    <definedName name="trggh_1_4_5" hidden="1">{#N/A,#N/A,FALSE,"TMCOMP96";#N/A,#N/A,FALSE,"MAT96";#N/A,#N/A,FALSE,"FANDA96";#N/A,#N/A,FALSE,"INTRAN96";#N/A,#N/A,FALSE,"NAA9697";#N/A,#N/A,FALSE,"ECWEBB";#N/A,#N/A,FALSE,"MFT96";#N/A,#N/A,FALSE,"CTrecon"}</definedName>
    <definedName name="trggh_1_5" localSheetId="0" hidden="1">{#N/A,#N/A,FALSE,"TMCOMP96";#N/A,#N/A,FALSE,"MAT96";#N/A,#N/A,FALSE,"FANDA96";#N/A,#N/A,FALSE,"INTRAN96";#N/A,#N/A,FALSE,"NAA9697";#N/A,#N/A,FALSE,"ECWEBB";#N/A,#N/A,FALSE,"MFT96";#N/A,#N/A,FALSE,"CTrecon"}</definedName>
    <definedName name="trggh_1_5" hidden="1">{#N/A,#N/A,FALSE,"TMCOMP96";#N/A,#N/A,FALSE,"MAT96";#N/A,#N/A,FALSE,"FANDA96";#N/A,#N/A,FALSE,"INTRAN96";#N/A,#N/A,FALSE,"NAA9697";#N/A,#N/A,FALSE,"ECWEBB";#N/A,#N/A,FALSE,"MFT96";#N/A,#N/A,FALSE,"CTrecon"}</definedName>
    <definedName name="trggh_1_5_1" localSheetId="0" hidden="1">{#N/A,#N/A,FALSE,"TMCOMP96";#N/A,#N/A,FALSE,"MAT96";#N/A,#N/A,FALSE,"FANDA96";#N/A,#N/A,FALSE,"INTRAN96";#N/A,#N/A,FALSE,"NAA9697";#N/A,#N/A,FALSE,"ECWEBB";#N/A,#N/A,FALSE,"MFT96";#N/A,#N/A,FALSE,"CTrecon"}</definedName>
    <definedName name="trggh_1_5_1" hidden="1">{#N/A,#N/A,FALSE,"TMCOMP96";#N/A,#N/A,FALSE,"MAT96";#N/A,#N/A,FALSE,"FANDA96";#N/A,#N/A,FALSE,"INTRAN96";#N/A,#N/A,FALSE,"NAA9697";#N/A,#N/A,FALSE,"ECWEBB";#N/A,#N/A,FALSE,"MFT96";#N/A,#N/A,FALSE,"CTrecon"}</definedName>
    <definedName name="trggh_1_5_2" localSheetId="0" hidden="1">{#N/A,#N/A,FALSE,"TMCOMP96";#N/A,#N/A,FALSE,"MAT96";#N/A,#N/A,FALSE,"FANDA96";#N/A,#N/A,FALSE,"INTRAN96";#N/A,#N/A,FALSE,"NAA9697";#N/A,#N/A,FALSE,"ECWEBB";#N/A,#N/A,FALSE,"MFT96";#N/A,#N/A,FALSE,"CTrecon"}</definedName>
    <definedName name="trggh_1_5_2" hidden="1">{#N/A,#N/A,FALSE,"TMCOMP96";#N/A,#N/A,FALSE,"MAT96";#N/A,#N/A,FALSE,"FANDA96";#N/A,#N/A,FALSE,"INTRAN96";#N/A,#N/A,FALSE,"NAA9697";#N/A,#N/A,FALSE,"ECWEBB";#N/A,#N/A,FALSE,"MFT96";#N/A,#N/A,FALSE,"CTrecon"}</definedName>
    <definedName name="trggh_1_5_3" localSheetId="0" hidden="1">{#N/A,#N/A,FALSE,"TMCOMP96";#N/A,#N/A,FALSE,"MAT96";#N/A,#N/A,FALSE,"FANDA96";#N/A,#N/A,FALSE,"INTRAN96";#N/A,#N/A,FALSE,"NAA9697";#N/A,#N/A,FALSE,"ECWEBB";#N/A,#N/A,FALSE,"MFT96";#N/A,#N/A,FALSE,"CTrecon"}</definedName>
    <definedName name="trggh_1_5_3" hidden="1">{#N/A,#N/A,FALSE,"TMCOMP96";#N/A,#N/A,FALSE,"MAT96";#N/A,#N/A,FALSE,"FANDA96";#N/A,#N/A,FALSE,"INTRAN96";#N/A,#N/A,FALSE,"NAA9697";#N/A,#N/A,FALSE,"ECWEBB";#N/A,#N/A,FALSE,"MFT96";#N/A,#N/A,FALSE,"CTrecon"}</definedName>
    <definedName name="trggh_1_5_4" localSheetId="0" hidden="1">{#N/A,#N/A,FALSE,"TMCOMP96";#N/A,#N/A,FALSE,"MAT96";#N/A,#N/A,FALSE,"FANDA96";#N/A,#N/A,FALSE,"INTRAN96";#N/A,#N/A,FALSE,"NAA9697";#N/A,#N/A,FALSE,"ECWEBB";#N/A,#N/A,FALSE,"MFT96";#N/A,#N/A,FALSE,"CTrecon"}</definedName>
    <definedName name="trggh_1_5_4" hidden="1">{#N/A,#N/A,FALSE,"TMCOMP96";#N/A,#N/A,FALSE,"MAT96";#N/A,#N/A,FALSE,"FANDA96";#N/A,#N/A,FALSE,"INTRAN96";#N/A,#N/A,FALSE,"NAA9697";#N/A,#N/A,FALSE,"ECWEBB";#N/A,#N/A,FALSE,"MFT96";#N/A,#N/A,FALSE,"CTrecon"}</definedName>
    <definedName name="trggh_1_5_5" hidden="1">{#N/A,#N/A,FALSE,"TMCOMP96";#N/A,#N/A,FALSE,"MAT96";#N/A,#N/A,FALSE,"FANDA96";#N/A,#N/A,FALSE,"INTRAN96";#N/A,#N/A,FALSE,"NAA9697";#N/A,#N/A,FALSE,"ECWEBB";#N/A,#N/A,FALSE,"MFT96";#N/A,#N/A,FALSE,"CTrecon"}</definedName>
    <definedName name="trggh_2" localSheetId="0" hidden="1">{#N/A,#N/A,FALSE,"TMCOMP96";#N/A,#N/A,FALSE,"MAT96";#N/A,#N/A,FALSE,"FANDA96";#N/A,#N/A,FALSE,"INTRAN96";#N/A,#N/A,FALSE,"NAA9697";#N/A,#N/A,FALSE,"ECWEBB";#N/A,#N/A,FALSE,"MFT96";#N/A,#N/A,FALSE,"CTrecon"}</definedName>
    <definedName name="trggh_2" localSheetId="3" hidden="1">{#N/A,#N/A,FALSE,"TMCOMP96";#N/A,#N/A,FALSE,"MAT96";#N/A,#N/A,FALSE,"FANDA96";#N/A,#N/A,FALSE,"INTRAN96";#N/A,#N/A,FALSE,"NAA9697";#N/A,#N/A,FALSE,"ECWEBB";#N/A,#N/A,FALSE,"MFT96";#N/A,#N/A,FALSE,"CTrecon"}</definedName>
    <definedName name="trggh_2" localSheetId="4" hidden="1">{#N/A,#N/A,FALSE,"TMCOMP96";#N/A,#N/A,FALSE,"MAT96";#N/A,#N/A,FALSE,"FANDA96";#N/A,#N/A,FALSE,"INTRAN96";#N/A,#N/A,FALSE,"NAA9697";#N/A,#N/A,FALSE,"ECWEBB";#N/A,#N/A,FALSE,"MFT96";#N/A,#N/A,FALSE,"CTrecon"}</definedName>
    <definedName name="trggh_2" hidden="1">{#N/A,#N/A,FALSE,"TMCOMP96";#N/A,#N/A,FALSE,"MAT96";#N/A,#N/A,FALSE,"FANDA96";#N/A,#N/A,FALSE,"INTRAN96";#N/A,#N/A,FALSE,"NAA9697";#N/A,#N/A,FALSE,"ECWEBB";#N/A,#N/A,FALSE,"MFT96";#N/A,#N/A,FALSE,"CTrecon"}</definedName>
    <definedName name="trggh_2_1" localSheetId="0" hidden="1">{#N/A,#N/A,FALSE,"TMCOMP96";#N/A,#N/A,FALSE,"MAT96";#N/A,#N/A,FALSE,"FANDA96";#N/A,#N/A,FALSE,"INTRAN96";#N/A,#N/A,FALSE,"NAA9697";#N/A,#N/A,FALSE,"ECWEBB";#N/A,#N/A,FALSE,"MFT96";#N/A,#N/A,FALSE,"CTrecon"}</definedName>
    <definedName name="trggh_2_1" localSheetId="3" hidden="1">{#N/A,#N/A,FALSE,"TMCOMP96";#N/A,#N/A,FALSE,"MAT96";#N/A,#N/A,FALSE,"FANDA96";#N/A,#N/A,FALSE,"INTRAN96";#N/A,#N/A,FALSE,"NAA9697";#N/A,#N/A,FALSE,"ECWEBB";#N/A,#N/A,FALSE,"MFT96";#N/A,#N/A,FALSE,"CTrecon"}</definedName>
    <definedName name="trggh_2_1" hidden="1">{#N/A,#N/A,FALSE,"TMCOMP96";#N/A,#N/A,FALSE,"MAT96";#N/A,#N/A,FALSE,"FANDA96";#N/A,#N/A,FALSE,"INTRAN96";#N/A,#N/A,FALSE,"NAA9697";#N/A,#N/A,FALSE,"ECWEBB";#N/A,#N/A,FALSE,"MFT96";#N/A,#N/A,FALSE,"CTrecon"}</definedName>
    <definedName name="trggh_2_1_1" localSheetId="0" hidden="1">{#N/A,#N/A,FALSE,"TMCOMP96";#N/A,#N/A,FALSE,"MAT96";#N/A,#N/A,FALSE,"FANDA96";#N/A,#N/A,FALSE,"INTRAN96";#N/A,#N/A,FALSE,"NAA9697";#N/A,#N/A,FALSE,"ECWEBB";#N/A,#N/A,FALSE,"MFT96";#N/A,#N/A,FALSE,"CTrecon"}</definedName>
    <definedName name="trggh_2_1_1" hidden="1">{#N/A,#N/A,FALSE,"TMCOMP96";#N/A,#N/A,FALSE,"MAT96";#N/A,#N/A,FALSE,"FANDA96";#N/A,#N/A,FALSE,"INTRAN96";#N/A,#N/A,FALSE,"NAA9697";#N/A,#N/A,FALSE,"ECWEBB";#N/A,#N/A,FALSE,"MFT96";#N/A,#N/A,FALSE,"CTrecon"}</definedName>
    <definedName name="trggh_2_1_1_1" hidden="1">{#N/A,#N/A,FALSE,"TMCOMP96";#N/A,#N/A,FALSE,"MAT96";#N/A,#N/A,FALSE,"FANDA96";#N/A,#N/A,FALSE,"INTRAN96";#N/A,#N/A,FALSE,"NAA9697";#N/A,#N/A,FALSE,"ECWEBB";#N/A,#N/A,FALSE,"MFT96";#N/A,#N/A,FALSE,"CTrecon"}</definedName>
    <definedName name="trggh_2_1_1_2" hidden="1">{#N/A,#N/A,FALSE,"TMCOMP96";#N/A,#N/A,FALSE,"MAT96";#N/A,#N/A,FALSE,"FANDA96";#N/A,#N/A,FALSE,"INTRAN96";#N/A,#N/A,FALSE,"NAA9697";#N/A,#N/A,FALSE,"ECWEBB";#N/A,#N/A,FALSE,"MFT96";#N/A,#N/A,FALSE,"CTrecon"}</definedName>
    <definedName name="trggh_2_1_2" localSheetId="0" hidden="1">{#N/A,#N/A,FALSE,"TMCOMP96";#N/A,#N/A,FALSE,"MAT96";#N/A,#N/A,FALSE,"FANDA96";#N/A,#N/A,FALSE,"INTRAN96";#N/A,#N/A,FALSE,"NAA9697";#N/A,#N/A,FALSE,"ECWEBB";#N/A,#N/A,FALSE,"MFT96";#N/A,#N/A,FALSE,"CTrecon"}</definedName>
    <definedName name="trggh_2_1_2" hidden="1">{#N/A,#N/A,FALSE,"TMCOMP96";#N/A,#N/A,FALSE,"MAT96";#N/A,#N/A,FALSE,"FANDA96";#N/A,#N/A,FALSE,"INTRAN96";#N/A,#N/A,FALSE,"NAA9697";#N/A,#N/A,FALSE,"ECWEBB";#N/A,#N/A,FALSE,"MFT96";#N/A,#N/A,FALSE,"CTrecon"}</definedName>
    <definedName name="trggh_2_1_3" localSheetId="0" hidden="1">{#N/A,#N/A,FALSE,"TMCOMP96";#N/A,#N/A,FALSE,"MAT96";#N/A,#N/A,FALSE,"FANDA96";#N/A,#N/A,FALSE,"INTRAN96";#N/A,#N/A,FALSE,"NAA9697";#N/A,#N/A,FALSE,"ECWEBB";#N/A,#N/A,FALSE,"MFT96";#N/A,#N/A,FALSE,"CTrecon"}</definedName>
    <definedName name="trggh_2_1_3" hidden="1">{#N/A,#N/A,FALSE,"TMCOMP96";#N/A,#N/A,FALSE,"MAT96";#N/A,#N/A,FALSE,"FANDA96";#N/A,#N/A,FALSE,"INTRAN96";#N/A,#N/A,FALSE,"NAA9697";#N/A,#N/A,FALSE,"ECWEBB";#N/A,#N/A,FALSE,"MFT96";#N/A,#N/A,FALSE,"CTrecon"}</definedName>
    <definedName name="trggh_2_1_4" localSheetId="0" hidden="1">{#N/A,#N/A,FALSE,"TMCOMP96";#N/A,#N/A,FALSE,"MAT96";#N/A,#N/A,FALSE,"FANDA96";#N/A,#N/A,FALSE,"INTRAN96";#N/A,#N/A,FALSE,"NAA9697";#N/A,#N/A,FALSE,"ECWEBB";#N/A,#N/A,FALSE,"MFT96";#N/A,#N/A,FALSE,"CTrecon"}</definedName>
    <definedName name="trggh_2_1_4" hidden="1">{#N/A,#N/A,FALSE,"TMCOMP96";#N/A,#N/A,FALSE,"MAT96";#N/A,#N/A,FALSE,"FANDA96";#N/A,#N/A,FALSE,"INTRAN96";#N/A,#N/A,FALSE,"NAA9697";#N/A,#N/A,FALSE,"ECWEBB";#N/A,#N/A,FALSE,"MFT96";#N/A,#N/A,FALSE,"CTrecon"}</definedName>
    <definedName name="trggh_2_1_5" localSheetId="0" hidden="1">{#N/A,#N/A,FALSE,"TMCOMP96";#N/A,#N/A,FALSE,"MAT96";#N/A,#N/A,FALSE,"FANDA96";#N/A,#N/A,FALSE,"INTRAN96";#N/A,#N/A,FALSE,"NAA9697";#N/A,#N/A,FALSE,"ECWEBB";#N/A,#N/A,FALSE,"MFT96";#N/A,#N/A,FALSE,"CTrecon"}</definedName>
    <definedName name="trggh_2_1_5" hidden="1">{#N/A,#N/A,FALSE,"TMCOMP96";#N/A,#N/A,FALSE,"MAT96";#N/A,#N/A,FALSE,"FANDA96";#N/A,#N/A,FALSE,"INTRAN96";#N/A,#N/A,FALSE,"NAA9697";#N/A,#N/A,FALSE,"ECWEBB";#N/A,#N/A,FALSE,"MFT96";#N/A,#N/A,FALSE,"CTrecon"}</definedName>
    <definedName name="trggh_2_2" localSheetId="0" hidden="1">{#N/A,#N/A,FALSE,"TMCOMP96";#N/A,#N/A,FALSE,"MAT96";#N/A,#N/A,FALSE,"FANDA96";#N/A,#N/A,FALSE,"INTRAN96";#N/A,#N/A,FALSE,"NAA9697";#N/A,#N/A,FALSE,"ECWEBB";#N/A,#N/A,FALSE,"MFT96";#N/A,#N/A,FALSE,"CTrecon"}</definedName>
    <definedName name="trggh_2_2" hidden="1">{#N/A,#N/A,FALSE,"TMCOMP96";#N/A,#N/A,FALSE,"MAT96";#N/A,#N/A,FALSE,"FANDA96";#N/A,#N/A,FALSE,"INTRAN96";#N/A,#N/A,FALSE,"NAA9697";#N/A,#N/A,FALSE,"ECWEBB";#N/A,#N/A,FALSE,"MFT96";#N/A,#N/A,FALSE,"CTrecon"}</definedName>
    <definedName name="trggh_2_3" localSheetId="0" hidden="1">{#N/A,#N/A,FALSE,"TMCOMP96";#N/A,#N/A,FALSE,"MAT96";#N/A,#N/A,FALSE,"FANDA96";#N/A,#N/A,FALSE,"INTRAN96";#N/A,#N/A,FALSE,"NAA9697";#N/A,#N/A,FALSE,"ECWEBB";#N/A,#N/A,FALSE,"MFT96";#N/A,#N/A,FALSE,"CTrecon"}</definedName>
    <definedName name="trggh_2_3" hidden="1">{#N/A,#N/A,FALSE,"TMCOMP96";#N/A,#N/A,FALSE,"MAT96";#N/A,#N/A,FALSE,"FANDA96";#N/A,#N/A,FALSE,"INTRAN96";#N/A,#N/A,FALSE,"NAA9697";#N/A,#N/A,FALSE,"ECWEBB";#N/A,#N/A,FALSE,"MFT96";#N/A,#N/A,FALSE,"CTrecon"}</definedName>
    <definedName name="trggh_2_4" localSheetId="0" hidden="1">{#N/A,#N/A,FALSE,"TMCOMP96";#N/A,#N/A,FALSE,"MAT96";#N/A,#N/A,FALSE,"FANDA96";#N/A,#N/A,FALSE,"INTRAN96";#N/A,#N/A,FALSE,"NAA9697";#N/A,#N/A,FALSE,"ECWEBB";#N/A,#N/A,FALSE,"MFT96";#N/A,#N/A,FALSE,"CTrecon"}</definedName>
    <definedName name="trggh_2_4" hidden="1">{#N/A,#N/A,FALSE,"TMCOMP96";#N/A,#N/A,FALSE,"MAT96";#N/A,#N/A,FALSE,"FANDA96";#N/A,#N/A,FALSE,"INTRAN96";#N/A,#N/A,FALSE,"NAA9697";#N/A,#N/A,FALSE,"ECWEBB";#N/A,#N/A,FALSE,"MFT96";#N/A,#N/A,FALSE,"CTrecon"}</definedName>
    <definedName name="trggh_2_5" localSheetId="0" hidden="1">{#N/A,#N/A,FALSE,"TMCOMP96";#N/A,#N/A,FALSE,"MAT96";#N/A,#N/A,FALSE,"FANDA96";#N/A,#N/A,FALSE,"INTRAN96";#N/A,#N/A,FALSE,"NAA9697";#N/A,#N/A,FALSE,"ECWEBB";#N/A,#N/A,FALSE,"MFT96";#N/A,#N/A,FALSE,"CTrecon"}</definedName>
    <definedName name="trggh_2_5" hidden="1">{#N/A,#N/A,FALSE,"TMCOMP96";#N/A,#N/A,FALSE,"MAT96";#N/A,#N/A,FALSE,"FANDA96";#N/A,#N/A,FALSE,"INTRAN96";#N/A,#N/A,FALSE,"NAA9697";#N/A,#N/A,FALSE,"ECWEBB";#N/A,#N/A,FALSE,"MFT96";#N/A,#N/A,FALSE,"CTrecon"}</definedName>
    <definedName name="trggh_3" localSheetId="0" hidden="1">{#N/A,#N/A,FALSE,"TMCOMP96";#N/A,#N/A,FALSE,"MAT96";#N/A,#N/A,FALSE,"FANDA96";#N/A,#N/A,FALSE,"INTRAN96";#N/A,#N/A,FALSE,"NAA9697";#N/A,#N/A,FALSE,"ECWEBB";#N/A,#N/A,FALSE,"MFT96";#N/A,#N/A,FALSE,"CTrecon"}</definedName>
    <definedName name="trggh_3" hidden="1">{#N/A,#N/A,FALSE,"TMCOMP96";#N/A,#N/A,FALSE,"MAT96";#N/A,#N/A,FALSE,"FANDA96";#N/A,#N/A,FALSE,"INTRAN96";#N/A,#N/A,FALSE,"NAA9697";#N/A,#N/A,FALSE,"ECWEBB";#N/A,#N/A,FALSE,"MFT96";#N/A,#N/A,FALSE,"CTrecon"}</definedName>
    <definedName name="trggh_3_1" localSheetId="0" hidden="1">{#N/A,#N/A,FALSE,"TMCOMP96";#N/A,#N/A,FALSE,"MAT96";#N/A,#N/A,FALSE,"FANDA96";#N/A,#N/A,FALSE,"INTRAN96";#N/A,#N/A,FALSE,"NAA9697";#N/A,#N/A,FALSE,"ECWEBB";#N/A,#N/A,FALSE,"MFT96";#N/A,#N/A,FALSE,"CTrecon"}</definedName>
    <definedName name="trggh_3_1" hidden="1">{#N/A,#N/A,FALSE,"TMCOMP96";#N/A,#N/A,FALSE,"MAT96";#N/A,#N/A,FALSE,"FANDA96";#N/A,#N/A,FALSE,"INTRAN96";#N/A,#N/A,FALSE,"NAA9697";#N/A,#N/A,FALSE,"ECWEBB";#N/A,#N/A,FALSE,"MFT96";#N/A,#N/A,FALSE,"CTrecon"}</definedName>
    <definedName name="trggh_3_1_1" localSheetId="0" hidden="1">{#N/A,#N/A,FALSE,"TMCOMP96";#N/A,#N/A,FALSE,"MAT96";#N/A,#N/A,FALSE,"FANDA96";#N/A,#N/A,FALSE,"INTRAN96";#N/A,#N/A,FALSE,"NAA9697";#N/A,#N/A,FALSE,"ECWEBB";#N/A,#N/A,FALSE,"MFT96";#N/A,#N/A,FALSE,"CTrecon"}</definedName>
    <definedName name="trggh_3_1_1" hidden="1">{#N/A,#N/A,FALSE,"TMCOMP96";#N/A,#N/A,FALSE,"MAT96";#N/A,#N/A,FALSE,"FANDA96";#N/A,#N/A,FALSE,"INTRAN96";#N/A,#N/A,FALSE,"NAA9697";#N/A,#N/A,FALSE,"ECWEBB";#N/A,#N/A,FALSE,"MFT96";#N/A,#N/A,FALSE,"CTrecon"}</definedName>
    <definedName name="trggh_3_1_1_1" hidden="1">{#N/A,#N/A,FALSE,"TMCOMP96";#N/A,#N/A,FALSE,"MAT96";#N/A,#N/A,FALSE,"FANDA96";#N/A,#N/A,FALSE,"INTRAN96";#N/A,#N/A,FALSE,"NAA9697";#N/A,#N/A,FALSE,"ECWEBB";#N/A,#N/A,FALSE,"MFT96";#N/A,#N/A,FALSE,"CTrecon"}</definedName>
    <definedName name="trggh_3_1_1_2" hidden="1">{#N/A,#N/A,FALSE,"TMCOMP96";#N/A,#N/A,FALSE,"MAT96";#N/A,#N/A,FALSE,"FANDA96";#N/A,#N/A,FALSE,"INTRAN96";#N/A,#N/A,FALSE,"NAA9697";#N/A,#N/A,FALSE,"ECWEBB";#N/A,#N/A,FALSE,"MFT96";#N/A,#N/A,FALSE,"CTrecon"}</definedName>
    <definedName name="trggh_3_1_2" localSheetId="0" hidden="1">{#N/A,#N/A,FALSE,"TMCOMP96";#N/A,#N/A,FALSE,"MAT96";#N/A,#N/A,FALSE,"FANDA96";#N/A,#N/A,FALSE,"INTRAN96";#N/A,#N/A,FALSE,"NAA9697";#N/A,#N/A,FALSE,"ECWEBB";#N/A,#N/A,FALSE,"MFT96";#N/A,#N/A,FALSE,"CTrecon"}</definedName>
    <definedName name="trggh_3_1_2" hidden="1">{#N/A,#N/A,FALSE,"TMCOMP96";#N/A,#N/A,FALSE,"MAT96";#N/A,#N/A,FALSE,"FANDA96";#N/A,#N/A,FALSE,"INTRAN96";#N/A,#N/A,FALSE,"NAA9697";#N/A,#N/A,FALSE,"ECWEBB";#N/A,#N/A,FALSE,"MFT96";#N/A,#N/A,FALSE,"CTrecon"}</definedName>
    <definedName name="trggh_3_1_3" localSheetId="0" hidden="1">{#N/A,#N/A,FALSE,"TMCOMP96";#N/A,#N/A,FALSE,"MAT96";#N/A,#N/A,FALSE,"FANDA96";#N/A,#N/A,FALSE,"INTRAN96";#N/A,#N/A,FALSE,"NAA9697";#N/A,#N/A,FALSE,"ECWEBB";#N/A,#N/A,FALSE,"MFT96";#N/A,#N/A,FALSE,"CTrecon"}</definedName>
    <definedName name="trggh_3_1_3" hidden="1">{#N/A,#N/A,FALSE,"TMCOMP96";#N/A,#N/A,FALSE,"MAT96";#N/A,#N/A,FALSE,"FANDA96";#N/A,#N/A,FALSE,"INTRAN96";#N/A,#N/A,FALSE,"NAA9697";#N/A,#N/A,FALSE,"ECWEBB";#N/A,#N/A,FALSE,"MFT96";#N/A,#N/A,FALSE,"CTrecon"}</definedName>
    <definedName name="trggh_3_1_4" localSheetId="0" hidden="1">{#N/A,#N/A,FALSE,"TMCOMP96";#N/A,#N/A,FALSE,"MAT96";#N/A,#N/A,FALSE,"FANDA96";#N/A,#N/A,FALSE,"INTRAN96";#N/A,#N/A,FALSE,"NAA9697";#N/A,#N/A,FALSE,"ECWEBB";#N/A,#N/A,FALSE,"MFT96";#N/A,#N/A,FALSE,"CTrecon"}</definedName>
    <definedName name="trggh_3_1_4" hidden="1">{#N/A,#N/A,FALSE,"TMCOMP96";#N/A,#N/A,FALSE,"MAT96";#N/A,#N/A,FALSE,"FANDA96";#N/A,#N/A,FALSE,"INTRAN96";#N/A,#N/A,FALSE,"NAA9697";#N/A,#N/A,FALSE,"ECWEBB";#N/A,#N/A,FALSE,"MFT96";#N/A,#N/A,FALSE,"CTrecon"}</definedName>
    <definedName name="trggh_3_1_5" localSheetId="0" hidden="1">{#N/A,#N/A,FALSE,"TMCOMP96";#N/A,#N/A,FALSE,"MAT96";#N/A,#N/A,FALSE,"FANDA96";#N/A,#N/A,FALSE,"INTRAN96";#N/A,#N/A,FALSE,"NAA9697";#N/A,#N/A,FALSE,"ECWEBB";#N/A,#N/A,FALSE,"MFT96";#N/A,#N/A,FALSE,"CTrecon"}</definedName>
    <definedName name="trggh_3_1_5" hidden="1">{#N/A,#N/A,FALSE,"TMCOMP96";#N/A,#N/A,FALSE,"MAT96";#N/A,#N/A,FALSE,"FANDA96";#N/A,#N/A,FALSE,"INTRAN96";#N/A,#N/A,FALSE,"NAA9697";#N/A,#N/A,FALSE,"ECWEBB";#N/A,#N/A,FALSE,"MFT96";#N/A,#N/A,FALSE,"CTrecon"}</definedName>
    <definedName name="trggh_3_2" localSheetId="0" hidden="1">{#N/A,#N/A,FALSE,"TMCOMP96";#N/A,#N/A,FALSE,"MAT96";#N/A,#N/A,FALSE,"FANDA96";#N/A,#N/A,FALSE,"INTRAN96";#N/A,#N/A,FALSE,"NAA9697";#N/A,#N/A,FALSE,"ECWEBB";#N/A,#N/A,FALSE,"MFT96";#N/A,#N/A,FALSE,"CTrecon"}</definedName>
    <definedName name="trggh_3_2" hidden="1">{#N/A,#N/A,FALSE,"TMCOMP96";#N/A,#N/A,FALSE,"MAT96";#N/A,#N/A,FALSE,"FANDA96";#N/A,#N/A,FALSE,"INTRAN96";#N/A,#N/A,FALSE,"NAA9697";#N/A,#N/A,FALSE,"ECWEBB";#N/A,#N/A,FALSE,"MFT96";#N/A,#N/A,FALSE,"CTrecon"}</definedName>
    <definedName name="trggh_3_3" localSheetId="0" hidden="1">{#N/A,#N/A,FALSE,"TMCOMP96";#N/A,#N/A,FALSE,"MAT96";#N/A,#N/A,FALSE,"FANDA96";#N/A,#N/A,FALSE,"INTRAN96";#N/A,#N/A,FALSE,"NAA9697";#N/A,#N/A,FALSE,"ECWEBB";#N/A,#N/A,FALSE,"MFT96";#N/A,#N/A,FALSE,"CTrecon"}</definedName>
    <definedName name="trggh_3_3" hidden="1">{#N/A,#N/A,FALSE,"TMCOMP96";#N/A,#N/A,FALSE,"MAT96";#N/A,#N/A,FALSE,"FANDA96";#N/A,#N/A,FALSE,"INTRAN96";#N/A,#N/A,FALSE,"NAA9697";#N/A,#N/A,FALSE,"ECWEBB";#N/A,#N/A,FALSE,"MFT96";#N/A,#N/A,FALSE,"CTrecon"}</definedName>
    <definedName name="trggh_3_4" localSheetId="0" hidden="1">{#N/A,#N/A,FALSE,"TMCOMP96";#N/A,#N/A,FALSE,"MAT96";#N/A,#N/A,FALSE,"FANDA96";#N/A,#N/A,FALSE,"INTRAN96";#N/A,#N/A,FALSE,"NAA9697";#N/A,#N/A,FALSE,"ECWEBB";#N/A,#N/A,FALSE,"MFT96";#N/A,#N/A,FALSE,"CTrecon"}</definedName>
    <definedName name="trggh_3_4" hidden="1">{#N/A,#N/A,FALSE,"TMCOMP96";#N/A,#N/A,FALSE,"MAT96";#N/A,#N/A,FALSE,"FANDA96";#N/A,#N/A,FALSE,"INTRAN96";#N/A,#N/A,FALSE,"NAA9697";#N/A,#N/A,FALSE,"ECWEBB";#N/A,#N/A,FALSE,"MFT96";#N/A,#N/A,FALSE,"CTrecon"}</definedName>
    <definedName name="trggh_3_5" localSheetId="0" hidden="1">{#N/A,#N/A,FALSE,"TMCOMP96";#N/A,#N/A,FALSE,"MAT96";#N/A,#N/A,FALSE,"FANDA96";#N/A,#N/A,FALSE,"INTRAN96";#N/A,#N/A,FALSE,"NAA9697";#N/A,#N/A,FALSE,"ECWEBB";#N/A,#N/A,FALSE,"MFT96";#N/A,#N/A,FALSE,"CTrecon"}</definedName>
    <definedName name="trggh_3_5" hidden="1">{#N/A,#N/A,FALSE,"TMCOMP96";#N/A,#N/A,FALSE,"MAT96";#N/A,#N/A,FALSE,"FANDA96";#N/A,#N/A,FALSE,"INTRAN96";#N/A,#N/A,FALSE,"NAA9697";#N/A,#N/A,FALSE,"ECWEBB";#N/A,#N/A,FALSE,"MFT96";#N/A,#N/A,FALSE,"CTrecon"}</definedName>
    <definedName name="trggh_4" localSheetId="0" hidden="1">{#N/A,#N/A,FALSE,"TMCOMP96";#N/A,#N/A,FALSE,"MAT96";#N/A,#N/A,FALSE,"FANDA96";#N/A,#N/A,FALSE,"INTRAN96";#N/A,#N/A,FALSE,"NAA9697";#N/A,#N/A,FALSE,"ECWEBB";#N/A,#N/A,FALSE,"MFT96";#N/A,#N/A,FALSE,"CTrecon"}</definedName>
    <definedName name="trggh_4" hidden="1">{#N/A,#N/A,FALSE,"TMCOMP96";#N/A,#N/A,FALSE,"MAT96";#N/A,#N/A,FALSE,"FANDA96";#N/A,#N/A,FALSE,"INTRAN96";#N/A,#N/A,FALSE,"NAA9697";#N/A,#N/A,FALSE,"ECWEBB";#N/A,#N/A,FALSE,"MFT96";#N/A,#N/A,FALSE,"CTrecon"}</definedName>
    <definedName name="trggh_4_1" localSheetId="0" hidden="1">{#N/A,#N/A,FALSE,"TMCOMP96";#N/A,#N/A,FALSE,"MAT96";#N/A,#N/A,FALSE,"FANDA96";#N/A,#N/A,FALSE,"INTRAN96";#N/A,#N/A,FALSE,"NAA9697";#N/A,#N/A,FALSE,"ECWEBB";#N/A,#N/A,FALSE,"MFT96";#N/A,#N/A,FALSE,"CTrecon"}</definedName>
    <definedName name="trggh_4_1" hidden="1">{#N/A,#N/A,FALSE,"TMCOMP96";#N/A,#N/A,FALSE,"MAT96";#N/A,#N/A,FALSE,"FANDA96";#N/A,#N/A,FALSE,"INTRAN96";#N/A,#N/A,FALSE,"NAA9697";#N/A,#N/A,FALSE,"ECWEBB";#N/A,#N/A,FALSE,"MFT96";#N/A,#N/A,FALSE,"CTrecon"}</definedName>
    <definedName name="trggh_4_1_1" localSheetId="0" hidden="1">{#N/A,#N/A,FALSE,"TMCOMP96";#N/A,#N/A,FALSE,"MAT96";#N/A,#N/A,FALSE,"FANDA96";#N/A,#N/A,FALSE,"INTRAN96";#N/A,#N/A,FALSE,"NAA9697";#N/A,#N/A,FALSE,"ECWEBB";#N/A,#N/A,FALSE,"MFT96";#N/A,#N/A,FALSE,"CTrecon"}</definedName>
    <definedName name="trggh_4_1_1" hidden="1">{#N/A,#N/A,FALSE,"TMCOMP96";#N/A,#N/A,FALSE,"MAT96";#N/A,#N/A,FALSE,"FANDA96";#N/A,#N/A,FALSE,"INTRAN96";#N/A,#N/A,FALSE,"NAA9697";#N/A,#N/A,FALSE,"ECWEBB";#N/A,#N/A,FALSE,"MFT96";#N/A,#N/A,FALSE,"CTrecon"}</definedName>
    <definedName name="trggh_4_1_1_1" hidden="1">{#N/A,#N/A,FALSE,"TMCOMP96";#N/A,#N/A,FALSE,"MAT96";#N/A,#N/A,FALSE,"FANDA96";#N/A,#N/A,FALSE,"INTRAN96";#N/A,#N/A,FALSE,"NAA9697";#N/A,#N/A,FALSE,"ECWEBB";#N/A,#N/A,FALSE,"MFT96";#N/A,#N/A,FALSE,"CTrecon"}</definedName>
    <definedName name="trggh_4_1_1_2" hidden="1">{#N/A,#N/A,FALSE,"TMCOMP96";#N/A,#N/A,FALSE,"MAT96";#N/A,#N/A,FALSE,"FANDA96";#N/A,#N/A,FALSE,"INTRAN96";#N/A,#N/A,FALSE,"NAA9697";#N/A,#N/A,FALSE,"ECWEBB";#N/A,#N/A,FALSE,"MFT96";#N/A,#N/A,FALSE,"CTrecon"}</definedName>
    <definedName name="trggh_4_1_2" localSheetId="0" hidden="1">{#N/A,#N/A,FALSE,"TMCOMP96";#N/A,#N/A,FALSE,"MAT96";#N/A,#N/A,FALSE,"FANDA96";#N/A,#N/A,FALSE,"INTRAN96";#N/A,#N/A,FALSE,"NAA9697";#N/A,#N/A,FALSE,"ECWEBB";#N/A,#N/A,FALSE,"MFT96";#N/A,#N/A,FALSE,"CTrecon"}</definedName>
    <definedName name="trggh_4_1_2" hidden="1">{#N/A,#N/A,FALSE,"TMCOMP96";#N/A,#N/A,FALSE,"MAT96";#N/A,#N/A,FALSE,"FANDA96";#N/A,#N/A,FALSE,"INTRAN96";#N/A,#N/A,FALSE,"NAA9697";#N/A,#N/A,FALSE,"ECWEBB";#N/A,#N/A,FALSE,"MFT96";#N/A,#N/A,FALSE,"CTrecon"}</definedName>
    <definedName name="trggh_4_1_3" localSheetId="0" hidden="1">{#N/A,#N/A,FALSE,"TMCOMP96";#N/A,#N/A,FALSE,"MAT96";#N/A,#N/A,FALSE,"FANDA96";#N/A,#N/A,FALSE,"INTRAN96";#N/A,#N/A,FALSE,"NAA9697";#N/A,#N/A,FALSE,"ECWEBB";#N/A,#N/A,FALSE,"MFT96";#N/A,#N/A,FALSE,"CTrecon"}</definedName>
    <definedName name="trggh_4_1_3" hidden="1">{#N/A,#N/A,FALSE,"TMCOMP96";#N/A,#N/A,FALSE,"MAT96";#N/A,#N/A,FALSE,"FANDA96";#N/A,#N/A,FALSE,"INTRAN96";#N/A,#N/A,FALSE,"NAA9697";#N/A,#N/A,FALSE,"ECWEBB";#N/A,#N/A,FALSE,"MFT96";#N/A,#N/A,FALSE,"CTrecon"}</definedName>
    <definedName name="trggh_4_1_4" localSheetId="0" hidden="1">{#N/A,#N/A,FALSE,"TMCOMP96";#N/A,#N/A,FALSE,"MAT96";#N/A,#N/A,FALSE,"FANDA96";#N/A,#N/A,FALSE,"INTRAN96";#N/A,#N/A,FALSE,"NAA9697";#N/A,#N/A,FALSE,"ECWEBB";#N/A,#N/A,FALSE,"MFT96";#N/A,#N/A,FALSE,"CTrecon"}</definedName>
    <definedName name="trggh_4_1_4" hidden="1">{#N/A,#N/A,FALSE,"TMCOMP96";#N/A,#N/A,FALSE,"MAT96";#N/A,#N/A,FALSE,"FANDA96";#N/A,#N/A,FALSE,"INTRAN96";#N/A,#N/A,FALSE,"NAA9697";#N/A,#N/A,FALSE,"ECWEBB";#N/A,#N/A,FALSE,"MFT96";#N/A,#N/A,FALSE,"CTrecon"}</definedName>
    <definedName name="trggh_4_1_5" localSheetId="0" hidden="1">{#N/A,#N/A,FALSE,"TMCOMP96";#N/A,#N/A,FALSE,"MAT96";#N/A,#N/A,FALSE,"FANDA96";#N/A,#N/A,FALSE,"INTRAN96";#N/A,#N/A,FALSE,"NAA9697";#N/A,#N/A,FALSE,"ECWEBB";#N/A,#N/A,FALSE,"MFT96";#N/A,#N/A,FALSE,"CTrecon"}</definedName>
    <definedName name="trggh_4_1_5" hidden="1">{#N/A,#N/A,FALSE,"TMCOMP96";#N/A,#N/A,FALSE,"MAT96";#N/A,#N/A,FALSE,"FANDA96";#N/A,#N/A,FALSE,"INTRAN96";#N/A,#N/A,FALSE,"NAA9697";#N/A,#N/A,FALSE,"ECWEBB";#N/A,#N/A,FALSE,"MFT96";#N/A,#N/A,FALSE,"CTrecon"}</definedName>
    <definedName name="trggh_4_2" localSheetId="0" hidden="1">{#N/A,#N/A,FALSE,"TMCOMP96";#N/A,#N/A,FALSE,"MAT96";#N/A,#N/A,FALSE,"FANDA96";#N/A,#N/A,FALSE,"INTRAN96";#N/A,#N/A,FALSE,"NAA9697";#N/A,#N/A,FALSE,"ECWEBB";#N/A,#N/A,FALSE,"MFT96";#N/A,#N/A,FALSE,"CTrecon"}</definedName>
    <definedName name="trggh_4_2" hidden="1">{#N/A,#N/A,FALSE,"TMCOMP96";#N/A,#N/A,FALSE,"MAT96";#N/A,#N/A,FALSE,"FANDA96";#N/A,#N/A,FALSE,"INTRAN96";#N/A,#N/A,FALSE,"NAA9697";#N/A,#N/A,FALSE,"ECWEBB";#N/A,#N/A,FALSE,"MFT96";#N/A,#N/A,FALSE,"CTrecon"}</definedName>
    <definedName name="trggh_4_3" localSheetId="0" hidden="1">{#N/A,#N/A,FALSE,"TMCOMP96";#N/A,#N/A,FALSE,"MAT96";#N/A,#N/A,FALSE,"FANDA96";#N/A,#N/A,FALSE,"INTRAN96";#N/A,#N/A,FALSE,"NAA9697";#N/A,#N/A,FALSE,"ECWEBB";#N/A,#N/A,FALSE,"MFT96";#N/A,#N/A,FALSE,"CTrecon"}</definedName>
    <definedName name="trggh_4_3" hidden="1">{#N/A,#N/A,FALSE,"TMCOMP96";#N/A,#N/A,FALSE,"MAT96";#N/A,#N/A,FALSE,"FANDA96";#N/A,#N/A,FALSE,"INTRAN96";#N/A,#N/A,FALSE,"NAA9697";#N/A,#N/A,FALSE,"ECWEBB";#N/A,#N/A,FALSE,"MFT96";#N/A,#N/A,FALSE,"CTrecon"}</definedName>
    <definedName name="trggh_4_4" localSheetId="0" hidden="1">{#N/A,#N/A,FALSE,"TMCOMP96";#N/A,#N/A,FALSE,"MAT96";#N/A,#N/A,FALSE,"FANDA96";#N/A,#N/A,FALSE,"INTRAN96";#N/A,#N/A,FALSE,"NAA9697";#N/A,#N/A,FALSE,"ECWEBB";#N/A,#N/A,FALSE,"MFT96";#N/A,#N/A,FALSE,"CTrecon"}</definedName>
    <definedName name="trggh_4_4" hidden="1">{#N/A,#N/A,FALSE,"TMCOMP96";#N/A,#N/A,FALSE,"MAT96";#N/A,#N/A,FALSE,"FANDA96";#N/A,#N/A,FALSE,"INTRAN96";#N/A,#N/A,FALSE,"NAA9697";#N/A,#N/A,FALSE,"ECWEBB";#N/A,#N/A,FALSE,"MFT96";#N/A,#N/A,FALSE,"CTrecon"}</definedName>
    <definedName name="trggh_4_5" localSheetId="0" hidden="1">{#N/A,#N/A,FALSE,"TMCOMP96";#N/A,#N/A,FALSE,"MAT96";#N/A,#N/A,FALSE,"FANDA96";#N/A,#N/A,FALSE,"INTRAN96";#N/A,#N/A,FALSE,"NAA9697";#N/A,#N/A,FALSE,"ECWEBB";#N/A,#N/A,FALSE,"MFT96";#N/A,#N/A,FALSE,"CTrecon"}</definedName>
    <definedName name="trggh_4_5" hidden="1">{#N/A,#N/A,FALSE,"TMCOMP96";#N/A,#N/A,FALSE,"MAT96";#N/A,#N/A,FALSE,"FANDA96";#N/A,#N/A,FALSE,"INTRAN96";#N/A,#N/A,FALSE,"NAA9697";#N/A,#N/A,FALSE,"ECWEBB";#N/A,#N/A,FALSE,"MFT96";#N/A,#N/A,FALSE,"CTrecon"}</definedName>
    <definedName name="trggh_5" localSheetId="0" hidden="1">{#N/A,#N/A,FALSE,"TMCOMP96";#N/A,#N/A,FALSE,"MAT96";#N/A,#N/A,FALSE,"FANDA96";#N/A,#N/A,FALSE,"INTRAN96";#N/A,#N/A,FALSE,"NAA9697";#N/A,#N/A,FALSE,"ECWEBB";#N/A,#N/A,FALSE,"MFT96";#N/A,#N/A,FALSE,"CTrecon"}</definedName>
    <definedName name="trggh_5" hidden="1">{#N/A,#N/A,FALSE,"TMCOMP96";#N/A,#N/A,FALSE,"MAT96";#N/A,#N/A,FALSE,"FANDA96";#N/A,#N/A,FALSE,"INTRAN96";#N/A,#N/A,FALSE,"NAA9697";#N/A,#N/A,FALSE,"ECWEBB";#N/A,#N/A,FALSE,"MFT96";#N/A,#N/A,FALSE,"CTrecon"}</definedName>
    <definedName name="trggh_5_1" localSheetId="0" hidden="1">{#N/A,#N/A,FALSE,"TMCOMP96";#N/A,#N/A,FALSE,"MAT96";#N/A,#N/A,FALSE,"FANDA96";#N/A,#N/A,FALSE,"INTRAN96";#N/A,#N/A,FALSE,"NAA9697";#N/A,#N/A,FALSE,"ECWEBB";#N/A,#N/A,FALSE,"MFT96";#N/A,#N/A,FALSE,"CTrecon"}</definedName>
    <definedName name="trggh_5_1" hidden="1">{#N/A,#N/A,FALSE,"TMCOMP96";#N/A,#N/A,FALSE,"MAT96";#N/A,#N/A,FALSE,"FANDA96";#N/A,#N/A,FALSE,"INTRAN96";#N/A,#N/A,FALSE,"NAA9697";#N/A,#N/A,FALSE,"ECWEBB";#N/A,#N/A,FALSE,"MFT96";#N/A,#N/A,FALSE,"CTrecon"}</definedName>
    <definedName name="trggh_5_1_1" localSheetId="0" hidden="1">{#N/A,#N/A,FALSE,"TMCOMP96";#N/A,#N/A,FALSE,"MAT96";#N/A,#N/A,FALSE,"FANDA96";#N/A,#N/A,FALSE,"INTRAN96";#N/A,#N/A,FALSE,"NAA9697";#N/A,#N/A,FALSE,"ECWEBB";#N/A,#N/A,FALSE,"MFT96";#N/A,#N/A,FALSE,"CTrecon"}</definedName>
    <definedName name="trggh_5_1_1" hidden="1">{#N/A,#N/A,FALSE,"TMCOMP96";#N/A,#N/A,FALSE,"MAT96";#N/A,#N/A,FALSE,"FANDA96";#N/A,#N/A,FALSE,"INTRAN96";#N/A,#N/A,FALSE,"NAA9697";#N/A,#N/A,FALSE,"ECWEBB";#N/A,#N/A,FALSE,"MFT96";#N/A,#N/A,FALSE,"CTrecon"}</definedName>
    <definedName name="trggh_5_1_1_1" hidden="1">{#N/A,#N/A,FALSE,"TMCOMP96";#N/A,#N/A,FALSE,"MAT96";#N/A,#N/A,FALSE,"FANDA96";#N/A,#N/A,FALSE,"INTRAN96";#N/A,#N/A,FALSE,"NAA9697";#N/A,#N/A,FALSE,"ECWEBB";#N/A,#N/A,FALSE,"MFT96";#N/A,#N/A,FALSE,"CTrecon"}</definedName>
    <definedName name="trggh_5_1_1_2" hidden="1">{#N/A,#N/A,FALSE,"TMCOMP96";#N/A,#N/A,FALSE,"MAT96";#N/A,#N/A,FALSE,"FANDA96";#N/A,#N/A,FALSE,"INTRAN96";#N/A,#N/A,FALSE,"NAA9697";#N/A,#N/A,FALSE,"ECWEBB";#N/A,#N/A,FALSE,"MFT96";#N/A,#N/A,FALSE,"CTrecon"}</definedName>
    <definedName name="trggh_5_1_2" localSheetId="0" hidden="1">{#N/A,#N/A,FALSE,"TMCOMP96";#N/A,#N/A,FALSE,"MAT96";#N/A,#N/A,FALSE,"FANDA96";#N/A,#N/A,FALSE,"INTRAN96";#N/A,#N/A,FALSE,"NAA9697";#N/A,#N/A,FALSE,"ECWEBB";#N/A,#N/A,FALSE,"MFT96";#N/A,#N/A,FALSE,"CTrecon"}</definedName>
    <definedName name="trggh_5_1_2" hidden="1">{#N/A,#N/A,FALSE,"TMCOMP96";#N/A,#N/A,FALSE,"MAT96";#N/A,#N/A,FALSE,"FANDA96";#N/A,#N/A,FALSE,"INTRAN96";#N/A,#N/A,FALSE,"NAA9697";#N/A,#N/A,FALSE,"ECWEBB";#N/A,#N/A,FALSE,"MFT96";#N/A,#N/A,FALSE,"CTrecon"}</definedName>
    <definedName name="trggh_5_1_3" localSheetId="0" hidden="1">{#N/A,#N/A,FALSE,"TMCOMP96";#N/A,#N/A,FALSE,"MAT96";#N/A,#N/A,FALSE,"FANDA96";#N/A,#N/A,FALSE,"INTRAN96";#N/A,#N/A,FALSE,"NAA9697";#N/A,#N/A,FALSE,"ECWEBB";#N/A,#N/A,FALSE,"MFT96";#N/A,#N/A,FALSE,"CTrecon"}</definedName>
    <definedName name="trggh_5_1_3" hidden="1">{#N/A,#N/A,FALSE,"TMCOMP96";#N/A,#N/A,FALSE,"MAT96";#N/A,#N/A,FALSE,"FANDA96";#N/A,#N/A,FALSE,"INTRAN96";#N/A,#N/A,FALSE,"NAA9697";#N/A,#N/A,FALSE,"ECWEBB";#N/A,#N/A,FALSE,"MFT96";#N/A,#N/A,FALSE,"CTrecon"}</definedName>
    <definedName name="trggh_5_1_4" localSheetId="0" hidden="1">{#N/A,#N/A,FALSE,"TMCOMP96";#N/A,#N/A,FALSE,"MAT96";#N/A,#N/A,FALSE,"FANDA96";#N/A,#N/A,FALSE,"INTRAN96";#N/A,#N/A,FALSE,"NAA9697";#N/A,#N/A,FALSE,"ECWEBB";#N/A,#N/A,FALSE,"MFT96";#N/A,#N/A,FALSE,"CTrecon"}</definedName>
    <definedName name="trggh_5_1_4" hidden="1">{#N/A,#N/A,FALSE,"TMCOMP96";#N/A,#N/A,FALSE,"MAT96";#N/A,#N/A,FALSE,"FANDA96";#N/A,#N/A,FALSE,"INTRAN96";#N/A,#N/A,FALSE,"NAA9697";#N/A,#N/A,FALSE,"ECWEBB";#N/A,#N/A,FALSE,"MFT96";#N/A,#N/A,FALSE,"CTrecon"}</definedName>
    <definedName name="trggh_5_1_5" localSheetId="0" hidden="1">{#N/A,#N/A,FALSE,"TMCOMP96";#N/A,#N/A,FALSE,"MAT96";#N/A,#N/A,FALSE,"FANDA96";#N/A,#N/A,FALSE,"INTRAN96";#N/A,#N/A,FALSE,"NAA9697";#N/A,#N/A,FALSE,"ECWEBB";#N/A,#N/A,FALSE,"MFT96";#N/A,#N/A,FALSE,"CTrecon"}</definedName>
    <definedName name="trggh_5_1_5" hidden="1">{#N/A,#N/A,FALSE,"TMCOMP96";#N/A,#N/A,FALSE,"MAT96";#N/A,#N/A,FALSE,"FANDA96";#N/A,#N/A,FALSE,"INTRAN96";#N/A,#N/A,FALSE,"NAA9697";#N/A,#N/A,FALSE,"ECWEBB";#N/A,#N/A,FALSE,"MFT96";#N/A,#N/A,FALSE,"CTrecon"}</definedName>
    <definedName name="trggh_5_2" localSheetId="0" hidden="1">{#N/A,#N/A,FALSE,"TMCOMP96";#N/A,#N/A,FALSE,"MAT96";#N/A,#N/A,FALSE,"FANDA96";#N/A,#N/A,FALSE,"INTRAN96";#N/A,#N/A,FALSE,"NAA9697";#N/A,#N/A,FALSE,"ECWEBB";#N/A,#N/A,FALSE,"MFT96";#N/A,#N/A,FALSE,"CTrecon"}</definedName>
    <definedName name="trggh_5_2" hidden="1">{#N/A,#N/A,FALSE,"TMCOMP96";#N/A,#N/A,FALSE,"MAT96";#N/A,#N/A,FALSE,"FANDA96";#N/A,#N/A,FALSE,"INTRAN96";#N/A,#N/A,FALSE,"NAA9697";#N/A,#N/A,FALSE,"ECWEBB";#N/A,#N/A,FALSE,"MFT96";#N/A,#N/A,FALSE,"CTrecon"}</definedName>
    <definedName name="trggh_5_3" localSheetId="0" hidden="1">{#N/A,#N/A,FALSE,"TMCOMP96";#N/A,#N/A,FALSE,"MAT96";#N/A,#N/A,FALSE,"FANDA96";#N/A,#N/A,FALSE,"INTRAN96";#N/A,#N/A,FALSE,"NAA9697";#N/A,#N/A,FALSE,"ECWEBB";#N/A,#N/A,FALSE,"MFT96";#N/A,#N/A,FALSE,"CTrecon"}</definedName>
    <definedName name="trggh_5_3" hidden="1">{#N/A,#N/A,FALSE,"TMCOMP96";#N/A,#N/A,FALSE,"MAT96";#N/A,#N/A,FALSE,"FANDA96";#N/A,#N/A,FALSE,"INTRAN96";#N/A,#N/A,FALSE,"NAA9697";#N/A,#N/A,FALSE,"ECWEBB";#N/A,#N/A,FALSE,"MFT96";#N/A,#N/A,FALSE,"CTrecon"}</definedName>
    <definedName name="trggh_5_4" localSheetId="0" hidden="1">{#N/A,#N/A,FALSE,"TMCOMP96";#N/A,#N/A,FALSE,"MAT96";#N/A,#N/A,FALSE,"FANDA96";#N/A,#N/A,FALSE,"INTRAN96";#N/A,#N/A,FALSE,"NAA9697";#N/A,#N/A,FALSE,"ECWEBB";#N/A,#N/A,FALSE,"MFT96";#N/A,#N/A,FALSE,"CTrecon"}</definedName>
    <definedName name="trggh_5_4" hidden="1">{#N/A,#N/A,FALSE,"TMCOMP96";#N/A,#N/A,FALSE,"MAT96";#N/A,#N/A,FALSE,"FANDA96";#N/A,#N/A,FALSE,"INTRAN96";#N/A,#N/A,FALSE,"NAA9697";#N/A,#N/A,FALSE,"ECWEBB";#N/A,#N/A,FALSE,"MFT96";#N/A,#N/A,FALSE,"CTrecon"}</definedName>
    <definedName name="trggh_5_5" localSheetId="0" hidden="1">{#N/A,#N/A,FALSE,"TMCOMP96";#N/A,#N/A,FALSE,"MAT96";#N/A,#N/A,FALSE,"FANDA96";#N/A,#N/A,FALSE,"INTRAN96";#N/A,#N/A,FALSE,"NAA9697";#N/A,#N/A,FALSE,"ECWEBB";#N/A,#N/A,FALSE,"MFT96";#N/A,#N/A,FALSE,"CTrecon"}</definedName>
    <definedName name="trggh_5_5" hidden="1">{#N/A,#N/A,FALSE,"TMCOMP96";#N/A,#N/A,FALSE,"MAT96";#N/A,#N/A,FALSE,"FANDA96";#N/A,#N/A,FALSE,"INTRAN96";#N/A,#N/A,FALSE,"NAA9697";#N/A,#N/A,FALSE,"ECWEBB";#N/A,#N/A,FALSE,"MFT96";#N/A,#N/A,FALSE,"CTrecon"}</definedName>
    <definedName name="Unused" hidden="1">'[11]SUMMARY TABLE'!$S$23:$S$46</definedName>
    <definedName name="Unused4" hidden="1">'[11]SUMMARY TABLE'!$T$23:$T$46</definedName>
    <definedName name="Unused5" hidden="1">'[11]SUMMARY TABLE'!$P$23:$P$46</definedName>
    <definedName name="Unused7" hidden="1">'[11]SUMMARY TABLE'!$P$23:$P$46</definedName>
    <definedName name="Unussed12" hidden="1">{#N/A,#N/A,FALSE,"TMCOMP96";#N/A,#N/A,FALSE,"MAT96";#N/A,#N/A,FALSE,"FANDA96";#N/A,#N/A,FALSE,"INTRAN96";#N/A,#N/A,FALSE,"NAA9697";#N/A,#N/A,FALSE,"ECWEBB";#N/A,#N/A,FALSE,"MFT96";#N/A,#N/A,FALSE,"CTrecon"}</definedName>
    <definedName name="Unusued11" hidden="1">{#N/A,#N/A,FALSE,"TMCOMP96";#N/A,#N/A,FALSE,"MAT96";#N/A,#N/A,FALSE,"FANDA96";#N/A,#N/A,FALSE,"INTRAN96";#N/A,#N/A,FALSE,"NAA9697";#N/A,#N/A,FALSE,"ECWEBB";#N/A,#N/A,FALSE,"MFT96";#N/A,#N/A,FALSE,"CTrecon"}</definedName>
    <definedName name="Unusued2" hidden="1">'[11]SUMMARY TABLE'!$S$23:$S$46</definedName>
    <definedName name="Unusued24" hidden="1">#REF!</definedName>
    <definedName name="Unusued3" hidden="1">'[11]SUMMARY TABLE'!$T$23:$T$46</definedName>
    <definedName name="Unusued5" hidden="1">'[11]SUMMARY TABLE'!$Q$6:$Q$49</definedName>
    <definedName name="Unusued8" hidden="1">{#N/A,#N/A,FALSE,"TMCOMP96";#N/A,#N/A,FALSE,"MAT96";#N/A,#N/A,FALSE,"FANDA96";#N/A,#N/A,FALSE,"INTRAN96";#N/A,#N/A,FALSE,"NAA9697";#N/A,#N/A,FALSE,"ECWEBB";#N/A,#N/A,FALSE,"MFT96";#N/A,#N/A,FALSE,"CTrecon"}</definedName>
    <definedName name="werer" hidden="1">{#N/A,#N/A,FALSE,"TMCOMP96";#N/A,#N/A,FALSE,"MAT96";#N/A,#N/A,FALSE,"FANDA96";#N/A,#N/A,FALSE,"INTRAN96";#N/A,#N/A,FALSE,"NAA9697";#N/A,#N/A,FALSE,"ECWEBB";#N/A,#N/A,FALSE,"MFT96";#N/A,#N/A,FALSE,"CTrecon"}</definedName>
    <definedName name="werewrw" hidden="1">{#N/A,#N/A,FALSE,"TMCOMP96";#N/A,#N/A,FALSE,"MAT96";#N/A,#N/A,FALSE,"FANDA96";#N/A,#N/A,FALSE,"INTRAN96";#N/A,#N/A,FALSE,"NAA9697";#N/A,#N/A,FALSE,"ECWEBB";#N/A,#N/A,FALSE,"MFT96";#N/A,#N/A,FALSE,"CTrecon"}</definedName>
    <definedName name="werw" hidden="1">{#N/A,#N/A,FALSE,"TMCOMP96";#N/A,#N/A,FALSE,"MAT96";#N/A,#N/A,FALSE,"FANDA96";#N/A,#N/A,FALSE,"INTRAN96";#N/A,#N/A,FALSE,"NAA9697";#N/A,#N/A,FALSE,"ECWEBB";#N/A,#N/A,FALSE,"MFT96";#N/A,#N/A,FALSE,"CTrecon"}</definedName>
    <definedName name="What_The"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hat_The" localSheetId="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hat_The" localSheetId="4"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hat_The"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hat_The_1"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hat_The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Dint96." hidden="1">{"Debt interest",#N/A,FALSE,"DINT96"}</definedName>
    <definedName name="wrn.MoD._.Submission._.1997."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MoD._.Submission._.1997." localSheetId="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MoD._.Submission._.1997." localSheetId="4"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MoD._.Submission._.199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MoD._.Submission._.1997._1" localSheetId="0"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MoD._.Submission._.1997.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National._.Debt." hidden="1">{"Debt interest",#N/A,FALSE,"DINT 2000"}</definedName>
    <definedName name="wrn.table1." localSheetId="0" hidden="1">{#N/A,#N/A,FALSE,"CGBR95C"}</definedName>
    <definedName name="wrn.table1." localSheetId="3" hidden="1">{#N/A,#N/A,FALSE,"CGBR95C"}</definedName>
    <definedName name="wrn.table1." localSheetId="4" hidden="1">{#N/A,#N/A,FALSE,"CGBR95C"}</definedName>
    <definedName name="wrn.table1." hidden="1">{#N/A,#N/A,FALSE,"CGBR95C"}</definedName>
    <definedName name="wrn.table1._1" localSheetId="0" hidden="1">{#N/A,#N/A,FALSE,"CGBR95C"}</definedName>
    <definedName name="wrn.table1._1" localSheetId="3" hidden="1">{#N/A,#N/A,FALSE,"CGBR95C"}</definedName>
    <definedName name="wrn.table1._1" localSheetId="4" hidden="1">{#N/A,#N/A,FALSE,"CGBR95C"}</definedName>
    <definedName name="wrn.table1._1" hidden="1">{#N/A,#N/A,FALSE,"CGBR95C"}</definedName>
    <definedName name="wrn.table1._1_1" localSheetId="0" hidden="1">{#N/A,#N/A,FALSE,"CGBR95C"}</definedName>
    <definedName name="wrn.table1._1_1" hidden="1">{#N/A,#N/A,FALSE,"CGBR95C"}</definedName>
    <definedName name="wrn.table1._1_1_1" localSheetId="0" hidden="1">{#N/A,#N/A,FALSE,"CGBR95C"}</definedName>
    <definedName name="wrn.table1._1_1_1" hidden="1">{#N/A,#N/A,FALSE,"CGBR95C"}</definedName>
    <definedName name="wrn.table1._1_1_1_1" localSheetId="0" hidden="1">{#N/A,#N/A,FALSE,"CGBR95C"}</definedName>
    <definedName name="wrn.table1._1_1_1_1" hidden="1">{#N/A,#N/A,FALSE,"CGBR95C"}</definedName>
    <definedName name="wrn.table1._1_1_1_1_1" hidden="1">{#N/A,#N/A,FALSE,"CGBR95C"}</definedName>
    <definedName name="wrn.table1._1_1_1_1_2" hidden="1">{#N/A,#N/A,FALSE,"CGBR95C"}</definedName>
    <definedName name="wrn.table1._1_1_1_2" localSheetId="0" hidden="1">{#N/A,#N/A,FALSE,"CGBR95C"}</definedName>
    <definedName name="wrn.table1._1_1_1_2" hidden="1">{#N/A,#N/A,FALSE,"CGBR95C"}</definedName>
    <definedName name="wrn.table1._1_1_1_3" localSheetId="0" hidden="1">{#N/A,#N/A,FALSE,"CGBR95C"}</definedName>
    <definedName name="wrn.table1._1_1_1_3" hidden="1">{#N/A,#N/A,FALSE,"CGBR95C"}</definedName>
    <definedName name="wrn.table1._1_1_1_4" localSheetId="0" hidden="1">{#N/A,#N/A,FALSE,"CGBR95C"}</definedName>
    <definedName name="wrn.table1._1_1_1_4" hidden="1">{#N/A,#N/A,FALSE,"CGBR95C"}</definedName>
    <definedName name="wrn.table1._1_1_1_5" localSheetId="0" hidden="1">{#N/A,#N/A,FALSE,"CGBR95C"}</definedName>
    <definedName name="wrn.table1._1_1_1_5" hidden="1">{#N/A,#N/A,FALSE,"CGBR95C"}</definedName>
    <definedName name="wrn.table1._1_1_2" localSheetId="0" hidden="1">{#N/A,#N/A,FALSE,"CGBR95C"}</definedName>
    <definedName name="wrn.table1._1_1_2" hidden="1">{#N/A,#N/A,FALSE,"CGBR95C"}</definedName>
    <definedName name="wrn.table1._1_1_3" localSheetId="0" hidden="1">{#N/A,#N/A,FALSE,"CGBR95C"}</definedName>
    <definedName name="wrn.table1._1_1_3" hidden="1">{#N/A,#N/A,FALSE,"CGBR95C"}</definedName>
    <definedName name="wrn.table1._1_1_4" localSheetId="0" hidden="1">{#N/A,#N/A,FALSE,"CGBR95C"}</definedName>
    <definedName name="wrn.table1._1_1_4" hidden="1">{#N/A,#N/A,FALSE,"CGBR95C"}</definedName>
    <definedName name="wrn.table1._1_1_5" localSheetId="0" hidden="1">{#N/A,#N/A,FALSE,"CGBR95C"}</definedName>
    <definedName name="wrn.table1._1_1_5" hidden="1">{#N/A,#N/A,FALSE,"CGBR95C"}</definedName>
    <definedName name="wrn.table1._1_2" localSheetId="0" hidden="1">{#N/A,#N/A,FALSE,"CGBR95C"}</definedName>
    <definedName name="wrn.table1._1_2" hidden="1">{#N/A,#N/A,FALSE,"CGBR95C"}</definedName>
    <definedName name="wrn.table1._1_2_1" localSheetId="0" hidden="1">{#N/A,#N/A,FALSE,"CGBR95C"}</definedName>
    <definedName name="wrn.table1._1_2_1" hidden="1">{#N/A,#N/A,FALSE,"CGBR95C"}</definedName>
    <definedName name="wrn.table1._1_2_1_1" localSheetId="0" hidden="1">{#N/A,#N/A,FALSE,"CGBR95C"}</definedName>
    <definedName name="wrn.table1._1_2_1_1" hidden="1">{#N/A,#N/A,FALSE,"CGBR95C"}</definedName>
    <definedName name="wrn.table1._1_2_1_1_1" hidden="1">{#N/A,#N/A,FALSE,"CGBR95C"}</definedName>
    <definedName name="wrn.table1._1_2_1_1_2" hidden="1">{#N/A,#N/A,FALSE,"CGBR95C"}</definedName>
    <definedName name="wrn.table1._1_2_1_2" localSheetId="0" hidden="1">{#N/A,#N/A,FALSE,"CGBR95C"}</definedName>
    <definedName name="wrn.table1._1_2_1_2" hidden="1">{#N/A,#N/A,FALSE,"CGBR95C"}</definedName>
    <definedName name="wrn.table1._1_2_1_3" localSheetId="0" hidden="1">{#N/A,#N/A,FALSE,"CGBR95C"}</definedName>
    <definedName name="wrn.table1._1_2_1_3" hidden="1">{#N/A,#N/A,FALSE,"CGBR95C"}</definedName>
    <definedName name="wrn.table1._1_2_1_4" localSheetId="0" hidden="1">{#N/A,#N/A,FALSE,"CGBR95C"}</definedName>
    <definedName name="wrn.table1._1_2_1_4" hidden="1">{#N/A,#N/A,FALSE,"CGBR95C"}</definedName>
    <definedName name="wrn.table1._1_2_1_5" localSheetId="0" hidden="1">{#N/A,#N/A,FALSE,"CGBR95C"}</definedName>
    <definedName name="wrn.table1._1_2_1_5" hidden="1">{#N/A,#N/A,FALSE,"CGBR95C"}</definedName>
    <definedName name="wrn.table1._1_2_2" localSheetId="0" hidden="1">{#N/A,#N/A,FALSE,"CGBR95C"}</definedName>
    <definedName name="wrn.table1._1_2_2" hidden="1">{#N/A,#N/A,FALSE,"CGBR95C"}</definedName>
    <definedName name="wrn.table1._1_2_3" localSheetId="0" hidden="1">{#N/A,#N/A,FALSE,"CGBR95C"}</definedName>
    <definedName name="wrn.table1._1_2_3" hidden="1">{#N/A,#N/A,FALSE,"CGBR95C"}</definedName>
    <definedName name="wrn.table1._1_2_4" localSheetId="0" hidden="1">{#N/A,#N/A,FALSE,"CGBR95C"}</definedName>
    <definedName name="wrn.table1._1_2_4" hidden="1">{#N/A,#N/A,FALSE,"CGBR95C"}</definedName>
    <definedName name="wrn.table1._1_2_5" localSheetId="0" hidden="1">{#N/A,#N/A,FALSE,"CGBR95C"}</definedName>
    <definedName name="wrn.table1._1_2_5" hidden="1">{#N/A,#N/A,FALSE,"CGBR95C"}</definedName>
    <definedName name="wrn.table1._1_3" localSheetId="0" hidden="1">{#N/A,#N/A,FALSE,"CGBR95C"}</definedName>
    <definedName name="wrn.table1._1_3" hidden="1">{#N/A,#N/A,FALSE,"CGBR95C"}</definedName>
    <definedName name="wrn.table1._1_3_1" localSheetId="0" hidden="1">{#N/A,#N/A,FALSE,"CGBR95C"}</definedName>
    <definedName name="wrn.table1._1_3_1" hidden="1">{#N/A,#N/A,FALSE,"CGBR95C"}</definedName>
    <definedName name="wrn.table1._1_3_1_1" localSheetId="0" hidden="1">{#N/A,#N/A,FALSE,"CGBR95C"}</definedName>
    <definedName name="wrn.table1._1_3_1_1" hidden="1">{#N/A,#N/A,FALSE,"CGBR95C"}</definedName>
    <definedName name="wrn.table1._1_3_1_1_1" hidden="1">{#N/A,#N/A,FALSE,"CGBR95C"}</definedName>
    <definedName name="wrn.table1._1_3_1_1_2" hidden="1">{#N/A,#N/A,FALSE,"CGBR95C"}</definedName>
    <definedName name="wrn.table1._1_3_1_2" localSheetId="0" hidden="1">{#N/A,#N/A,FALSE,"CGBR95C"}</definedName>
    <definedName name="wrn.table1._1_3_1_2" hidden="1">{#N/A,#N/A,FALSE,"CGBR95C"}</definedName>
    <definedName name="wrn.table1._1_3_1_3" localSheetId="0" hidden="1">{#N/A,#N/A,FALSE,"CGBR95C"}</definedName>
    <definedName name="wrn.table1._1_3_1_3" hidden="1">{#N/A,#N/A,FALSE,"CGBR95C"}</definedName>
    <definedName name="wrn.table1._1_3_1_4" localSheetId="0" hidden="1">{#N/A,#N/A,FALSE,"CGBR95C"}</definedName>
    <definedName name="wrn.table1._1_3_1_4" hidden="1">{#N/A,#N/A,FALSE,"CGBR95C"}</definedName>
    <definedName name="wrn.table1._1_3_1_5" localSheetId="0" hidden="1">{#N/A,#N/A,FALSE,"CGBR95C"}</definedName>
    <definedName name="wrn.table1._1_3_1_5" hidden="1">{#N/A,#N/A,FALSE,"CGBR95C"}</definedName>
    <definedName name="wrn.table1._1_3_2" localSheetId="0" hidden="1">{#N/A,#N/A,FALSE,"CGBR95C"}</definedName>
    <definedName name="wrn.table1._1_3_2" hidden="1">{#N/A,#N/A,FALSE,"CGBR95C"}</definedName>
    <definedName name="wrn.table1._1_3_3" localSheetId="0" hidden="1">{#N/A,#N/A,FALSE,"CGBR95C"}</definedName>
    <definedName name="wrn.table1._1_3_3" hidden="1">{#N/A,#N/A,FALSE,"CGBR95C"}</definedName>
    <definedName name="wrn.table1._1_3_4" localSheetId="0" hidden="1">{#N/A,#N/A,FALSE,"CGBR95C"}</definedName>
    <definedName name="wrn.table1._1_3_4" hidden="1">{#N/A,#N/A,FALSE,"CGBR95C"}</definedName>
    <definedName name="wrn.table1._1_3_5" localSheetId="0" hidden="1">{#N/A,#N/A,FALSE,"CGBR95C"}</definedName>
    <definedName name="wrn.table1._1_3_5" hidden="1">{#N/A,#N/A,FALSE,"CGBR95C"}</definedName>
    <definedName name="wrn.table1._1_4" localSheetId="0" hidden="1">{#N/A,#N/A,FALSE,"CGBR95C"}</definedName>
    <definedName name="wrn.table1._1_4" hidden="1">{#N/A,#N/A,FALSE,"CGBR95C"}</definedName>
    <definedName name="wrn.table1._1_4_1" localSheetId="0" hidden="1">{#N/A,#N/A,FALSE,"CGBR95C"}</definedName>
    <definedName name="wrn.table1._1_4_1" hidden="1">{#N/A,#N/A,FALSE,"CGBR95C"}</definedName>
    <definedName name="wrn.table1._1_4_1_1" localSheetId="0" hidden="1">{#N/A,#N/A,FALSE,"CGBR95C"}</definedName>
    <definedName name="wrn.table1._1_4_1_1" hidden="1">{#N/A,#N/A,FALSE,"CGBR95C"}</definedName>
    <definedName name="wrn.table1._1_4_1_2" localSheetId="0" hidden="1">{#N/A,#N/A,FALSE,"CGBR95C"}</definedName>
    <definedName name="wrn.table1._1_4_1_2" hidden="1">{#N/A,#N/A,FALSE,"CGBR95C"}</definedName>
    <definedName name="wrn.table1._1_4_1_3" localSheetId="0" hidden="1">{#N/A,#N/A,FALSE,"CGBR95C"}</definedName>
    <definedName name="wrn.table1._1_4_1_3" hidden="1">{#N/A,#N/A,FALSE,"CGBR95C"}</definedName>
    <definedName name="wrn.table1._1_4_1_4" localSheetId="0" hidden="1">{#N/A,#N/A,FALSE,"CGBR95C"}</definedName>
    <definedName name="wrn.table1._1_4_1_4" hidden="1">{#N/A,#N/A,FALSE,"CGBR95C"}</definedName>
    <definedName name="wrn.table1._1_4_1_5" hidden="1">{#N/A,#N/A,FALSE,"CGBR95C"}</definedName>
    <definedName name="wrn.table1._1_4_2" localSheetId="0" hidden="1">{#N/A,#N/A,FALSE,"CGBR95C"}</definedName>
    <definedName name="wrn.table1._1_4_2" hidden="1">{#N/A,#N/A,FALSE,"CGBR95C"}</definedName>
    <definedName name="wrn.table1._1_4_3" localSheetId="0" hidden="1">{#N/A,#N/A,FALSE,"CGBR95C"}</definedName>
    <definedName name="wrn.table1._1_4_3" hidden="1">{#N/A,#N/A,FALSE,"CGBR95C"}</definedName>
    <definedName name="wrn.table1._1_4_4" localSheetId="0" hidden="1">{#N/A,#N/A,FALSE,"CGBR95C"}</definedName>
    <definedName name="wrn.table1._1_4_4" hidden="1">{#N/A,#N/A,FALSE,"CGBR95C"}</definedName>
    <definedName name="wrn.table1._1_4_5" localSheetId="0" hidden="1">{#N/A,#N/A,FALSE,"CGBR95C"}</definedName>
    <definedName name="wrn.table1._1_4_5" hidden="1">{#N/A,#N/A,FALSE,"CGBR95C"}</definedName>
    <definedName name="wrn.table1._1_5" localSheetId="0" hidden="1">{#N/A,#N/A,FALSE,"CGBR95C"}</definedName>
    <definedName name="wrn.table1._1_5" hidden="1">{#N/A,#N/A,FALSE,"CGBR95C"}</definedName>
    <definedName name="wrn.table1._1_5_1" localSheetId="0" hidden="1">{#N/A,#N/A,FALSE,"CGBR95C"}</definedName>
    <definedName name="wrn.table1._1_5_1" hidden="1">{#N/A,#N/A,FALSE,"CGBR95C"}</definedName>
    <definedName name="wrn.table1._1_5_2" localSheetId="0" hidden="1">{#N/A,#N/A,FALSE,"CGBR95C"}</definedName>
    <definedName name="wrn.table1._1_5_2" hidden="1">{#N/A,#N/A,FALSE,"CGBR95C"}</definedName>
    <definedName name="wrn.table1._1_5_3" localSheetId="0" hidden="1">{#N/A,#N/A,FALSE,"CGBR95C"}</definedName>
    <definedName name="wrn.table1._1_5_3" hidden="1">{#N/A,#N/A,FALSE,"CGBR95C"}</definedName>
    <definedName name="wrn.table1._1_5_4" localSheetId="0" hidden="1">{#N/A,#N/A,FALSE,"CGBR95C"}</definedName>
    <definedName name="wrn.table1._1_5_4" hidden="1">{#N/A,#N/A,FALSE,"CGBR95C"}</definedName>
    <definedName name="wrn.table1._1_5_5" hidden="1">{#N/A,#N/A,FALSE,"CGBR95C"}</definedName>
    <definedName name="wrn.table1._2" localSheetId="0" hidden="1">{#N/A,#N/A,FALSE,"CGBR95C"}</definedName>
    <definedName name="wrn.table1._2" localSheetId="3" hidden="1">{#N/A,#N/A,FALSE,"CGBR95C"}</definedName>
    <definedName name="wrn.table1._2" localSheetId="4" hidden="1">{#N/A,#N/A,FALSE,"CGBR95C"}</definedName>
    <definedName name="wrn.table1._2" hidden="1">{#N/A,#N/A,FALSE,"CGBR95C"}</definedName>
    <definedName name="wrn.table1._2_1" localSheetId="0" hidden="1">{#N/A,#N/A,FALSE,"CGBR95C"}</definedName>
    <definedName name="wrn.table1._2_1" hidden="1">{#N/A,#N/A,FALSE,"CGBR95C"}</definedName>
    <definedName name="wrn.table1._2_1_1" localSheetId="0" hidden="1">{#N/A,#N/A,FALSE,"CGBR95C"}</definedName>
    <definedName name="wrn.table1._2_1_1" hidden="1">{#N/A,#N/A,FALSE,"CGBR95C"}</definedName>
    <definedName name="wrn.table1._2_1_1_1" hidden="1">{#N/A,#N/A,FALSE,"CGBR95C"}</definedName>
    <definedName name="wrn.table1._2_1_1_2" hidden="1">{#N/A,#N/A,FALSE,"CGBR95C"}</definedName>
    <definedName name="wrn.table1._2_1_2" localSheetId="0" hidden="1">{#N/A,#N/A,FALSE,"CGBR95C"}</definedName>
    <definedName name="wrn.table1._2_1_2" hidden="1">{#N/A,#N/A,FALSE,"CGBR95C"}</definedName>
    <definedName name="wrn.table1._2_1_3" localSheetId="0" hidden="1">{#N/A,#N/A,FALSE,"CGBR95C"}</definedName>
    <definedName name="wrn.table1._2_1_3" hidden="1">{#N/A,#N/A,FALSE,"CGBR95C"}</definedName>
    <definedName name="wrn.table1._2_1_4" localSheetId="0" hidden="1">{#N/A,#N/A,FALSE,"CGBR95C"}</definedName>
    <definedName name="wrn.table1._2_1_4" hidden="1">{#N/A,#N/A,FALSE,"CGBR95C"}</definedName>
    <definedName name="wrn.table1._2_1_5" localSheetId="0" hidden="1">{#N/A,#N/A,FALSE,"CGBR95C"}</definedName>
    <definedName name="wrn.table1._2_1_5" hidden="1">{#N/A,#N/A,FALSE,"CGBR95C"}</definedName>
    <definedName name="wrn.table1._2_2" localSheetId="0" hidden="1">{#N/A,#N/A,FALSE,"CGBR95C"}</definedName>
    <definedName name="wrn.table1._2_2" hidden="1">{#N/A,#N/A,FALSE,"CGBR95C"}</definedName>
    <definedName name="wrn.table1._2_3" localSheetId="0" hidden="1">{#N/A,#N/A,FALSE,"CGBR95C"}</definedName>
    <definedName name="wrn.table1._2_3" hidden="1">{#N/A,#N/A,FALSE,"CGBR95C"}</definedName>
    <definedName name="wrn.table1._2_4" localSheetId="0" hidden="1">{#N/A,#N/A,FALSE,"CGBR95C"}</definedName>
    <definedName name="wrn.table1._2_4" hidden="1">{#N/A,#N/A,FALSE,"CGBR95C"}</definedName>
    <definedName name="wrn.table1._2_5" localSheetId="0" hidden="1">{#N/A,#N/A,FALSE,"CGBR95C"}</definedName>
    <definedName name="wrn.table1._2_5" hidden="1">{#N/A,#N/A,FALSE,"CGBR95C"}</definedName>
    <definedName name="wrn.table1._3" localSheetId="0" hidden="1">{#N/A,#N/A,FALSE,"CGBR95C"}</definedName>
    <definedName name="wrn.table1._3" hidden="1">{#N/A,#N/A,FALSE,"CGBR95C"}</definedName>
    <definedName name="wrn.table1._3_1" localSheetId="0" hidden="1">{#N/A,#N/A,FALSE,"CGBR95C"}</definedName>
    <definedName name="wrn.table1._3_1" hidden="1">{#N/A,#N/A,FALSE,"CGBR95C"}</definedName>
    <definedName name="wrn.table1._3_1_1" localSheetId="0" hidden="1">{#N/A,#N/A,FALSE,"CGBR95C"}</definedName>
    <definedName name="wrn.table1._3_1_1" hidden="1">{#N/A,#N/A,FALSE,"CGBR95C"}</definedName>
    <definedName name="wrn.table1._3_1_1_1" hidden="1">{#N/A,#N/A,FALSE,"CGBR95C"}</definedName>
    <definedName name="wrn.table1._3_1_1_2" hidden="1">{#N/A,#N/A,FALSE,"CGBR95C"}</definedName>
    <definedName name="wrn.table1._3_1_2" localSheetId="0" hidden="1">{#N/A,#N/A,FALSE,"CGBR95C"}</definedName>
    <definedName name="wrn.table1._3_1_2" hidden="1">{#N/A,#N/A,FALSE,"CGBR95C"}</definedName>
    <definedName name="wrn.table1._3_1_3" localSheetId="0" hidden="1">{#N/A,#N/A,FALSE,"CGBR95C"}</definedName>
    <definedName name="wrn.table1._3_1_3" hidden="1">{#N/A,#N/A,FALSE,"CGBR95C"}</definedName>
    <definedName name="wrn.table1._3_1_4" localSheetId="0" hidden="1">{#N/A,#N/A,FALSE,"CGBR95C"}</definedName>
    <definedName name="wrn.table1._3_1_4" hidden="1">{#N/A,#N/A,FALSE,"CGBR95C"}</definedName>
    <definedName name="wrn.table1._3_1_5" localSheetId="0" hidden="1">{#N/A,#N/A,FALSE,"CGBR95C"}</definedName>
    <definedName name="wrn.table1._3_1_5" hidden="1">{#N/A,#N/A,FALSE,"CGBR95C"}</definedName>
    <definedName name="wrn.table1._3_2" localSheetId="0" hidden="1">{#N/A,#N/A,FALSE,"CGBR95C"}</definedName>
    <definedName name="wrn.table1._3_2" hidden="1">{#N/A,#N/A,FALSE,"CGBR95C"}</definedName>
    <definedName name="wrn.table1._3_3" localSheetId="0" hidden="1">{#N/A,#N/A,FALSE,"CGBR95C"}</definedName>
    <definedName name="wrn.table1._3_3" hidden="1">{#N/A,#N/A,FALSE,"CGBR95C"}</definedName>
    <definedName name="wrn.table1._3_4" localSheetId="0" hidden="1">{#N/A,#N/A,FALSE,"CGBR95C"}</definedName>
    <definedName name="wrn.table1._3_4" hidden="1">{#N/A,#N/A,FALSE,"CGBR95C"}</definedName>
    <definedName name="wrn.table1._3_5" localSheetId="0" hidden="1">{#N/A,#N/A,FALSE,"CGBR95C"}</definedName>
    <definedName name="wrn.table1._3_5" hidden="1">{#N/A,#N/A,FALSE,"CGBR95C"}</definedName>
    <definedName name="wrn.table1._4" localSheetId="0" hidden="1">{#N/A,#N/A,FALSE,"CGBR95C"}</definedName>
    <definedName name="wrn.table1._4" hidden="1">{#N/A,#N/A,FALSE,"CGBR95C"}</definedName>
    <definedName name="wrn.table1._4_1" localSheetId="0" hidden="1">{#N/A,#N/A,FALSE,"CGBR95C"}</definedName>
    <definedName name="wrn.table1._4_1" hidden="1">{#N/A,#N/A,FALSE,"CGBR95C"}</definedName>
    <definedName name="wrn.table1._4_1_1" localSheetId="0" hidden="1">{#N/A,#N/A,FALSE,"CGBR95C"}</definedName>
    <definedName name="wrn.table1._4_1_1" hidden="1">{#N/A,#N/A,FALSE,"CGBR95C"}</definedName>
    <definedName name="wrn.table1._4_1_1_1" hidden="1">{#N/A,#N/A,FALSE,"CGBR95C"}</definedName>
    <definedName name="wrn.table1._4_1_1_2" hidden="1">{#N/A,#N/A,FALSE,"CGBR95C"}</definedName>
    <definedName name="wrn.table1._4_1_2" localSheetId="0" hidden="1">{#N/A,#N/A,FALSE,"CGBR95C"}</definedName>
    <definedName name="wrn.table1._4_1_2" hidden="1">{#N/A,#N/A,FALSE,"CGBR95C"}</definedName>
    <definedName name="wrn.table1._4_1_3" localSheetId="0" hidden="1">{#N/A,#N/A,FALSE,"CGBR95C"}</definedName>
    <definedName name="wrn.table1._4_1_3" hidden="1">{#N/A,#N/A,FALSE,"CGBR95C"}</definedName>
    <definedName name="wrn.table1._4_1_4" localSheetId="0" hidden="1">{#N/A,#N/A,FALSE,"CGBR95C"}</definedName>
    <definedName name="wrn.table1._4_1_4" hidden="1">{#N/A,#N/A,FALSE,"CGBR95C"}</definedName>
    <definedName name="wrn.table1._4_1_5" localSheetId="0" hidden="1">{#N/A,#N/A,FALSE,"CGBR95C"}</definedName>
    <definedName name="wrn.table1._4_1_5" hidden="1">{#N/A,#N/A,FALSE,"CGBR95C"}</definedName>
    <definedName name="wrn.table1._4_2" localSheetId="0" hidden="1">{#N/A,#N/A,FALSE,"CGBR95C"}</definedName>
    <definedName name="wrn.table1._4_2" hidden="1">{#N/A,#N/A,FALSE,"CGBR95C"}</definedName>
    <definedName name="wrn.table1._4_3" localSheetId="0" hidden="1">{#N/A,#N/A,FALSE,"CGBR95C"}</definedName>
    <definedName name="wrn.table1._4_3" hidden="1">{#N/A,#N/A,FALSE,"CGBR95C"}</definedName>
    <definedName name="wrn.table1._4_4" localSheetId="0" hidden="1">{#N/A,#N/A,FALSE,"CGBR95C"}</definedName>
    <definedName name="wrn.table1._4_4" hidden="1">{#N/A,#N/A,FALSE,"CGBR95C"}</definedName>
    <definedName name="wrn.table1._4_5" localSheetId="0" hidden="1">{#N/A,#N/A,FALSE,"CGBR95C"}</definedName>
    <definedName name="wrn.table1._4_5" hidden="1">{#N/A,#N/A,FALSE,"CGBR95C"}</definedName>
    <definedName name="wrn.table1._5" localSheetId="0" hidden="1">{#N/A,#N/A,FALSE,"CGBR95C"}</definedName>
    <definedName name="wrn.table1._5" hidden="1">{#N/A,#N/A,FALSE,"CGBR95C"}</definedName>
    <definedName name="wrn.table1._5_1" localSheetId="0" hidden="1">{#N/A,#N/A,FALSE,"CGBR95C"}</definedName>
    <definedName name="wrn.table1._5_1" hidden="1">{#N/A,#N/A,FALSE,"CGBR95C"}</definedName>
    <definedName name="wrn.table1._5_1_1" localSheetId="0" hidden="1">{#N/A,#N/A,FALSE,"CGBR95C"}</definedName>
    <definedName name="wrn.table1._5_1_1" hidden="1">{#N/A,#N/A,FALSE,"CGBR95C"}</definedName>
    <definedName name="wrn.table1._5_1_1_1" hidden="1">{#N/A,#N/A,FALSE,"CGBR95C"}</definedName>
    <definedName name="wrn.table1._5_1_1_2" hidden="1">{#N/A,#N/A,FALSE,"CGBR95C"}</definedName>
    <definedName name="wrn.table1._5_1_2" localSheetId="0" hidden="1">{#N/A,#N/A,FALSE,"CGBR95C"}</definedName>
    <definedName name="wrn.table1._5_1_2" hidden="1">{#N/A,#N/A,FALSE,"CGBR95C"}</definedName>
    <definedName name="wrn.table1._5_1_3" localSheetId="0" hidden="1">{#N/A,#N/A,FALSE,"CGBR95C"}</definedName>
    <definedName name="wrn.table1._5_1_3" hidden="1">{#N/A,#N/A,FALSE,"CGBR95C"}</definedName>
    <definedName name="wrn.table1._5_1_4" localSheetId="0" hidden="1">{#N/A,#N/A,FALSE,"CGBR95C"}</definedName>
    <definedName name="wrn.table1._5_1_4" hidden="1">{#N/A,#N/A,FALSE,"CGBR95C"}</definedName>
    <definedName name="wrn.table1._5_1_5" localSheetId="0" hidden="1">{#N/A,#N/A,FALSE,"CGBR95C"}</definedName>
    <definedName name="wrn.table1._5_1_5" hidden="1">{#N/A,#N/A,FALSE,"CGBR95C"}</definedName>
    <definedName name="wrn.table1._5_2" localSheetId="0" hidden="1">{#N/A,#N/A,FALSE,"CGBR95C"}</definedName>
    <definedName name="wrn.table1._5_2" hidden="1">{#N/A,#N/A,FALSE,"CGBR95C"}</definedName>
    <definedName name="wrn.table1._5_3" localSheetId="0" hidden="1">{#N/A,#N/A,FALSE,"CGBR95C"}</definedName>
    <definedName name="wrn.table1._5_3" hidden="1">{#N/A,#N/A,FALSE,"CGBR95C"}</definedName>
    <definedName name="wrn.table1._5_4" localSheetId="0" hidden="1">{#N/A,#N/A,FALSE,"CGBR95C"}</definedName>
    <definedName name="wrn.table1._5_4" hidden="1">{#N/A,#N/A,FALSE,"CGBR95C"}</definedName>
    <definedName name="wrn.table1._5_5" localSheetId="0" hidden="1">{#N/A,#N/A,FALSE,"CGBR95C"}</definedName>
    <definedName name="wrn.table1._5_5" hidden="1">{#N/A,#N/A,FALSE,"CGBR95C"}</definedName>
    <definedName name="wrn.table2." localSheetId="0" hidden="1">{#N/A,#N/A,FALSE,"CGBR95C"}</definedName>
    <definedName name="wrn.table2." localSheetId="3" hidden="1">{#N/A,#N/A,FALSE,"CGBR95C"}</definedName>
    <definedName name="wrn.table2." localSheetId="4" hidden="1">{#N/A,#N/A,FALSE,"CGBR95C"}</definedName>
    <definedName name="wrn.table2." hidden="1">{#N/A,#N/A,FALSE,"CGBR95C"}</definedName>
    <definedName name="wrn.table2._1" localSheetId="0" hidden="1">{#N/A,#N/A,FALSE,"CGBR95C"}</definedName>
    <definedName name="wrn.table2._1" localSheetId="3" hidden="1">{#N/A,#N/A,FALSE,"CGBR95C"}</definedName>
    <definedName name="wrn.table2._1" localSheetId="4" hidden="1">{#N/A,#N/A,FALSE,"CGBR95C"}</definedName>
    <definedName name="wrn.table2._1" hidden="1">{#N/A,#N/A,FALSE,"CGBR95C"}</definedName>
    <definedName name="wrn.table2._1_1" localSheetId="0" hidden="1">{#N/A,#N/A,FALSE,"CGBR95C"}</definedName>
    <definedName name="wrn.table2._1_1" hidden="1">{#N/A,#N/A,FALSE,"CGBR95C"}</definedName>
    <definedName name="wrn.table2._1_1_1" localSheetId="0" hidden="1">{#N/A,#N/A,FALSE,"CGBR95C"}</definedName>
    <definedName name="wrn.table2._1_1_1" hidden="1">{#N/A,#N/A,FALSE,"CGBR95C"}</definedName>
    <definedName name="wrn.table2._1_1_1_1" localSheetId="0" hidden="1">{#N/A,#N/A,FALSE,"CGBR95C"}</definedName>
    <definedName name="wrn.table2._1_1_1_1" hidden="1">{#N/A,#N/A,FALSE,"CGBR95C"}</definedName>
    <definedName name="wrn.table2._1_1_1_1_1" hidden="1">{#N/A,#N/A,FALSE,"CGBR95C"}</definedName>
    <definedName name="wrn.table2._1_1_1_1_2" hidden="1">{#N/A,#N/A,FALSE,"CGBR95C"}</definedName>
    <definedName name="wrn.table2._1_1_1_2" localSheetId="0" hidden="1">{#N/A,#N/A,FALSE,"CGBR95C"}</definedName>
    <definedName name="wrn.table2._1_1_1_2" hidden="1">{#N/A,#N/A,FALSE,"CGBR95C"}</definedName>
    <definedName name="wrn.table2._1_1_1_3" localSheetId="0" hidden="1">{#N/A,#N/A,FALSE,"CGBR95C"}</definedName>
    <definedName name="wrn.table2._1_1_1_3" hidden="1">{#N/A,#N/A,FALSE,"CGBR95C"}</definedName>
    <definedName name="wrn.table2._1_1_1_4" localSheetId="0" hidden="1">{#N/A,#N/A,FALSE,"CGBR95C"}</definedName>
    <definedName name="wrn.table2._1_1_1_4" hidden="1">{#N/A,#N/A,FALSE,"CGBR95C"}</definedName>
    <definedName name="wrn.table2._1_1_1_5" localSheetId="0" hidden="1">{#N/A,#N/A,FALSE,"CGBR95C"}</definedName>
    <definedName name="wrn.table2._1_1_1_5" hidden="1">{#N/A,#N/A,FALSE,"CGBR95C"}</definedName>
    <definedName name="wrn.table2._1_1_2" localSheetId="0" hidden="1">{#N/A,#N/A,FALSE,"CGBR95C"}</definedName>
    <definedName name="wrn.table2._1_1_2" hidden="1">{#N/A,#N/A,FALSE,"CGBR95C"}</definedName>
    <definedName name="wrn.table2._1_1_3" localSheetId="0" hidden="1">{#N/A,#N/A,FALSE,"CGBR95C"}</definedName>
    <definedName name="wrn.table2._1_1_3" hidden="1">{#N/A,#N/A,FALSE,"CGBR95C"}</definedName>
    <definedName name="wrn.table2._1_1_4" localSheetId="0" hidden="1">{#N/A,#N/A,FALSE,"CGBR95C"}</definedName>
    <definedName name="wrn.table2._1_1_4" hidden="1">{#N/A,#N/A,FALSE,"CGBR95C"}</definedName>
    <definedName name="wrn.table2._1_1_5" localSheetId="0" hidden="1">{#N/A,#N/A,FALSE,"CGBR95C"}</definedName>
    <definedName name="wrn.table2._1_1_5" hidden="1">{#N/A,#N/A,FALSE,"CGBR95C"}</definedName>
    <definedName name="wrn.table2._1_2" localSheetId="0" hidden="1">{#N/A,#N/A,FALSE,"CGBR95C"}</definedName>
    <definedName name="wrn.table2._1_2" hidden="1">{#N/A,#N/A,FALSE,"CGBR95C"}</definedName>
    <definedName name="wrn.table2._1_2_1" localSheetId="0" hidden="1">{#N/A,#N/A,FALSE,"CGBR95C"}</definedName>
    <definedName name="wrn.table2._1_2_1" hidden="1">{#N/A,#N/A,FALSE,"CGBR95C"}</definedName>
    <definedName name="wrn.table2._1_2_1_1" localSheetId="0" hidden="1">{#N/A,#N/A,FALSE,"CGBR95C"}</definedName>
    <definedName name="wrn.table2._1_2_1_1" hidden="1">{#N/A,#N/A,FALSE,"CGBR95C"}</definedName>
    <definedName name="wrn.table2._1_2_1_1_1" hidden="1">{#N/A,#N/A,FALSE,"CGBR95C"}</definedName>
    <definedName name="wrn.table2._1_2_1_1_2" hidden="1">{#N/A,#N/A,FALSE,"CGBR95C"}</definedName>
    <definedName name="wrn.table2._1_2_1_2" localSheetId="0" hidden="1">{#N/A,#N/A,FALSE,"CGBR95C"}</definedName>
    <definedName name="wrn.table2._1_2_1_2" hidden="1">{#N/A,#N/A,FALSE,"CGBR95C"}</definedName>
    <definedName name="wrn.table2._1_2_1_3" localSheetId="0" hidden="1">{#N/A,#N/A,FALSE,"CGBR95C"}</definedName>
    <definedName name="wrn.table2._1_2_1_3" hidden="1">{#N/A,#N/A,FALSE,"CGBR95C"}</definedName>
    <definedName name="wrn.table2._1_2_1_4" localSheetId="0" hidden="1">{#N/A,#N/A,FALSE,"CGBR95C"}</definedName>
    <definedName name="wrn.table2._1_2_1_4" hidden="1">{#N/A,#N/A,FALSE,"CGBR95C"}</definedName>
    <definedName name="wrn.table2._1_2_1_5" localSheetId="0" hidden="1">{#N/A,#N/A,FALSE,"CGBR95C"}</definedName>
    <definedName name="wrn.table2._1_2_1_5" hidden="1">{#N/A,#N/A,FALSE,"CGBR95C"}</definedName>
    <definedName name="wrn.table2._1_2_2" localSheetId="0" hidden="1">{#N/A,#N/A,FALSE,"CGBR95C"}</definedName>
    <definedName name="wrn.table2._1_2_2" hidden="1">{#N/A,#N/A,FALSE,"CGBR95C"}</definedName>
    <definedName name="wrn.table2._1_2_3" localSheetId="0" hidden="1">{#N/A,#N/A,FALSE,"CGBR95C"}</definedName>
    <definedName name="wrn.table2._1_2_3" hidden="1">{#N/A,#N/A,FALSE,"CGBR95C"}</definedName>
    <definedName name="wrn.table2._1_2_4" localSheetId="0" hidden="1">{#N/A,#N/A,FALSE,"CGBR95C"}</definedName>
    <definedName name="wrn.table2._1_2_4" hidden="1">{#N/A,#N/A,FALSE,"CGBR95C"}</definedName>
    <definedName name="wrn.table2._1_2_5" localSheetId="0" hidden="1">{#N/A,#N/A,FALSE,"CGBR95C"}</definedName>
    <definedName name="wrn.table2._1_2_5" hidden="1">{#N/A,#N/A,FALSE,"CGBR95C"}</definedName>
    <definedName name="wrn.table2._1_3" localSheetId="0" hidden="1">{#N/A,#N/A,FALSE,"CGBR95C"}</definedName>
    <definedName name="wrn.table2._1_3" hidden="1">{#N/A,#N/A,FALSE,"CGBR95C"}</definedName>
    <definedName name="wrn.table2._1_3_1" localSheetId="0" hidden="1">{#N/A,#N/A,FALSE,"CGBR95C"}</definedName>
    <definedName name="wrn.table2._1_3_1" hidden="1">{#N/A,#N/A,FALSE,"CGBR95C"}</definedName>
    <definedName name="wrn.table2._1_3_1_1" localSheetId="0" hidden="1">{#N/A,#N/A,FALSE,"CGBR95C"}</definedName>
    <definedName name="wrn.table2._1_3_1_1" hidden="1">{#N/A,#N/A,FALSE,"CGBR95C"}</definedName>
    <definedName name="wrn.table2._1_3_1_1_1" hidden="1">{#N/A,#N/A,FALSE,"CGBR95C"}</definedName>
    <definedName name="wrn.table2._1_3_1_1_2" hidden="1">{#N/A,#N/A,FALSE,"CGBR95C"}</definedName>
    <definedName name="wrn.table2._1_3_1_2" localSheetId="0" hidden="1">{#N/A,#N/A,FALSE,"CGBR95C"}</definedName>
    <definedName name="wrn.table2._1_3_1_2" hidden="1">{#N/A,#N/A,FALSE,"CGBR95C"}</definedName>
    <definedName name="wrn.table2._1_3_1_3" localSheetId="0" hidden="1">{#N/A,#N/A,FALSE,"CGBR95C"}</definedName>
    <definedName name="wrn.table2._1_3_1_3" hidden="1">{#N/A,#N/A,FALSE,"CGBR95C"}</definedName>
    <definedName name="wrn.table2._1_3_1_4" localSheetId="0" hidden="1">{#N/A,#N/A,FALSE,"CGBR95C"}</definedName>
    <definedName name="wrn.table2._1_3_1_4" hidden="1">{#N/A,#N/A,FALSE,"CGBR95C"}</definedName>
    <definedName name="wrn.table2._1_3_1_5" localSheetId="0" hidden="1">{#N/A,#N/A,FALSE,"CGBR95C"}</definedName>
    <definedName name="wrn.table2._1_3_1_5" hidden="1">{#N/A,#N/A,FALSE,"CGBR95C"}</definedName>
    <definedName name="wrn.table2._1_3_2" localSheetId="0" hidden="1">{#N/A,#N/A,FALSE,"CGBR95C"}</definedName>
    <definedName name="wrn.table2._1_3_2" hidden="1">{#N/A,#N/A,FALSE,"CGBR95C"}</definedName>
    <definedName name="wrn.table2._1_3_3" localSheetId="0" hidden="1">{#N/A,#N/A,FALSE,"CGBR95C"}</definedName>
    <definedName name="wrn.table2._1_3_3" hidden="1">{#N/A,#N/A,FALSE,"CGBR95C"}</definedName>
    <definedName name="wrn.table2._1_3_4" localSheetId="0" hidden="1">{#N/A,#N/A,FALSE,"CGBR95C"}</definedName>
    <definedName name="wrn.table2._1_3_4" hidden="1">{#N/A,#N/A,FALSE,"CGBR95C"}</definedName>
    <definedName name="wrn.table2._1_3_5" localSheetId="0" hidden="1">{#N/A,#N/A,FALSE,"CGBR95C"}</definedName>
    <definedName name="wrn.table2._1_3_5" hidden="1">{#N/A,#N/A,FALSE,"CGBR95C"}</definedName>
    <definedName name="wrn.table2._1_4" localSheetId="0" hidden="1">{#N/A,#N/A,FALSE,"CGBR95C"}</definedName>
    <definedName name="wrn.table2._1_4" hidden="1">{#N/A,#N/A,FALSE,"CGBR95C"}</definedName>
    <definedName name="wrn.table2._1_4_1" localSheetId="0" hidden="1">{#N/A,#N/A,FALSE,"CGBR95C"}</definedName>
    <definedName name="wrn.table2._1_4_1" hidden="1">{#N/A,#N/A,FALSE,"CGBR95C"}</definedName>
    <definedName name="wrn.table2._1_4_1_1" localSheetId="0" hidden="1">{#N/A,#N/A,FALSE,"CGBR95C"}</definedName>
    <definedName name="wrn.table2._1_4_1_1" hidden="1">{#N/A,#N/A,FALSE,"CGBR95C"}</definedName>
    <definedName name="wrn.table2._1_4_1_2" localSheetId="0" hidden="1">{#N/A,#N/A,FALSE,"CGBR95C"}</definedName>
    <definedName name="wrn.table2._1_4_1_2" hidden="1">{#N/A,#N/A,FALSE,"CGBR95C"}</definedName>
    <definedName name="wrn.table2._1_4_1_3" localSheetId="0" hidden="1">{#N/A,#N/A,FALSE,"CGBR95C"}</definedName>
    <definedName name="wrn.table2._1_4_1_3" hidden="1">{#N/A,#N/A,FALSE,"CGBR95C"}</definedName>
    <definedName name="wrn.table2._1_4_1_4" localSheetId="0" hidden="1">{#N/A,#N/A,FALSE,"CGBR95C"}</definedName>
    <definedName name="wrn.table2._1_4_1_4" hidden="1">{#N/A,#N/A,FALSE,"CGBR95C"}</definedName>
    <definedName name="wrn.table2._1_4_1_5" hidden="1">{#N/A,#N/A,FALSE,"CGBR95C"}</definedName>
    <definedName name="wrn.table2._1_4_2" localSheetId="0" hidden="1">{#N/A,#N/A,FALSE,"CGBR95C"}</definedName>
    <definedName name="wrn.table2._1_4_2" hidden="1">{#N/A,#N/A,FALSE,"CGBR95C"}</definedName>
    <definedName name="wrn.table2._1_4_3" localSheetId="0" hidden="1">{#N/A,#N/A,FALSE,"CGBR95C"}</definedName>
    <definedName name="wrn.table2._1_4_3" hidden="1">{#N/A,#N/A,FALSE,"CGBR95C"}</definedName>
    <definedName name="wrn.table2._1_4_4" localSheetId="0" hidden="1">{#N/A,#N/A,FALSE,"CGBR95C"}</definedName>
    <definedName name="wrn.table2._1_4_4" hidden="1">{#N/A,#N/A,FALSE,"CGBR95C"}</definedName>
    <definedName name="wrn.table2._1_4_5" localSheetId="0" hidden="1">{#N/A,#N/A,FALSE,"CGBR95C"}</definedName>
    <definedName name="wrn.table2._1_4_5" hidden="1">{#N/A,#N/A,FALSE,"CGBR95C"}</definedName>
    <definedName name="wrn.table2._1_5" localSheetId="0" hidden="1">{#N/A,#N/A,FALSE,"CGBR95C"}</definedName>
    <definedName name="wrn.table2._1_5" hidden="1">{#N/A,#N/A,FALSE,"CGBR95C"}</definedName>
    <definedName name="wrn.table2._1_5_1" localSheetId="0" hidden="1">{#N/A,#N/A,FALSE,"CGBR95C"}</definedName>
    <definedName name="wrn.table2._1_5_1" hidden="1">{#N/A,#N/A,FALSE,"CGBR95C"}</definedName>
    <definedName name="wrn.table2._1_5_2" localSheetId="0" hidden="1">{#N/A,#N/A,FALSE,"CGBR95C"}</definedName>
    <definedName name="wrn.table2._1_5_2" hidden="1">{#N/A,#N/A,FALSE,"CGBR95C"}</definedName>
    <definedName name="wrn.table2._1_5_3" localSheetId="0" hidden="1">{#N/A,#N/A,FALSE,"CGBR95C"}</definedName>
    <definedName name="wrn.table2._1_5_3" hidden="1">{#N/A,#N/A,FALSE,"CGBR95C"}</definedName>
    <definedName name="wrn.table2._1_5_4" localSheetId="0" hidden="1">{#N/A,#N/A,FALSE,"CGBR95C"}</definedName>
    <definedName name="wrn.table2._1_5_4" hidden="1">{#N/A,#N/A,FALSE,"CGBR95C"}</definedName>
    <definedName name="wrn.table2._1_5_5" hidden="1">{#N/A,#N/A,FALSE,"CGBR95C"}</definedName>
    <definedName name="wrn.table2._2" localSheetId="0" hidden="1">{#N/A,#N/A,FALSE,"CGBR95C"}</definedName>
    <definedName name="wrn.table2._2" localSheetId="3" hidden="1">{#N/A,#N/A,FALSE,"CGBR95C"}</definedName>
    <definedName name="wrn.table2._2" localSheetId="4" hidden="1">{#N/A,#N/A,FALSE,"CGBR95C"}</definedName>
    <definedName name="wrn.table2._2" hidden="1">{#N/A,#N/A,FALSE,"CGBR95C"}</definedName>
    <definedName name="wrn.table2._2_1" localSheetId="0" hidden="1">{#N/A,#N/A,FALSE,"CGBR95C"}</definedName>
    <definedName name="wrn.table2._2_1" hidden="1">{#N/A,#N/A,FALSE,"CGBR95C"}</definedName>
    <definedName name="wrn.table2._2_1_1" localSheetId="0" hidden="1">{#N/A,#N/A,FALSE,"CGBR95C"}</definedName>
    <definedName name="wrn.table2._2_1_1" hidden="1">{#N/A,#N/A,FALSE,"CGBR95C"}</definedName>
    <definedName name="wrn.table2._2_1_1_1" hidden="1">{#N/A,#N/A,FALSE,"CGBR95C"}</definedName>
    <definedName name="wrn.table2._2_1_1_2" hidden="1">{#N/A,#N/A,FALSE,"CGBR95C"}</definedName>
    <definedName name="wrn.table2._2_1_2" localSheetId="0" hidden="1">{#N/A,#N/A,FALSE,"CGBR95C"}</definedName>
    <definedName name="wrn.table2._2_1_2" hidden="1">{#N/A,#N/A,FALSE,"CGBR95C"}</definedName>
    <definedName name="wrn.table2._2_1_3" localSheetId="0" hidden="1">{#N/A,#N/A,FALSE,"CGBR95C"}</definedName>
    <definedName name="wrn.table2._2_1_3" hidden="1">{#N/A,#N/A,FALSE,"CGBR95C"}</definedName>
    <definedName name="wrn.table2._2_1_4" localSheetId="0" hidden="1">{#N/A,#N/A,FALSE,"CGBR95C"}</definedName>
    <definedName name="wrn.table2._2_1_4" hidden="1">{#N/A,#N/A,FALSE,"CGBR95C"}</definedName>
    <definedName name="wrn.table2._2_1_5" localSheetId="0" hidden="1">{#N/A,#N/A,FALSE,"CGBR95C"}</definedName>
    <definedName name="wrn.table2._2_1_5" hidden="1">{#N/A,#N/A,FALSE,"CGBR95C"}</definedName>
    <definedName name="wrn.table2._2_2" localSheetId="0" hidden="1">{#N/A,#N/A,FALSE,"CGBR95C"}</definedName>
    <definedName name="wrn.table2._2_2" hidden="1">{#N/A,#N/A,FALSE,"CGBR95C"}</definedName>
    <definedName name="wrn.table2._2_3" localSheetId="0" hidden="1">{#N/A,#N/A,FALSE,"CGBR95C"}</definedName>
    <definedName name="wrn.table2._2_3" hidden="1">{#N/A,#N/A,FALSE,"CGBR95C"}</definedName>
    <definedName name="wrn.table2._2_4" localSheetId="0" hidden="1">{#N/A,#N/A,FALSE,"CGBR95C"}</definedName>
    <definedName name="wrn.table2._2_4" hidden="1">{#N/A,#N/A,FALSE,"CGBR95C"}</definedName>
    <definedName name="wrn.table2._2_5" localSheetId="0" hidden="1">{#N/A,#N/A,FALSE,"CGBR95C"}</definedName>
    <definedName name="wrn.table2._2_5" hidden="1">{#N/A,#N/A,FALSE,"CGBR95C"}</definedName>
    <definedName name="wrn.table2._3" localSheetId="0" hidden="1">{#N/A,#N/A,FALSE,"CGBR95C"}</definedName>
    <definedName name="wrn.table2._3" hidden="1">{#N/A,#N/A,FALSE,"CGBR95C"}</definedName>
    <definedName name="wrn.table2._3_1" localSheetId="0" hidden="1">{#N/A,#N/A,FALSE,"CGBR95C"}</definedName>
    <definedName name="wrn.table2._3_1" hidden="1">{#N/A,#N/A,FALSE,"CGBR95C"}</definedName>
    <definedName name="wrn.table2._3_1_1" localSheetId="0" hidden="1">{#N/A,#N/A,FALSE,"CGBR95C"}</definedName>
    <definedName name="wrn.table2._3_1_1" hidden="1">{#N/A,#N/A,FALSE,"CGBR95C"}</definedName>
    <definedName name="wrn.table2._3_1_1_1" hidden="1">{#N/A,#N/A,FALSE,"CGBR95C"}</definedName>
    <definedName name="wrn.table2._3_1_1_2" hidden="1">{#N/A,#N/A,FALSE,"CGBR95C"}</definedName>
    <definedName name="wrn.table2._3_1_2" localSheetId="0" hidden="1">{#N/A,#N/A,FALSE,"CGBR95C"}</definedName>
    <definedName name="wrn.table2._3_1_2" hidden="1">{#N/A,#N/A,FALSE,"CGBR95C"}</definedName>
    <definedName name="wrn.table2._3_1_3" localSheetId="0" hidden="1">{#N/A,#N/A,FALSE,"CGBR95C"}</definedName>
    <definedName name="wrn.table2._3_1_3" hidden="1">{#N/A,#N/A,FALSE,"CGBR95C"}</definedName>
    <definedName name="wrn.table2._3_1_4" localSheetId="0" hidden="1">{#N/A,#N/A,FALSE,"CGBR95C"}</definedName>
    <definedName name="wrn.table2._3_1_4" hidden="1">{#N/A,#N/A,FALSE,"CGBR95C"}</definedName>
    <definedName name="wrn.table2._3_1_5" localSheetId="0" hidden="1">{#N/A,#N/A,FALSE,"CGBR95C"}</definedName>
    <definedName name="wrn.table2._3_1_5" hidden="1">{#N/A,#N/A,FALSE,"CGBR95C"}</definedName>
    <definedName name="wrn.table2._3_2" localSheetId="0" hidden="1">{#N/A,#N/A,FALSE,"CGBR95C"}</definedName>
    <definedName name="wrn.table2._3_2" hidden="1">{#N/A,#N/A,FALSE,"CGBR95C"}</definedName>
    <definedName name="wrn.table2._3_3" localSheetId="0" hidden="1">{#N/A,#N/A,FALSE,"CGBR95C"}</definedName>
    <definedName name="wrn.table2._3_3" hidden="1">{#N/A,#N/A,FALSE,"CGBR95C"}</definedName>
    <definedName name="wrn.table2._3_4" localSheetId="0" hidden="1">{#N/A,#N/A,FALSE,"CGBR95C"}</definedName>
    <definedName name="wrn.table2._3_4" hidden="1">{#N/A,#N/A,FALSE,"CGBR95C"}</definedName>
    <definedName name="wrn.table2._3_5" localSheetId="0" hidden="1">{#N/A,#N/A,FALSE,"CGBR95C"}</definedName>
    <definedName name="wrn.table2._3_5" hidden="1">{#N/A,#N/A,FALSE,"CGBR95C"}</definedName>
    <definedName name="wrn.table2._4" localSheetId="0" hidden="1">{#N/A,#N/A,FALSE,"CGBR95C"}</definedName>
    <definedName name="wrn.table2._4" hidden="1">{#N/A,#N/A,FALSE,"CGBR95C"}</definedName>
    <definedName name="wrn.table2._4_1" localSheetId="0" hidden="1">{#N/A,#N/A,FALSE,"CGBR95C"}</definedName>
    <definedName name="wrn.table2._4_1" hidden="1">{#N/A,#N/A,FALSE,"CGBR95C"}</definedName>
    <definedName name="wrn.table2._4_1_1" localSheetId="0" hidden="1">{#N/A,#N/A,FALSE,"CGBR95C"}</definedName>
    <definedName name="wrn.table2._4_1_1" hidden="1">{#N/A,#N/A,FALSE,"CGBR95C"}</definedName>
    <definedName name="wrn.table2._4_1_1_1" hidden="1">{#N/A,#N/A,FALSE,"CGBR95C"}</definedName>
    <definedName name="wrn.table2._4_1_1_2" hidden="1">{#N/A,#N/A,FALSE,"CGBR95C"}</definedName>
    <definedName name="wrn.table2._4_1_2" localSheetId="0" hidden="1">{#N/A,#N/A,FALSE,"CGBR95C"}</definedName>
    <definedName name="wrn.table2._4_1_2" hidden="1">{#N/A,#N/A,FALSE,"CGBR95C"}</definedName>
    <definedName name="wrn.table2._4_1_3" localSheetId="0" hidden="1">{#N/A,#N/A,FALSE,"CGBR95C"}</definedName>
    <definedName name="wrn.table2._4_1_3" hidden="1">{#N/A,#N/A,FALSE,"CGBR95C"}</definedName>
    <definedName name="wrn.table2._4_1_4" localSheetId="0" hidden="1">{#N/A,#N/A,FALSE,"CGBR95C"}</definedName>
    <definedName name="wrn.table2._4_1_4" hidden="1">{#N/A,#N/A,FALSE,"CGBR95C"}</definedName>
    <definedName name="wrn.table2._4_1_5" localSheetId="0" hidden="1">{#N/A,#N/A,FALSE,"CGBR95C"}</definedName>
    <definedName name="wrn.table2._4_1_5" hidden="1">{#N/A,#N/A,FALSE,"CGBR95C"}</definedName>
    <definedName name="wrn.table2._4_2" localSheetId="0" hidden="1">{#N/A,#N/A,FALSE,"CGBR95C"}</definedName>
    <definedName name="wrn.table2._4_2" hidden="1">{#N/A,#N/A,FALSE,"CGBR95C"}</definedName>
    <definedName name="wrn.table2._4_3" localSheetId="0" hidden="1">{#N/A,#N/A,FALSE,"CGBR95C"}</definedName>
    <definedName name="wrn.table2._4_3" hidden="1">{#N/A,#N/A,FALSE,"CGBR95C"}</definedName>
    <definedName name="wrn.table2._4_4" localSheetId="0" hidden="1">{#N/A,#N/A,FALSE,"CGBR95C"}</definedName>
    <definedName name="wrn.table2._4_4" hidden="1">{#N/A,#N/A,FALSE,"CGBR95C"}</definedName>
    <definedName name="wrn.table2._4_5" localSheetId="0" hidden="1">{#N/A,#N/A,FALSE,"CGBR95C"}</definedName>
    <definedName name="wrn.table2._4_5" hidden="1">{#N/A,#N/A,FALSE,"CGBR95C"}</definedName>
    <definedName name="wrn.table2._5" localSheetId="0" hidden="1">{#N/A,#N/A,FALSE,"CGBR95C"}</definedName>
    <definedName name="wrn.table2._5" hidden="1">{#N/A,#N/A,FALSE,"CGBR95C"}</definedName>
    <definedName name="wrn.table2._5_1" localSheetId="0" hidden="1">{#N/A,#N/A,FALSE,"CGBR95C"}</definedName>
    <definedName name="wrn.table2._5_1" hidden="1">{#N/A,#N/A,FALSE,"CGBR95C"}</definedName>
    <definedName name="wrn.table2._5_1_1" localSheetId="0" hidden="1">{#N/A,#N/A,FALSE,"CGBR95C"}</definedName>
    <definedName name="wrn.table2._5_1_1" hidden="1">{#N/A,#N/A,FALSE,"CGBR95C"}</definedName>
    <definedName name="wrn.table2._5_1_1_1" hidden="1">{#N/A,#N/A,FALSE,"CGBR95C"}</definedName>
    <definedName name="wrn.table2._5_1_1_2" hidden="1">{#N/A,#N/A,FALSE,"CGBR95C"}</definedName>
    <definedName name="wrn.table2._5_1_2" localSheetId="0" hidden="1">{#N/A,#N/A,FALSE,"CGBR95C"}</definedName>
    <definedName name="wrn.table2._5_1_2" hidden="1">{#N/A,#N/A,FALSE,"CGBR95C"}</definedName>
    <definedName name="wrn.table2._5_1_3" localSheetId="0" hidden="1">{#N/A,#N/A,FALSE,"CGBR95C"}</definedName>
    <definedName name="wrn.table2._5_1_3" hidden="1">{#N/A,#N/A,FALSE,"CGBR95C"}</definedName>
    <definedName name="wrn.table2._5_1_4" localSheetId="0" hidden="1">{#N/A,#N/A,FALSE,"CGBR95C"}</definedName>
    <definedName name="wrn.table2._5_1_4" hidden="1">{#N/A,#N/A,FALSE,"CGBR95C"}</definedName>
    <definedName name="wrn.table2._5_1_5" localSheetId="0" hidden="1">{#N/A,#N/A,FALSE,"CGBR95C"}</definedName>
    <definedName name="wrn.table2._5_1_5" hidden="1">{#N/A,#N/A,FALSE,"CGBR95C"}</definedName>
    <definedName name="wrn.table2._5_2" localSheetId="0" hidden="1">{#N/A,#N/A,FALSE,"CGBR95C"}</definedName>
    <definedName name="wrn.table2._5_2" hidden="1">{#N/A,#N/A,FALSE,"CGBR95C"}</definedName>
    <definedName name="wrn.table2._5_3" localSheetId="0" hidden="1">{#N/A,#N/A,FALSE,"CGBR95C"}</definedName>
    <definedName name="wrn.table2._5_3" hidden="1">{#N/A,#N/A,FALSE,"CGBR95C"}</definedName>
    <definedName name="wrn.table2._5_4" localSheetId="0" hidden="1">{#N/A,#N/A,FALSE,"CGBR95C"}</definedName>
    <definedName name="wrn.table2._5_4" hidden="1">{#N/A,#N/A,FALSE,"CGBR95C"}</definedName>
    <definedName name="wrn.table2._5_5" localSheetId="0" hidden="1">{#N/A,#N/A,FALSE,"CGBR95C"}</definedName>
    <definedName name="wrn.table2._5_5" hidden="1">{#N/A,#N/A,FALSE,"CGBR95C"}</definedName>
    <definedName name="wrn.tablea." localSheetId="0" hidden="1">{#N/A,#N/A,FALSE,"CGBR95C"}</definedName>
    <definedName name="wrn.tablea." localSheetId="3" hidden="1">{#N/A,#N/A,FALSE,"CGBR95C"}</definedName>
    <definedName name="wrn.tablea." localSheetId="4" hidden="1">{#N/A,#N/A,FALSE,"CGBR95C"}</definedName>
    <definedName name="wrn.tablea." hidden="1">{#N/A,#N/A,FALSE,"CGBR95C"}</definedName>
    <definedName name="wrn.tablea._1" localSheetId="0" hidden="1">{#N/A,#N/A,FALSE,"CGBR95C"}</definedName>
    <definedName name="wrn.tablea._1" localSheetId="3" hidden="1">{#N/A,#N/A,FALSE,"CGBR95C"}</definedName>
    <definedName name="wrn.tablea._1" localSheetId="4" hidden="1">{#N/A,#N/A,FALSE,"CGBR95C"}</definedName>
    <definedName name="wrn.tablea._1" hidden="1">{#N/A,#N/A,FALSE,"CGBR95C"}</definedName>
    <definedName name="wrn.tablea._1_1" localSheetId="0" hidden="1">{#N/A,#N/A,FALSE,"CGBR95C"}</definedName>
    <definedName name="wrn.tablea._1_1" hidden="1">{#N/A,#N/A,FALSE,"CGBR95C"}</definedName>
    <definedName name="wrn.tablea._1_1_1" localSheetId="0" hidden="1">{#N/A,#N/A,FALSE,"CGBR95C"}</definedName>
    <definedName name="wrn.tablea._1_1_1" hidden="1">{#N/A,#N/A,FALSE,"CGBR95C"}</definedName>
    <definedName name="wrn.tablea._1_1_1_1" localSheetId="0" hidden="1">{#N/A,#N/A,FALSE,"CGBR95C"}</definedName>
    <definedName name="wrn.tablea._1_1_1_1" hidden="1">{#N/A,#N/A,FALSE,"CGBR95C"}</definedName>
    <definedName name="wrn.tablea._1_1_1_1_1" hidden="1">{#N/A,#N/A,FALSE,"CGBR95C"}</definedName>
    <definedName name="wrn.tablea._1_1_1_1_2" hidden="1">{#N/A,#N/A,FALSE,"CGBR95C"}</definedName>
    <definedName name="wrn.tablea._1_1_1_2" localSheetId="0" hidden="1">{#N/A,#N/A,FALSE,"CGBR95C"}</definedName>
    <definedName name="wrn.tablea._1_1_1_2" hidden="1">{#N/A,#N/A,FALSE,"CGBR95C"}</definedName>
    <definedName name="wrn.tablea._1_1_1_3" localSheetId="0" hidden="1">{#N/A,#N/A,FALSE,"CGBR95C"}</definedName>
    <definedName name="wrn.tablea._1_1_1_3" hidden="1">{#N/A,#N/A,FALSE,"CGBR95C"}</definedName>
    <definedName name="wrn.tablea._1_1_1_4" localSheetId="0" hidden="1">{#N/A,#N/A,FALSE,"CGBR95C"}</definedName>
    <definedName name="wrn.tablea._1_1_1_4" hidden="1">{#N/A,#N/A,FALSE,"CGBR95C"}</definedName>
    <definedName name="wrn.tablea._1_1_1_5" localSheetId="0" hidden="1">{#N/A,#N/A,FALSE,"CGBR95C"}</definedName>
    <definedName name="wrn.tablea._1_1_1_5" hidden="1">{#N/A,#N/A,FALSE,"CGBR95C"}</definedName>
    <definedName name="wrn.tablea._1_1_2" localSheetId="0" hidden="1">{#N/A,#N/A,FALSE,"CGBR95C"}</definedName>
    <definedName name="wrn.tablea._1_1_2" hidden="1">{#N/A,#N/A,FALSE,"CGBR95C"}</definedName>
    <definedName name="wrn.tablea._1_1_3" localSheetId="0" hidden="1">{#N/A,#N/A,FALSE,"CGBR95C"}</definedName>
    <definedName name="wrn.tablea._1_1_3" hidden="1">{#N/A,#N/A,FALSE,"CGBR95C"}</definedName>
    <definedName name="wrn.tablea._1_1_4" localSheetId="0" hidden="1">{#N/A,#N/A,FALSE,"CGBR95C"}</definedName>
    <definedName name="wrn.tablea._1_1_4" hidden="1">{#N/A,#N/A,FALSE,"CGBR95C"}</definedName>
    <definedName name="wrn.tablea._1_1_5" localSheetId="0" hidden="1">{#N/A,#N/A,FALSE,"CGBR95C"}</definedName>
    <definedName name="wrn.tablea._1_1_5" hidden="1">{#N/A,#N/A,FALSE,"CGBR95C"}</definedName>
    <definedName name="wrn.tablea._1_2" localSheetId="0" hidden="1">{#N/A,#N/A,FALSE,"CGBR95C"}</definedName>
    <definedName name="wrn.tablea._1_2" hidden="1">{#N/A,#N/A,FALSE,"CGBR95C"}</definedName>
    <definedName name="wrn.tablea._1_2_1" localSheetId="0" hidden="1">{#N/A,#N/A,FALSE,"CGBR95C"}</definedName>
    <definedName name="wrn.tablea._1_2_1" hidden="1">{#N/A,#N/A,FALSE,"CGBR95C"}</definedName>
    <definedName name="wrn.tablea._1_2_1_1" localSheetId="0" hidden="1">{#N/A,#N/A,FALSE,"CGBR95C"}</definedName>
    <definedName name="wrn.tablea._1_2_1_1" hidden="1">{#N/A,#N/A,FALSE,"CGBR95C"}</definedName>
    <definedName name="wrn.tablea._1_2_1_1_1" hidden="1">{#N/A,#N/A,FALSE,"CGBR95C"}</definedName>
    <definedName name="wrn.tablea._1_2_1_1_2" hidden="1">{#N/A,#N/A,FALSE,"CGBR95C"}</definedName>
    <definedName name="wrn.tablea._1_2_1_2" localSheetId="0" hidden="1">{#N/A,#N/A,FALSE,"CGBR95C"}</definedName>
    <definedName name="wrn.tablea._1_2_1_2" hidden="1">{#N/A,#N/A,FALSE,"CGBR95C"}</definedName>
    <definedName name="wrn.tablea._1_2_1_3" localSheetId="0" hidden="1">{#N/A,#N/A,FALSE,"CGBR95C"}</definedName>
    <definedName name="wrn.tablea._1_2_1_3" hidden="1">{#N/A,#N/A,FALSE,"CGBR95C"}</definedName>
    <definedName name="wrn.tablea._1_2_1_4" localSheetId="0" hidden="1">{#N/A,#N/A,FALSE,"CGBR95C"}</definedName>
    <definedName name="wrn.tablea._1_2_1_4" hidden="1">{#N/A,#N/A,FALSE,"CGBR95C"}</definedName>
    <definedName name="wrn.tablea._1_2_1_5" localSheetId="0" hidden="1">{#N/A,#N/A,FALSE,"CGBR95C"}</definedName>
    <definedName name="wrn.tablea._1_2_1_5" hidden="1">{#N/A,#N/A,FALSE,"CGBR95C"}</definedName>
    <definedName name="wrn.tablea._1_2_2" localSheetId="0" hidden="1">{#N/A,#N/A,FALSE,"CGBR95C"}</definedName>
    <definedName name="wrn.tablea._1_2_2" hidden="1">{#N/A,#N/A,FALSE,"CGBR95C"}</definedName>
    <definedName name="wrn.tablea._1_2_3" localSheetId="0" hidden="1">{#N/A,#N/A,FALSE,"CGBR95C"}</definedName>
    <definedName name="wrn.tablea._1_2_3" hidden="1">{#N/A,#N/A,FALSE,"CGBR95C"}</definedName>
    <definedName name="wrn.tablea._1_2_4" localSheetId="0" hidden="1">{#N/A,#N/A,FALSE,"CGBR95C"}</definedName>
    <definedName name="wrn.tablea._1_2_4" hidden="1">{#N/A,#N/A,FALSE,"CGBR95C"}</definedName>
    <definedName name="wrn.tablea._1_2_5" localSheetId="0" hidden="1">{#N/A,#N/A,FALSE,"CGBR95C"}</definedName>
    <definedName name="wrn.tablea._1_2_5" hidden="1">{#N/A,#N/A,FALSE,"CGBR95C"}</definedName>
    <definedName name="wrn.tablea._1_3" localSheetId="0" hidden="1">{#N/A,#N/A,FALSE,"CGBR95C"}</definedName>
    <definedName name="wrn.tablea._1_3" hidden="1">{#N/A,#N/A,FALSE,"CGBR95C"}</definedName>
    <definedName name="wrn.tablea._1_3_1" localSheetId="0" hidden="1">{#N/A,#N/A,FALSE,"CGBR95C"}</definedName>
    <definedName name="wrn.tablea._1_3_1" hidden="1">{#N/A,#N/A,FALSE,"CGBR95C"}</definedName>
    <definedName name="wrn.tablea._1_3_1_1" localSheetId="0" hidden="1">{#N/A,#N/A,FALSE,"CGBR95C"}</definedName>
    <definedName name="wrn.tablea._1_3_1_1" hidden="1">{#N/A,#N/A,FALSE,"CGBR95C"}</definedName>
    <definedName name="wrn.tablea._1_3_1_1_1" hidden="1">{#N/A,#N/A,FALSE,"CGBR95C"}</definedName>
    <definedName name="wrn.tablea._1_3_1_1_2" hidden="1">{#N/A,#N/A,FALSE,"CGBR95C"}</definedName>
    <definedName name="wrn.tablea._1_3_1_2" localSheetId="0" hidden="1">{#N/A,#N/A,FALSE,"CGBR95C"}</definedName>
    <definedName name="wrn.tablea._1_3_1_2" hidden="1">{#N/A,#N/A,FALSE,"CGBR95C"}</definedName>
    <definedName name="wrn.tablea._1_3_1_3" localSheetId="0" hidden="1">{#N/A,#N/A,FALSE,"CGBR95C"}</definedName>
    <definedName name="wrn.tablea._1_3_1_3" hidden="1">{#N/A,#N/A,FALSE,"CGBR95C"}</definedName>
    <definedName name="wrn.tablea._1_3_1_4" localSheetId="0" hidden="1">{#N/A,#N/A,FALSE,"CGBR95C"}</definedName>
    <definedName name="wrn.tablea._1_3_1_4" hidden="1">{#N/A,#N/A,FALSE,"CGBR95C"}</definedName>
    <definedName name="wrn.tablea._1_3_1_5" localSheetId="0" hidden="1">{#N/A,#N/A,FALSE,"CGBR95C"}</definedName>
    <definedName name="wrn.tablea._1_3_1_5" hidden="1">{#N/A,#N/A,FALSE,"CGBR95C"}</definedName>
    <definedName name="wrn.tablea._1_3_2" localSheetId="0" hidden="1">{#N/A,#N/A,FALSE,"CGBR95C"}</definedName>
    <definedName name="wrn.tablea._1_3_2" hidden="1">{#N/A,#N/A,FALSE,"CGBR95C"}</definedName>
    <definedName name="wrn.tablea._1_3_3" localSheetId="0" hidden="1">{#N/A,#N/A,FALSE,"CGBR95C"}</definedName>
    <definedName name="wrn.tablea._1_3_3" hidden="1">{#N/A,#N/A,FALSE,"CGBR95C"}</definedName>
    <definedName name="wrn.tablea._1_3_4" localSheetId="0" hidden="1">{#N/A,#N/A,FALSE,"CGBR95C"}</definedName>
    <definedName name="wrn.tablea._1_3_4" hidden="1">{#N/A,#N/A,FALSE,"CGBR95C"}</definedName>
    <definedName name="wrn.tablea._1_3_5" localSheetId="0" hidden="1">{#N/A,#N/A,FALSE,"CGBR95C"}</definedName>
    <definedName name="wrn.tablea._1_3_5" hidden="1">{#N/A,#N/A,FALSE,"CGBR95C"}</definedName>
    <definedName name="wrn.tablea._1_4" localSheetId="0" hidden="1">{#N/A,#N/A,FALSE,"CGBR95C"}</definedName>
    <definedName name="wrn.tablea._1_4" hidden="1">{#N/A,#N/A,FALSE,"CGBR95C"}</definedName>
    <definedName name="wrn.tablea._1_4_1" localSheetId="0" hidden="1">{#N/A,#N/A,FALSE,"CGBR95C"}</definedName>
    <definedName name="wrn.tablea._1_4_1" hidden="1">{#N/A,#N/A,FALSE,"CGBR95C"}</definedName>
    <definedName name="wrn.tablea._1_4_1_1" localSheetId="0" hidden="1">{#N/A,#N/A,FALSE,"CGBR95C"}</definedName>
    <definedName name="wrn.tablea._1_4_1_1" hidden="1">{#N/A,#N/A,FALSE,"CGBR95C"}</definedName>
    <definedName name="wrn.tablea._1_4_1_2" localSheetId="0" hidden="1">{#N/A,#N/A,FALSE,"CGBR95C"}</definedName>
    <definedName name="wrn.tablea._1_4_1_2" hidden="1">{#N/A,#N/A,FALSE,"CGBR95C"}</definedName>
    <definedName name="wrn.tablea._1_4_1_3" localSheetId="0" hidden="1">{#N/A,#N/A,FALSE,"CGBR95C"}</definedName>
    <definedName name="wrn.tablea._1_4_1_3" hidden="1">{#N/A,#N/A,FALSE,"CGBR95C"}</definedName>
    <definedName name="wrn.tablea._1_4_1_4" localSheetId="0" hidden="1">{#N/A,#N/A,FALSE,"CGBR95C"}</definedName>
    <definedName name="wrn.tablea._1_4_1_4" hidden="1">{#N/A,#N/A,FALSE,"CGBR95C"}</definedName>
    <definedName name="wrn.tablea._1_4_1_5" hidden="1">{#N/A,#N/A,FALSE,"CGBR95C"}</definedName>
    <definedName name="wrn.tablea._1_4_2" localSheetId="0" hidden="1">{#N/A,#N/A,FALSE,"CGBR95C"}</definedName>
    <definedName name="wrn.tablea._1_4_2" hidden="1">{#N/A,#N/A,FALSE,"CGBR95C"}</definedName>
    <definedName name="wrn.tablea._1_4_3" localSheetId="0" hidden="1">{#N/A,#N/A,FALSE,"CGBR95C"}</definedName>
    <definedName name="wrn.tablea._1_4_3" hidden="1">{#N/A,#N/A,FALSE,"CGBR95C"}</definedName>
    <definedName name="wrn.tablea._1_4_4" localSheetId="0" hidden="1">{#N/A,#N/A,FALSE,"CGBR95C"}</definedName>
    <definedName name="wrn.tablea._1_4_4" hidden="1">{#N/A,#N/A,FALSE,"CGBR95C"}</definedName>
    <definedName name="wrn.tablea._1_4_5" localSheetId="0" hidden="1">{#N/A,#N/A,FALSE,"CGBR95C"}</definedName>
    <definedName name="wrn.tablea._1_4_5" hidden="1">{#N/A,#N/A,FALSE,"CGBR95C"}</definedName>
    <definedName name="wrn.tablea._1_5" localSheetId="0" hidden="1">{#N/A,#N/A,FALSE,"CGBR95C"}</definedName>
    <definedName name="wrn.tablea._1_5" hidden="1">{#N/A,#N/A,FALSE,"CGBR95C"}</definedName>
    <definedName name="wrn.tablea._1_5_1" localSheetId="0" hidden="1">{#N/A,#N/A,FALSE,"CGBR95C"}</definedName>
    <definedName name="wrn.tablea._1_5_1" hidden="1">{#N/A,#N/A,FALSE,"CGBR95C"}</definedName>
    <definedName name="wrn.tablea._1_5_2" localSheetId="0" hidden="1">{#N/A,#N/A,FALSE,"CGBR95C"}</definedName>
    <definedName name="wrn.tablea._1_5_2" hidden="1">{#N/A,#N/A,FALSE,"CGBR95C"}</definedName>
    <definedName name="wrn.tablea._1_5_3" localSheetId="0" hidden="1">{#N/A,#N/A,FALSE,"CGBR95C"}</definedName>
    <definedName name="wrn.tablea._1_5_3" hidden="1">{#N/A,#N/A,FALSE,"CGBR95C"}</definedName>
    <definedName name="wrn.tablea._1_5_4" localSheetId="0" hidden="1">{#N/A,#N/A,FALSE,"CGBR95C"}</definedName>
    <definedName name="wrn.tablea._1_5_4" hidden="1">{#N/A,#N/A,FALSE,"CGBR95C"}</definedName>
    <definedName name="wrn.tablea._1_5_5" hidden="1">{#N/A,#N/A,FALSE,"CGBR95C"}</definedName>
    <definedName name="wrn.tablea._2" localSheetId="0" hidden="1">{#N/A,#N/A,FALSE,"CGBR95C"}</definedName>
    <definedName name="wrn.tablea._2" localSheetId="3" hidden="1">{#N/A,#N/A,FALSE,"CGBR95C"}</definedName>
    <definedName name="wrn.tablea._2" localSheetId="4" hidden="1">{#N/A,#N/A,FALSE,"CGBR95C"}</definedName>
    <definedName name="wrn.tablea._2" hidden="1">{#N/A,#N/A,FALSE,"CGBR95C"}</definedName>
    <definedName name="wrn.tablea._2_1" localSheetId="0" hidden="1">{#N/A,#N/A,FALSE,"CGBR95C"}</definedName>
    <definedName name="wrn.tablea._2_1" hidden="1">{#N/A,#N/A,FALSE,"CGBR95C"}</definedName>
    <definedName name="wrn.tablea._2_1_1" localSheetId="0" hidden="1">{#N/A,#N/A,FALSE,"CGBR95C"}</definedName>
    <definedName name="wrn.tablea._2_1_1" hidden="1">{#N/A,#N/A,FALSE,"CGBR95C"}</definedName>
    <definedName name="wrn.tablea._2_1_1_1" hidden="1">{#N/A,#N/A,FALSE,"CGBR95C"}</definedName>
    <definedName name="wrn.tablea._2_1_1_2" hidden="1">{#N/A,#N/A,FALSE,"CGBR95C"}</definedName>
    <definedName name="wrn.tablea._2_1_2" localSheetId="0" hidden="1">{#N/A,#N/A,FALSE,"CGBR95C"}</definedName>
    <definedName name="wrn.tablea._2_1_2" hidden="1">{#N/A,#N/A,FALSE,"CGBR95C"}</definedName>
    <definedName name="wrn.tablea._2_1_3" localSheetId="0" hidden="1">{#N/A,#N/A,FALSE,"CGBR95C"}</definedName>
    <definedName name="wrn.tablea._2_1_3" hidden="1">{#N/A,#N/A,FALSE,"CGBR95C"}</definedName>
    <definedName name="wrn.tablea._2_1_4" localSheetId="0" hidden="1">{#N/A,#N/A,FALSE,"CGBR95C"}</definedName>
    <definedName name="wrn.tablea._2_1_4" hidden="1">{#N/A,#N/A,FALSE,"CGBR95C"}</definedName>
    <definedName name="wrn.tablea._2_1_5" localSheetId="0" hidden="1">{#N/A,#N/A,FALSE,"CGBR95C"}</definedName>
    <definedName name="wrn.tablea._2_1_5" hidden="1">{#N/A,#N/A,FALSE,"CGBR95C"}</definedName>
    <definedName name="wrn.tablea._2_2" localSheetId="0" hidden="1">{#N/A,#N/A,FALSE,"CGBR95C"}</definedName>
    <definedName name="wrn.tablea._2_2" hidden="1">{#N/A,#N/A,FALSE,"CGBR95C"}</definedName>
    <definedName name="wrn.tablea._2_3" localSheetId="0" hidden="1">{#N/A,#N/A,FALSE,"CGBR95C"}</definedName>
    <definedName name="wrn.tablea._2_3" hidden="1">{#N/A,#N/A,FALSE,"CGBR95C"}</definedName>
    <definedName name="wrn.tablea._2_4" localSheetId="0" hidden="1">{#N/A,#N/A,FALSE,"CGBR95C"}</definedName>
    <definedName name="wrn.tablea._2_4" hidden="1">{#N/A,#N/A,FALSE,"CGBR95C"}</definedName>
    <definedName name="wrn.tablea._2_5" localSheetId="0" hidden="1">{#N/A,#N/A,FALSE,"CGBR95C"}</definedName>
    <definedName name="wrn.tablea._2_5" hidden="1">{#N/A,#N/A,FALSE,"CGBR95C"}</definedName>
    <definedName name="wrn.tablea._3" localSheetId="0" hidden="1">{#N/A,#N/A,FALSE,"CGBR95C"}</definedName>
    <definedName name="wrn.tablea._3" hidden="1">{#N/A,#N/A,FALSE,"CGBR95C"}</definedName>
    <definedName name="wrn.tablea._3_1" localSheetId="0" hidden="1">{#N/A,#N/A,FALSE,"CGBR95C"}</definedName>
    <definedName name="wrn.tablea._3_1" hidden="1">{#N/A,#N/A,FALSE,"CGBR95C"}</definedName>
    <definedName name="wrn.tablea._3_1_1" localSheetId="0" hidden="1">{#N/A,#N/A,FALSE,"CGBR95C"}</definedName>
    <definedName name="wrn.tablea._3_1_1" hidden="1">{#N/A,#N/A,FALSE,"CGBR95C"}</definedName>
    <definedName name="wrn.tablea._3_1_1_1" hidden="1">{#N/A,#N/A,FALSE,"CGBR95C"}</definedName>
    <definedName name="wrn.tablea._3_1_1_2" hidden="1">{#N/A,#N/A,FALSE,"CGBR95C"}</definedName>
    <definedName name="wrn.tablea._3_1_2" localSheetId="0" hidden="1">{#N/A,#N/A,FALSE,"CGBR95C"}</definedName>
    <definedName name="wrn.tablea._3_1_2" hidden="1">{#N/A,#N/A,FALSE,"CGBR95C"}</definedName>
    <definedName name="wrn.tablea._3_1_3" localSheetId="0" hidden="1">{#N/A,#N/A,FALSE,"CGBR95C"}</definedName>
    <definedName name="wrn.tablea._3_1_3" hidden="1">{#N/A,#N/A,FALSE,"CGBR95C"}</definedName>
    <definedName name="wrn.tablea._3_1_4" localSheetId="0" hidden="1">{#N/A,#N/A,FALSE,"CGBR95C"}</definedName>
    <definedName name="wrn.tablea._3_1_4" hidden="1">{#N/A,#N/A,FALSE,"CGBR95C"}</definedName>
    <definedName name="wrn.tablea._3_1_5" localSheetId="0" hidden="1">{#N/A,#N/A,FALSE,"CGBR95C"}</definedName>
    <definedName name="wrn.tablea._3_1_5" hidden="1">{#N/A,#N/A,FALSE,"CGBR95C"}</definedName>
    <definedName name="wrn.tablea._3_2" localSheetId="0" hidden="1">{#N/A,#N/A,FALSE,"CGBR95C"}</definedName>
    <definedName name="wrn.tablea._3_2" hidden="1">{#N/A,#N/A,FALSE,"CGBR95C"}</definedName>
    <definedName name="wrn.tablea._3_3" localSheetId="0" hidden="1">{#N/A,#N/A,FALSE,"CGBR95C"}</definedName>
    <definedName name="wrn.tablea._3_3" hidden="1">{#N/A,#N/A,FALSE,"CGBR95C"}</definedName>
    <definedName name="wrn.tablea._3_4" localSheetId="0" hidden="1">{#N/A,#N/A,FALSE,"CGBR95C"}</definedName>
    <definedName name="wrn.tablea._3_4" hidden="1">{#N/A,#N/A,FALSE,"CGBR95C"}</definedName>
    <definedName name="wrn.tablea._3_5" localSheetId="0" hidden="1">{#N/A,#N/A,FALSE,"CGBR95C"}</definedName>
    <definedName name="wrn.tablea._3_5" hidden="1">{#N/A,#N/A,FALSE,"CGBR95C"}</definedName>
    <definedName name="wrn.tablea._4" localSheetId="0" hidden="1">{#N/A,#N/A,FALSE,"CGBR95C"}</definedName>
    <definedName name="wrn.tablea._4" hidden="1">{#N/A,#N/A,FALSE,"CGBR95C"}</definedName>
    <definedName name="wrn.tablea._4_1" localSheetId="0" hidden="1">{#N/A,#N/A,FALSE,"CGBR95C"}</definedName>
    <definedName name="wrn.tablea._4_1" hidden="1">{#N/A,#N/A,FALSE,"CGBR95C"}</definedName>
    <definedName name="wrn.tablea._4_1_1" localSheetId="0" hidden="1">{#N/A,#N/A,FALSE,"CGBR95C"}</definedName>
    <definedName name="wrn.tablea._4_1_1" hidden="1">{#N/A,#N/A,FALSE,"CGBR95C"}</definedName>
    <definedName name="wrn.tablea._4_1_1_1" hidden="1">{#N/A,#N/A,FALSE,"CGBR95C"}</definedName>
    <definedName name="wrn.tablea._4_1_1_2" hidden="1">{#N/A,#N/A,FALSE,"CGBR95C"}</definedName>
    <definedName name="wrn.tablea._4_1_2" localSheetId="0" hidden="1">{#N/A,#N/A,FALSE,"CGBR95C"}</definedName>
    <definedName name="wrn.tablea._4_1_2" hidden="1">{#N/A,#N/A,FALSE,"CGBR95C"}</definedName>
    <definedName name="wrn.tablea._4_1_3" localSheetId="0" hidden="1">{#N/A,#N/A,FALSE,"CGBR95C"}</definedName>
    <definedName name="wrn.tablea._4_1_3" hidden="1">{#N/A,#N/A,FALSE,"CGBR95C"}</definedName>
    <definedName name="wrn.tablea._4_1_4" localSheetId="0" hidden="1">{#N/A,#N/A,FALSE,"CGBR95C"}</definedName>
    <definedName name="wrn.tablea._4_1_4" hidden="1">{#N/A,#N/A,FALSE,"CGBR95C"}</definedName>
    <definedName name="wrn.tablea._4_1_5" localSheetId="0" hidden="1">{#N/A,#N/A,FALSE,"CGBR95C"}</definedName>
    <definedName name="wrn.tablea._4_1_5" hidden="1">{#N/A,#N/A,FALSE,"CGBR95C"}</definedName>
    <definedName name="wrn.tablea._4_2" localSheetId="0" hidden="1">{#N/A,#N/A,FALSE,"CGBR95C"}</definedName>
    <definedName name="wrn.tablea._4_2" hidden="1">{#N/A,#N/A,FALSE,"CGBR95C"}</definedName>
    <definedName name="wrn.tablea._4_3" localSheetId="0" hidden="1">{#N/A,#N/A,FALSE,"CGBR95C"}</definedName>
    <definedName name="wrn.tablea._4_3" hidden="1">{#N/A,#N/A,FALSE,"CGBR95C"}</definedName>
    <definedName name="wrn.tablea._4_4" localSheetId="0" hidden="1">{#N/A,#N/A,FALSE,"CGBR95C"}</definedName>
    <definedName name="wrn.tablea._4_4" hidden="1">{#N/A,#N/A,FALSE,"CGBR95C"}</definedName>
    <definedName name="wrn.tablea._4_5" localSheetId="0" hidden="1">{#N/A,#N/A,FALSE,"CGBR95C"}</definedName>
    <definedName name="wrn.tablea._4_5" hidden="1">{#N/A,#N/A,FALSE,"CGBR95C"}</definedName>
    <definedName name="wrn.tablea._5" localSheetId="0" hidden="1">{#N/A,#N/A,FALSE,"CGBR95C"}</definedName>
    <definedName name="wrn.tablea._5" hidden="1">{#N/A,#N/A,FALSE,"CGBR95C"}</definedName>
    <definedName name="wrn.tablea._5_1" localSheetId="0" hidden="1">{#N/A,#N/A,FALSE,"CGBR95C"}</definedName>
    <definedName name="wrn.tablea._5_1" hidden="1">{#N/A,#N/A,FALSE,"CGBR95C"}</definedName>
    <definedName name="wrn.tablea._5_1_1" localSheetId="0" hidden="1">{#N/A,#N/A,FALSE,"CGBR95C"}</definedName>
    <definedName name="wrn.tablea._5_1_1" hidden="1">{#N/A,#N/A,FALSE,"CGBR95C"}</definedName>
    <definedName name="wrn.tablea._5_1_1_1" hidden="1">{#N/A,#N/A,FALSE,"CGBR95C"}</definedName>
    <definedName name="wrn.tablea._5_1_1_2" hidden="1">{#N/A,#N/A,FALSE,"CGBR95C"}</definedName>
    <definedName name="wrn.tablea._5_1_2" localSheetId="0" hidden="1">{#N/A,#N/A,FALSE,"CGBR95C"}</definedName>
    <definedName name="wrn.tablea._5_1_2" hidden="1">{#N/A,#N/A,FALSE,"CGBR95C"}</definedName>
    <definedName name="wrn.tablea._5_1_3" localSheetId="0" hidden="1">{#N/A,#N/A,FALSE,"CGBR95C"}</definedName>
    <definedName name="wrn.tablea._5_1_3" hidden="1">{#N/A,#N/A,FALSE,"CGBR95C"}</definedName>
    <definedName name="wrn.tablea._5_1_4" localSheetId="0" hidden="1">{#N/A,#N/A,FALSE,"CGBR95C"}</definedName>
    <definedName name="wrn.tablea._5_1_4" hidden="1">{#N/A,#N/A,FALSE,"CGBR95C"}</definedName>
    <definedName name="wrn.tablea._5_1_5" localSheetId="0" hidden="1">{#N/A,#N/A,FALSE,"CGBR95C"}</definedName>
    <definedName name="wrn.tablea._5_1_5" hidden="1">{#N/A,#N/A,FALSE,"CGBR95C"}</definedName>
    <definedName name="wrn.tablea._5_2" localSheetId="0" hidden="1">{#N/A,#N/A,FALSE,"CGBR95C"}</definedName>
    <definedName name="wrn.tablea._5_2" hidden="1">{#N/A,#N/A,FALSE,"CGBR95C"}</definedName>
    <definedName name="wrn.tablea._5_3" localSheetId="0" hidden="1">{#N/A,#N/A,FALSE,"CGBR95C"}</definedName>
    <definedName name="wrn.tablea._5_3" hidden="1">{#N/A,#N/A,FALSE,"CGBR95C"}</definedName>
    <definedName name="wrn.tablea._5_4" localSheetId="0" hidden="1">{#N/A,#N/A,FALSE,"CGBR95C"}</definedName>
    <definedName name="wrn.tablea._5_4" hidden="1">{#N/A,#N/A,FALSE,"CGBR95C"}</definedName>
    <definedName name="wrn.tablea._5_5" localSheetId="0" hidden="1">{#N/A,#N/A,FALSE,"CGBR95C"}</definedName>
    <definedName name="wrn.tablea._5_5" hidden="1">{#N/A,#N/A,FALSE,"CGBR95C"}</definedName>
    <definedName name="wrn.tableb." localSheetId="0" hidden="1">{#N/A,#N/A,FALSE,"CGBR95C"}</definedName>
    <definedName name="wrn.tableb." localSheetId="3" hidden="1">{#N/A,#N/A,FALSE,"CGBR95C"}</definedName>
    <definedName name="wrn.tableb." localSheetId="4" hidden="1">{#N/A,#N/A,FALSE,"CGBR95C"}</definedName>
    <definedName name="wrn.tableb." hidden="1">{#N/A,#N/A,FALSE,"CGBR95C"}</definedName>
    <definedName name="wrn.tableb._1" localSheetId="0" hidden="1">{#N/A,#N/A,FALSE,"CGBR95C"}</definedName>
    <definedName name="wrn.tableb._1" localSheetId="3" hidden="1">{#N/A,#N/A,FALSE,"CGBR95C"}</definedName>
    <definedName name="wrn.tableb._1" localSheetId="4" hidden="1">{#N/A,#N/A,FALSE,"CGBR95C"}</definedName>
    <definedName name="wrn.tableb._1" hidden="1">{#N/A,#N/A,FALSE,"CGBR95C"}</definedName>
    <definedName name="wrn.tableb._1_1" localSheetId="0" hidden="1">{#N/A,#N/A,FALSE,"CGBR95C"}</definedName>
    <definedName name="wrn.tableb._1_1" hidden="1">{#N/A,#N/A,FALSE,"CGBR95C"}</definedName>
    <definedName name="wrn.tableb._1_1_1" localSheetId="0" hidden="1">{#N/A,#N/A,FALSE,"CGBR95C"}</definedName>
    <definedName name="wrn.tableb._1_1_1" hidden="1">{#N/A,#N/A,FALSE,"CGBR95C"}</definedName>
    <definedName name="wrn.tableb._1_1_1_1" localSheetId="0" hidden="1">{#N/A,#N/A,FALSE,"CGBR95C"}</definedName>
    <definedName name="wrn.tableb._1_1_1_1" hidden="1">{#N/A,#N/A,FALSE,"CGBR95C"}</definedName>
    <definedName name="wrn.tableb._1_1_1_1_1" hidden="1">{#N/A,#N/A,FALSE,"CGBR95C"}</definedName>
    <definedName name="wrn.tableb._1_1_1_1_2" hidden="1">{#N/A,#N/A,FALSE,"CGBR95C"}</definedName>
    <definedName name="wrn.tableb._1_1_1_2" localSheetId="0" hidden="1">{#N/A,#N/A,FALSE,"CGBR95C"}</definedName>
    <definedName name="wrn.tableb._1_1_1_2" hidden="1">{#N/A,#N/A,FALSE,"CGBR95C"}</definedName>
    <definedName name="wrn.tableb._1_1_1_3" localSheetId="0" hidden="1">{#N/A,#N/A,FALSE,"CGBR95C"}</definedName>
    <definedName name="wrn.tableb._1_1_1_3" hidden="1">{#N/A,#N/A,FALSE,"CGBR95C"}</definedName>
    <definedName name="wrn.tableb._1_1_1_4" localSheetId="0" hidden="1">{#N/A,#N/A,FALSE,"CGBR95C"}</definedName>
    <definedName name="wrn.tableb._1_1_1_4" hidden="1">{#N/A,#N/A,FALSE,"CGBR95C"}</definedName>
    <definedName name="wrn.tableb._1_1_1_5" localSheetId="0" hidden="1">{#N/A,#N/A,FALSE,"CGBR95C"}</definedName>
    <definedName name="wrn.tableb._1_1_1_5" hidden="1">{#N/A,#N/A,FALSE,"CGBR95C"}</definedName>
    <definedName name="wrn.tableb._1_1_2" localSheetId="0" hidden="1">{#N/A,#N/A,FALSE,"CGBR95C"}</definedName>
    <definedName name="wrn.tableb._1_1_2" hidden="1">{#N/A,#N/A,FALSE,"CGBR95C"}</definedName>
    <definedName name="wrn.tableb._1_1_3" localSheetId="0" hidden="1">{#N/A,#N/A,FALSE,"CGBR95C"}</definedName>
    <definedName name="wrn.tableb._1_1_3" hidden="1">{#N/A,#N/A,FALSE,"CGBR95C"}</definedName>
    <definedName name="wrn.tableb._1_1_4" localSheetId="0" hidden="1">{#N/A,#N/A,FALSE,"CGBR95C"}</definedName>
    <definedName name="wrn.tableb._1_1_4" hidden="1">{#N/A,#N/A,FALSE,"CGBR95C"}</definedName>
    <definedName name="wrn.tableb._1_1_5" localSheetId="0" hidden="1">{#N/A,#N/A,FALSE,"CGBR95C"}</definedName>
    <definedName name="wrn.tableb._1_1_5" hidden="1">{#N/A,#N/A,FALSE,"CGBR95C"}</definedName>
    <definedName name="wrn.tableb._1_2" localSheetId="0" hidden="1">{#N/A,#N/A,FALSE,"CGBR95C"}</definedName>
    <definedName name="wrn.tableb._1_2" hidden="1">{#N/A,#N/A,FALSE,"CGBR95C"}</definedName>
    <definedName name="wrn.tableb._1_2_1" localSheetId="0" hidden="1">{#N/A,#N/A,FALSE,"CGBR95C"}</definedName>
    <definedName name="wrn.tableb._1_2_1" hidden="1">{#N/A,#N/A,FALSE,"CGBR95C"}</definedName>
    <definedName name="wrn.tableb._1_2_1_1" localSheetId="0" hidden="1">{#N/A,#N/A,FALSE,"CGBR95C"}</definedName>
    <definedName name="wrn.tableb._1_2_1_1" hidden="1">{#N/A,#N/A,FALSE,"CGBR95C"}</definedName>
    <definedName name="wrn.tableb._1_2_1_1_1" hidden="1">{#N/A,#N/A,FALSE,"CGBR95C"}</definedName>
    <definedName name="wrn.tableb._1_2_1_1_2" hidden="1">{#N/A,#N/A,FALSE,"CGBR95C"}</definedName>
    <definedName name="wrn.tableb._1_2_1_2" localSheetId="0" hidden="1">{#N/A,#N/A,FALSE,"CGBR95C"}</definedName>
    <definedName name="wrn.tableb._1_2_1_2" hidden="1">{#N/A,#N/A,FALSE,"CGBR95C"}</definedName>
    <definedName name="wrn.tableb._1_2_1_3" localSheetId="0" hidden="1">{#N/A,#N/A,FALSE,"CGBR95C"}</definedName>
    <definedName name="wrn.tableb._1_2_1_3" hidden="1">{#N/A,#N/A,FALSE,"CGBR95C"}</definedName>
    <definedName name="wrn.tableb._1_2_1_4" localSheetId="0" hidden="1">{#N/A,#N/A,FALSE,"CGBR95C"}</definedName>
    <definedName name="wrn.tableb._1_2_1_4" hidden="1">{#N/A,#N/A,FALSE,"CGBR95C"}</definedName>
    <definedName name="wrn.tableb._1_2_1_5" localSheetId="0" hidden="1">{#N/A,#N/A,FALSE,"CGBR95C"}</definedName>
    <definedName name="wrn.tableb._1_2_1_5" hidden="1">{#N/A,#N/A,FALSE,"CGBR95C"}</definedName>
    <definedName name="wrn.tableb._1_2_2" localSheetId="0" hidden="1">{#N/A,#N/A,FALSE,"CGBR95C"}</definedName>
    <definedName name="wrn.tableb._1_2_2" hidden="1">{#N/A,#N/A,FALSE,"CGBR95C"}</definedName>
    <definedName name="wrn.tableb._1_2_3" localSheetId="0" hidden="1">{#N/A,#N/A,FALSE,"CGBR95C"}</definedName>
    <definedName name="wrn.tableb._1_2_3" hidden="1">{#N/A,#N/A,FALSE,"CGBR95C"}</definedName>
    <definedName name="wrn.tableb._1_2_4" localSheetId="0" hidden="1">{#N/A,#N/A,FALSE,"CGBR95C"}</definedName>
    <definedName name="wrn.tableb._1_2_4" hidden="1">{#N/A,#N/A,FALSE,"CGBR95C"}</definedName>
    <definedName name="wrn.tableb._1_2_5" localSheetId="0" hidden="1">{#N/A,#N/A,FALSE,"CGBR95C"}</definedName>
    <definedName name="wrn.tableb._1_2_5" hidden="1">{#N/A,#N/A,FALSE,"CGBR95C"}</definedName>
    <definedName name="wrn.tableb._1_3" localSheetId="0" hidden="1">{#N/A,#N/A,FALSE,"CGBR95C"}</definedName>
    <definedName name="wrn.tableb._1_3" hidden="1">{#N/A,#N/A,FALSE,"CGBR95C"}</definedName>
    <definedName name="wrn.tableb._1_3_1" localSheetId="0" hidden="1">{#N/A,#N/A,FALSE,"CGBR95C"}</definedName>
    <definedName name="wrn.tableb._1_3_1" hidden="1">{#N/A,#N/A,FALSE,"CGBR95C"}</definedName>
    <definedName name="wrn.tableb._1_3_1_1" localSheetId="0" hidden="1">{#N/A,#N/A,FALSE,"CGBR95C"}</definedName>
    <definedName name="wrn.tableb._1_3_1_1" hidden="1">{#N/A,#N/A,FALSE,"CGBR95C"}</definedName>
    <definedName name="wrn.tableb._1_3_1_1_1" hidden="1">{#N/A,#N/A,FALSE,"CGBR95C"}</definedName>
    <definedName name="wrn.tableb._1_3_1_1_2" hidden="1">{#N/A,#N/A,FALSE,"CGBR95C"}</definedName>
    <definedName name="wrn.tableb._1_3_1_2" localSheetId="0" hidden="1">{#N/A,#N/A,FALSE,"CGBR95C"}</definedName>
    <definedName name="wrn.tableb._1_3_1_2" hidden="1">{#N/A,#N/A,FALSE,"CGBR95C"}</definedName>
    <definedName name="wrn.tableb._1_3_1_3" localSheetId="0" hidden="1">{#N/A,#N/A,FALSE,"CGBR95C"}</definedName>
    <definedName name="wrn.tableb._1_3_1_3" hidden="1">{#N/A,#N/A,FALSE,"CGBR95C"}</definedName>
    <definedName name="wrn.tableb._1_3_1_4" localSheetId="0" hidden="1">{#N/A,#N/A,FALSE,"CGBR95C"}</definedName>
    <definedName name="wrn.tableb._1_3_1_4" hidden="1">{#N/A,#N/A,FALSE,"CGBR95C"}</definedName>
    <definedName name="wrn.tableb._1_3_1_5" localSheetId="0" hidden="1">{#N/A,#N/A,FALSE,"CGBR95C"}</definedName>
    <definedName name="wrn.tableb._1_3_1_5" hidden="1">{#N/A,#N/A,FALSE,"CGBR95C"}</definedName>
    <definedName name="wrn.tableb._1_3_2" localSheetId="0" hidden="1">{#N/A,#N/A,FALSE,"CGBR95C"}</definedName>
    <definedName name="wrn.tableb._1_3_2" hidden="1">{#N/A,#N/A,FALSE,"CGBR95C"}</definedName>
    <definedName name="wrn.tableb._1_3_3" localSheetId="0" hidden="1">{#N/A,#N/A,FALSE,"CGBR95C"}</definedName>
    <definedName name="wrn.tableb._1_3_3" hidden="1">{#N/A,#N/A,FALSE,"CGBR95C"}</definedName>
    <definedName name="wrn.tableb._1_3_4" localSheetId="0" hidden="1">{#N/A,#N/A,FALSE,"CGBR95C"}</definedName>
    <definedName name="wrn.tableb._1_3_4" hidden="1">{#N/A,#N/A,FALSE,"CGBR95C"}</definedName>
    <definedName name="wrn.tableb._1_3_5" localSheetId="0" hidden="1">{#N/A,#N/A,FALSE,"CGBR95C"}</definedName>
    <definedName name="wrn.tableb._1_3_5" hidden="1">{#N/A,#N/A,FALSE,"CGBR95C"}</definedName>
    <definedName name="wrn.tableb._1_4" localSheetId="0" hidden="1">{#N/A,#N/A,FALSE,"CGBR95C"}</definedName>
    <definedName name="wrn.tableb._1_4" hidden="1">{#N/A,#N/A,FALSE,"CGBR95C"}</definedName>
    <definedName name="wrn.tableb._1_4_1" localSheetId="0" hidden="1">{#N/A,#N/A,FALSE,"CGBR95C"}</definedName>
    <definedName name="wrn.tableb._1_4_1" hidden="1">{#N/A,#N/A,FALSE,"CGBR95C"}</definedName>
    <definedName name="wrn.tableb._1_4_1_1" localSheetId="0" hidden="1">{#N/A,#N/A,FALSE,"CGBR95C"}</definedName>
    <definedName name="wrn.tableb._1_4_1_1" hidden="1">{#N/A,#N/A,FALSE,"CGBR95C"}</definedName>
    <definedName name="wrn.tableb._1_4_1_2" localSheetId="0" hidden="1">{#N/A,#N/A,FALSE,"CGBR95C"}</definedName>
    <definedName name="wrn.tableb._1_4_1_2" hidden="1">{#N/A,#N/A,FALSE,"CGBR95C"}</definedName>
    <definedName name="wrn.tableb._1_4_1_3" localSheetId="0" hidden="1">{#N/A,#N/A,FALSE,"CGBR95C"}</definedName>
    <definedName name="wrn.tableb._1_4_1_3" hidden="1">{#N/A,#N/A,FALSE,"CGBR95C"}</definedName>
    <definedName name="wrn.tableb._1_4_1_4" localSheetId="0" hidden="1">{#N/A,#N/A,FALSE,"CGBR95C"}</definedName>
    <definedName name="wrn.tableb._1_4_1_4" hidden="1">{#N/A,#N/A,FALSE,"CGBR95C"}</definedName>
    <definedName name="wrn.tableb._1_4_1_5" hidden="1">{#N/A,#N/A,FALSE,"CGBR95C"}</definedName>
    <definedName name="wrn.tableb._1_4_2" localSheetId="0" hidden="1">{#N/A,#N/A,FALSE,"CGBR95C"}</definedName>
    <definedName name="wrn.tableb._1_4_2" hidden="1">{#N/A,#N/A,FALSE,"CGBR95C"}</definedName>
    <definedName name="wrn.tableb._1_4_3" localSheetId="0" hidden="1">{#N/A,#N/A,FALSE,"CGBR95C"}</definedName>
    <definedName name="wrn.tableb._1_4_3" hidden="1">{#N/A,#N/A,FALSE,"CGBR95C"}</definedName>
    <definedName name="wrn.tableb._1_4_4" localSheetId="0" hidden="1">{#N/A,#N/A,FALSE,"CGBR95C"}</definedName>
    <definedName name="wrn.tableb._1_4_4" hidden="1">{#N/A,#N/A,FALSE,"CGBR95C"}</definedName>
    <definedName name="wrn.tableb._1_4_5" localSheetId="0" hidden="1">{#N/A,#N/A,FALSE,"CGBR95C"}</definedName>
    <definedName name="wrn.tableb._1_4_5" hidden="1">{#N/A,#N/A,FALSE,"CGBR95C"}</definedName>
    <definedName name="wrn.tableb._1_5" localSheetId="0" hidden="1">{#N/A,#N/A,FALSE,"CGBR95C"}</definedName>
    <definedName name="wrn.tableb._1_5" hidden="1">{#N/A,#N/A,FALSE,"CGBR95C"}</definedName>
    <definedName name="wrn.tableb._1_5_1" localSheetId="0" hidden="1">{#N/A,#N/A,FALSE,"CGBR95C"}</definedName>
    <definedName name="wrn.tableb._1_5_1" hidden="1">{#N/A,#N/A,FALSE,"CGBR95C"}</definedName>
    <definedName name="wrn.tableb._1_5_2" localSheetId="0" hidden="1">{#N/A,#N/A,FALSE,"CGBR95C"}</definedName>
    <definedName name="wrn.tableb._1_5_2" hidden="1">{#N/A,#N/A,FALSE,"CGBR95C"}</definedName>
    <definedName name="wrn.tableb._1_5_3" localSheetId="0" hidden="1">{#N/A,#N/A,FALSE,"CGBR95C"}</definedName>
    <definedName name="wrn.tableb._1_5_3" hidden="1">{#N/A,#N/A,FALSE,"CGBR95C"}</definedName>
    <definedName name="wrn.tableb._1_5_4" localSheetId="0" hidden="1">{#N/A,#N/A,FALSE,"CGBR95C"}</definedName>
    <definedName name="wrn.tableb._1_5_4" hidden="1">{#N/A,#N/A,FALSE,"CGBR95C"}</definedName>
    <definedName name="wrn.tableb._1_5_5" hidden="1">{#N/A,#N/A,FALSE,"CGBR95C"}</definedName>
    <definedName name="wrn.tableb._2" localSheetId="0" hidden="1">{#N/A,#N/A,FALSE,"CGBR95C"}</definedName>
    <definedName name="wrn.tableb._2" localSheetId="3" hidden="1">{#N/A,#N/A,FALSE,"CGBR95C"}</definedName>
    <definedName name="wrn.tableb._2" localSheetId="4" hidden="1">{#N/A,#N/A,FALSE,"CGBR95C"}</definedName>
    <definedName name="wrn.tableb._2" hidden="1">{#N/A,#N/A,FALSE,"CGBR95C"}</definedName>
    <definedName name="wrn.tableb._2_1" localSheetId="0" hidden="1">{#N/A,#N/A,FALSE,"CGBR95C"}</definedName>
    <definedName name="wrn.tableb._2_1" hidden="1">{#N/A,#N/A,FALSE,"CGBR95C"}</definedName>
    <definedName name="wrn.tableb._2_1_1" localSheetId="0" hidden="1">{#N/A,#N/A,FALSE,"CGBR95C"}</definedName>
    <definedName name="wrn.tableb._2_1_1" hidden="1">{#N/A,#N/A,FALSE,"CGBR95C"}</definedName>
    <definedName name="wrn.tableb._2_1_1_1" hidden="1">{#N/A,#N/A,FALSE,"CGBR95C"}</definedName>
    <definedName name="wrn.tableb._2_1_1_2" hidden="1">{#N/A,#N/A,FALSE,"CGBR95C"}</definedName>
    <definedName name="wrn.tableb._2_1_2" localSheetId="0" hidden="1">{#N/A,#N/A,FALSE,"CGBR95C"}</definedName>
    <definedName name="wrn.tableb._2_1_2" hidden="1">{#N/A,#N/A,FALSE,"CGBR95C"}</definedName>
    <definedName name="wrn.tableb._2_1_3" localSheetId="0" hidden="1">{#N/A,#N/A,FALSE,"CGBR95C"}</definedName>
    <definedName name="wrn.tableb._2_1_3" hidden="1">{#N/A,#N/A,FALSE,"CGBR95C"}</definedName>
    <definedName name="wrn.tableb._2_1_4" localSheetId="0" hidden="1">{#N/A,#N/A,FALSE,"CGBR95C"}</definedName>
    <definedName name="wrn.tableb._2_1_4" hidden="1">{#N/A,#N/A,FALSE,"CGBR95C"}</definedName>
    <definedName name="wrn.tableb._2_1_5" localSheetId="0" hidden="1">{#N/A,#N/A,FALSE,"CGBR95C"}</definedName>
    <definedName name="wrn.tableb._2_1_5" hidden="1">{#N/A,#N/A,FALSE,"CGBR95C"}</definedName>
    <definedName name="wrn.tableb._2_2" localSheetId="0" hidden="1">{#N/A,#N/A,FALSE,"CGBR95C"}</definedName>
    <definedName name="wrn.tableb._2_2" hidden="1">{#N/A,#N/A,FALSE,"CGBR95C"}</definedName>
    <definedName name="wrn.tableb._2_3" localSheetId="0" hidden="1">{#N/A,#N/A,FALSE,"CGBR95C"}</definedName>
    <definedName name="wrn.tableb._2_3" hidden="1">{#N/A,#N/A,FALSE,"CGBR95C"}</definedName>
    <definedName name="wrn.tableb._2_4" localSheetId="0" hidden="1">{#N/A,#N/A,FALSE,"CGBR95C"}</definedName>
    <definedName name="wrn.tableb._2_4" hidden="1">{#N/A,#N/A,FALSE,"CGBR95C"}</definedName>
    <definedName name="wrn.tableb._2_5" localSheetId="0" hidden="1">{#N/A,#N/A,FALSE,"CGBR95C"}</definedName>
    <definedName name="wrn.tableb._2_5" hidden="1">{#N/A,#N/A,FALSE,"CGBR95C"}</definedName>
    <definedName name="wrn.tableb._3" localSheetId="0" hidden="1">{#N/A,#N/A,FALSE,"CGBR95C"}</definedName>
    <definedName name="wrn.tableb._3" hidden="1">{#N/A,#N/A,FALSE,"CGBR95C"}</definedName>
    <definedName name="wrn.tableb._3_1" localSheetId="0" hidden="1">{#N/A,#N/A,FALSE,"CGBR95C"}</definedName>
    <definedName name="wrn.tableb._3_1" hidden="1">{#N/A,#N/A,FALSE,"CGBR95C"}</definedName>
    <definedName name="wrn.tableb._3_1_1" localSheetId="0" hidden="1">{#N/A,#N/A,FALSE,"CGBR95C"}</definedName>
    <definedName name="wrn.tableb._3_1_1" hidden="1">{#N/A,#N/A,FALSE,"CGBR95C"}</definedName>
    <definedName name="wrn.tableb._3_1_1_1" hidden="1">{#N/A,#N/A,FALSE,"CGBR95C"}</definedName>
    <definedName name="wrn.tableb._3_1_1_2" hidden="1">{#N/A,#N/A,FALSE,"CGBR95C"}</definedName>
    <definedName name="wrn.tableb._3_1_2" localSheetId="0" hidden="1">{#N/A,#N/A,FALSE,"CGBR95C"}</definedName>
    <definedName name="wrn.tableb._3_1_2" hidden="1">{#N/A,#N/A,FALSE,"CGBR95C"}</definedName>
    <definedName name="wrn.tableb._3_1_3" localSheetId="0" hidden="1">{#N/A,#N/A,FALSE,"CGBR95C"}</definedName>
    <definedName name="wrn.tableb._3_1_3" hidden="1">{#N/A,#N/A,FALSE,"CGBR95C"}</definedName>
    <definedName name="wrn.tableb._3_1_4" localSheetId="0" hidden="1">{#N/A,#N/A,FALSE,"CGBR95C"}</definedName>
    <definedName name="wrn.tableb._3_1_4" hidden="1">{#N/A,#N/A,FALSE,"CGBR95C"}</definedName>
    <definedName name="wrn.tableb._3_1_5" localSheetId="0" hidden="1">{#N/A,#N/A,FALSE,"CGBR95C"}</definedName>
    <definedName name="wrn.tableb._3_1_5" hidden="1">{#N/A,#N/A,FALSE,"CGBR95C"}</definedName>
    <definedName name="wrn.tableb._3_2" localSheetId="0" hidden="1">{#N/A,#N/A,FALSE,"CGBR95C"}</definedName>
    <definedName name="wrn.tableb._3_2" hidden="1">{#N/A,#N/A,FALSE,"CGBR95C"}</definedName>
    <definedName name="wrn.tableb._3_3" localSheetId="0" hidden="1">{#N/A,#N/A,FALSE,"CGBR95C"}</definedName>
    <definedName name="wrn.tableb._3_3" hidden="1">{#N/A,#N/A,FALSE,"CGBR95C"}</definedName>
    <definedName name="wrn.tableb._3_4" localSheetId="0" hidden="1">{#N/A,#N/A,FALSE,"CGBR95C"}</definedName>
    <definedName name="wrn.tableb._3_4" hidden="1">{#N/A,#N/A,FALSE,"CGBR95C"}</definedName>
    <definedName name="wrn.tableb._3_5" localSheetId="0" hidden="1">{#N/A,#N/A,FALSE,"CGBR95C"}</definedName>
    <definedName name="wrn.tableb._3_5" hidden="1">{#N/A,#N/A,FALSE,"CGBR95C"}</definedName>
    <definedName name="wrn.tableb._4" localSheetId="0" hidden="1">{#N/A,#N/A,FALSE,"CGBR95C"}</definedName>
    <definedName name="wrn.tableb._4" hidden="1">{#N/A,#N/A,FALSE,"CGBR95C"}</definedName>
    <definedName name="wrn.tableb._4_1" localSheetId="0" hidden="1">{#N/A,#N/A,FALSE,"CGBR95C"}</definedName>
    <definedName name="wrn.tableb._4_1" hidden="1">{#N/A,#N/A,FALSE,"CGBR95C"}</definedName>
    <definedName name="wrn.tableb._4_1_1" localSheetId="0" hidden="1">{#N/A,#N/A,FALSE,"CGBR95C"}</definedName>
    <definedName name="wrn.tableb._4_1_1" hidden="1">{#N/A,#N/A,FALSE,"CGBR95C"}</definedName>
    <definedName name="wrn.tableb._4_1_1_1" hidden="1">{#N/A,#N/A,FALSE,"CGBR95C"}</definedName>
    <definedName name="wrn.tableb._4_1_1_2" hidden="1">{#N/A,#N/A,FALSE,"CGBR95C"}</definedName>
    <definedName name="wrn.tableb._4_1_2" localSheetId="0" hidden="1">{#N/A,#N/A,FALSE,"CGBR95C"}</definedName>
    <definedName name="wrn.tableb._4_1_2" hidden="1">{#N/A,#N/A,FALSE,"CGBR95C"}</definedName>
    <definedName name="wrn.tableb._4_1_3" localSheetId="0" hidden="1">{#N/A,#N/A,FALSE,"CGBR95C"}</definedName>
    <definedName name="wrn.tableb._4_1_3" hidden="1">{#N/A,#N/A,FALSE,"CGBR95C"}</definedName>
    <definedName name="wrn.tableb._4_1_4" localSheetId="0" hidden="1">{#N/A,#N/A,FALSE,"CGBR95C"}</definedName>
    <definedName name="wrn.tableb._4_1_4" hidden="1">{#N/A,#N/A,FALSE,"CGBR95C"}</definedName>
    <definedName name="wrn.tableb._4_1_5" localSheetId="0" hidden="1">{#N/A,#N/A,FALSE,"CGBR95C"}</definedName>
    <definedName name="wrn.tableb._4_1_5" hidden="1">{#N/A,#N/A,FALSE,"CGBR95C"}</definedName>
    <definedName name="wrn.tableb._4_2" localSheetId="0" hidden="1">{#N/A,#N/A,FALSE,"CGBR95C"}</definedName>
    <definedName name="wrn.tableb._4_2" hidden="1">{#N/A,#N/A,FALSE,"CGBR95C"}</definedName>
    <definedName name="wrn.tableb._4_3" localSheetId="0" hidden="1">{#N/A,#N/A,FALSE,"CGBR95C"}</definedName>
    <definedName name="wrn.tableb._4_3" hidden="1">{#N/A,#N/A,FALSE,"CGBR95C"}</definedName>
    <definedName name="wrn.tableb._4_4" localSheetId="0" hidden="1">{#N/A,#N/A,FALSE,"CGBR95C"}</definedName>
    <definedName name="wrn.tableb._4_4" hidden="1">{#N/A,#N/A,FALSE,"CGBR95C"}</definedName>
    <definedName name="wrn.tableb._4_5" localSheetId="0" hidden="1">{#N/A,#N/A,FALSE,"CGBR95C"}</definedName>
    <definedName name="wrn.tableb._4_5" hidden="1">{#N/A,#N/A,FALSE,"CGBR95C"}</definedName>
    <definedName name="wrn.tableb._5" localSheetId="0" hidden="1">{#N/A,#N/A,FALSE,"CGBR95C"}</definedName>
    <definedName name="wrn.tableb._5" hidden="1">{#N/A,#N/A,FALSE,"CGBR95C"}</definedName>
    <definedName name="wrn.tableb._5_1" localSheetId="0" hidden="1">{#N/A,#N/A,FALSE,"CGBR95C"}</definedName>
    <definedName name="wrn.tableb._5_1" hidden="1">{#N/A,#N/A,FALSE,"CGBR95C"}</definedName>
    <definedName name="wrn.tableb._5_1_1" localSheetId="0" hidden="1">{#N/A,#N/A,FALSE,"CGBR95C"}</definedName>
    <definedName name="wrn.tableb._5_1_1" hidden="1">{#N/A,#N/A,FALSE,"CGBR95C"}</definedName>
    <definedName name="wrn.tableb._5_1_1_1" hidden="1">{#N/A,#N/A,FALSE,"CGBR95C"}</definedName>
    <definedName name="wrn.tableb._5_1_1_2" hidden="1">{#N/A,#N/A,FALSE,"CGBR95C"}</definedName>
    <definedName name="wrn.tableb._5_1_2" localSheetId="0" hidden="1">{#N/A,#N/A,FALSE,"CGBR95C"}</definedName>
    <definedName name="wrn.tableb._5_1_2" hidden="1">{#N/A,#N/A,FALSE,"CGBR95C"}</definedName>
    <definedName name="wrn.tableb._5_1_3" localSheetId="0" hidden="1">{#N/A,#N/A,FALSE,"CGBR95C"}</definedName>
    <definedName name="wrn.tableb._5_1_3" hidden="1">{#N/A,#N/A,FALSE,"CGBR95C"}</definedName>
    <definedName name="wrn.tableb._5_1_4" localSheetId="0" hidden="1">{#N/A,#N/A,FALSE,"CGBR95C"}</definedName>
    <definedName name="wrn.tableb._5_1_4" hidden="1">{#N/A,#N/A,FALSE,"CGBR95C"}</definedName>
    <definedName name="wrn.tableb._5_1_5" localSheetId="0" hidden="1">{#N/A,#N/A,FALSE,"CGBR95C"}</definedName>
    <definedName name="wrn.tableb._5_1_5" hidden="1">{#N/A,#N/A,FALSE,"CGBR95C"}</definedName>
    <definedName name="wrn.tableb._5_2" localSheetId="0" hidden="1">{#N/A,#N/A,FALSE,"CGBR95C"}</definedName>
    <definedName name="wrn.tableb._5_2" hidden="1">{#N/A,#N/A,FALSE,"CGBR95C"}</definedName>
    <definedName name="wrn.tableb._5_3" localSheetId="0" hidden="1">{#N/A,#N/A,FALSE,"CGBR95C"}</definedName>
    <definedName name="wrn.tableb._5_3" hidden="1">{#N/A,#N/A,FALSE,"CGBR95C"}</definedName>
    <definedName name="wrn.tableb._5_4" localSheetId="0" hidden="1">{#N/A,#N/A,FALSE,"CGBR95C"}</definedName>
    <definedName name="wrn.tableb._5_4" hidden="1">{#N/A,#N/A,FALSE,"CGBR95C"}</definedName>
    <definedName name="wrn.tableb._5_5" localSheetId="0" hidden="1">{#N/A,#N/A,FALSE,"CGBR95C"}</definedName>
    <definedName name="wrn.tableb._5_5" hidden="1">{#N/A,#N/A,FALSE,"CGBR95C"}</definedName>
    <definedName name="wrn.tableq." localSheetId="0" hidden="1">{#N/A,#N/A,FALSE,"CGBR95C"}</definedName>
    <definedName name="wrn.tableq." localSheetId="3" hidden="1">{#N/A,#N/A,FALSE,"CGBR95C"}</definedName>
    <definedName name="wrn.tableq." localSheetId="4" hidden="1">{#N/A,#N/A,FALSE,"CGBR95C"}</definedName>
    <definedName name="wrn.tableq." hidden="1">{#N/A,#N/A,FALSE,"CGBR95C"}</definedName>
    <definedName name="wrn.tableq._1" localSheetId="0" hidden="1">{#N/A,#N/A,FALSE,"CGBR95C"}</definedName>
    <definedName name="wrn.tableq._1" localSheetId="3" hidden="1">{#N/A,#N/A,FALSE,"CGBR95C"}</definedName>
    <definedName name="wrn.tableq._1" localSheetId="4" hidden="1">{#N/A,#N/A,FALSE,"CGBR95C"}</definedName>
    <definedName name="wrn.tableq._1" hidden="1">{#N/A,#N/A,FALSE,"CGBR95C"}</definedName>
    <definedName name="wrn.tableq._1_1" localSheetId="0" hidden="1">{#N/A,#N/A,FALSE,"CGBR95C"}</definedName>
    <definedName name="wrn.tableq._1_1" hidden="1">{#N/A,#N/A,FALSE,"CGBR95C"}</definedName>
    <definedName name="wrn.tableq._1_1_1" localSheetId="0" hidden="1">{#N/A,#N/A,FALSE,"CGBR95C"}</definedName>
    <definedName name="wrn.tableq._1_1_1" hidden="1">{#N/A,#N/A,FALSE,"CGBR95C"}</definedName>
    <definedName name="wrn.tableq._1_1_1_1" localSheetId="0" hidden="1">{#N/A,#N/A,FALSE,"CGBR95C"}</definedName>
    <definedName name="wrn.tableq._1_1_1_1" hidden="1">{#N/A,#N/A,FALSE,"CGBR95C"}</definedName>
    <definedName name="wrn.tableq._1_1_1_1_1" hidden="1">{#N/A,#N/A,FALSE,"CGBR95C"}</definedName>
    <definedName name="wrn.tableq._1_1_1_1_2" hidden="1">{#N/A,#N/A,FALSE,"CGBR95C"}</definedName>
    <definedName name="wrn.tableq._1_1_1_2" localSheetId="0" hidden="1">{#N/A,#N/A,FALSE,"CGBR95C"}</definedName>
    <definedName name="wrn.tableq._1_1_1_2" hidden="1">{#N/A,#N/A,FALSE,"CGBR95C"}</definedName>
    <definedName name="wrn.tableq._1_1_1_3" localSheetId="0" hidden="1">{#N/A,#N/A,FALSE,"CGBR95C"}</definedName>
    <definedName name="wrn.tableq._1_1_1_3" hidden="1">{#N/A,#N/A,FALSE,"CGBR95C"}</definedName>
    <definedName name="wrn.tableq._1_1_1_4" localSheetId="0" hidden="1">{#N/A,#N/A,FALSE,"CGBR95C"}</definedName>
    <definedName name="wrn.tableq._1_1_1_4" hidden="1">{#N/A,#N/A,FALSE,"CGBR95C"}</definedName>
    <definedName name="wrn.tableq._1_1_1_5" localSheetId="0" hidden="1">{#N/A,#N/A,FALSE,"CGBR95C"}</definedName>
    <definedName name="wrn.tableq._1_1_1_5" hidden="1">{#N/A,#N/A,FALSE,"CGBR95C"}</definedName>
    <definedName name="wrn.tableq._1_1_2" localSheetId="0" hidden="1">{#N/A,#N/A,FALSE,"CGBR95C"}</definedName>
    <definedName name="wrn.tableq._1_1_2" hidden="1">{#N/A,#N/A,FALSE,"CGBR95C"}</definedName>
    <definedName name="wrn.tableq._1_1_3" localSheetId="0" hidden="1">{#N/A,#N/A,FALSE,"CGBR95C"}</definedName>
    <definedName name="wrn.tableq._1_1_3" hidden="1">{#N/A,#N/A,FALSE,"CGBR95C"}</definedName>
    <definedName name="wrn.tableq._1_1_4" localSheetId="0" hidden="1">{#N/A,#N/A,FALSE,"CGBR95C"}</definedName>
    <definedName name="wrn.tableq._1_1_4" hidden="1">{#N/A,#N/A,FALSE,"CGBR95C"}</definedName>
    <definedName name="wrn.tableq._1_1_5" localSheetId="0" hidden="1">{#N/A,#N/A,FALSE,"CGBR95C"}</definedName>
    <definedName name="wrn.tableq._1_1_5" hidden="1">{#N/A,#N/A,FALSE,"CGBR95C"}</definedName>
    <definedName name="wrn.tableq._1_2" localSheetId="0" hidden="1">{#N/A,#N/A,FALSE,"CGBR95C"}</definedName>
    <definedName name="wrn.tableq._1_2" hidden="1">{#N/A,#N/A,FALSE,"CGBR95C"}</definedName>
    <definedName name="wrn.tableq._1_2_1" localSheetId="0" hidden="1">{#N/A,#N/A,FALSE,"CGBR95C"}</definedName>
    <definedName name="wrn.tableq._1_2_1" hidden="1">{#N/A,#N/A,FALSE,"CGBR95C"}</definedName>
    <definedName name="wrn.tableq._1_2_1_1" localSheetId="0" hidden="1">{#N/A,#N/A,FALSE,"CGBR95C"}</definedName>
    <definedName name="wrn.tableq._1_2_1_1" hidden="1">{#N/A,#N/A,FALSE,"CGBR95C"}</definedName>
    <definedName name="wrn.tableq._1_2_1_1_1" hidden="1">{#N/A,#N/A,FALSE,"CGBR95C"}</definedName>
    <definedName name="wrn.tableq._1_2_1_1_2" hidden="1">{#N/A,#N/A,FALSE,"CGBR95C"}</definedName>
    <definedName name="wrn.tableq._1_2_1_2" localSheetId="0" hidden="1">{#N/A,#N/A,FALSE,"CGBR95C"}</definedName>
    <definedName name="wrn.tableq._1_2_1_2" hidden="1">{#N/A,#N/A,FALSE,"CGBR95C"}</definedName>
    <definedName name="wrn.tableq._1_2_1_3" localSheetId="0" hidden="1">{#N/A,#N/A,FALSE,"CGBR95C"}</definedName>
    <definedName name="wrn.tableq._1_2_1_3" hidden="1">{#N/A,#N/A,FALSE,"CGBR95C"}</definedName>
    <definedName name="wrn.tableq._1_2_1_4" localSheetId="0" hidden="1">{#N/A,#N/A,FALSE,"CGBR95C"}</definedName>
    <definedName name="wrn.tableq._1_2_1_4" hidden="1">{#N/A,#N/A,FALSE,"CGBR95C"}</definedName>
    <definedName name="wrn.tableq._1_2_1_5" localSheetId="0" hidden="1">{#N/A,#N/A,FALSE,"CGBR95C"}</definedName>
    <definedName name="wrn.tableq._1_2_1_5" hidden="1">{#N/A,#N/A,FALSE,"CGBR95C"}</definedName>
    <definedName name="wrn.tableq._1_2_2" localSheetId="0" hidden="1">{#N/A,#N/A,FALSE,"CGBR95C"}</definedName>
    <definedName name="wrn.tableq._1_2_2" hidden="1">{#N/A,#N/A,FALSE,"CGBR95C"}</definedName>
    <definedName name="wrn.tableq._1_2_3" localSheetId="0" hidden="1">{#N/A,#N/A,FALSE,"CGBR95C"}</definedName>
    <definedName name="wrn.tableq._1_2_3" hidden="1">{#N/A,#N/A,FALSE,"CGBR95C"}</definedName>
    <definedName name="wrn.tableq._1_2_4" localSheetId="0" hidden="1">{#N/A,#N/A,FALSE,"CGBR95C"}</definedName>
    <definedName name="wrn.tableq._1_2_4" hidden="1">{#N/A,#N/A,FALSE,"CGBR95C"}</definedName>
    <definedName name="wrn.tableq._1_2_5" localSheetId="0" hidden="1">{#N/A,#N/A,FALSE,"CGBR95C"}</definedName>
    <definedName name="wrn.tableq._1_2_5" hidden="1">{#N/A,#N/A,FALSE,"CGBR95C"}</definedName>
    <definedName name="wrn.tableq._1_3" localSheetId="0" hidden="1">{#N/A,#N/A,FALSE,"CGBR95C"}</definedName>
    <definedName name="wrn.tableq._1_3" hidden="1">{#N/A,#N/A,FALSE,"CGBR95C"}</definedName>
    <definedName name="wrn.tableq._1_3_1" localSheetId="0" hidden="1">{#N/A,#N/A,FALSE,"CGBR95C"}</definedName>
    <definedName name="wrn.tableq._1_3_1" hidden="1">{#N/A,#N/A,FALSE,"CGBR95C"}</definedName>
    <definedName name="wrn.tableq._1_3_1_1" localSheetId="0" hidden="1">{#N/A,#N/A,FALSE,"CGBR95C"}</definedName>
    <definedName name="wrn.tableq._1_3_1_1" hidden="1">{#N/A,#N/A,FALSE,"CGBR95C"}</definedName>
    <definedName name="wrn.tableq._1_3_1_1_1" hidden="1">{#N/A,#N/A,FALSE,"CGBR95C"}</definedName>
    <definedName name="wrn.tableq._1_3_1_1_2" hidden="1">{#N/A,#N/A,FALSE,"CGBR95C"}</definedName>
    <definedName name="wrn.tableq._1_3_1_2" localSheetId="0" hidden="1">{#N/A,#N/A,FALSE,"CGBR95C"}</definedName>
    <definedName name="wrn.tableq._1_3_1_2" hidden="1">{#N/A,#N/A,FALSE,"CGBR95C"}</definedName>
    <definedName name="wrn.tableq._1_3_1_3" localSheetId="0" hidden="1">{#N/A,#N/A,FALSE,"CGBR95C"}</definedName>
    <definedName name="wrn.tableq._1_3_1_3" hidden="1">{#N/A,#N/A,FALSE,"CGBR95C"}</definedName>
    <definedName name="wrn.tableq._1_3_1_4" localSheetId="0" hidden="1">{#N/A,#N/A,FALSE,"CGBR95C"}</definedName>
    <definedName name="wrn.tableq._1_3_1_4" hidden="1">{#N/A,#N/A,FALSE,"CGBR95C"}</definedName>
    <definedName name="wrn.tableq._1_3_1_5" localSheetId="0" hidden="1">{#N/A,#N/A,FALSE,"CGBR95C"}</definedName>
    <definedName name="wrn.tableq._1_3_1_5" hidden="1">{#N/A,#N/A,FALSE,"CGBR95C"}</definedName>
    <definedName name="wrn.tableq._1_3_2" localSheetId="0" hidden="1">{#N/A,#N/A,FALSE,"CGBR95C"}</definedName>
    <definedName name="wrn.tableq._1_3_2" hidden="1">{#N/A,#N/A,FALSE,"CGBR95C"}</definedName>
    <definedName name="wrn.tableq._1_3_3" localSheetId="0" hidden="1">{#N/A,#N/A,FALSE,"CGBR95C"}</definedName>
    <definedName name="wrn.tableq._1_3_3" hidden="1">{#N/A,#N/A,FALSE,"CGBR95C"}</definedName>
    <definedName name="wrn.tableq._1_3_4" localSheetId="0" hidden="1">{#N/A,#N/A,FALSE,"CGBR95C"}</definedName>
    <definedName name="wrn.tableq._1_3_4" hidden="1">{#N/A,#N/A,FALSE,"CGBR95C"}</definedName>
    <definedName name="wrn.tableq._1_3_5" localSheetId="0" hidden="1">{#N/A,#N/A,FALSE,"CGBR95C"}</definedName>
    <definedName name="wrn.tableq._1_3_5" hidden="1">{#N/A,#N/A,FALSE,"CGBR95C"}</definedName>
    <definedName name="wrn.tableq._1_4" localSheetId="0" hidden="1">{#N/A,#N/A,FALSE,"CGBR95C"}</definedName>
    <definedName name="wrn.tableq._1_4" hidden="1">{#N/A,#N/A,FALSE,"CGBR95C"}</definedName>
    <definedName name="wrn.tableq._1_4_1" localSheetId="0" hidden="1">{#N/A,#N/A,FALSE,"CGBR95C"}</definedName>
    <definedName name="wrn.tableq._1_4_1" hidden="1">{#N/A,#N/A,FALSE,"CGBR95C"}</definedName>
    <definedName name="wrn.tableq._1_4_1_1" localSheetId="0" hidden="1">{#N/A,#N/A,FALSE,"CGBR95C"}</definedName>
    <definedName name="wrn.tableq._1_4_1_1" hidden="1">{#N/A,#N/A,FALSE,"CGBR95C"}</definedName>
    <definedName name="wrn.tableq._1_4_1_2" localSheetId="0" hidden="1">{#N/A,#N/A,FALSE,"CGBR95C"}</definedName>
    <definedName name="wrn.tableq._1_4_1_2" hidden="1">{#N/A,#N/A,FALSE,"CGBR95C"}</definedName>
    <definedName name="wrn.tableq._1_4_1_3" localSheetId="0" hidden="1">{#N/A,#N/A,FALSE,"CGBR95C"}</definedName>
    <definedName name="wrn.tableq._1_4_1_3" hidden="1">{#N/A,#N/A,FALSE,"CGBR95C"}</definedName>
    <definedName name="wrn.tableq._1_4_1_4" localSheetId="0" hidden="1">{#N/A,#N/A,FALSE,"CGBR95C"}</definedName>
    <definedName name="wrn.tableq._1_4_1_4" hidden="1">{#N/A,#N/A,FALSE,"CGBR95C"}</definedName>
    <definedName name="wrn.tableq._1_4_1_5" hidden="1">{#N/A,#N/A,FALSE,"CGBR95C"}</definedName>
    <definedName name="wrn.tableq._1_4_2" localSheetId="0" hidden="1">{#N/A,#N/A,FALSE,"CGBR95C"}</definedName>
    <definedName name="wrn.tableq._1_4_2" hidden="1">{#N/A,#N/A,FALSE,"CGBR95C"}</definedName>
    <definedName name="wrn.tableq._1_4_3" localSheetId="0" hidden="1">{#N/A,#N/A,FALSE,"CGBR95C"}</definedName>
    <definedName name="wrn.tableq._1_4_3" hidden="1">{#N/A,#N/A,FALSE,"CGBR95C"}</definedName>
    <definedName name="wrn.tableq._1_4_4" localSheetId="0" hidden="1">{#N/A,#N/A,FALSE,"CGBR95C"}</definedName>
    <definedName name="wrn.tableq._1_4_4" hidden="1">{#N/A,#N/A,FALSE,"CGBR95C"}</definedName>
    <definedName name="wrn.tableq._1_4_5" localSheetId="0" hidden="1">{#N/A,#N/A,FALSE,"CGBR95C"}</definedName>
    <definedName name="wrn.tableq._1_4_5" hidden="1">{#N/A,#N/A,FALSE,"CGBR95C"}</definedName>
    <definedName name="wrn.tableq._1_5" localSheetId="0" hidden="1">{#N/A,#N/A,FALSE,"CGBR95C"}</definedName>
    <definedName name="wrn.tableq._1_5" hidden="1">{#N/A,#N/A,FALSE,"CGBR95C"}</definedName>
    <definedName name="wrn.tableq._1_5_1" localSheetId="0" hidden="1">{#N/A,#N/A,FALSE,"CGBR95C"}</definedName>
    <definedName name="wrn.tableq._1_5_1" hidden="1">{#N/A,#N/A,FALSE,"CGBR95C"}</definedName>
    <definedName name="wrn.tableq._1_5_2" localSheetId="0" hidden="1">{#N/A,#N/A,FALSE,"CGBR95C"}</definedName>
    <definedName name="wrn.tableq._1_5_2" hidden="1">{#N/A,#N/A,FALSE,"CGBR95C"}</definedName>
    <definedName name="wrn.tableq._1_5_3" localSheetId="0" hidden="1">{#N/A,#N/A,FALSE,"CGBR95C"}</definedName>
    <definedName name="wrn.tableq._1_5_3" hidden="1">{#N/A,#N/A,FALSE,"CGBR95C"}</definedName>
    <definedName name="wrn.tableq._1_5_4" localSheetId="0" hidden="1">{#N/A,#N/A,FALSE,"CGBR95C"}</definedName>
    <definedName name="wrn.tableq._1_5_4" hidden="1">{#N/A,#N/A,FALSE,"CGBR95C"}</definedName>
    <definedName name="wrn.tableq._1_5_5" hidden="1">{#N/A,#N/A,FALSE,"CGBR95C"}</definedName>
    <definedName name="wrn.tableq._2" localSheetId="0" hidden="1">{#N/A,#N/A,FALSE,"CGBR95C"}</definedName>
    <definedName name="wrn.tableq._2" localSheetId="3" hidden="1">{#N/A,#N/A,FALSE,"CGBR95C"}</definedName>
    <definedName name="wrn.tableq._2" localSheetId="4" hidden="1">{#N/A,#N/A,FALSE,"CGBR95C"}</definedName>
    <definedName name="wrn.tableq._2" hidden="1">{#N/A,#N/A,FALSE,"CGBR95C"}</definedName>
    <definedName name="wrn.tableq._2_1" localSheetId="0" hidden="1">{#N/A,#N/A,FALSE,"CGBR95C"}</definedName>
    <definedName name="wrn.tableq._2_1" hidden="1">{#N/A,#N/A,FALSE,"CGBR95C"}</definedName>
    <definedName name="wrn.tableq._2_1_1" localSheetId="0" hidden="1">{#N/A,#N/A,FALSE,"CGBR95C"}</definedName>
    <definedName name="wrn.tableq._2_1_1" hidden="1">{#N/A,#N/A,FALSE,"CGBR95C"}</definedName>
    <definedName name="wrn.tableq._2_1_1_1" hidden="1">{#N/A,#N/A,FALSE,"CGBR95C"}</definedName>
    <definedName name="wrn.tableq._2_1_1_2" hidden="1">{#N/A,#N/A,FALSE,"CGBR95C"}</definedName>
    <definedName name="wrn.tableq._2_1_2" localSheetId="0" hidden="1">{#N/A,#N/A,FALSE,"CGBR95C"}</definedName>
    <definedName name="wrn.tableq._2_1_2" hidden="1">{#N/A,#N/A,FALSE,"CGBR95C"}</definedName>
    <definedName name="wrn.tableq._2_1_3" localSheetId="0" hidden="1">{#N/A,#N/A,FALSE,"CGBR95C"}</definedName>
    <definedName name="wrn.tableq._2_1_3" hidden="1">{#N/A,#N/A,FALSE,"CGBR95C"}</definedName>
    <definedName name="wrn.tableq._2_1_4" localSheetId="0" hidden="1">{#N/A,#N/A,FALSE,"CGBR95C"}</definedName>
    <definedName name="wrn.tableq._2_1_4" hidden="1">{#N/A,#N/A,FALSE,"CGBR95C"}</definedName>
    <definedName name="wrn.tableq._2_1_5" localSheetId="0" hidden="1">{#N/A,#N/A,FALSE,"CGBR95C"}</definedName>
    <definedName name="wrn.tableq._2_1_5" hidden="1">{#N/A,#N/A,FALSE,"CGBR95C"}</definedName>
    <definedName name="wrn.tableq._2_2" localSheetId="0" hidden="1">{#N/A,#N/A,FALSE,"CGBR95C"}</definedName>
    <definedName name="wrn.tableq._2_2" hidden="1">{#N/A,#N/A,FALSE,"CGBR95C"}</definedName>
    <definedName name="wrn.tableq._2_3" localSheetId="0" hidden="1">{#N/A,#N/A,FALSE,"CGBR95C"}</definedName>
    <definedName name="wrn.tableq._2_3" hidden="1">{#N/A,#N/A,FALSE,"CGBR95C"}</definedName>
    <definedName name="wrn.tableq._2_4" localSheetId="0" hidden="1">{#N/A,#N/A,FALSE,"CGBR95C"}</definedName>
    <definedName name="wrn.tableq._2_4" hidden="1">{#N/A,#N/A,FALSE,"CGBR95C"}</definedName>
    <definedName name="wrn.tableq._2_5" localSheetId="0" hidden="1">{#N/A,#N/A,FALSE,"CGBR95C"}</definedName>
    <definedName name="wrn.tableq._2_5" hidden="1">{#N/A,#N/A,FALSE,"CGBR95C"}</definedName>
    <definedName name="wrn.tableq._3" localSheetId="0" hidden="1">{#N/A,#N/A,FALSE,"CGBR95C"}</definedName>
    <definedName name="wrn.tableq._3" hidden="1">{#N/A,#N/A,FALSE,"CGBR95C"}</definedName>
    <definedName name="wrn.tableq._3_1" localSheetId="0" hidden="1">{#N/A,#N/A,FALSE,"CGBR95C"}</definedName>
    <definedName name="wrn.tableq._3_1" hidden="1">{#N/A,#N/A,FALSE,"CGBR95C"}</definedName>
    <definedName name="wrn.tableq._3_1_1" localSheetId="0" hidden="1">{#N/A,#N/A,FALSE,"CGBR95C"}</definedName>
    <definedName name="wrn.tableq._3_1_1" hidden="1">{#N/A,#N/A,FALSE,"CGBR95C"}</definedName>
    <definedName name="wrn.tableq._3_1_1_1" hidden="1">{#N/A,#N/A,FALSE,"CGBR95C"}</definedName>
    <definedName name="wrn.tableq._3_1_1_2" hidden="1">{#N/A,#N/A,FALSE,"CGBR95C"}</definedName>
    <definedName name="wrn.tableq._3_1_2" localSheetId="0" hidden="1">{#N/A,#N/A,FALSE,"CGBR95C"}</definedName>
    <definedName name="wrn.tableq._3_1_2" hidden="1">{#N/A,#N/A,FALSE,"CGBR95C"}</definedName>
    <definedName name="wrn.tableq._3_1_3" localSheetId="0" hidden="1">{#N/A,#N/A,FALSE,"CGBR95C"}</definedName>
    <definedName name="wrn.tableq._3_1_3" hidden="1">{#N/A,#N/A,FALSE,"CGBR95C"}</definedName>
    <definedName name="wrn.tableq._3_1_4" localSheetId="0" hidden="1">{#N/A,#N/A,FALSE,"CGBR95C"}</definedName>
    <definedName name="wrn.tableq._3_1_4" hidden="1">{#N/A,#N/A,FALSE,"CGBR95C"}</definedName>
    <definedName name="wrn.tableq._3_1_5" localSheetId="0" hidden="1">{#N/A,#N/A,FALSE,"CGBR95C"}</definedName>
    <definedName name="wrn.tableq._3_1_5" hidden="1">{#N/A,#N/A,FALSE,"CGBR95C"}</definedName>
    <definedName name="wrn.tableq._3_2" localSheetId="0" hidden="1">{#N/A,#N/A,FALSE,"CGBR95C"}</definedName>
    <definedName name="wrn.tableq._3_2" hidden="1">{#N/A,#N/A,FALSE,"CGBR95C"}</definedName>
    <definedName name="wrn.tableq._3_3" localSheetId="0" hidden="1">{#N/A,#N/A,FALSE,"CGBR95C"}</definedName>
    <definedName name="wrn.tableq._3_3" hidden="1">{#N/A,#N/A,FALSE,"CGBR95C"}</definedName>
    <definedName name="wrn.tableq._3_4" localSheetId="0" hidden="1">{#N/A,#N/A,FALSE,"CGBR95C"}</definedName>
    <definedName name="wrn.tableq._3_4" hidden="1">{#N/A,#N/A,FALSE,"CGBR95C"}</definedName>
    <definedName name="wrn.tableq._3_5" localSheetId="0" hidden="1">{#N/A,#N/A,FALSE,"CGBR95C"}</definedName>
    <definedName name="wrn.tableq._3_5" hidden="1">{#N/A,#N/A,FALSE,"CGBR95C"}</definedName>
    <definedName name="wrn.tableq._4" localSheetId="0" hidden="1">{#N/A,#N/A,FALSE,"CGBR95C"}</definedName>
    <definedName name="wrn.tableq._4" hidden="1">{#N/A,#N/A,FALSE,"CGBR95C"}</definedName>
    <definedName name="wrn.tableq._4_1" localSheetId="0" hidden="1">{#N/A,#N/A,FALSE,"CGBR95C"}</definedName>
    <definedName name="wrn.tableq._4_1" hidden="1">{#N/A,#N/A,FALSE,"CGBR95C"}</definedName>
    <definedName name="wrn.tableq._4_1_1" localSheetId="0" hidden="1">{#N/A,#N/A,FALSE,"CGBR95C"}</definedName>
    <definedName name="wrn.tableq._4_1_1" hidden="1">{#N/A,#N/A,FALSE,"CGBR95C"}</definedName>
    <definedName name="wrn.tableq._4_1_1_1" hidden="1">{#N/A,#N/A,FALSE,"CGBR95C"}</definedName>
    <definedName name="wrn.tableq._4_1_1_2" hidden="1">{#N/A,#N/A,FALSE,"CGBR95C"}</definedName>
    <definedName name="wrn.tableq._4_1_2" localSheetId="0" hidden="1">{#N/A,#N/A,FALSE,"CGBR95C"}</definedName>
    <definedName name="wrn.tableq._4_1_2" hidden="1">{#N/A,#N/A,FALSE,"CGBR95C"}</definedName>
    <definedName name="wrn.tableq._4_1_3" localSheetId="0" hidden="1">{#N/A,#N/A,FALSE,"CGBR95C"}</definedName>
    <definedName name="wrn.tableq._4_1_3" hidden="1">{#N/A,#N/A,FALSE,"CGBR95C"}</definedName>
    <definedName name="wrn.tableq._4_1_4" localSheetId="0" hidden="1">{#N/A,#N/A,FALSE,"CGBR95C"}</definedName>
    <definedName name="wrn.tableq._4_1_4" hidden="1">{#N/A,#N/A,FALSE,"CGBR95C"}</definedName>
    <definedName name="wrn.tableq._4_1_5" localSheetId="0" hidden="1">{#N/A,#N/A,FALSE,"CGBR95C"}</definedName>
    <definedName name="wrn.tableq._4_1_5" hidden="1">{#N/A,#N/A,FALSE,"CGBR95C"}</definedName>
    <definedName name="wrn.tableq._4_2" localSheetId="0" hidden="1">{#N/A,#N/A,FALSE,"CGBR95C"}</definedName>
    <definedName name="wrn.tableq._4_2" hidden="1">{#N/A,#N/A,FALSE,"CGBR95C"}</definedName>
    <definedName name="wrn.tableq._4_3" localSheetId="0" hidden="1">{#N/A,#N/A,FALSE,"CGBR95C"}</definedName>
    <definedName name="wrn.tableq._4_3" hidden="1">{#N/A,#N/A,FALSE,"CGBR95C"}</definedName>
    <definedName name="wrn.tableq._4_4" localSheetId="0" hidden="1">{#N/A,#N/A,FALSE,"CGBR95C"}</definedName>
    <definedName name="wrn.tableq._4_4" hidden="1">{#N/A,#N/A,FALSE,"CGBR95C"}</definedName>
    <definedName name="wrn.tableq._4_5" localSheetId="0" hidden="1">{#N/A,#N/A,FALSE,"CGBR95C"}</definedName>
    <definedName name="wrn.tableq._4_5" hidden="1">{#N/A,#N/A,FALSE,"CGBR95C"}</definedName>
    <definedName name="wrn.tableq._5" localSheetId="0" hidden="1">{#N/A,#N/A,FALSE,"CGBR95C"}</definedName>
    <definedName name="wrn.tableq._5" hidden="1">{#N/A,#N/A,FALSE,"CGBR95C"}</definedName>
    <definedName name="wrn.tableq._5_1" localSheetId="0" hidden="1">{#N/A,#N/A,FALSE,"CGBR95C"}</definedName>
    <definedName name="wrn.tableq._5_1" hidden="1">{#N/A,#N/A,FALSE,"CGBR95C"}</definedName>
    <definedName name="wrn.tableq._5_1_1" localSheetId="0" hidden="1">{#N/A,#N/A,FALSE,"CGBR95C"}</definedName>
    <definedName name="wrn.tableq._5_1_1" hidden="1">{#N/A,#N/A,FALSE,"CGBR95C"}</definedName>
    <definedName name="wrn.tableq._5_1_1_1" hidden="1">{#N/A,#N/A,FALSE,"CGBR95C"}</definedName>
    <definedName name="wrn.tableq._5_1_1_2" hidden="1">{#N/A,#N/A,FALSE,"CGBR95C"}</definedName>
    <definedName name="wrn.tableq._5_1_2" localSheetId="0" hidden="1">{#N/A,#N/A,FALSE,"CGBR95C"}</definedName>
    <definedName name="wrn.tableq._5_1_2" hidden="1">{#N/A,#N/A,FALSE,"CGBR95C"}</definedName>
    <definedName name="wrn.tableq._5_1_3" localSheetId="0" hidden="1">{#N/A,#N/A,FALSE,"CGBR95C"}</definedName>
    <definedName name="wrn.tableq._5_1_3" hidden="1">{#N/A,#N/A,FALSE,"CGBR95C"}</definedName>
    <definedName name="wrn.tableq._5_1_4" localSheetId="0" hidden="1">{#N/A,#N/A,FALSE,"CGBR95C"}</definedName>
    <definedName name="wrn.tableq._5_1_4" hidden="1">{#N/A,#N/A,FALSE,"CGBR95C"}</definedName>
    <definedName name="wrn.tableq._5_1_5" localSheetId="0" hidden="1">{#N/A,#N/A,FALSE,"CGBR95C"}</definedName>
    <definedName name="wrn.tableq._5_1_5" hidden="1">{#N/A,#N/A,FALSE,"CGBR95C"}</definedName>
    <definedName name="wrn.tableq._5_2" localSheetId="0" hidden="1">{#N/A,#N/A,FALSE,"CGBR95C"}</definedName>
    <definedName name="wrn.tableq._5_2" hidden="1">{#N/A,#N/A,FALSE,"CGBR95C"}</definedName>
    <definedName name="wrn.tableq._5_3" localSheetId="0" hidden="1">{#N/A,#N/A,FALSE,"CGBR95C"}</definedName>
    <definedName name="wrn.tableq._5_3" hidden="1">{#N/A,#N/A,FALSE,"CGBR95C"}</definedName>
    <definedName name="wrn.tableq._5_4" localSheetId="0" hidden="1">{#N/A,#N/A,FALSE,"CGBR95C"}</definedName>
    <definedName name="wrn.tableq._5_4" hidden="1">{#N/A,#N/A,FALSE,"CGBR95C"}</definedName>
    <definedName name="wrn.tableq._5_5" localSheetId="0" hidden="1">{#N/A,#N/A,FALSE,"CGBR95C"}</definedName>
    <definedName name="wrn.tableq._5_5" hidden="1">{#N/A,#N/A,FALSE,"CGBR95C"}</definedName>
    <definedName name="wrn.TMCOMP." localSheetId="0" hidden="1">{#N/A,#N/A,FALSE,"TMCOMP96";#N/A,#N/A,FALSE,"MAT96";#N/A,#N/A,FALSE,"FANDA96";#N/A,#N/A,FALSE,"INTRAN96";#N/A,#N/A,FALSE,"NAA9697";#N/A,#N/A,FALSE,"ECWEBB";#N/A,#N/A,FALSE,"MFT96";#N/A,#N/A,FALSE,"CTrecon"}</definedName>
    <definedName name="wrn.TMCOMP." localSheetId="3" hidden="1">{#N/A,#N/A,FALSE,"TMCOMP96";#N/A,#N/A,FALSE,"MAT96";#N/A,#N/A,FALSE,"FANDA96";#N/A,#N/A,FALSE,"INTRAN96";#N/A,#N/A,FALSE,"NAA9697";#N/A,#N/A,FALSE,"ECWEBB";#N/A,#N/A,FALSE,"MFT96";#N/A,#N/A,FALSE,"CTrecon"}</definedName>
    <definedName name="wrn.TMCOMP." localSheetId="4"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 name="wrn.TMCOMP._1" localSheetId="0" hidden="1">{#N/A,#N/A,FALSE,"TMCOMP96";#N/A,#N/A,FALSE,"MAT96";#N/A,#N/A,FALSE,"FANDA96";#N/A,#N/A,FALSE,"INTRAN96";#N/A,#N/A,FALSE,"NAA9697";#N/A,#N/A,FALSE,"ECWEBB";#N/A,#N/A,FALSE,"MFT96";#N/A,#N/A,FALSE,"CTrecon"}</definedName>
    <definedName name="wrn.TMCOMP._1" localSheetId="3" hidden="1">{#N/A,#N/A,FALSE,"TMCOMP96";#N/A,#N/A,FALSE,"MAT96";#N/A,#N/A,FALSE,"FANDA96";#N/A,#N/A,FALSE,"INTRAN96";#N/A,#N/A,FALSE,"NAA9697";#N/A,#N/A,FALSE,"ECWEBB";#N/A,#N/A,FALSE,"MFT96";#N/A,#N/A,FALSE,"CTrecon"}</definedName>
    <definedName name="wrn.TMCOMP._1" localSheetId="4" hidden="1">{#N/A,#N/A,FALSE,"TMCOMP96";#N/A,#N/A,FALSE,"MAT96";#N/A,#N/A,FALSE,"FANDA96";#N/A,#N/A,FALSE,"INTRAN96";#N/A,#N/A,FALSE,"NAA9697";#N/A,#N/A,FALSE,"ECWEBB";#N/A,#N/A,FALSE,"MFT96";#N/A,#N/A,FALSE,"CTrecon"}</definedName>
    <definedName name="wrn.TMCOMP._1" hidden="1">{#N/A,#N/A,FALSE,"TMCOMP96";#N/A,#N/A,FALSE,"MAT96";#N/A,#N/A,FALSE,"FANDA96";#N/A,#N/A,FALSE,"INTRAN96";#N/A,#N/A,FALSE,"NAA9697";#N/A,#N/A,FALSE,"ECWEBB";#N/A,#N/A,FALSE,"MFT96";#N/A,#N/A,FALSE,"CTrecon"}</definedName>
    <definedName name="wrn.TMCOMP._1_1" localSheetId="0" hidden="1">{#N/A,#N/A,FALSE,"TMCOMP96";#N/A,#N/A,FALSE,"MAT96";#N/A,#N/A,FALSE,"FANDA96";#N/A,#N/A,FALSE,"INTRAN96";#N/A,#N/A,FALSE,"NAA9697";#N/A,#N/A,FALSE,"ECWEBB";#N/A,#N/A,FALSE,"MFT96";#N/A,#N/A,FALSE,"CTrecon"}</definedName>
    <definedName name="wrn.TMCOMP._1_1" localSheetId="3" hidden="1">{#N/A,#N/A,FALSE,"TMCOMP96";#N/A,#N/A,FALSE,"MAT96";#N/A,#N/A,FALSE,"FANDA96";#N/A,#N/A,FALSE,"INTRAN96";#N/A,#N/A,FALSE,"NAA9697";#N/A,#N/A,FALSE,"ECWEBB";#N/A,#N/A,FALSE,"MFT96";#N/A,#N/A,FALSE,"CTrecon"}</definedName>
    <definedName name="wrn.TMCOMP._1_1" localSheetId="4" hidden="1">{#N/A,#N/A,FALSE,"TMCOMP96";#N/A,#N/A,FALSE,"MAT96";#N/A,#N/A,FALSE,"FANDA96";#N/A,#N/A,FALSE,"INTRAN96";#N/A,#N/A,FALSE,"NAA9697";#N/A,#N/A,FALSE,"ECWEBB";#N/A,#N/A,FALSE,"MFT96";#N/A,#N/A,FALSE,"CTrecon"}</definedName>
    <definedName name="wrn.TMCOMP._1_1" hidden="1">{#N/A,#N/A,FALSE,"TMCOMP96";#N/A,#N/A,FALSE,"MAT96";#N/A,#N/A,FALSE,"FANDA96";#N/A,#N/A,FALSE,"INTRAN96";#N/A,#N/A,FALSE,"NAA9697";#N/A,#N/A,FALSE,"ECWEBB";#N/A,#N/A,FALSE,"MFT96";#N/A,#N/A,FALSE,"CTrecon"}</definedName>
    <definedName name="wrn.TMCOMP._1_1_1" localSheetId="0" hidden="1">{#N/A,#N/A,FALSE,"TMCOMP96";#N/A,#N/A,FALSE,"MAT96";#N/A,#N/A,FALSE,"FANDA96";#N/A,#N/A,FALSE,"INTRAN96";#N/A,#N/A,FALSE,"NAA9697";#N/A,#N/A,FALSE,"ECWEBB";#N/A,#N/A,FALSE,"MFT96";#N/A,#N/A,FALSE,"CTrecon"}</definedName>
    <definedName name="wrn.TMCOMP._1_1_1" hidden="1">{#N/A,#N/A,FALSE,"TMCOMP96";#N/A,#N/A,FALSE,"MAT96";#N/A,#N/A,FALSE,"FANDA96";#N/A,#N/A,FALSE,"INTRAN96";#N/A,#N/A,FALSE,"NAA9697";#N/A,#N/A,FALSE,"ECWEBB";#N/A,#N/A,FALSE,"MFT96";#N/A,#N/A,FALSE,"CTrecon"}</definedName>
    <definedName name="wrn.TMCOMP._1_1_1_1" localSheetId="0" hidden="1">{#N/A,#N/A,FALSE,"TMCOMP96";#N/A,#N/A,FALSE,"MAT96";#N/A,#N/A,FALSE,"FANDA96";#N/A,#N/A,FALSE,"INTRAN96";#N/A,#N/A,FALSE,"NAA9697";#N/A,#N/A,FALSE,"ECWEBB";#N/A,#N/A,FALSE,"MFT96";#N/A,#N/A,FALSE,"CTrecon"}</definedName>
    <definedName name="wrn.TMCOMP._1_1_1_1" hidden="1">{#N/A,#N/A,FALSE,"TMCOMP96";#N/A,#N/A,FALSE,"MAT96";#N/A,#N/A,FALSE,"FANDA96";#N/A,#N/A,FALSE,"INTRAN96";#N/A,#N/A,FALSE,"NAA9697";#N/A,#N/A,FALSE,"ECWEBB";#N/A,#N/A,FALSE,"MFT96";#N/A,#N/A,FALSE,"CTrecon"}</definedName>
    <definedName name="wrn.TMCOMP._1_1_1_1_1" hidden="1">{#N/A,#N/A,FALSE,"TMCOMP96";#N/A,#N/A,FALSE,"MAT96";#N/A,#N/A,FALSE,"FANDA96";#N/A,#N/A,FALSE,"INTRAN96";#N/A,#N/A,FALSE,"NAA9697";#N/A,#N/A,FALSE,"ECWEBB";#N/A,#N/A,FALSE,"MFT96";#N/A,#N/A,FALSE,"CTrecon"}</definedName>
    <definedName name="wrn.TMCOMP._1_1_1_1_2" hidden="1">{#N/A,#N/A,FALSE,"TMCOMP96";#N/A,#N/A,FALSE,"MAT96";#N/A,#N/A,FALSE,"FANDA96";#N/A,#N/A,FALSE,"INTRAN96";#N/A,#N/A,FALSE,"NAA9697";#N/A,#N/A,FALSE,"ECWEBB";#N/A,#N/A,FALSE,"MFT96";#N/A,#N/A,FALSE,"CTrecon"}</definedName>
    <definedName name="wrn.TMCOMP._1_1_1_2" localSheetId="0" hidden="1">{#N/A,#N/A,FALSE,"TMCOMP96";#N/A,#N/A,FALSE,"MAT96";#N/A,#N/A,FALSE,"FANDA96";#N/A,#N/A,FALSE,"INTRAN96";#N/A,#N/A,FALSE,"NAA9697";#N/A,#N/A,FALSE,"ECWEBB";#N/A,#N/A,FALSE,"MFT96";#N/A,#N/A,FALSE,"CTrecon"}</definedName>
    <definedName name="wrn.TMCOMP._1_1_1_2" hidden="1">{#N/A,#N/A,FALSE,"TMCOMP96";#N/A,#N/A,FALSE,"MAT96";#N/A,#N/A,FALSE,"FANDA96";#N/A,#N/A,FALSE,"INTRAN96";#N/A,#N/A,FALSE,"NAA9697";#N/A,#N/A,FALSE,"ECWEBB";#N/A,#N/A,FALSE,"MFT96";#N/A,#N/A,FALSE,"CTrecon"}</definedName>
    <definedName name="wrn.TMCOMP._1_1_1_3" localSheetId="0" hidden="1">{#N/A,#N/A,FALSE,"TMCOMP96";#N/A,#N/A,FALSE,"MAT96";#N/A,#N/A,FALSE,"FANDA96";#N/A,#N/A,FALSE,"INTRAN96";#N/A,#N/A,FALSE,"NAA9697";#N/A,#N/A,FALSE,"ECWEBB";#N/A,#N/A,FALSE,"MFT96";#N/A,#N/A,FALSE,"CTrecon"}</definedName>
    <definedName name="wrn.TMCOMP._1_1_1_3" hidden="1">{#N/A,#N/A,FALSE,"TMCOMP96";#N/A,#N/A,FALSE,"MAT96";#N/A,#N/A,FALSE,"FANDA96";#N/A,#N/A,FALSE,"INTRAN96";#N/A,#N/A,FALSE,"NAA9697";#N/A,#N/A,FALSE,"ECWEBB";#N/A,#N/A,FALSE,"MFT96";#N/A,#N/A,FALSE,"CTrecon"}</definedName>
    <definedName name="wrn.TMCOMP._1_1_1_4" localSheetId="0" hidden="1">{#N/A,#N/A,FALSE,"TMCOMP96";#N/A,#N/A,FALSE,"MAT96";#N/A,#N/A,FALSE,"FANDA96";#N/A,#N/A,FALSE,"INTRAN96";#N/A,#N/A,FALSE,"NAA9697";#N/A,#N/A,FALSE,"ECWEBB";#N/A,#N/A,FALSE,"MFT96";#N/A,#N/A,FALSE,"CTrecon"}</definedName>
    <definedName name="wrn.TMCOMP._1_1_1_4" hidden="1">{#N/A,#N/A,FALSE,"TMCOMP96";#N/A,#N/A,FALSE,"MAT96";#N/A,#N/A,FALSE,"FANDA96";#N/A,#N/A,FALSE,"INTRAN96";#N/A,#N/A,FALSE,"NAA9697";#N/A,#N/A,FALSE,"ECWEBB";#N/A,#N/A,FALSE,"MFT96";#N/A,#N/A,FALSE,"CTrecon"}</definedName>
    <definedName name="wrn.TMCOMP._1_1_1_5" localSheetId="0" hidden="1">{#N/A,#N/A,FALSE,"TMCOMP96";#N/A,#N/A,FALSE,"MAT96";#N/A,#N/A,FALSE,"FANDA96";#N/A,#N/A,FALSE,"INTRAN96";#N/A,#N/A,FALSE,"NAA9697";#N/A,#N/A,FALSE,"ECWEBB";#N/A,#N/A,FALSE,"MFT96";#N/A,#N/A,FALSE,"CTrecon"}</definedName>
    <definedName name="wrn.TMCOMP._1_1_1_5" hidden="1">{#N/A,#N/A,FALSE,"TMCOMP96";#N/A,#N/A,FALSE,"MAT96";#N/A,#N/A,FALSE,"FANDA96";#N/A,#N/A,FALSE,"INTRAN96";#N/A,#N/A,FALSE,"NAA9697";#N/A,#N/A,FALSE,"ECWEBB";#N/A,#N/A,FALSE,"MFT96";#N/A,#N/A,FALSE,"CTrecon"}</definedName>
    <definedName name="wrn.TMCOMP._1_1_2" localSheetId="0" hidden="1">{#N/A,#N/A,FALSE,"TMCOMP96";#N/A,#N/A,FALSE,"MAT96";#N/A,#N/A,FALSE,"FANDA96";#N/A,#N/A,FALSE,"INTRAN96";#N/A,#N/A,FALSE,"NAA9697";#N/A,#N/A,FALSE,"ECWEBB";#N/A,#N/A,FALSE,"MFT96";#N/A,#N/A,FALSE,"CTrecon"}</definedName>
    <definedName name="wrn.TMCOMP._1_1_2" hidden="1">{#N/A,#N/A,FALSE,"TMCOMP96";#N/A,#N/A,FALSE,"MAT96";#N/A,#N/A,FALSE,"FANDA96";#N/A,#N/A,FALSE,"INTRAN96";#N/A,#N/A,FALSE,"NAA9697";#N/A,#N/A,FALSE,"ECWEBB";#N/A,#N/A,FALSE,"MFT96";#N/A,#N/A,FALSE,"CTrecon"}</definedName>
    <definedName name="wrn.TMCOMP._1_1_3" localSheetId="0" hidden="1">{#N/A,#N/A,FALSE,"TMCOMP96";#N/A,#N/A,FALSE,"MAT96";#N/A,#N/A,FALSE,"FANDA96";#N/A,#N/A,FALSE,"INTRAN96";#N/A,#N/A,FALSE,"NAA9697";#N/A,#N/A,FALSE,"ECWEBB";#N/A,#N/A,FALSE,"MFT96";#N/A,#N/A,FALSE,"CTrecon"}</definedName>
    <definedName name="wrn.TMCOMP._1_1_3" hidden="1">{#N/A,#N/A,FALSE,"TMCOMP96";#N/A,#N/A,FALSE,"MAT96";#N/A,#N/A,FALSE,"FANDA96";#N/A,#N/A,FALSE,"INTRAN96";#N/A,#N/A,FALSE,"NAA9697";#N/A,#N/A,FALSE,"ECWEBB";#N/A,#N/A,FALSE,"MFT96";#N/A,#N/A,FALSE,"CTrecon"}</definedName>
    <definedName name="wrn.TMCOMP._1_1_4" localSheetId="0" hidden="1">{#N/A,#N/A,FALSE,"TMCOMP96";#N/A,#N/A,FALSE,"MAT96";#N/A,#N/A,FALSE,"FANDA96";#N/A,#N/A,FALSE,"INTRAN96";#N/A,#N/A,FALSE,"NAA9697";#N/A,#N/A,FALSE,"ECWEBB";#N/A,#N/A,FALSE,"MFT96";#N/A,#N/A,FALSE,"CTrecon"}</definedName>
    <definedName name="wrn.TMCOMP._1_1_4" hidden="1">{#N/A,#N/A,FALSE,"TMCOMP96";#N/A,#N/A,FALSE,"MAT96";#N/A,#N/A,FALSE,"FANDA96";#N/A,#N/A,FALSE,"INTRAN96";#N/A,#N/A,FALSE,"NAA9697";#N/A,#N/A,FALSE,"ECWEBB";#N/A,#N/A,FALSE,"MFT96";#N/A,#N/A,FALSE,"CTrecon"}</definedName>
    <definedName name="wrn.TMCOMP._1_1_5" localSheetId="0" hidden="1">{#N/A,#N/A,FALSE,"TMCOMP96";#N/A,#N/A,FALSE,"MAT96";#N/A,#N/A,FALSE,"FANDA96";#N/A,#N/A,FALSE,"INTRAN96";#N/A,#N/A,FALSE,"NAA9697";#N/A,#N/A,FALSE,"ECWEBB";#N/A,#N/A,FALSE,"MFT96";#N/A,#N/A,FALSE,"CTrecon"}</definedName>
    <definedName name="wrn.TMCOMP._1_1_5" hidden="1">{#N/A,#N/A,FALSE,"TMCOMP96";#N/A,#N/A,FALSE,"MAT96";#N/A,#N/A,FALSE,"FANDA96";#N/A,#N/A,FALSE,"INTRAN96";#N/A,#N/A,FALSE,"NAA9697";#N/A,#N/A,FALSE,"ECWEBB";#N/A,#N/A,FALSE,"MFT96";#N/A,#N/A,FALSE,"CTrecon"}</definedName>
    <definedName name="wrn.TMCOMP._1_2" localSheetId="0" hidden="1">{#N/A,#N/A,FALSE,"TMCOMP96";#N/A,#N/A,FALSE,"MAT96";#N/A,#N/A,FALSE,"FANDA96";#N/A,#N/A,FALSE,"INTRAN96";#N/A,#N/A,FALSE,"NAA9697";#N/A,#N/A,FALSE,"ECWEBB";#N/A,#N/A,FALSE,"MFT96";#N/A,#N/A,FALSE,"CTrecon"}</definedName>
    <definedName name="wrn.TMCOMP._1_2" hidden="1">{#N/A,#N/A,FALSE,"TMCOMP96";#N/A,#N/A,FALSE,"MAT96";#N/A,#N/A,FALSE,"FANDA96";#N/A,#N/A,FALSE,"INTRAN96";#N/A,#N/A,FALSE,"NAA9697";#N/A,#N/A,FALSE,"ECWEBB";#N/A,#N/A,FALSE,"MFT96";#N/A,#N/A,FALSE,"CTrecon"}</definedName>
    <definedName name="wrn.TMCOMP._1_2_1" localSheetId="0" hidden="1">{#N/A,#N/A,FALSE,"TMCOMP96";#N/A,#N/A,FALSE,"MAT96";#N/A,#N/A,FALSE,"FANDA96";#N/A,#N/A,FALSE,"INTRAN96";#N/A,#N/A,FALSE,"NAA9697";#N/A,#N/A,FALSE,"ECWEBB";#N/A,#N/A,FALSE,"MFT96";#N/A,#N/A,FALSE,"CTrecon"}</definedName>
    <definedName name="wrn.TMCOMP._1_2_1" hidden="1">{#N/A,#N/A,FALSE,"TMCOMP96";#N/A,#N/A,FALSE,"MAT96";#N/A,#N/A,FALSE,"FANDA96";#N/A,#N/A,FALSE,"INTRAN96";#N/A,#N/A,FALSE,"NAA9697";#N/A,#N/A,FALSE,"ECWEBB";#N/A,#N/A,FALSE,"MFT96";#N/A,#N/A,FALSE,"CTrecon"}</definedName>
    <definedName name="wrn.TMCOMP._1_2_1_1" localSheetId="0" hidden="1">{#N/A,#N/A,FALSE,"TMCOMP96";#N/A,#N/A,FALSE,"MAT96";#N/A,#N/A,FALSE,"FANDA96";#N/A,#N/A,FALSE,"INTRAN96";#N/A,#N/A,FALSE,"NAA9697";#N/A,#N/A,FALSE,"ECWEBB";#N/A,#N/A,FALSE,"MFT96";#N/A,#N/A,FALSE,"CTrecon"}</definedName>
    <definedName name="wrn.TMCOMP._1_2_1_1" hidden="1">{#N/A,#N/A,FALSE,"TMCOMP96";#N/A,#N/A,FALSE,"MAT96";#N/A,#N/A,FALSE,"FANDA96";#N/A,#N/A,FALSE,"INTRAN96";#N/A,#N/A,FALSE,"NAA9697";#N/A,#N/A,FALSE,"ECWEBB";#N/A,#N/A,FALSE,"MFT96";#N/A,#N/A,FALSE,"CTrecon"}</definedName>
    <definedName name="wrn.TMCOMP._1_2_1_1_1" hidden="1">{#N/A,#N/A,FALSE,"TMCOMP96";#N/A,#N/A,FALSE,"MAT96";#N/A,#N/A,FALSE,"FANDA96";#N/A,#N/A,FALSE,"INTRAN96";#N/A,#N/A,FALSE,"NAA9697";#N/A,#N/A,FALSE,"ECWEBB";#N/A,#N/A,FALSE,"MFT96";#N/A,#N/A,FALSE,"CTrecon"}</definedName>
    <definedName name="wrn.TMCOMP._1_2_1_1_2" hidden="1">{#N/A,#N/A,FALSE,"TMCOMP96";#N/A,#N/A,FALSE,"MAT96";#N/A,#N/A,FALSE,"FANDA96";#N/A,#N/A,FALSE,"INTRAN96";#N/A,#N/A,FALSE,"NAA9697";#N/A,#N/A,FALSE,"ECWEBB";#N/A,#N/A,FALSE,"MFT96";#N/A,#N/A,FALSE,"CTrecon"}</definedName>
    <definedName name="wrn.TMCOMP._1_2_1_2" localSheetId="0" hidden="1">{#N/A,#N/A,FALSE,"TMCOMP96";#N/A,#N/A,FALSE,"MAT96";#N/A,#N/A,FALSE,"FANDA96";#N/A,#N/A,FALSE,"INTRAN96";#N/A,#N/A,FALSE,"NAA9697";#N/A,#N/A,FALSE,"ECWEBB";#N/A,#N/A,FALSE,"MFT96";#N/A,#N/A,FALSE,"CTrecon"}</definedName>
    <definedName name="wrn.TMCOMP._1_2_1_2" hidden="1">{#N/A,#N/A,FALSE,"TMCOMP96";#N/A,#N/A,FALSE,"MAT96";#N/A,#N/A,FALSE,"FANDA96";#N/A,#N/A,FALSE,"INTRAN96";#N/A,#N/A,FALSE,"NAA9697";#N/A,#N/A,FALSE,"ECWEBB";#N/A,#N/A,FALSE,"MFT96";#N/A,#N/A,FALSE,"CTrecon"}</definedName>
    <definedName name="wrn.TMCOMP._1_2_1_3" localSheetId="0" hidden="1">{#N/A,#N/A,FALSE,"TMCOMP96";#N/A,#N/A,FALSE,"MAT96";#N/A,#N/A,FALSE,"FANDA96";#N/A,#N/A,FALSE,"INTRAN96";#N/A,#N/A,FALSE,"NAA9697";#N/A,#N/A,FALSE,"ECWEBB";#N/A,#N/A,FALSE,"MFT96";#N/A,#N/A,FALSE,"CTrecon"}</definedName>
    <definedName name="wrn.TMCOMP._1_2_1_3" hidden="1">{#N/A,#N/A,FALSE,"TMCOMP96";#N/A,#N/A,FALSE,"MAT96";#N/A,#N/A,FALSE,"FANDA96";#N/A,#N/A,FALSE,"INTRAN96";#N/A,#N/A,FALSE,"NAA9697";#N/A,#N/A,FALSE,"ECWEBB";#N/A,#N/A,FALSE,"MFT96";#N/A,#N/A,FALSE,"CTrecon"}</definedName>
    <definedName name="wrn.TMCOMP._1_2_1_4" localSheetId="0" hidden="1">{#N/A,#N/A,FALSE,"TMCOMP96";#N/A,#N/A,FALSE,"MAT96";#N/A,#N/A,FALSE,"FANDA96";#N/A,#N/A,FALSE,"INTRAN96";#N/A,#N/A,FALSE,"NAA9697";#N/A,#N/A,FALSE,"ECWEBB";#N/A,#N/A,FALSE,"MFT96";#N/A,#N/A,FALSE,"CTrecon"}</definedName>
    <definedName name="wrn.TMCOMP._1_2_1_4" hidden="1">{#N/A,#N/A,FALSE,"TMCOMP96";#N/A,#N/A,FALSE,"MAT96";#N/A,#N/A,FALSE,"FANDA96";#N/A,#N/A,FALSE,"INTRAN96";#N/A,#N/A,FALSE,"NAA9697";#N/A,#N/A,FALSE,"ECWEBB";#N/A,#N/A,FALSE,"MFT96";#N/A,#N/A,FALSE,"CTrecon"}</definedName>
    <definedName name="wrn.TMCOMP._1_2_1_5" localSheetId="0" hidden="1">{#N/A,#N/A,FALSE,"TMCOMP96";#N/A,#N/A,FALSE,"MAT96";#N/A,#N/A,FALSE,"FANDA96";#N/A,#N/A,FALSE,"INTRAN96";#N/A,#N/A,FALSE,"NAA9697";#N/A,#N/A,FALSE,"ECWEBB";#N/A,#N/A,FALSE,"MFT96";#N/A,#N/A,FALSE,"CTrecon"}</definedName>
    <definedName name="wrn.TMCOMP._1_2_1_5" hidden="1">{#N/A,#N/A,FALSE,"TMCOMP96";#N/A,#N/A,FALSE,"MAT96";#N/A,#N/A,FALSE,"FANDA96";#N/A,#N/A,FALSE,"INTRAN96";#N/A,#N/A,FALSE,"NAA9697";#N/A,#N/A,FALSE,"ECWEBB";#N/A,#N/A,FALSE,"MFT96";#N/A,#N/A,FALSE,"CTrecon"}</definedName>
    <definedName name="wrn.TMCOMP._1_2_2" localSheetId="0" hidden="1">{#N/A,#N/A,FALSE,"TMCOMP96";#N/A,#N/A,FALSE,"MAT96";#N/A,#N/A,FALSE,"FANDA96";#N/A,#N/A,FALSE,"INTRAN96";#N/A,#N/A,FALSE,"NAA9697";#N/A,#N/A,FALSE,"ECWEBB";#N/A,#N/A,FALSE,"MFT96";#N/A,#N/A,FALSE,"CTrecon"}</definedName>
    <definedName name="wrn.TMCOMP._1_2_2" hidden="1">{#N/A,#N/A,FALSE,"TMCOMP96";#N/A,#N/A,FALSE,"MAT96";#N/A,#N/A,FALSE,"FANDA96";#N/A,#N/A,FALSE,"INTRAN96";#N/A,#N/A,FALSE,"NAA9697";#N/A,#N/A,FALSE,"ECWEBB";#N/A,#N/A,FALSE,"MFT96";#N/A,#N/A,FALSE,"CTrecon"}</definedName>
    <definedName name="wrn.TMCOMP._1_2_3" localSheetId="0" hidden="1">{#N/A,#N/A,FALSE,"TMCOMP96";#N/A,#N/A,FALSE,"MAT96";#N/A,#N/A,FALSE,"FANDA96";#N/A,#N/A,FALSE,"INTRAN96";#N/A,#N/A,FALSE,"NAA9697";#N/A,#N/A,FALSE,"ECWEBB";#N/A,#N/A,FALSE,"MFT96";#N/A,#N/A,FALSE,"CTrecon"}</definedName>
    <definedName name="wrn.TMCOMP._1_2_3" hidden="1">{#N/A,#N/A,FALSE,"TMCOMP96";#N/A,#N/A,FALSE,"MAT96";#N/A,#N/A,FALSE,"FANDA96";#N/A,#N/A,FALSE,"INTRAN96";#N/A,#N/A,FALSE,"NAA9697";#N/A,#N/A,FALSE,"ECWEBB";#N/A,#N/A,FALSE,"MFT96";#N/A,#N/A,FALSE,"CTrecon"}</definedName>
    <definedName name="wrn.TMCOMP._1_2_4" localSheetId="0" hidden="1">{#N/A,#N/A,FALSE,"TMCOMP96";#N/A,#N/A,FALSE,"MAT96";#N/A,#N/A,FALSE,"FANDA96";#N/A,#N/A,FALSE,"INTRAN96";#N/A,#N/A,FALSE,"NAA9697";#N/A,#N/A,FALSE,"ECWEBB";#N/A,#N/A,FALSE,"MFT96";#N/A,#N/A,FALSE,"CTrecon"}</definedName>
    <definedName name="wrn.TMCOMP._1_2_4" hidden="1">{#N/A,#N/A,FALSE,"TMCOMP96";#N/A,#N/A,FALSE,"MAT96";#N/A,#N/A,FALSE,"FANDA96";#N/A,#N/A,FALSE,"INTRAN96";#N/A,#N/A,FALSE,"NAA9697";#N/A,#N/A,FALSE,"ECWEBB";#N/A,#N/A,FALSE,"MFT96";#N/A,#N/A,FALSE,"CTrecon"}</definedName>
    <definedName name="wrn.TMCOMP._1_2_5" localSheetId="0" hidden="1">{#N/A,#N/A,FALSE,"TMCOMP96";#N/A,#N/A,FALSE,"MAT96";#N/A,#N/A,FALSE,"FANDA96";#N/A,#N/A,FALSE,"INTRAN96";#N/A,#N/A,FALSE,"NAA9697";#N/A,#N/A,FALSE,"ECWEBB";#N/A,#N/A,FALSE,"MFT96";#N/A,#N/A,FALSE,"CTrecon"}</definedName>
    <definedName name="wrn.TMCOMP._1_2_5" hidden="1">{#N/A,#N/A,FALSE,"TMCOMP96";#N/A,#N/A,FALSE,"MAT96";#N/A,#N/A,FALSE,"FANDA96";#N/A,#N/A,FALSE,"INTRAN96";#N/A,#N/A,FALSE,"NAA9697";#N/A,#N/A,FALSE,"ECWEBB";#N/A,#N/A,FALSE,"MFT96";#N/A,#N/A,FALSE,"CTrecon"}</definedName>
    <definedName name="wrn.TMCOMP._1_3" localSheetId="0" hidden="1">{#N/A,#N/A,FALSE,"TMCOMP96";#N/A,#N/A,FALSE,"MAT96";#N/A,#N/A,FALSE,"FANDA96";#N/A,#N/A,FALSE,"INTRAN96";#N/A,#N/A,FALSE,"NAA9697";#N/A,#N/A,FALSE,"ECWEBB";#N/A,#N/A,FALSE,"MFT96";#N/A,#N/A,FALSE,"CTrecon"}</definedName>
    <definedName name="wrn.TMCOMP._1_3" hidden="1">{#N/A,#N/A,FALSE,"TMCOMP96";#N/A,#N/A,FALSE,"MAT96";#N/A,#N/A,FALSE,"FANDA96";#N/A,#N/A,FALSE,"INTRAN96";#N/A,#N/A,FALSE,"NAA9697";#N/A,#N/A,FALSE,"ECWEBB";#N/A,#N/A,FALSE,"MFT96";#N/A,#N/A,FALSE,"CTrecon"}</definedName>
    <definedName name="wrn.TMCOMP._1_3_1" localSheetId="0" hidden="1">{#N/A,#N/A,FALSE,"TMCOMP96";#N/A,#N/A,FALSE,"MAT96";#N/A,#N/A,FALSE,"FANDA96";#N/A,#N/A,FALSE,"INTRAN96";#N/A,#N/A,FALSE,"NAA9697";#N/A,#N/A,FALSE,"ECWEBB";#N/A,#N/A,FALSE,"MFT96";#N/A,#N/A,FALSE,"CTrecon"}</definedName>
    <definedName name="wrn.TMCOMP._1_3_1" hidden="1">{#N/A,#N/A,FALSE,"TMCOMP96";#N/A,#N/A,FALSE,"MAT96";#N/A,#N/A,FALSE,"FANDA96";#N/A,#N/A,FALSE,"INTRAN96";#N/A,#N/A,FALSE,"NAA9697";#N/A,#N/A,FALSE,"ECWEBB";#N/A,#N/A,FALSE,"MFT96";#N/A,#N/A,FALSE,"CTrecon"}</definedName>
    <definedName name="wrn.TMCOMP._1_3_1_1" localSheetId="0" hidden="1">{#N/A,#N/A,FALSE,"TMCOMP96";#N/A,#N/A,FALSE,"MAT96";#N/A,#N/A,FALSE,"FANDA96";#N/A,#N/A,FALSE,"INTRAN96";#N/A,#N/A,FALSE,"NAA9697";#N/A,#N/A,FALSE,"ECWEBB";#N/A,#N/A,FALSE,"MFT96";#N/A,#N/A,FALSE,"CTrecon"}</definedName>
    <definedName name="wrn.TMCOMP._1_3_1_1" hidden="1">{#N/A,#N/A,FALSE,"TMCOMP96";#N/A,#N/A,FALSE,"MAT96";#N/A,#N/A,FALSE,"FANDA96";#N/A,#N/A,FALSE,"INTRAN96";#N/A,#N/A,FALSE,"NAA9697";#N/A,#N/A,FALSE,"ECWEBB";#N/A,#N/A,FALSE,"MFT96";#N/A,#N/A,FALSE,"CTrecon"}</definedName>
    <definedName name="wrn.TMCOMP._1_3_1_1_1" hidden="1">{#N/A,#N/A,FALSE,"TMCOMP96";#N/A,#N/A,FALSE,"MAT96";#N/A,#N/A,FALSE,"FANDA96";#N/A,#N/A,FALSE,"INTRAN96";#N/A,#N/A,FALSE,"NAA9697";#N/A,#N/A,FALSE,"ECWEBB";#N/A,#N/A,FALSE,"MFT96";#N/A,#N/A,FALSE,"CTrecon"}</definedName>
    <definedName name="wrn.TMCOMP._1_3_1_1_2" hidden="1">{#N/A,#N/A,FALSE,"TMCOMP96";#N/A,#N/A,FALSE,"MAT96";#N/A,#N/A,FALSE,"FANDA96";#N/A,#N/A,FALSE,"INTRAN96";#N/A,#N/A,FALSE,"NAA9697";#N/A,#N/A,FALSE,"ECWEBB";#N/A,#N/A,FALSE,"MFT96";#N/A,#N/A,FALSE,"CTrecon"}</definedName>
    <definedName name="wrn.TMCOMP._1_3_1_2" localSheetId="0" hidden="1">{#N/A,#N/A,FALSE,"TMCOMP96";#N/A,#N/A,FALSE,"MAT96";#N/A,#N/A,FALSE,"FANDA96";#N/A,#N/A,FALSE,"INTRAN96";#N/A,#N/A,FALSE,"NAA9697";#N/A,#N/A,FALSE,"ECWEBB";#N/A,#N/A,FALSE,"MFT96";#N/A,#N/A,FALSE,"CTrecon"}</definedName>
    <definedName name="wrn.TMCOMP._1_3_1_2" hidden="1">{#N/A,#N/A,FALSE,"TMCOMP96";#N/A,#N/A,FALSE,"MAT96";#N/A,#N/A,FALSE,"FANDA96";#N/A,#N/A,FALSE,"INTRAN96";#N/A,#N/A,FALSE,"NAA9697";#N/A,#N/A,FALSE,"ECWEBB";#N/A,#N/A,FALSE,"MFT96";#N/A,#N/A,FALSE,"CTrecon"}</definedName>
    <definedName name="wrn.TMCOMP._1_3_1_3" localSheetId="0" hidden="1">{#N/A,#N/A,FALSE,"TMCOMP96";#N/A,#N/A,FALSE,"MAT96";#N/A,#N/A,FALSE,"FANDA96";#N/A,#N/A,FALSE,"INTRAN96";#N/A,#N/A,FALSE,"NAA9697";#N/A,#N/A,FALSE,"ECWEBB";#N/A,#N/A,FALSE,"MFT96";#N/A,#N/A,FALSE,"CTrecon"}</definedName>
    <definedName name="wrn.TMCOMP._1_3_1_3" hidden="1">{#N/A,#N/A,FALSE,"TMCOMP96";#N/A,#N/A,FALSE,"MAT96";#N/A,#N/A,FALSE,"FANDA96";#N/A,#N/A,FALSE,"INTRAN96";#N/A,#N/A,FALSE,"NAA9697";#N/A,#N/A,FALSE,"ECWEBB";#N/A,#N/A,FALSE,"MFT96";#N/A,#N/A,FALSE,"CTrecon"}</definedName>
    <definedName name="wrn.TMCOMP._1_3_1_4" localSheetId="0" hidden="1">{#N/A,#N/A,FALSE,"TMCOMP96";#N/A,#N/A,FALSE,"MAT96";#N/A,#N/A,FALSE,"FANDA96";#N/A,#N/A,FALSE,"INTRAN96";#N/A,#N/A,FALSE,"NAA9697";#N/A,#N/A,FALSE,"ECWEBB";#N/A,#N/A,FALSE,"MFT96";#N/A,#N/A,FALSE,"CTrecon"}</definedName>
    <definedName name="wrn.TMCOMP._1_3_1_4" hidden="1">{#N/A,#N/A,FALSE,"TMCOMP96";#N/A,#N/A,FALSE,"MAT96";#N/A,#N/A,FALSE,"FANDA96";#N/A,#N/A,FALSE,"INTRAN96";#N/A,#N/A,FALSE,"NAA9697";#N/A,#N/A,FALSE,"ECWEBB";#N/A,#N/A,FALSE,"MFT96";#N/A,#N/A,FALSE,"CTrecon"}</definedName>
    <definedName name="wrn.TMCOMP._1_3_1_5" localSheetId="0" hidden="1">{#N/A,#N/A,FALSE,"TMCOMP96";#N/A,#N/A,FALSE,"MAT96";#N/A,#N/A,FALSE,"FANDA96";#N/A,#N/A,FALSE,"INTRAN96";#N/A,#N/A,FALSE,"NAA9697";#N/A,#N/A,FALSE,"ECWEBB";#N/A,#N/A,FALSE,"MFT96";#N/A,#N/A,FALSE,"CTrecon"}</definedName>
    <definedName name="wrn.TMCOMP._1_3_1_5" hidden="1">{#N/A,#N/A,FALSE,"TMCOMP96";#N/A,#N/A,FALSE,"MAT96";#N/A,#N/A,FALSE,"FANDA96";#N/A,#N/A,FALSE,"INTRAN96";#N/A,#N/A,FALSE,"NAA9697";#N/A,#N/A,FALSE,"ECWEBB";#N/A,#N/A,FALSE,"MFT96";#N/A,#N/A,FALSE,"CTrecon"}</definedName>
    <definedName name="wrn.TMCOMP._1_3_2" localSheetId="0" hidden="1">{#N/A,#N/A,FALSE,"TMCOMP96";#N/A,#N/A,FALSE,"MAT96";#N/A,#N/A,FALSE,"FANDA96";#N/A,#N/A,FALSE,"INTRAN96";#N/A,#N/A,FALSE,"NAA9697";#N/A,#N/A,FALSE,"ECWEBB";#N/A,#N/A,FALSE,"MFT96";#N/A,#N/A,FALSE,"CTrecon"}</definedName>
    <definedName name="wrn.TMCOMP._1_3_2" hidden="1">{#N/A,#N/A,FALSE,"TMCOMP96";#N/A,#N/A,FALSE,"MAT96";#N/A,#N/A,FALSE,"FANDA96";#N/A,#N/A,FALSE,"INTRAN96";#N/A,#N/A,FALSE,"NAA9697";#N/A,#N/A,FALSE,"ECWEBB";#N/A,#N/A,FALSE,"MFT96";#N/A,#N/A,FALSE,"CTrecon"}</definedName>
    <definedName name="wrn.TMCOMP._1_3_3" localSheetId="0" hidden="1">{#N/A,#N/A,FALSE,"TMCOMP96";#N/A,#N/A,FALSE,"MAT96";#N/A,#N/A,FALSE,"FANDA96";#N/A,#N/A,FALSE,"INTRAN96";#N/A,#N/A,FALSE,"NAA9697";#N/A,#N/A,FALSE,"ECWEBB";#N/A,#N/A,FALSE,"MFT96";#N/A,#N/A,FALSE,"CTrecon"}</definedName>
    <definedName name="wrn.TMCOMP._1_3_3" hidden="1">{#N/A,#N/A,FALSE,"TMCOMP96";#N/A,#N/A,FALSE,"MAT96";#N/A,#N/A,FALSE,"FANDA96";#N/A,#N/A,FALSE,"INTRAN96";#N/A,#N/A,FALSE,"NAA9697";#N/A,#N/A,FALSE,"ECWEBB";#N/A,#N/A,FALSE,"MFT96";#N/A,#N/A,FALSE,"CTrecon"}</definedName>
    <definedName name="wrn.TMCOMP._1_3_4" localSheetId="0" hidden="1">{#N/A,#N/A,FALSE,"TMCOMP96";#N/A,#N/A,FALSE,"MAT96";#N/A,#N/A,FALSE,"FANDA96";#N/A,#N/A,FALSE,"INTRAN96";#N/A,#N/A,FALSE,"NAA9697";#N/A,#N/A,FALSE,"ECWEBB";#N/A,#N/A,FALSE,"MFT96";#N/A,#N/A,FALSE,"CTrecon"}</definedName>
    <definedName name="wrn.TMCOMP._1_3_4" hidden="1">{#N/A,#N/A,FALSE,"TMCOMP96";#N/A,#N/A,FALSE,"MAT96";#N/A,#N/A,FALSE,"FANDA96";#N/A,#N/A,FALSE,"INTRAN96";#N/A,#N/A,FALSE,"NAA9697";#N/A,#N/A,FALSE,"ECWEBB";#N/A,#N/A,FALSE,"MFT96";#N/A,#N/A,FALSE,"CTrecon"}</definedName>
    <definedName name="wrn.TMCOMP._1_3_5" localSheetId="0" hidden="1">{#N/A,#N/A,FALSE,"TMCOMP96";#N/A,#N/A,FALSE,"MAT96";#N/A,#N/A,FALSE,"FANDA96";#N/A,#N/A,FALSE,"INTRAN96";#N/A,#N/A,FALSE,"NAA9697";#N/A,#N/A,FALSE,"ECWEBB";#N/A,#N/A,FALSE,"MFT96";#N/A,#N/A,FALSE,"CTrecon"}</definedName>
    <definedName name="wrn.TMCOMP._1_3_5" hidden="1">{#N/A,#N/A,FALSE,"TMCOMP96";#N/A,#N/A,FALSE,"MAT96";#N/A,#N/A,FALSE,"FANDA96";#N/A,#N/A,FALSE,"INTRAN96";#N/A,#N/A,FALSE,"NAA9697";#N/A,#N/A,FALSE,"ECWEBB";#N/A,#N/A,FALSE,"MFT96";#N/A,#N/A,FALSE,"CTrecon"}</definedName>
    <definedName name="wrn.TMCOMP._1_4" localSheetId="0" hidden="1">{#N/A,#N/A,FALSE,"TMCOMP96";#N/A,#N/A,FALSE,"MAT96";#N/A,#N/A,FALSE,"FANDA96";#N/A,#N/A,FALSE,"INTRAN96";#N/A,#N/A,FALSE,"NAA9697";#N/A,#N/A,FALSE,"ECWEBB";#N/A,#N/A,FALSE,"MFT96";#N/A,#N/A,FALSE,"CTrecon"}</definedName>
    <definedName name="wrn.TMCOMP._1_4" hidden="1">{#N/A,#N/A,FALSE,"TMCOMP96";#N/A,#N/A,FALSE,"MAT96";#N/A,#N/A,FALSE,"FANDA96";#N/A,#N/A,FALSE,"INTRAN96";#N/A,#N/A,FALSE,"NAA9697";#N/A,#N/A,FALSE,"ECWEBB";#N/A,#N/A,FALSE,"MFT96";#N/A,#N/A,FALSE,"CTrecon"}</definedName>
    <definedName name="wrn.TMCOMP._1_4_1" localSheetId="0" hidden="1">{#N/A,#N/A,FALSE,"TMCOMP96";#N/A,#N/A,FALSE,"MAT96";#N/A,#N/A,FALSE,"FANDA96";#N/A,#N/A,FALSE,"INTRAN96";#N/A,#N/A,FALSE,"NAA9697";#N/A,#N/A,FALSE,"ECWEBB";#N/A,#N/A,FALSE,"MFT96";#N/A,#N/A,FALSE,"CTrecon"}</definedName>
    <definedName name="wrn.TMCOMP._1_4_1" hidden="1">{#N/A,#N/A,FALSE,"TMCOMP96";#N/A,#N/A,FALSE,"MAT96";#N/A,#N/A,FALSE,"FANDA96";#N/A,#N/A,FALSE,"INTRAN96";#N/A,#N/A,FALSE,"NAA9697";#N/A,#N/A,FALSE,"ECWEBB";#N/A,#N/A,FALSE,"MFT96";#N/A,#N/A,FALSE,"CTrecon"}</definedName>
    <definedName name="wrn.TMCOMP._1_4_1_1" localSheetId="0" hidden="1">{#N/A,#N/A,FALSE,"TMCOMP96";#N/A,#N/A,FALSE,"MAT96";#N/A,#N/A,FALSE,"FANDA96";#N/A,#N/A,FALSE,"INTRAN96";#N/A,#N/A,FALSE,"NAA9697";#N/A,#N/A,FALSE,"ECWEBB";#N/A,#N/A,FALSE,"MFT96";#N/A,#N/A,FALSE,"CTrecon"}</definedName>
    <definedName name="wrn.TMCOMP._1_4_1_1" hidden="1">{#N/A,#N/A,FALSE,"TMCOMP96";#N/A,#N/A,FALSE,"MAT96";#N/A,#N/A,FALSE,"FANDA96";#N/A,#N/A,FALSE,"INTRAN96";#N/A,#N/A,FALSE,"NAA9697";#N/A,#N/A,FALSE,"ECWEBB";#N/A,#N/A,FALSE,"MFT96";#N/A,#N/A,FALSE,"CTrecon"}</definedName>
    <definedName name="wrn.TMCOMP._1_4_1_2" localSheetId="0" hidden="1">{#N/A,#N/A,FALSE,"TMCOMP96";#N/A,#N/A,FALSE,"MAT96";#N/A,#N/A,FALSE,"FANDA96";#N/A,#N/A,FALSE,"INTRAN96";#N/A,#N/A,FALSE,"NAA9697";#N/A,#N/A,FALSE,"ECWEBB";#N/A,#N/A,FALSE,"MFT96";#N/A,#N/A,FALSE,"CTrecon"}</definedName>
    <definedName name="wrn.TMCOMP._1_4_1_2" hidden="1">{#N/A,#N/A,FALSE,"TMCOMP96";#N/A,#N/A,FALSE,"MAT96";#N/A,#N/A,FALSE,"FANDA96";#N/A,#N/A,FALSE,"INTRAN96";#N/A,#N/A,FALSE,"NAA9697";#N/A,#N/A,FALSE,"ECWEBB";#N/A,#N/A,FALSE,"MFT96";#N/A,#N/A,FALSE,"CTrecon"}</definedName>
    <definedName name="wrn.TMCOMP._1_4_1_3" localSheetId="0" hidden="1">{#N/A,#N/A,FALSE,"TMCOMP96";#N/A,#N/A,FALSE,"MAT96";#N/A,#N/A,FALSE,"FANDA96";#N/A,#N/A,FALSE,"INTRAN96";#N/A,#N/A,FALSE,"NAA9697";#N/A,#N/A,FALSE,"ECWEBB";#N/A,#N/A,FALSE,"MFT96";#N/A,#N/A,FALSE,"CTrecon"}</definedName>
    <definedName name="wrn.TMCOMP._1_4_1_3" hidden="1">{#N/A,#N/A,FALSE,"TMCOMP96";#N/A,#N/A,FALSE,"MAT96";#N/A,#N/A,FALSE,"FANDA96";#N/A,#N/A,FALSE,"INTRAN96";#N/A,#N/A,FALSE,"NAA9697";#N/A,#N/A,FALSE,"ECWEBB";#N/A,#N/A,FALSE,"MFT96";#N/A,#N/A,FALSE,"CTrecon"}</definedName>
    <definedName name="wrn.TMCOMP._1_4_1_4" localSheetId="0" hidden="1">{#N/A,#N/A,FALSE,"TMCOMP96";#N/A,#N/A,FALSE,"MAT96";#N/A,#N/A,FALSE,"FANDA96";#N/A,#N/A,FALSE,"INTRAN96";#N/A,#N/A,FALSE,"NAA9697";#N/A,#N/A,FALSE,"ECWEBB";#N/A,#N/A,FALSE,"MFT96";#N/A,#N/A,FALSE,"CTrecon"}</definedName>
    <definedName name="wrn.TMCOMP._1_4_1_4" hidden="1">{#N/A,#N/A,FALSE,"TMCOMP96";#N/A,#N/A,FALSE,"MAT96";#N/A,#N/A,FALSE,"FANDA96";#N/A,#N/A,FALSE,"INTRAN96";#N/A,#N/A,FALSE,"NAA9697";#N/A,#N/A,FALSE,"ECWEBB";#N/A,#N/A,FALSE,"MFT96";#N/A,#N/A,FALSE,"CTrecon"}</definedName>
    <definedName name="wrn.TMCOMP._1_4_1_5" hidden="1">{#N/A,#N/A,FALSE,"TMCOMP96";#N/A,#N/A,FALSE,"MAT96";#N/A,#N/A,FALSE,"FANDA96";#N/A,#N/A,FALSE,"INTRAN96";#N/A,#N/A,FALSE,"NAA9697";#N/A,#N/A,FALSE,"ECWEBB";#N/A,#N/A,FALSE,"MFT96";#N/A,#N/A,FALSE,"CTrecon"}</definedName>
    <definedName name="wrn.TMCOMP._1_4_2" localSheetId="0" hidden="1">{#N/A,#N/A,FALSE,"TMCOMP96";#N/A,#N/A,FALSE,"MAT96";#N/A,#N/A,FALSE,"FANDA96";#N/A,#N/A,FALSE,"INTRAN96";#N/A,#N/A,FALSE,"NAA9697";#N/A,#N/A,FALSE,"ECWEBB";#N/A,#N/A,FALSE,"MFT96";#N/A,#N/A,FALSE,"CTrecon"}</definedName>
    <definedName name="wrn.TMCOMP._1_4_2" hidden="1">{#N/A,#N/A,FALSE,"TMCOMP96";#N/A,#N/A,FALSE,"MAT96";#N/A,#N/A,FALSE,"FANDA96";#N/A,#N/A,FALSE,"INTRAN96";#N/A,#N/A,FALSE,"NAA9697";#N/A,#N/A,FALSE,"ECWEBB";#N/A,#N/A,FALSE,"MFT96";#N/A,#N/A,FALSE,"CTrecon"}</definedName>
    <definedName name="wrn.TMCOMP._1_4_3" localSheetId="0" hidden="1">{#N/A,#N/A,FALSE,"TMCOMP96";#N/A,#N/A,FALSE,"MAT96";#N/A,#N/A,FALSE,"FANDA96";#N/A,#N/A,FALSE,"INTRAN96";#N/A,#N/A,FALSE,"NAA9697";#N/A,#N/A,FALSE,"ECWEBB";#N/A,#N/A,FALSE,"MFT96";#N/A,#N/A,FALSE,"CTrecon"}</definedName>
    <definedName name="wrn.TMCOMP._1_4_3" hidden="1">{#N/A,#N/A,FALSE,"TMCOMP96";#N/A,#N/A,FALSE,"MAT96";#N/A,#N/A,FALSE,"FANDA96";#N/A,#N/A,FALSE,"INTRAN96";#N/A,#N/A,FALSE,"NAA9697";#N/A,#N/A,FALSE,"ECWEBB";#N/A,#N/A,FALSE,"MFT96";#N/A,#N/A,FALSE,"CTrecon"}</definedName>
    <definedName name="wrn.TMCOMP._1_4_4" localSheetId="0" hidden="1">{#N/A,#N/A,FALSE,"TMCOMP96";#N/A,#N/A,FALSE,"MAT96";#N/A,#N/A,FALSE,"FANDA96";#N/A,#N/A,FALSE,"INTRAN96";#N/A,#N/A,FALSE,"NAA9697";#N/A,#N/A,FALSE,"ECWEBB";#N/A,#N/A,FALSE,"MFT96";#N/A,#N/A,FALSE,"CTrecon"}</definedName>
    <definedName name="wrn.TMCOMP._1_4_4" hidden="1">{#N/A,#N/A,FALSE,"TMCOMP96";#N/A,#N/A,FALSE,"MAT96";#N/A,#N/A,FALSE,"FANDA96";#N/A,#N/A,FALSE,"INTRAN96";#N/A,#N/A,FALSE,"NAA9697";#N/A,#N/A,FALSE,"ECWEBB";#N/A,#N/A,FALSE,"MFT96";#N/A,#N/A,FALSE,"CTrecon"}</definedName>
    <definedName name="wrn.TMCOMP._1_4_5" localSheetId="0" hidden="1">{#N/A,#N/A,FALSE,"TMCOMP96";#N/A,#N/A,FALSE,"MAT96";#N/A,#N/A,FALSE,"FANDA96";#N/A,#N/A,FALSE,"INTRAN96";#N/A,#N/A,FALSE,"NAA9697";#N/A,#N/A,FALSE,"ECWEBB";#N/A,#N/A,FALSE,"MFT96";#N/A,#N/A,FALSE,"CTrecon"}</definedName>
    <definedName name="wrn.TMCOMP._1_4_5" hidden="1">{#N/A,#N/A,FALSE,"TMCOMP96";#N/A,#N/A,FALSE,"MAT96";#N/A,#N/A,FALSE,"FANDA96";#N/A,#N/A,FALSE,"INTRAN96";#N/A,#N/A,FALSE,"NAA9697";#N/A,#N/A,FALSE,"ECWEBB";#N/A,#N/A,FALSE,"MFT96";#N/A,#N/A,FALSE,"CTrecon"}</definedName>
    <definedName name="wrn.TMCOMP._1_5" localSheetId="0" hidden="1">{#N/A,#N/A,FALSE,"TMCOMP96";#N/A,#N/A,FALSE,"MAT96";#N/A,#N/A,FALSE,"FANDA96";#N/A,#N/A,FALSE,"INTRAN96";#N/A,#N/A,FALSE,"NAA9697";#N/A,#N/A,FALSE,"ECWEBB";#N/A,#N/A,FALSE,"MFT96";#N/A,#N/A,FALSE,"CTrecon"}</definedName>
    <definedName name="wrn.TMCOMP._1_5" hidden="1">{#N/A,#N/A,FALSE,"TMCOMP96";#N/A,#N/A,FALSE,"MAT96";#N/A,#N/A,FALSE,"FANDA96";#N/A,#N/A,FALSE,"INTRAN96";#N/A,#N/A,FALSE,"NAA9697";#N/A,#N/A,FALSE,"ECWEBB";#N/A,#N/A,FALSE,"MFT96";#N/A,#N/A,FALSE,"CTrecon"}</definedName>
    <definedName name="wrn.TMCOMP._1_5_1" localSheetId="0" hidden="1">{#N/A,#N/A,FALSE,"TMCOMP96";#N/A,#N/A,FALSE,"MAT96";#N/A,#N/A,FALSE,"FANDA96";#N/A,#N/A,FALSE,"INTRAN96";#N/A,#N/A,FALSE,"NAA9697";#N/A,#N/A,FALSE,"ECWEBB";#N/A,#N/A,FALSE,"MFT96";#N/A,#N/A,FALSE,"CTrecon"}</definedName>
    <definedName name="wrn.TMCOMP._1_5_1" hidden="1">{#N/A,#N/A,FALSE,"TMCOMP96";#N/A,#N/A,FALSE,"MAT96";#N/A,#N/A,FALSE,"FANDA96";#N/A,#N/A,FALSE,"INTRAN96";#N/A,#N/A,FALSE,"NAA9697";#N/A,#N/A,FALSE,"ECWEBB";#N/A,#N/A,FALSE,"MFT96";#N/A,#N/A,FALSE,"CTrecon"}</definedName>
    <definedName name="wrn.TMCOMP._1_5_2" localSheetId="0" hidden="1">{#N/A,#N/A,FALSE,"TMCOMP96";#N/A,#N/A,FALSE,"MAT96";#N/A,#N/A,FALSE,"FANDA96";#N/A,#N/A,FALSE,"INTRAN96";#N/A,#N/A,FALSE,"NAA9697";#N/A,#N/A,FALSE,"ECWEBB";#N/A,#N/A,FALSE,"MFT96";#N/A,#N/A,FALSE,"CTrecon"}</definedName>
    <definedName name="wrn.TMCOMP._1_5_2" hidden="1">{#N/A,#N/A,FALSE,"TMCOMP96";#N/A,#N/A,FALSE,"MAT96";#N/A,#N/A,FALSE,"FANDA96";#N/A,#N/A,FALSE,"INTRAN96";#N/A,#N/A,FALSE,"NAA9697";#N/A,#N/A,FALSE,"ECWEBB";#N/A,#N/A,FALSE,"MFT96";#N/A,#N/A,FALSE,"CTrecon"}</definedName>
    <definedName name="wrn.TMCOMP._1_5_3" localSheetId="0" hidden="1">{#N/A,#N/A,FALSE,"TMCOMP96";#N/A,#N/A,FALSE,"MAT96";#N/A,#N/A,FALSE,"FANDA96";#N/A,#N/A,FALSE,"INTRAN96";#N/A,#N/A,FALSE,"NAA9697";#N/A,#N/A,FALSE,"ECWEBB";#N/A,#N/A,FALSE,"MFT96";#N/A,#N/A,FALSE,"CTrecon"}</definedName>
    <definedName name="wrn.TMCOMP._1_5_3" hidden="1">{#N/A,#N/A,FALSE,"TMCOMP96";#N/A,#N/A,FALSE,"MAT96";#N/A,#N/A,FALSE,"FANDA96";#N/A,#N/A,FALSE,"INTRAN96";#N/A,#N/A,FALSE,"NAA9697";#N/A,#N/A,FALSE,"ECWEBB";#N/A,#N/A,FALSE,"MFT96";#N/A,#N/A,FALSE,"CTrecon"}</definedName>
    <definedName name="wrn.TMCOMP._1_5_4" localSheetId="0" hidden="1">{#N/A,#N/A,FALSE,"TMCOMP96";#N/A,#N/A,FALSE,"MAT96";#N/A,#N/A,FALSE,"FANDA96";#N/A,#N/A,FALSE,"INTRAN96";#N/A,#N/A,FALSE,"NAA9697";#N/A,#N/A,FALSE,"ECWEBB";#N/A,#N/A,FALSE,"MFT96";#N/A,#N/A,FALSE,"CTrecon"}</definedName>
    <definedName name="wrn.TMCOMP._1_5_4" hidden="1">{#N/A,#N/A,FALSE,"TMCOMP96";#N/A,#N/A,FALSE,"MAT96";#N/A,#N/A,FALSE,"FANDA96";#N/A,#N/A,FALSE,"INTRAN96";#N/A,#N/A,FALSE,"NAA9697";#N/A,#N/A,FALSE,"ECWEBB";#N/A,#N/A,FALSE,"MFT96";#N/A,#N/A,FALSE,"CTrecon"}</definedName>
    <definedName name="wrn.TMCOMP._1_5_5" hidden="1">{#N/A,#N/A,FALSE,"TMCOMP96";#N/A,#N/A,FALSE,"MAT96";#N/A,#N/A,FALSE,"FANDA96";#N/A,#N/A,FALSE,"INTRAN96";#N/A,#N/A,FALSE,"NAA9697";#N/A,#N/A,FALSE,"ECWEBB";#N/A,#N/A,FALSE,"MFT96";#N/A,#N/A,FALSE,"CTrecon"}</definedName>
    <definedName name="wrn.TMCOMP._2" localSheetId="0" hidden="1">{#N/A,#N/A,FALSE,"TMCOMP96";#N/A,#N/A,FALSE,"MAT96";#N/A,#N/A,FALSE,"FANDA96";#N/A,#N/A,FALSE,"INTRAN96";#N/A,#N/A,FALSE,"NAA9697";#N/A,#N/A,FALSE,"ECWEBB";#N/A,#N/A,FALSE,"MFT96";#N/A,#N/A,FALSE,"CTrecon"}</definedName>
    <definedName name="wrn.TMCOMP._2" localSheetId="3" hidden="1">{#N/A,#N/A,FALSE,"TMCOMP96";#N/A,#N/A,FALSE,"MAT96";#N/A,#N/A,FALSE,"FANDA96";#N/A,#N/A,FALSE,"INTRAN96";#N/A,#N/A,FALSE,"NAA9697";#N/A,#N/A,FALSE,"ECWEBB";#N/A,#N/A,FALSE,"MFT96";#N/A,#N/A,FALSE,"CTrecon"}</definedName>
    <definedName name="wrn.TMCOMP._2" localSheetId="4" hidden="1">{#N/A,#N/A,FALSE,"TMCOMP96";#N/A,#N/A,FALSE,"MAT96";#N/A,#N/A,FALSE,"FANDA96";#N/A,#N/A,FALSE,"INTRAN96";#N/A,#N/A,FALSE,"NAA9697";#N/A,#N/A,FALSE,"ECWEBB";#N/A,#N/A,FALSE,"MFT96";#N/A,#N/A,FALSE,"CTrecon"}</definedName>
    <definedName name="wrn.TMCOMP._2" hidden="1">{#N/A,#N/A,FALSE,"TMCOMP96";#N/A,#N/A,FALSE,"MAT96";#N/A,#N/A,FALSE,"FANDA96";#N/A,#N/A,FALSE,"INTRAN96";#N/A,#N/A,FALSE,"NAA9697";#N/A,#N/A,FALSE,"ECWEBB";#N/A,#N/A,FALSE,"MFT96";#N/A,#N/A,FALSE,"CTrecon"}</definedName>
    <definedName name="wrn.TMCOMP._2_1" localSheetId="0" hidden="1">{#N/A,#N/A,FALSE,"TMCOMP96";#N/A,#N/A,FALSE,"MAT96";#N/A,#N/A,FALSE,"FANDA96";#N/A,#N/A,FALSE,"INTRAN96";#N/A,#N/A,FALSE,"NAA9697";#N/A,#N/A,FALSE,"ECWEBB";#N/A,#N/A,FALSE,"MFT96";#N/A,#N/A,FALSE,"CTrecon"}</definedName>
    <definedName name="wrn.TMCOMP._2_1" localSheetId="3" hidden="1">{#N/A,#N/A,FALSE,"TMCOMP96";#N/A,#N/A,FALSE,"MAT96";#N/A,#N/A,FALSE,"FANDA96";#N/A,#N/A,FALSE,"INTRAN96";#N/A,#N/A,FALSE,"NAA9697";#N/A,#N/A,FALSE,"ECWEBB";#N/A,#N/A,FALSE,"MFT96";#N/A,#N/A,FALSE,"CTrecon"}</definedName>
    <definedName name="wrn.TMCOMP._2_1" hidden="1">{#N/A,#N/A,FALSE,"TMCOMP96";#N/A,#N/A,FALSE,"MAT96";#N/A,#N/A,FALSE,"FANDA96";#N/A,#N/A,FALSE,"INTRAN96";#N/A,#N/A,FALSE,"NAA9697";#N/A,#N/A,FALSE,"ECWEBB";#N/A,#N/A,FALSE,"MFT96";#N/A,#N/A,FALSE,"CTrecon"}</definedName>
    <definedName name="wrn.TMCOMP._2_1_1" localSheetId="0" hidden="1">{#N/A,#N/A,FALSE,"TMCOMP96";#N/A,#N/A,FALSE,"MAT96";#N/A,#N/A,FALSE,"FANDA96";#N/A,#N/A,FALSE,"INTRAN96";#N/A,#N/A,FALSE,"NAA9697";#N/A,#N/A,FALSE,"ECWEBB";#N/A,#N/A,FALSE,"MFT96";#N/A,#N/A,FALSE,"CTrecon"}</definedName>
    <definedName name="wrn.TMCOMP._2_1_1" hidden="1">{#N/A,#N/A,FALSE,"TMCOMP96";#N/A,#N/A,FALSE,"MAT96";#N/A,#N/A,FALSE,"FANDA96";#N/A,#N/A,FALSE,"INTRAN96";#N/A,#N/A,FALSE,"NAA9697";#N/A,#N/A,FALSE,"ECWEBB";#N/A,#N/A,FALSE,"MFT96";#N/A,#N/A,FALSE,"CTrecon"}</definedName>
    <definedName name="wrn.TMCOMP._2_1_1_1" hidden="1">{#N/A,#N/A,FALSE,"TMCOMP96";#N/A,#N/A,FALSE,"MAT96";#N/A,#N/A,FALSE,"FANDA96";#N/A,#N/A,FALSE,"INTRAN96";#N/A,#N/A,FALSE,"NAA9697";#N/A,#N/A,FALSE,"ECWEBB";#N/A,#N/A,FALSE,"MFT96";#N/A,#N/A,FALSE,"CTrecon"}</definedName>
    <definedName name="wrn.TMCOMP._2_1_1_2" hidden="1">{#N/A,#N/A,FALSE,"TMCOMP96";#N/A,#N/A,FALSE,"MAT96";#N/A,#N/A,FALSE,"FANDA96";#N/A,#N/A,FALSE,"INTRAN96";#N/A,#N/A,FALSE,"NAA9697";#N/A,#N/A,FALSE,"ECWEBB";#N/A,#N/A,FALSE,"MFT96";#N/A,#N/A,FALSE,"CTrecon"}</definedName>
    <definedName name="wrn.TMCOMP._2_1_2" localSheetId="0" hidden="1">{#N/A,#N/A,FALSE,"TMCOMP96";#N/A,#N/A,FALSE,"MAT96";#N/A,#N/A,FALSE,"FANDA96";#N/A,#N/A,FALSE,"INTRAN96";#N/A,#N/A,FALSE,"NAA9697";#N/A,#N/A,FALSE,"ECWEBB";#N/A,#N/A,FALSE,"MFT96";#N/A,#N/A,FALSE,"CTrecon"}</definedName>
    <definedName name="wrn.TMCOMP._2_1_2" hidden="1">{#N/A,#N/A,FALSE,"TMCOMP96";#N/A,#N/A,FALSE,"MAT96";#N/A,#N/A,FALSE,"FANDA96";#N/A,#N/A,FALSE,"INTRAN96";#N/A,#N/A,FALSE,"NAA9697";#N/A,#N/A,FALSE,"ECWEBB";#N/A,#N/A,FALSE,"MFT96";#N/A,#N/A,FALSE,"CTrecon"}</definedName>
    <definedName name="wrn.TMCOMP._2_1_3" localSheetId="0" hidden="1">{#N/A,#N/A,FALSE,"TMCOMP96";#N/A,#N/A,FALSE,"MAT96";#N/A,#N/A,FALSE,"FANDA96";#N/A,#N/A,FALSE,"INTRAN96";#N/A,#N/A,FALSE,"NAA9697";#N/A,#N/A,FALSE,"ECWEBB";#N/A,#N/A,FALSE,"MFT96";#N/A,#N/A,FALSE,"CTrecon"}</definedName>
    <definedName name="wrn.TMCOMP._2_1_3" hidden="1">{#N/A,#N/A,FALSE,"TMCOMP96";#N/A,#N/A,FALSE,"MAT96";#N/A,#N/A,FALSE,"FANDA96";#N/A,#N/A,FALSE,"INTRAN96";#N/A,#N/A,FALSE,"NAA9697";#N/A,#N/A,FALSE,"ECWEBB";#N/A,#N/A,FALSE,"MFT96";#N/A,#N/A,FALSE,"CTrecon"}</definedName>
    <definedName name="wrn.TMCOMP._2_1_4" localSheetId="0" hidden="1">{#N/A,#N/A,FALSE,"TMCOMP96";#N/A,#N/A,FALSE,"MAT96";#N/A,#N/A,FALSE,"FANDA96";#N/A,#N/A,FALSE,"INTRAN96";#N/A,#N/A,FALSE,"NAA9697";#N/A,#N/A,FALSE,"ECWEBB";#N/A,#N/A,FALSE,"MFT96";#N/A,#N/A,FALSE,"CTrecon"}</definedName>
    <definedName name="wrn.TMCOMP._2_1_4" hidden="1">{#N/A,#N/A,FALSE,"TMCOMP96";#N/A,#N/A,FALSE,"MAT96";#N/A,#N/A,FALSE,"FANDA96";#N/A,#N/A,FALSE,"INTRAN96";#N/A,#N/A,FALSE,"NAA9697";#N/A,#N/A,FALSE,"ECWEBB";#N/A,#N/A,FALSE,"MFT96";#N/A,#N/A,FALSE,"CTrecon"}</definedName>
    <definedName name="wrn.TMCOMP._2_1_5" localSheetId="0" hidden="1">{#N/A,#N/A,FALSE,"TMCOMP96";#N/A,#N/A,FALSE,"MAT96";#N/A,#N/A,FALSE,"FANDA96";#N/A,#N/A,FALSE,"INTRAN96";#N/A,#N/A,FALSE,"NAA9697";#N/A,#N/A,FALSE,"ECWEBB";#N/A,#N/A,FALSE,"MFT96";#N/A,#N/A,FALSE,"CTrecon"}</definedName>
    <definedName name="wrn.TMCOMP._2_1_5" hidden="1">{#N/A,#N/A,FALSE,"TMCOMP96";#N/A,#N/A,FALSE,"MAT96";#N/A,#N/A,FALSE,"FANDA96";#N/A,#N/A,FALSE,"INTRAN96";#N/A,#N/A,FALSE,"NAA9697";#N/A,#N/A,FALSE,"ECWEBB";#N/A,#N/A,FALSE,"MFT96";#N/A,#N/A,FALSE,"CTrecon"}</definedName>
    <definedName name="wrn.TMCOMP._2_2" localSheetId="0" hidden="1">{#N/A,#N/A,FALSE,"TMCOMP96";#N/A,#N/A,FALSE,"MAT96";#N/A,#N/A,FALSE,"FANDA96";#N/A,#N/A,FALSE,"INTRAN96";#N/A,#N/A,FALSE,"NAA9697";#N/A,#N/A,FALSE,"ECWEBB";#N/A,#N/A,FALSE,"MFT96";#N/A,#N/A,FALSE,"CTrecon"}</definedName>
    <definedName name="wrn.TMCOMP._2_2" hidden="1">{#N/A,#N/A,FALSE,"TMCOMP96";#N/A,#N/A,FALSE,"MAT96";#N/A,#N/A,FALSE,"FANDA96";#N/A,#N/A,FALSE,"INTRAN96";#N/A,#N/A,FALSE,"NAA9697";#N/A,#N/A,FALSE,"ECWEBB";#N/A,#N/A,FALSE,"MFT96";#N/A,#N/A,FALSE,"CTrecon"}</definedName>
    <definedName name="wrn.TMCOMP._2_3" localSheetId="0" hidden="1">{#N/A,#N/A,FALSE,"TMCOMP96";#N/A,#N/A,FALSE,"MAT96";#N/A,#N/A,FALSE,"FANDA96";#N/A,#N/A,FALSE,"INTRAN96";#N/A,#N/A,FALSE,"NAA9697";#N/A,#N/A,FALSE,"ECWEBB";#N/A,#N/A,FALSE,"MFT96";#N/A,#N/A,FALSE,"CTrecon"}</definedName>
    <definedName name="wrn.TMCOMP._2_3" hidden="1">{#N/A,#N/A,FALSE,"TMCOMP96";#N/A,#N/A,FALSE,"MAT96";#N/A,#N/A,FALSE,"FANDA96";#N/A,#N/A,FALSE,"INTRAN96";#N/A,#N/A,FALSE,"NAA9697";#N/A,#N/A,FALSE,"ECWEBB";#N/A,#N/A,FALSE,"MFT96";#N/A,#N/A,FALSE,"CTrecon"}</definedName>
    <definedName name="wrn.TMCOMP._2_4" localSheetId="0" hidden="1">{#N/A,#N/A,FALSE,"TMCOMP96";#N/A,#N/A,FALSE,"MAT96";#N/A,#N/A,FALSE,"FANDA96";#N/A,#N/A,FALSE,"INTRAN96";#N/A,#N/A,FALSE,"NAA9697";#N/A,#N/A,FALSE,"ECWEBB";#N/A,#N/A,FALSE,"MFT96";#N/A,#N/A,FALSE,"CTrecon"}</definedName>
    <definedName name="wrn.TMCOMP._2_4" hidden="1">{#N/A,#N/A,FALSE,"TMCOMP96";#N/A,#N/A,FALSE,"MAT96";#N/A,#N/A,FALSE,"FANDA96";#N/A,#N/A,FALSE,"INTRAN96";#N/A,#N/A,FALSE,"NAA9697";#N/A,#N/A,FALSE,"ECWEBB";#N/A,#N/A,FALSE,"MFT96";#N/A,#N/A,FALSE,"CTrecon"}</definedName>
    <definedName name="wrn.TMCOMP._2_5" localSheetId="0" hidden="1">{#N/A,#N/A,FALSE,"TMCOMP96";#N/A,#N/A,FALSE,"MAT96";#N/A,#N/A,FALSE,"FANDA96";#N/A,#N/A,FALSE,"INTRAN96";#N/A,#N/A,FALSE,"NAA9697";#N/A,#N/A,FALSE,"ECWEBB";#N/A,#N/A,FALSE,"MFT96";#N/A,#N/A,FALSE,"CTrecon"}</definedName>
    <definedName name="wrn.TMCOMP._2_5" hidden="1">{#N/A,#N/A,FALSE,"TMCOMP96";#N/A,#N/A,FALSE,"MAT96";#N/A,#N/A,FALSE,"FANDA96";#N/A,#N/A,FALSE,"INTRAN96";#N/A,#N/A,FALSE,"NAA9697";#N/A,#N/A,FALSE,"ECWEBB";#N/A,#N/A,FALSE,"MFT96";#N/A,#N/A,FALSE,"CTrecon"}</definedName>
    <definedName name="wrn.TMCOMP._3" localSheetId="0" hidden="1">{#N/A,#N/A,FALSE,"TMCOMP96";#N/A,#N/A,FALSE,"MAT96";#N/A,#N/A,FALSE,"FANDA96";#N/A,#N/A,FALSE,"INTRAN96";#N/A,#N/A,FALSE,"NAA9697";#N/A,#N/A,FALSE,"ECWEBB";#N/A,#N/A,FALSE,"MFT96";#N/A,#N/A,FALSE,"CTrecon"}</definedName>
    <definedName name="wrn.TMCOMP._3" hidden="1">{#N/A,#N/A,FALSE,"TMCOMP96";#N/A,#N/A,FALSE,"MAT96";#N/A,#N/A,FALSE,"FANDA96";#N/A,#N/A,FALSE,"INTRAN96";#N/A,#N/A,FALSE,"NAA9697";#N/A,#N/A,FALSE,"ECWEBB";#N/A,#N/A,FALSE,"MFT96";#N/A,#N/A,FALSE,"CTrecon"}</definedName>
    <definedName name="wrn.TMCOMP._3_1" localSheetId="0" hidden="1">{#N/A,#N/A,FALSE,"TMCOMP96";#N/A,#N/A,FALSE,"MAT96";#N/A,#N/A,FALSE,"FANDA96";#N/A,#N/A,FALSE,"INTRAN96";#N/A,#N/A,FALSE,"NAA9697";#N/A,#N/A,FALSE,"ECWEBB";#N/A,#N/A,FALSE,"MFT96";#N/A,#N/A,FALSE,"CTrecon"}</definedName>
    <definedName name="wrn.TMCOMP._3_1" hidden="1">{#N/A,#N/A,FALSE,"TMCOMP96";#N/A,#N/A,FALSE,"MAT96";#N/A,#N/A,FALSE,"FANDA96";#N/A,#N/A,FALSE,"INTRAN96";#N/A,#N/A,FALSE,"NAA9697";#N/A,#N/A,FALSE,"ECWEBB";#N/A,#N/A,FALSE,"MFT96";#N/A,#N/A,FALSE,"CTrecon"}</definedName>
    <definedName name="wrn.TMCOMP._3_1_1" localSheetId="0" hidden="1">{#N/A,#N/A,FALSE,"TMCOMP96";#N/A,#N/A,FALSE,"MAT96";#N/A,#N/A,FALSE,"FANDA96";#N/A,#N/A,FALSE,"INTRAN96";#N/A,#N/A,FALSE,"NAA9697";#N/A,#N/A,FALSE,"ECWEBB";#N/A,#N/A,FALSE,"MFT96";#N/A,#N/A,FALSE,"CTrecon"}</definedName>
    <definedName name="wrn.TMCOMP._3_1_1" hidden="1">{#N/A,#N/A,FALSE,"TMCOMP96";#N/A,#N/A,FALSE,"MAT96";#N/A,#N/A,FALSE,"FANDA96";#N/A,#N/A,FALSE,"INTRAN96";#N/A,#N/A,FALSE,"NAA9697";#N/A,#N/A,FALSE,"ECWEBB";#N/A,#N/A,FALSE,"MFT96";#N/A,#N/A,FALSE,"CTrecon"}</definedName>
    <definedName name="wrn.TMCOMP._3_1_1_1" hidden="1">{#N/A,#N/A,FALSE,"TMCOMP96";#N/A,#N/A,FALSE,"MAT96";#N/A,#N/A,FALSE,"FANDA96";#N/A,#N/A,FALSE,"INTRAN96";#N/A,#N/A,FALSE,"NAA9697";#N/A,#N/A,FALSE,"ECWEBB";#N/A,#N/A,FALSE,"MFT96";#N/A,#N/A,FALSE,"CTrecon"}</definedName>
    <definedName name="wrn.TMCOMP._3_1_1_2" hidden="1">{#N/A,#N/A,FALSE,"TMCOMP96";#N/A,#N/A,FALSE,"MAT96";#N/A,#N/A,FALSE,"FANDA96";#N/A,#N/A,FALSE,"INTRAN96";#N/A,#N/A,FALSE,"NAA9697";#N/A,#N/A,FALSE,"ECWEBB";#N/A,#N/A,FALSE,"MFT96";#N/A,#N/A,FALSE,"CTrecon"}</definedName>
    <definedName name="wrn.TMCOMP._3_1_2" localSheetId="0" hidden="1">{#N/A,#N/A,FALSE,"TMCOMP96";#N/A,#N/A,FALSE,"MAT96";#N/A,#N/A,FALSE,"FANDA96";#N/A,#N/A,FALSE,"INTRAN96";#N/A,#N/A,FALSE,"NAA9697";#N/A,#N/A,FALSE,"ECWEBB";#N/A,#N/A,FALSE,"MFT96";#N/A,#N/A,FALSE,"CTrecon"}</definedName>
    <definedName name="wrn.TMCOMP._3_1_2" hidden="1">{#N/A,#N/A,FALSE,"TMCOMP96";#N/A,#N/A,FALSE,"MAT96";#N/A,#N/A,FALSE,"FANDA96";#N/A,#N/A,FALSE,"INTRAN96";#N/A,#N/A,FALSE,"NAA9697";#N/A,#N/A,FALSE,"ECWEBB";#N/A,#N/A,FALSE,"MFT96";#N/A,#N/A,FALSE,"CTrecon"}</definedName>
    <definedName name="wrn.TMCOMP._3_1_3" localSheetId="0" hidden="1">{#N/A,#N/A,FALSE,"TMCOMP96";#N/A,#N/A,FALSE,"MAT96";#N/A,#N/A,FALSE,"FANDA96";#N/A,#N/A,FALSE,"INTRAN96";#N/A,#N/A,FALSE,"NAA9697";#N/A,#N/A,FALSE,"ECWEBB";#N/A,#N/A,FALSE,"MFT96";#N/A,#N/A,FALSE,"CTrecon"}</definedName>
    <definedName name="wrn.TMCOMP._3_1_3" hidden="1">{#N/A,#N/A,FALSE,"TMCOMP96";#N/A,#N/A,FALSE,"MAT96";#N/A,#N/A,FALSE,"FANDA96";#N/A,#N/A,FALSE,"INTRAN96";#N/A,#N/A,FALSE,"NAA9697";#N/A,#N/A,FALSE,"ECWEBB";#N/A,#N/A,FALSE,"MFT96";#N/A,#N/A,FALSE,"CTrecon"}</definedName>
    <definedName name="wrn.TMCOMP._3_1_4" localSheetId="0" hidden="1">{#N/A,#N/A,FALSE,"TMCOMP96";#N/A,#N/A,FALSE,"MAT96";#N/A,#N/A,FALSE,"FANDA96";#N/A,#N/A,FALSE,"INTRAN96";#N/A,#N/A,FALSE,"NAA9697";#N/A,#N/A,FALSE,"ECWEBB";#N/A,#N/A,FALSE,"MFT96";#N/A,#N/A,FALSE,"CTrecon"}</definedName>
    <definedName name="wrn.TMCOMP._3_1_4" hidden="1">{#N/A,#N/A,FALSE,"TMCOMP96";#N/A,#N/A,FALSE,"MAT96";#N/A,#N/A,FALSE,"FANDA96";#N/A,#N/A,FALSE,"INTRAN96";#N/A,#N/A,FALSE,"NAA9697";#N/A,#N/A,FALSE,"ECWEBB";#N/A,#N/A,FALSE,"MFT96";#N/A,#N/A,FALSE,"CTrecon"}</definedName>
    <definedName name="wrn.TMCOMP._3_1_5" localSheetId="0" hidden="1">{#N/A,#N/A,FALSE,"TMCOMP96";#N/A,#N/A,FALSE,"MAT96";#N/A,#N/A,FALSE,"FANDA96";#N/A,#N/A,FALSE,"INTRAN96";#N/A,#N/A,FALSE,"NAA9697";#N/A,#N/A,FALSE,"ECWEBB";#N/A,#N/A,FALSE,"MFT96";#N/A,#N/A,FALSE,"CTrecon"}</definedName>
    <definedName name="wrn.TMCOMP._3_1_5" hidden="1">{#N/A,#N/A,FALSE,"TMCOMP96";#N/A,#N/A,FALSE,"MAT96";#N/A,#N/A,FALSE,"FANDA96";#N/A,#N/A,FALSE,"INTRAN96";#N/A,#N/A,FALSE,"NAA9697";#N/A,#N/A,FALSE,"ECWEBB";#N/A,#N/A,FALSE,"MFT96";#N/A,#N/A,FALSE,"CTrecon"}</definedName>
    <definedName name="wrn.TMCOMP._3_2" localSheetId="0" hidden="1">{#N/A,#N/A,FALSE,"TMCOMP96";#N/A,#N/A,FALSE,"MAT96";#N/A,#N/A,FALSE,"FANDA96";#N/A,#N/A,FALSE,"INTRAN96";#N/A,#N/A,FALSE,"NAA9697";#N/A,#N/A,FALSE,"ECWEBB";#N/A,#N/A,FALSE,"MFT96";#N/A,#N/A,FALSE,"CTrecon"}</definedName>
    <definedName name="wrn.TMCOMP._3_2" hidden="1">{#N/A,#N/A,FALSE,"TMCOMP96";#N/A,#N/A,FALSE,"MAT96";#N/A,#N/A,FALSE,"FANDA96";#N/A,#N/A,FALSE,"INTRAN96";#N/A,#N/A,FALSE,"NAA9697";#N/A,#N/A,FALSE,"ECWEBB";#N/A,#N/A,FALSE,"MFT96";#N/A,#N/A,FALSE,"CTrecon"}</definedName>
    <definedName name="wrn.TMCOMP._3_3" localSheetId="0" hidden="1">{#N/A,#N/A,FALSE,"TMCOMP96";#N/A,#N/A,FALSE,"MAT96";#N/A,#N/A,FALSE,"FANDA96";#N/A,#N/A,FALSE,"INTRAN96";#N/A,#N/A,FALSE,"NAA9697";#N/A,#N/A,FALSE,"ECWEBB";#N/A,#N/A,FALSE,"MFT96";#N/A,#N/A,FALSE,"CTrecon"}</definedName>
    <definedName name="wrn.TMCOMP._3_3" hidden="1">{#N/A,#N/A,FALSE,"TMCOMP96";#N/A,#N/A,FALSE,"MAT96";#N/A,#N/A,FALSE,"FANDA96";#N/A,#N/A,FALSE,"INTRAN96";#N/A,#N/A,FALSE,"NAA9697";#N/A,#N/A,FALSE,"ECWEBB";#N/A,#N/A,FALSE,"MFT96";#N/A,#N/A,FALSE,"CTrecon"}</definedName>
    <definedName name="wrn.TMCOMP._3_4" localSheetId="0" hidden="1">{#N/A,#N/A,FALSE,"TMCOMP96";#N/A,#N/A,FALSE,"MAT96";#N/A,#N/A,FALSE,"FANDA96";#N/A,#N/A,FALSE,"INTRAN96";#N/A,#N/A,FALSE,"NAA9697";#N/A,#N/A,FALSE,"ECWEBB";#N/A,#N/A,FALSE,"MFT96";#N/A,#N/A,FALSE,"CTrecon"}</definedName>
    <definedName name="wrn.TMCOMP._3_4" hidden="1">{#N/A,#N/A,FALSE,"TMCOMP96";#N/A,#N/A,FALSE,"MAT96";#N/A,#N/A,FALSE,"FANDA96";#N/A,#N/A,FALSE,"INTRAN96";#N/A,#N/A,FALSE,"NAA9697";#N/A,#N/A,FALSE,"ECWEBB";#N/A,#N/A,FALSE,"MFT96";#N/A,#N/A,FALSE,"CTrecon"}</definedName>
    <definedName name="wrn.TMCOMP._3_5" localSheetId="0" hidden="1">{#N/A,#N/A,FALSE,"TMCOMP96";#N/A,#N/A,FALSE,"MAT96";#N/A,#N/A,FALSE,"FANDA96";#N/A,#N/A,FALSE,"INTRAN96";#N/A,#N/A,FALSE,"NAA9697";#N/A,#N/A,FALSE,"ECWEBB";#N/A,#N/A,FALSE,"MFT96";#N/A,#N/A,FALSE,"CTrecon"}</definedName>
    <definedName name="wrn.TMCOMP._3_5" hidden="1">{#N/A,#N/A,FALSE,"TMCOMP96";#N/A,#N/A,FALSE,"MAT96";#N/A,#N/A,FALSE,"FANDA96";#N/A,#N/A,FALSE,"INTRAN96";#N/A,#N/A,FALSE,"NAA9697";#N/A,#N/A,FALSE,"ECWEBB";#N/A,#N/A,FALSE,"MFT96";#N/A,#N/A,FALSE,"CTrecon"}</definedName>
    <definedName name="wrn.TMCOMP._4" localSheetId="0" hidden="1">{#N/A,#N/A,FALSE,"TMCOMP96";#N/A,#N/A,FALSE,"MAT96";#N/A,#N/A,FALSE,"FANDA96";#N/A,#N/A,FALSE,"INTRAN96";#N/A,#N/A,FALSE,"NAA9697";#N/A,#N/A,FALSE,"ECWEBB";#N/A,#N/A,FALSE,"MFT96";#N/A,#N/A,FALSE,"CTrecon"}</definedName>
    <definedName name="wrn.TMCOMP._4" hidden="1">{#N/A,#N/A,FALSE,"TMCOMP96";#N/A,#N/A,FALSE,"MAT96";#N/A,#N/A,FALSE,"FANDA96";#N/A,#N/A,FALSE,"INTRAN96";#N/A,#N/A,FALSE,"NAA9697";#N/A,#N/A,FALSE,"ECWEBB";#N/A,#N/A,FALSE,"MFT96";#N/A,#N/A,FALSE,"CTrecon"}</definedName>
    <definedName name="wrn.TMCOMP._4_1" localSheetId="0" hidden="1">{#N/A,#N/A,FALSE,"TMCOMP96";#N/A,#N/A,FALSE,"MAT96";#N/A,#N/A,FALSE,"FANDA96";#N/A,#N/A,FALSE,"INTRAN96";#N/A,#N/A,FALSE,"NAA9697";#N/A,#N/A,FALSE,"ECWEBB";#N/A,#N/A,FALSE,"MFT96";#N/A,#N/A,FALSE,"CTrecon"}</definedName>
    <definedName name="wrn.TMCOMP._4_1" hidden="1">{#N/A,#N/A,FALSE,"TMCOMP96";#N/A,#N/A,FALSE,"MAT96";#N/A,#N/A,FALSE,"FANDA96";#N/A,#N/A,FALSE,"INTRAN96";#N/A,#N/A,FALSE,"NAA9697";#N/A,#N/A,FALSE,"ECWEBB";#N/A,#N/A,FALSE,"MFT96";#N/A,#N/A,FALSE,"CTrecon"}</definedName>
    <definedName name="wrn.TMCOMP._4_1_1" localSheetId="0" hidden="1">{#N/A,#N/A,FALSE,"TMCOMP96";#N/A,#N/A,FALSE,"MAT96";#N/A,#N/A,FALSE,"FANDA96";#N/A,#N/A,FALSE,"INTRAN96";#N/A,#N/A,FALSE,"NAA9697";#N/A,#N/A,FALSE,"ECWEBB";#N/A,#N/A,FALSE,"MFT96";#N/A,#N/A,FALSE,"CTrecon"}</definedName>
    <definedName name="wrn.TMCOMP._4_1_1" hidden="1">{#N/A,#N/A,FALSE,"TMCOMP96";#N/A,#N/A,FALSE,"MAT96";#N/A,#N/A,FALSE,"FANDA96";#N/A,#N/A,FALSE,"INTRAN96";#N/A,#N/A,FALSE,"NAA9697";#N/A,#N/A,FALSE,"ECWEBB";#N/A,#N/A,FALSE,"MFT96";#N/A,#N/A,FALSE,"CTrecon"}</definedName>
    <definedName name="wrn.TMCOMP._4_1_1_1" hidden="1">{#N/A,#N/A,FALSE,"TMCOMP96";#N/A,#N/A,FALSE,"MAT96";#N/A,#N/A,FALSE,"FANDA96";#N/A,#N/A,FALSE,"INTRAN96";#N/A,#N/A,FALSE,"NAA9697";#N/A,#N/A,FALSE,"ECWEBB";#N/A,#N/A,FALSE,"MFT96";#N/A,#N/A,FALSE,"CTrecon"}</definedName>
    <definedName name="wrn.TMCOMP._4_1_1_2" hidden="1">{#N/A,#N/A,FALSE,"TMCOMP96";#N/A,#N/A,FALSE,"MAT96";#N/A,#N/A,FALSE,"FANDA96";#N/A,#N/A,FALSE,"INTRAN96";#N/A,#N/A,FALSE,"NAA9697";#N/A,#N/A,FALSE,"ECWEBB";#N/A,#N/A,FALSE,"MFT96";#N/A,#N/A,FALSE,"CTrecon"}</definedName>
    <definedName name="wrn.TMCOMP._4_1_2" localSheetId="0" hidden="1">{#N/A,#N/A,FALSE,"TMCOMP96";#N/A,#N/A,FALSE,"MAT96";#N/A,#N/A,FALSE,"FANDA96";#N/A,#N/A,FALSE,"INTRAN96";#N/A,#N/A,FALSE,"NAA9697";#N/A,#N/A,FALSE,"ECWEBB";#N/A,#N/A,FALSE,"MFT96";#N/A,#N/A,FALSE,"CTrecon"}</definedName>
    <definedName name="wrn.TMCOMP._4_1_2" hidden="1">{#N/A,#N/A,FALSE,"TMCOMP96";#N/A,#N/A,FALSE,"MAT96";#N/A,#N/A,FALSE,"FANDA96";#N/A,#N/A,FALSE,"INTRAN96";#N/A,#N/A,FALSE,"NAA9697";#N/A,#N/A,FALSE,"ECWEBB";#N/A,#N/A,FALSE,"MFT96";#N/A,#N/A,FALSE,"CTrecon"}</definedName>
    <definedName name="wrn.TMCOMP._4_1_3" localSheetId="0" hidden="1">{#N/A,#N/A,FALSE,"TMCOMP96";#N/A,#N/A,FALSE,"MAT96";#N/A,#N/A,FALSE,"FANDA96";#N/A,#N/A,FALSE,"INTRAN96";#N/A,#N/A,FALSE,"NAA9697";#N/A,#N/A,FALSE,"ECWEBB";#N/A,#N/A,FALSE,"MFT96";#N/A,#N/A,FALSE,"CTrecon"}</definedName>
    <definedName name="wrn.TMCOMP._4_1_3" hidden="1">{#N/A,#N/A,FALSE,"TMCOMP96";#N/A,#N/A,FALSE,"MAT96";#N/A,#N/A,FALSE,"FANDA96";#N/A,#N/A,FALSE,"INTRAN96";#N/A,#N/A,FALSE,"NAA9697";#N/A,#N/A,FALSE,"ECWEBB";#N/A,#N/A,FALSE,"MFT96";#N/A,#N/A,FALSE,"CTrecon"}</definedName>
    <definedName name="wrn.TMCOMP._4_1_4" localSheetId="0" hidden="1">{#N/A,#N/A,FALSE,"TMCOMP96";#N/A,#N/A,FALSE,"MAT96";#N/A,#N/A,FALSE,"FANDA96";#N/A,#N/A,FALSE,"INTRAN96";#N/A,#N/A,FALSE,"NAA9697";#N/A,#N/A,FALSE,"ECWEBB";#N/A,#N/A,FALSE,"MFT96";#N/A,#N/A,FALSE,"CTrecon"}</definedName>
    <definedName name="wrn.TMCOMP._4_1_4" hidden="1">{#N/A,#N/A,FALSE,"TMCOMP96";#N/A,#N/A,FALSE,"MAT96";#N/A,#N/A,FALSE,"FANDA96";#N/A,#N/A,FALSE,"INTRAN96";#N/A,#N/A,FALSE,"NAA9697";#N/A,#N/A,FALSE,"ECWEBB";#N/A,#N/A,FALSE,"MFT96";#N/A,#N/A,FALSE,"CTrecon"}</definedName>
    <definedName name="wrn.TMCOMP._4_1_5" localSheetId="0" hidden="1">{#N/A,#N/A,FALSE,"TMCOMP96";#N/A,#N/A,FALSE,"MAT96";#N/A,#N/A,FALSE,"FANDA96";#N/A,#N/A,FALSE,"INTRAN96";#N/A,#N/A,FALSE,"NAA9697";#N/A,#N/A,FALSE,"ECWEBB";#N/A,#N/A,FALSE,"MFT96";#N/A,#N/A,FALSE,"CTrecon"}</definedName>
    <definedName name="wrn.TMCOMP._4_1_5" hidden="1">{#N/A,#N/A,FALSE,"TMCOMP96";#N/A,#N/A,FALSE,"MAT96";#N/A,#N/A,FALSE,"FANDA96";#N/A,#N/A,FALSE,"INTRAN96";#N/A,#N/A,FALSE,"NAA9697";#N/A,#N/A,FALSE,"ECWEBB";#N/A,#N/A,FALSE,"MFT96";#N/A,#N/A,FALSE,"CTrecon"}</definedName>
    <definedName name="wrn.TMCOMP._4_2" localSheetId="0" hidden="1">{#N/A,#N/A,FALSE,"TMCOMP96";#N/A,#N/A,FALSE,"MAT96";#N/A,#N/A,FALSE,"FANDA96";#N/A,#N/A,FALSE,"INTRAN96";#N/A,#N/A,FALSE,"NAA9697";#N/A,#N/A,FALSE,"ECWEBB";#N/A,#N/A,FALSE,"MFT96";#N/A,#N/A,FALSE,"CTrecon"}</definedName>
    <definedName name="wrn.TMCOMP._4_2" hidden="1">{#N/A,#N/A,FALSE,"TMCOMP96";#N/A,#N/A,FALSE,"MAT96";#N/A,#N/A,FALSE,"FANDA96";#N/A,#N/A,FALSE,"INTRAN96";#N/A,#N/A,FALSE,"NAA9697";#N/A,#N/A,FALSE,"ECWEBB";#N/A,#N/A,FALSE,"MFT96";#N/A,#N/A,FALSE,"CTrecon"}</definedName>
    <definedName name="wrn.TMCOMP._4_3" localSheetId="0" hidden="1">{#N/A,#N/A,FALSE,"TMCOMP96";#N/A,#N/A,FALSE,"MAT96";#N/A,#N/A,FALSE,"FANDA96";#N/A,#N/A,FALSE,"INTRAN96";#N/A,#N/A,FALSE,"NAA9697";#N/A,#N/A,FALSE,"ECWEBB";#N/A,#N/A,FALSE,"MFT96";#N/A,#N/A,FALSE,"CTrecon"}</definedName>
    <definedName name="wrn.TMCOMP._4_3" hidden="1">{#N/A,#N/A,FALSE,"TMCOMP96";#N/A,#N/A,FALSE,"MAT96";#N/A,#N/A,FALSE,"FANDA96";#N/A,#N/A,FALSE,"INTRAN96";#N/A,#N/A,FALSE,"NAA9697";#N/A,#N/A,FALSE,"ECWEBB";#N/A,#N/A,FALSE,"MFT96";#N/A,#N/A,FALSE,"CTrecon"}</definedName>
    <definedName name="wrn.TMCOMP._4_4" localSheetId="0" hidden="1">{#N/A,#N/A,FALSE,"TMCOMP96";#N/A,#N/A,FALSE,"MAT96";#N/A,#N/A,FALSE,"FANDA96";#N/A,#N/A,FALSE,"INTRAN96";#N/A,#N/A,FALSE,"NAA9697";#N/A,#N/A,FALSE,"ECWEBB";#N/A,#N/A,FALSE,"MFT96";#N/A,#N/A,FALSE,"CTrecon"}</definedName>
    <definedName name="wrn.TMCOMP._4_4" hidden="1">{#N/A,#N/A,FALSE,"TMCOMP96";#N/A,#N/A,FALSE,"MAT96";#N/A,#N/A,FALSE,"FANDA96";#N/A,#N/A,FALSE,"INTRAN96";#N/A,#N/A,FALSE,"NAA9697";#N/A,#N/A,FALSE,"ECWEBB";#N/A,#N/A,FALSE,"MFT96";#N/A,#N/A,FALSE,"CTrecon"}</definedName>
    <definedName name="wrn.TMCOMP._4_5" localSheetId="0" hidden="1">{#N/A,#N/A,FALSE,"TMCOMP96";#N/A,#N/A,FALSE,"MAT96";#N/A,#N/A,FALSE,"FANDA96";#N/A,#N/A,FALSE,"INTRAN96";#N/A,#N/A,FALSE,"NAA9697";#N/A,#N/A,FALSE,"ECWEBB";#N/A,#N/A,FALSE,"MFT96";#N/A,#N/A,FALSE,"CTrecon"}</definedName>
    <definedName name="wrn.TMCOMP._4_5" hidden="1">{#N/A,#N/A,FALSE,"TMCOMP96";#N/A,#N/A,FALSE,"MAT96";#N/A,#N/A,FALSE,"FANDA96";#N/A,#N/A,FALSE,"INTRAN96";#N/A,#N/A,FALSE,"NAA9697";#N/A,#N/A,FALSE,"ECWEBB";#N/A,#N/A,FALSE,"MFT96";#N/A,#N/A,FALSE,"CTrecon"}</definedName>
    <definedName name="wrn.TMCOMP._5" localSheetId="0" hidden="1">{#N/A,#N/A,FALSE,"TMCOMP96";#N/A,#N/A,FALSE,"MAT96";#N/A,#N/A,FALSE,"FANDA96";#N/A,#N/A,FALSE,"INTRAN96";#N/A,#N/A,FALSE,"NAA9697";#N/A,#N/A,FALSE,"ECWEBB";#N/A,#N/A,FALSE,"MFT96";#N/A,#N/A,FALSE,"CTrecon"}</definedName>
    <definedName name="wrn.TMCOMP._5" hidden="1">{#N/A,#N/A,FALSE,"TMCOMP96";#N/A,#N/A,FALSE,"MAT96";#N/A,#N/A,FALSE,"FANDA96";#N/A,#N/A,FALSE,"INTRAN96";#N/A,#N/A,FALSE,"NAA9697";#N/A,#N/A,FALSE,"ECWEBB";#N/A,#N/A,FALSE,"MFT96";#N/A,#N/A,FALSE,"CTrecon"}</definedName>
    <definedName name="wrn.TMCOMP._5_1" localSheetId="0" hidden="1">{#N/A,#N/A,FALSE,"TMCOMP96";#N/A,#N/A,FALSE,"MAT96";#N/A,#N/A,FALSE,"FANDA96";#N/A,#N/A,FALSE,"INTRAN96";#N/A,#N/A,FALSE,"NAA9697";#N/A,#N/A,FALSE,"ECWEBB";#N/A,#N/A,FALSE,"MFT96";#N/A,#N/A,FALSE,"CTrecon"}</definedName>
    <definedName name="wrn.TMCOMP._5_1" hidden="1">{#N/A,#N/A,FALSE,"TMCOMP96";#N/A,#N/A,FALSE,"MAT96";#N/A,#N/A,FALSE,"FANDA96";#N/A,#N/A,FALSE,"INTRAN96";#N/A,#N/A,FALSE,"NAA9697";#N/A,#N/A,FALSE,"ECWEBB";#N/A,#N/A,FALSE,"MFT96";#N/A,#N/A,FALSE,"CTrecon"}</definedName>
    <definedName name="wrn.TMCOMP._5_1_1" localSheetId="0" hidden="1">{#N/A,#N/A,FALSE,"TMCOMP96";#N/A,#N/A,FALSE,"MAT96";#N/A,#N/A,FALSE,"FANDA96";#N/A,#N/A,FALSE,"INTRAN96";#N/A,#N/A,FALSE,"NAA9697";#N/A,#N/A,FALSE,"ECWEBB";#N/A,#N/A,FALSE,"MFT96";#N/A,#N/A,FALSE,"CTrecon"}</definedName>
    <definedName name="wrn.TMCOMP._5_1_1" hidden="1">{#N/A,#N/A,FALSE,"TMCOMP96";#N/A,#N/A,FALSE,"MAT96";#N/A,#N/A,FALSE,"FANDA96";#N/A,#N/A,FALSE,"INTRAN96";#N/A,#N/A,FALSE,"NAA9697";#N/A,#N/A,FALSE,"ECWEBB";#N/A,#N/A,FALSE,"MFT96";#N/A,#N/A,FALSE,"CTrecon"}</definedName>
    <definedName name="wrn.TMCOMP._5_1_1_1" hidden="1">{#N/A,#N/A,FALSE,"TMCOMP96";#N/A,#N/A,FALSE,"MAT96";#N/A,#N/A,FALSE,"FANDA96";#N/A,#N/A,FALSE,"INTRAN96";#N/A,#N/A,FALSE,"NAA9697";#N/A,#N/A,FALSE,"ECWEBB";#N/A,#N/A,FALSE,"MFT96";#N/A,#N/A,FALSE,"CTrecon"}</definedName>
    <definedName name="wrn.TMCOMP._5_1_1_2" hidden="1">{#N/A,#N/A,FALSE,"TMCOMP96";#N/A,#N/A,FALSE,"MAT96";#N/A,#N/A,FALSE,"FANDA96";#N/A,#N/A,FALSE,"INTRAN96";#N/A,#N/A,FALSE,"NAA9697";#N/A,#N/A,FALSE,"ECWEBB";#N/A,#N/A,FALSE,"MFT96";#N/A,#N/A,FALSE,"CTrecon"}</definedName>
    <definedName name="wrn.TMCOMP._5_1_2" localSheetId="0" hidden="1">{#N/A,#N/A,FALSE,"TMCOMP96";#N/A,#N/A,FALSE,"MAT96";#N/A,#N/A,FALSE,"FANDA96";#N/A,#N/A,FALSE,"INTRAN96";#N/A,#N/A,FALSE,"NAA9697";#N/A,#N/A,FALSE,"ECWEBB";#N/A,#N/A,FALSE,"MFT96";#N/A,#N/A,FALSE,"CTrecon"}</definedName>
    <definedName name="wrn.TMCOMP._5_1_2" hidden="1">{#N/A,#N/A,FALSE,"TMCOMP96";#N/A,#N/A,FALSE,"MAT96";#N/A,#N/A,FALSE,"FANDA96";#N/A,#N/A,FALSE,"INTRAN96";#N/A,#N/A,FALSE,"NAA9697";#N/A,#N/A,FALSE,"ECWEBB";#N/A,#N/A,FALSE,"MFT96";#N/A,#N/A,FALSE,"CTrecon"}</definedName>
    <definedName name="wrn.TMCOMP._5_1_3" localSheetId="0" hidden="1">{#N/A,#N/A,FALSE,"TMCOMP96";#N/A,#N/A,FALSE,"MAT96";#N/A,#N/A,FALSE,"FANDA96";#N/A,#N/A,FALSE,"INTRAN96";#N/A,#N/A,FALSE,"NAA9697";#N/A,#N/A,FALSE,"ECWEBB";#N/A,#N/A,FALSE,"MFT96";#N/A,#N/A,FALSE,"CTrecon"}</definedName>
    <definedName name="wrn.TMCOMP._5_1_3" hidden="1">{#N/A,#N/A,FALSE,"TMCOMP96";#N/A,#N/A,FALSE,"MAT96";#N/A,#N/A,FALSE,"FANDA96";#N/A,#N/A,FALSE,"INTRAN96";#N/A,#N/A,FALSE,"NAA9697";#N/A,#N/A,FALSE,"ECWEBB";#N/A,#N/A,FALSE,"MFT96";#N/A,#N/A,FALSE,"CTrecon"}</definedName>
    <definedName name="wrn.TMCOMP._5_1_4" localSheetId="0" hidden="1">{#N/A,#N/A,FALSE,"TMCOMP96";#N/A,#N/A,FALSE,"MAT96";#N/A,#N/A,FALSE,"FANDA96";#N/A,#N/A,FALSE,"INTRAN96";#N/A,#N/A,FALSE,"NAA9697";#N/A,#N/A,FALSE,"ECWEBB";#N/A,#N/A,FALSE,"MFT96";#N/A,#N/A,FALSE,"CTrecon"}</definedName>
    <definedName name="wrn.TMCOMP._5_1_4" hidden="1">{#N/A,#N/A,FALSE,"TMCOMP96";#N/A,#N/A,FALSE,"MAT96";#N/A,#N/A,FALSE,"FANDA96";#N/A,#N/A,FALSE,"INTRAN96";#N/A,#N/A,FALSE,"NAA9697";#N/A,#N/A,FALSE,"ECWEBB";#N/A,#N/A,FALSE,"MFT96";#N/A,#N/A,FALSE,"CTrecon"}</definedName>
    <definedName name="wrn.TMCOMP._5_1_5" localSheetId="0" hidden="1">{#N/A,#N/A,FALSE,"TMCOMP96";#N/A,#N/A,FALSE,"MAT96";#N/A,#N/A,FALSE,"FANDA96";#N/A,#N/A,FALSE,"INTRAN96";#N/A,#N/A,FALSE,"NAA9697";#N/A,#N/A,FALSE,"ECWEBB";#N/A,#N/A,FALSE,"MFT96";#N/A,#N/A,FALSE,"CTrecon"}</definedName>
    <definedName name="wrn.TMCOMP._5_1_5" hidden="1">{#N/A,#N/A,FALSE,"TMCOMP96";#N/A,#N/A,FALSE,"MAT96";#N/A,#N/A,FALSE,"FANDA96";#N/A,#N/A,FALSE,"INTRAN96";#N/A,#N/A,FALSE,"NAA9697";#N/A,#N/A,FALSE,"ECWEBB";#N/A,#N/A,FALSE,"MFT96";#N/A,#N/A,FALSE,"CTrecon"}</definedName>
    <definedName name="wrn.TMCOMP._5_2" localSheetId="0" hidden="1">{#N/A,#N/A,FALSE,"TMCOMP96";#N/A,#N/A,FALSE,"MAT96";#N/A,#N/A,FALSE,"FANDA96";#N/A,#N/A,FALSE,"INTRAN96";#N/A,#N/A,FALSE,"NAA9697";#N/A,#N/A,FALSE,"ECWEBB";#N/A,#N/A,FALSE,"MFT96";#N/A,#N/A,FALSE,"CTrecon"}</definedName>
    <definedName name="wrn.TMCOMP._5_2" hidden="1">{#N/A,#N/A,FALSE,"TMCOMP96";#N/A,#N/A,FALSE,"MAT96";#N/A,#N/A,FALSE,"FANDA96";#N/A,#N/A,FALSE,"INTRAN96";#N/A,#N/A,FALSE,"NAA9697";#N/A,#N/A,FALSE,"ECWEBB";#N/A,#N/A,FALSE,"MFT96";#N/A,#N/A,FALSE,"CTrecon"}</definedName>
    <definedName name="wrn.TMCOMP._5_3" localSheetId="0" hidden="1">{#N/A,#N/A,FALSE,"TMCOMP96";#N/A,#N/A,FALSE,"MAT96";#N/A,#N/A,FALSE,"FANDA96";#N/A,#N/A,FALSE,"INTRAN96";#N/A,#N/A,FALSE,"NAA9697";#N/A,#N/A,FALSE,"ECWEBB";#N/A,#N/A,FALSE,"MFT96";#N/A,#N/A,FALSE,"CTrecon"}</definedName>
    <definedName name="wrn.TMCOMP._5_3" hidden="1">{#N/A,#N/A,FALSE,"TMCOMP96";#N/A,#N/A,FALSE,"MAT96";#N/A,#N/A,FALSE,"FANDA96";#N/A,#N/A,FALSE,"INTRAN96";#N/A,#N/A,FALSE,"NAA9697";#N/A,#N/A,FALSE,"ECWEBB";#N/A,#N/A,FALSE,"MFT96";#N/A,#N/A,FALSE,"CTrecon"}</definedName>
    <definedName name="wrn.TMCOMP._5_4" localSheetId="0" hidden="1">{#N/A,#N/A,FALSE,"TMCOMP96";#N/A,#N/A,FALSE,"MAT96";#N/A,#N/A,FALSE,"FANDA96";#N/A,#N/A,FALSE,"INTRAN96";#N/A,#N/A,FALSE,"NAA9697";#N/A,#N/A,FALSE,"ECWEBB";#N/A,#N/A,FALSE,"MFT96";#N/A,#N/A,FALSE,"CTrecon"}</definedName>
    <definedName name="wrn.TMCOMP._5_4" hidden="1">{#N/A,#N/A,FALSE,"TMCOMP96";#N/A,#N/A,FALSE,"MAT96";#N/A,#N/A,FALSE,"FANDA96";#N/A,#N/A,FALSE,"INTRAN96";#N/A,#N/A,FALSE,"NAA9697";#N/A,#N/A,FALSE,"ECWEBB";#N/A,#N/A,FALSE,"MFT96";#N/A,#N/A,FALSE,"CTrecon"}</definedName>
    <definedName name="wrn.TMCOMP._5_5" localSheetId="0" hidden="1">{#N/A,#N/A,FALSE,"TMCOMP96";#N/A,#N/A,FALSE,"MAT96";#N/A,#N/A,FALSE,"FANDA96";#N/A,#N/A,FALSE,"INTRAN96";#N/A,#N/A,FALSE,"NAA9697";#N/A,#N/A,FALSE,"ECWEBB";#N/A,#N/A,FALSE,"MFT96";#N/A,#N/A,FALSE,"CTrecon"}</definedName>
    <definedName name="wrn.TMCOMP._5_5" hidden="1">{#N/A,#N/A,FALSE,"TMCOMP96";#N/A,#N/A,FALSE,"MAT96";#N/A,#N/A,FALSE,"FANDA96";#N/A,#N/A,FALSE,"INTRAN96";#N/A,#N/A,FALSE,"NAA9697";#N/A,#N/A,FALSE,"ECWEBB";#N/A,#N/A,FALSE,"MFT96";#N/A,#N/A,FALSE,"CTrecon"}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4" i="167" l="1"/>
  <c r="B19" i="222" l="1" a="1"/>
  <c r="B19" i="222" s="1"/>
  <c r="AM19" i="222" s="1"/>
  <c r="B18" i="222" a="1"/>
  <c r="B18" i="222" s="1"/>
  <c r="B17" i="222" a="1"/>
  <c r="B17" i="222" s="1"/>
  <c r="B16" i="222" a="1"/>
  <c r="B16" i="222" s="1"/>
  <c r="B15" i="222" a="1"/>
  <c r="B15" i="222" s="1"/>
  <c r="B14" i="222" a="1"/>
  <c r="B14" i="222" s="1"/>
  <c r="B13" i="222" a="1"/>
  <c r="B13" i="222" s="1"/>
  <c r="B12" i="222" a="1"/>
  <c r="B12" i="222" s="1"/>
  <c r="B11" i="222" a="1"/>
  <c r="B11" i="222" s="1"/>
  <c r="B10" i="222" a="1"/>
  <c r="B10" i="222" s="1"/>
  <c r="B9" i="222" a="1"/>
  <c r="B9" i="222" s="1"/>
  <c r="B8" i="222" a="1"/>
  <c r="B8" i="222" s="1"/>
  <c r="B7" i="222" a="1"/>
  <c r="B7" i="222" s="1"/>
  <c r="A48" i="167"/>
  <c r="AS7" i="222" l="1"/>
  <c r="AQ9" i="222" l="1"/>
  <c r="AQ8" i="222"/>
  <c r="AO9" i="222"/>
  <c r="AP9" i="222"/>
  <c r="AQ10" i="222"/>
  <c r="AS10" i="222"/>
  <c r="AR10" i="222"/>
  <c r="AP8" i="222"/>
  <c r="AP7" i="222"/>
  <c r="AR9" i="222"/>
  <c r="AO10" i="222"/>
  <c r="AR8" i="222"/>
  <c r="AR7" i="222"/>
  <c r="AO8" i="222"/>
  <c r="AO7" i="222"/>
  <c r="AQ7" i="222"/>
  <c r="AS9" i="222"/>
  <c r="AP10" i="222"/>
  <c r="AS8" i="222"/>
  <c r="AS19" i="222"/>
  <c r="AS17" i="222"/>
  <c r="AR16" i="222"/>
  <c r="AS15" i="222"/>
  <c r="AS14" i="222"/>
  <c r="AR15" i="222"/>
  <c r="AR14" i="222"/>
  <c r="AR13" i="222"/>
  <c r="AR19" i="222"/>
  <c r="AR18" i="222"/>
  <c r="AR17" i="222"/>
  <c r="AQ15" i="222"/>
  <c r="AQ14" i="222"/>
  <c r="AQ19" i="222"/>
  <c r="AQ17" i="222"/>
  <c r="AP15" i="222"/>
  <c r="AP14" i="222"/>
  <c r="AP19" i="222"/>
  <c r="AP17" i="222"/>
  <c r="AO15" i="222"/>
  <c r="AO14" i="222"/>
  <c r="AO19" i="222"/>
  <c r="AO17" i="222"/>
  <c r="AO16" i="222" l="1"/>
  <c r="AS16" i="222"/>
  <c r="AQ13" i="222"/>
  <c r="AO13" i="222"/>
  <c r="A47" i="167" l="1"/>
  <c r="A49" i="167" l="1"/>
  <c r="A25" i="167" l="1"/>
  <c r="A46" i="167" l="1"/>
  <c r="A57" i="167"/>
  <c r="A56" i="167"/>
  <c r="A55" i="167"/>
  <c r="A54" i="167"/>
  <c r="A53" i="167"/>
  <c r="A52" i="167"/>
  <c r="B63" i="167" s="1"/>
  <c r="A45" i="167"/>
  <c r="A44" i="167"/>
  <c r="A43" i="167"/>
  <c r="A42" i="167"/>
  <c r="A41" i="167"/>
  <c r="A40" i="167"/>
  <c r="A39" i="167"/>
  <c r="A38" i="167"/>
  <c r="A37" i="167"/>
  <c r="A36" i="167"/>
  <c r="A35" i="167"/>
  <c r="A34" i="167"/>
  <c r="A33" i="167"/>
  <c r="A32" i="167"/>
  <c r="A31" i="167"/>
  <c r="A30" i="167"/>
  <c r="A29" i="167"/>
  <c r="A28" i="167"/>
  <c r="A27" i="167"/>
  <c r="A26" i="167"/>
  <c r="A23" i="167"/>
  <c r="A22" i="167"/>
  <c r="A21" i="167"/>
  <c r="A20" i="167"/>
  <c r="A19" i="167"/>
  <c r="A18" i="167"/>
  <c r="A17" i="167"/>
  <c r="A16" i="167"/>
  <c r="A13" i="167"/>
  <c r="A12" i="167"/>
  <c r="A11" i="167"/>
  <c r="A10" i="167"/>
  <c r="A9" i="167"/>
  <c r="A8" i="167"/>
  <c r="A7" i="167"/>
  <c r="D53" i="167" l="1"/>
  <c r="D56" i="167"/>
  <c r="D54" i="167"/>
  <c r="AR11" i="222" l="1"/>
  <c r="C10" i="222" l="1"/>
  <c r="AN10" i="222"/>
  <c r="D11" i="222"/>
  <c r="AM11" i="222" s="1"/>
  <c r="D10" i="222"/>
  <c r="AM10" i="222" s="1"/>
  <c r="D9" i="222"/>
  <c r="AM9" i="222" s="1"/>
  <c r="C11" i="222"/>
  <c r="AN11" i="222"/>
  <c r="AP11" i="222" s="1"/>
  <c r="AN9" i="222"/>
  <c r="C9" i="222"/>
  <c r="D7" i="222"/>
  <c r="AM7" i="222" s="1"/>
  <c r="AN7" i="222"/>
  <c r="C12" i="222"/>
  <c r="D8" i="222"/>
  <c r="AM8" i="222" s="1"/>
  <c r="AR12" i="222"/>
  <c r="AN8" i="222"/>
  <c r="C7" i="222"/>
  <c r="C8" i="222"/>
  <c r="C15" i="222"/>
  <c r="D16" i="222"/>
  <c r="AM16" i="222" s="1"/>
  <c r="D13" i="222"/>
  <c r="D17" i="222"/>
  <c r="AM17" i="222" s="1"/>
  <c r="D15" i="222"/>
  <c r="AM15" i="222" s="1"/>
  <c r="C17" i="222"/>
  <c r="D18" i="222"/>
  <c r="AM18" i="222" s="1"/>
  <c r="AN13" i="222"/>
  <c r="AP13" i="222" s="1"/>
  <c r="AN18" i="222"/>
  <c r="AP18" i="222" s="1"/>
  <c r="D14" i="222"/>
  <c r="AM14" i="222" s="1"/>
  <c r="C13" i="222"/>
  <c r="AN16" i="222"/>
  <c r="AP16" i="222" s="1"/>
  <c r="AQ16" i="222" s="1"/>
  <c r="AN14" i="222"/>
  <c r="C16" i="222"/>
  <c r="C14" i="222"/>
  <c r="C19" i="222"/>
  <c r="C18" i="222"/>
  <c r="D19" i="222"/>
  <c r="AN17" i="222"/>
  <c r="AN19" i="222"/>
  <c r="AN15" i="222"/>
  <c r="D12" i="222"/>
  <c r="AM12" i="222" s="1"/>
  <c r="AN12" i="222"/>
  <c r="AP12" i="222" s="1"/>
  <c r="C4" i="167"/>
  <c r="AS13" i="222" l="1"/>
  <c r="AM13" i="222"/>
  <c r="AO18" i="222"/>
  <c r="AS18" i="222"/>
  <c r="AQ18" i="222"/>
  <c r="AQ12" i="222"/>
  <c r="AS12" i="222"/>
  <c r="AO12" i="222"/>
  <c r="E4" i="167"/>
  <c r="C11" i="167"/>
  <c r="B11" i="167" s="1"/>
  <c r="C10" i="167"/>
  <c r="D4" i="167"/>
  <c r="C8" i="167"/>
  <c r="C9" i="167" s="1"/>
  <c r="D5" i="167"/>
  <c r="D48" i="167" l="1"/>
  <c r="C52" i="167"/>
  <c r="D52" i="167"/>
  <c r="D29" i="167"/>
  <c r="D27" i="167"/>
  <c r="D37" i="167"/>
  <c r="D28" i="167"/>
  <c r="D24" i="167"/>
  <c r="D47" i="167"/>
  <c r="D46" i="167"/>
  <c r="D34" i="167"/>
  <c r="D21" i="167"/>
  <c r="D45" i="167"/>
  <c r="D33" i="167"/>
  <c r="D20" i="167"/>
  <c r="D44" i="167"/>
  <c r="D32" i="167"/>
  <c r="D19" i="167"/>
  <c r="D43" i="167"/>
  <c r="D31" i="167"/>
  <c r="D18" i="167"/>
  <c r="D42" i="167"/>
  <c r="D30" i="167"/>
  <c r="D17" i="167"/>
  <c r="D41" i="167"/>
  <c r="D16" i="167"/>
  <c r="D40" i="167"/>
  <c r="D39" i="167"/>
  <c r="D38" i="167"/>
  <c r="D26" i="167"/>
  <c r="D25" i="167"/>
  <c r="D36" i="167"/>
  <c r="D23" i="167"/>
  <c r="D35" i="167"/>
  <c r="D22" i="167"/>
  <c r="AS11" i="222"/>
  <c r="AO11" i="222"/>
  <c r="AQ11" i="222"/>
  <c r="D12" i="167"/>
  <c r="D11" i="167"/>
  <c r="D7" i="167"/>
  <c r="D13" i="167"/>
  <c r="D8" i="167"/>
  <c r="D10" i="167"/>
  <c r="D49" i="167"/>
  <c r="C7" i="167"/>
  <c r="C13" i="167"/>
  <c r="C12" i="167"/>
  <c r="C54" i="167" l="1"/>
  <c r="C55" i="167" l="1"/>
  <c r="C53" i="167"/>
  <c r="C56" i="167" l="1"/>
  <c r="C57" i="16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<sst xmlns="http://schemas.openxmlformats.org/spreadsheetml/2006/main" count="4236" uniqueCount="1404">
  <si>
    <r>
      <t>2024-25 Levy and Safety net calculator</t>
    </r>
    <r>
      <rPr>
        <b/>
        <vertAlign val="superscript"/>
        <sz val="14"/>
        <rFont val="Calibri"/>
        <family val="2"/>
        <scheme val="minor"/>
      </rPr>
      <t>1</t>
    </r>
  </si>
  <si>
    <t>Please select a local authority from the green drop-down menu</t>
  </si>
  <si>
    <t>Adur</t>
  </si>
  <si>
    <t>Key Information - 50% retention scheme</t>
  </si>
  <si>
    <t>£ where applicable</t>
  </si>
  <si>
    <t>Local authority tier split</t>
  </si>
  <si>
    <t>Baseline funding level 2024-25</t>
  </si>
  <si>
    <t>Safety Net Threshold</t>
  </si>
  <si>
    <t>Safety net threshold is 92.5% of baseline funding level</t>
  </si>
  <si>
    <r>
      <t>Levy rate</t>
    </r>
    <r>
      <rPr>
        <vertAlign val="superscript"/>
        <sz val="11"/>
        <rFont val="Calibri"/>
        <family val="2"/>
        <scheme val="minor"/>
      </rPr>
      <t>2</t>
    </r>
  </si>
  <si>
    <t>Compensation factor for the change in SBRR threshold</t>
  </si>
  <si>
    <r>
      <t>Lost rate yield compensation from eligible rateable value</t>
    </r>
    <r>
      <rPr>
        <vertAlign val="superscript"/>
        <sz val="11"/>
        <rFont val="Calibri"/>
        <family val="2"/>
        <scheme val="minor"/>
      </rPr>
      <t>3</t>
    </r>
  </si>
  <si>
    <r>
      <t>NNDR3 Information</t>
    </r>
    <r>
      <rPr>
        <b/>
        <vertAlign val="superscript"/>
        <sz val="11"/>
        <rFont val="Calibri"/>
        <family val="2"/>
        <scheme val="minor"/>
      </rPr>
      <t>4</t>
    </r>
  </si>
  <si>
    <t>Local authority share of total non-domestic rating income</t>
  </si>
  <si>
    <r>
      <t xml:space="preserve">Local authority share of </t>
    </r>
    <r>
      <rPr>
        <b/>
        <sz val="11"/>
        <rFont val="Calibri"/>
        <family val="2"/>
        <scheme val="minor"/>
      </rPr>
      <t>Small Business Rate Relief</t>
    </r>
    <r>
      <rPr>
        <vertAlign val="superscript"/>
        <sz val="11"/>
        <rFont val="Calibri"/>
        <family val="2"/>
        <scheme val="minor"/>
      </rPr>
      <t>5</t>
    </r>
    <r>
      <rPr>
        <sz val="11"/>
        <rFont val="Calibri"/>
        <family val="2"/>
        <scheme val="minor"/>
      </rPr>
      <t xml:space="preserve"> to be compensated by Section 31 grant</t>
    </r>
  </si>
  <si>
    <r>
      <t xml:space="preserve">Local authority share of </t>
    </r>
    <r>
      <rPr>
        <b/>
        <sz val="11"/>
        <rFont val="Calibri"/>
        <family val="2"/>
        <scheme val="minor"/>
      </rPr>
      <t>adjustments to Small Business Rate Relief</t>
    </r>
    <r>
      <rPr>
        <vertAlign val="superscript"/>
        <sz val="11"/>
        <rFont val="Calibri"/>
        <family val="2"/>
        <scheme val="minor"/>
      </rPr>
      <t>5</t>
    </r>
    <r>
      <rPr>
        <sz val="11"/>
        <rFont val="Calibri"/>
        <family val="2"/>
        <scheme val="minor"/>
      </rPr>
      <t xml:space="preserve"> in respect to 2013-14 to 2016-17</t>
    </r>
  </si>
  <si>
    <r>
      <t xml:space="preserve">Local authority share of </t>
    </r>
    <r>
      <rPr>
        <b/>
        <sz val="11"/>
        <rFont val="Calibri"/>
        <family val="2"/>
        <scheme val="minor"/>
      </rPr>
      <t>adjustments to Small Business Rate Relief</t>
    </r>
    <r>
      <rPr>
        <vertAlign val="superscript"/>
        <sz val="11"/>
        <rFont val="Calibri"/>
        <family val="2"/>
        <scheme val="minor"/>
      </rPr>
      <t>5</t>
    </r>
    <r>
      <rPr>
        <sz val="11"/>
        <rFont val="Calibri"/>
        <family val="2"/>
        <scheme val="minor"/>
      </rPr>
      <t xml:space="preserve"> in respect to 2017-18 to 2023-24</t>
    </r>
  </si>
  <si>
    <t>Local authority share of lost yield compensation from eligible rateable value</t>
  </si>
  <si>
    <r>
      <t xml:space="preserve">Local authority share of </t>
    </r>
    <r>
      <rPr>
        <b/>
        <sz val="11"/>
        <rFont val="Calibri"/>
        <family val="2"/>
        <scheme val="minor"/>
      </rPr>
      <t>relief to other ratepayers</t>
    </r>
    <r>
      <rPr>
        <vertAlign val="superscript"/>
        <sz val="11"/>
        <rFont val="Calibri"/>
        <family val="2"/>
        <scheme val="minor"/>
      </rPr>
      <t>5</t>
    </r>
  </si>
  <si>
    <r>
      <t xml:space="preserve">Local authority share of </t>
    </r>
    <r>
      <rPr>
        <b/>
        <sz val="11"/>
        <rFont val="Calibri"/>
        <family val="2"/>
        <scheme val="minor"/>
      </rPr>
      <t>adjustments to relief to other ratepayers</t>
    </r>
    <r>
      <rPr>
        <vertAlign val="superscript"/>
        <sz val="11"/>
        <rFont val="Calibri"/>
        <family val="2"/>
        <scheme val="minor"/>
      </rPr>
      <t>5</t>
    </r>
    <r>
      <rPr>
        <sz val="11"/>
        <rFont val="Calibri"/>
        <family val="2"/>
        <scheme val="minor"/>
      </rPr>
      <t xml:space="preserve"> in respect of previous years</t>
    </r>
  </si>
  <si>
    <r>
      <t xml:space="preserve">Local authority share of </t>
    </r>
    <r>
      <rPr>
        <b/>
        <sz val="11"/>
        <rFont val="Calibri"/>
        <family val="2"/>
        <scheme val="minor"/>
      </rPr>
      <t>relief to Case B hereditaments</t>
    </r>
    <r>
      <rPr>
        <vertAlign val="superscript"/>
        <sz val="11"/>
        <rFont val="Calibri"/>
        <family val="2"/>
        <scheme val="minor"/>
      </rPr>
      <t>5</t>
    </r>
  </si>
  <si>
    <r>
      <t>Local authority share of</t>
    </r>
    <r>
      <rPr>
        <b/>
        <sz val="11"/>
        <rFont val="Calibri"/>
        <family val="2"/>
        <scheme val="minor"/>
      </rPr>
      <t xml:space="preserve"> rural rate relief</t>
    </r>
    <r>
      <rPr>
        <vertAlign val="superscript"/>
        <sz val="11"/>
        <rFont val="Calibri"/>
        <family val="2"/>
        <scheme val="minor"/>
      </rPr>
      <t>5</t>
    </r>
    <r>
      <rPr>
        <sz val="11"/>
        <rFont val="Calibri"/>
        <family val="2"/>
        <scheme val="minor"/>
      </rPr>
      <t xml:space="preserve"> * 50%</t>
    </r>
  </si>
  <si>
    <r>
      <t xml:space="preserve">Local authority share of </t>
    </r>
    <r>
      <rPr>
        <b/>
        <sz val="11"/>
        <rFont val="Calibri"/>
        <family val="2"/>
        <scheme val="minor"/>
      </rPr>
      <t>adjustments to telecoms relief</t>
    </r>
    <r>
      <rPr>
        <vertAlign val="superscript"/>
        <sz val="11"/>
        <rFont val="Calibri"/>
        <family val="2"/>
        <scheme val="minor"/>
      </rPr>
      <t>5</t>
    </r>
    <r>
      <rPr>
        <sz val="11"/>
        <rFont val="Calibri"/>
        <family val="2"/>
        <scheme val="minor"/>
      </rPr>
      <t xml:space="preserve"> in respect of previous years</t>
    </r>
  </si>
  <si>
    <r>
      <t>Local authority share of</t>
    </r>
    <r>
      <rPr>
        <b/>
        <sz val="11"/>
        <rFont val="Calibri"/>
        <family val="2"/>
        <scheme val="minor"/>
      </rPr>
      <t xml:space="preserve"> public lavatories relief</t>
    </r>
    <r>
      <rPr>
        <vertAlign val="superscript"/>
        <sz val="11"/>
        <rFont val="Calibri"/>
        <family val="2"/>
        <scheme val="minor"/>
      </rPr>
      <t>5</t>
    </r>
  </si>
  <si>
    <r>
      <t>Local authority share of</t>
    </r>
    <r>
      <rPr>
        <b/>
        <sz val="11"/>
        <rFont val="Calibri"/>
        <family val="2"/>
        <scheme val="minor"/>
      </rPr>
      <t xml:space="preserve"> adjustments to public lavatories relief</t>
    </r>
    <r>
      <rPr>
        <vertAlign val="superscript"/>
        <sz val="11"/>
        <rFont val="Calibri"/>
        <family val="2"/>
        <scheme val="minor"/>
      </rPr>
      <t>5</t>
    </r>
  </si>
  <si>
    <r>
      <t xml:space="preserve">Local authority share of </t>
    </r>
    <r>
      <rPr>
        <b/>
        <sz val="11"/>
        <rFont val="Calibri"/>
        <family val="2"/>
        <scheme val="minor"/>
      </rPr>
      <t>low carbon heat networks relief</t>
    </r>
    <r>
      <rPr>
        <vertAlign val="superscript"/>
        <sz val="11"/>
        <rFont val="Calibri"/>
        <family val="2"/>
        <scheme val="minor"/>
      </rPr>
      <t>5</t>
    </r>
  </si>
  <si>
    <r>
      <t xml:space="preserve">Local authority share of </t>
    </r>
    <r>
      <rPr>
        <b/>
        <sz val="11"/>
        <rFont val="Calibri"/>
        <family val="2"/>
        <scheme val="minor"/>
      </rPr>
      <t>adjustments to low carbon heat networks relief</t>
    </r>
    <r>
      <rPr>
        <vertAlign val="superscript"/>
        <sz val="11"/>
        <rFont val="Calibri"/>
        <family val="2"/>
        <scheme val="minor"/>
      </rPr>
      <t>5</t>
    </r>
    <r>
      <rPr>
        <sz val="11"/>
        <rFont val="Calibri"/>
        <family val="2"/>
        <scheme val="minor"/>
      </rPr>
      <t xml:space="preserve"> in respect of previous years</t>
    </r>
  </si>
  <si>
    <r>
      <t xml:space="preserve">Local authority share of </t>
    </r>
    <r>
      <rPr>
        <b/>
        <sz val="11"/>
        <rFont val="Calibri"/>
        <family val="2"/>
        <scheme val="minor"/>
      </rPr>
      <t>improvement relief</t>
    </r>
    <r>
      <rPr>
        <vertAlign val="superscript"/>
        <sz val="11"/>
        <rFont val="Calibri"/>
        <family val="2"/>
        <scheme val="minor"/>
      </rPr>
      <t>5</t>
    </r>
  </si>
  <si>
    <r>
      <t xml:space="preserve">Local authority share of </t>
    </r>
    <r>
      <rPr>
        <b/>
        <sz val="11"/>
        <rFont val="Calibri"/>
        <family val="2"/>
        <scheme val="minor"/>
      </rPr>
      <t>adjustments to relief to new empty properties</t>
    </r>
    <r>
      <rPr>
        <vertAlign val="superscript"/>
        <sz val="11"/>
        <rFont val="Calibri"/>
        <family val="2"/>
        <scheme val="minor"/>
      </rPr>
      <t>5</t>
    </r>
    <r>
      <rPr>
        <sz val="11"/>
        <rFont val="Calibri"/>
        <family val="2"/>
        <scheme val="minor"/>
      </rPr>
      <t xml:space="preserve"> in respect of previous years</t>
    </r>
  </si>
  <si>
    <r>
      <t xml:space="preserve">Local authority share of </t>
    </r>
    <r>
      <rPr>
        <b/>
        <sz val="11"/>
        <rFont val="Calibri"/>
        <family val="2"/>
        <scheme val="minor"/>
      </rPr>
      <t>adjustments to relief to long term empty properties</t>
    </r>
    <r>
      <rPr>
        <vertAlign val="superscript"/>
        <sz val="11"/>
        <rFont val="Calibri"/>
        <family val="2"/>
        <scheme val="minor"/>
      </rPr>
      <t>5</t>
    </r>
    <r>
      <rPr>
        <sz val="11"/>
        <rFont val="Calibri"/>
        <family val="2"/>
        <scheme val="minor"/>
      </rPr>
      <t xml:space="preserve"> in respect of previous years</t>
    </r>
  </si>
  <si>
    <r>
      <t xml:space="preserve">Local authority share of </t>
    </r>
    <r>
      <rPr>
        <b/>
        <sz val="11"/>
        <rFont val="Calibri"/>
        <family val="2"/>
        <scheme val="minor"/>
      </rPr>
      <t>adjustments to retail relief</t>
    </r>
    <r>
      <rPr>
        <vertAlign val="superscript"/>
        <sz val="11"/>
        <rFont val="Calibri"/>
        <family val="2"/>
        <scheme val="minor"/>
      </rPr>
      <t>5</t>
    </r>
    <r>
      <rPr>
        <sz val="11"/>
        <rFont val="Calibri"/>
        <family val="2"/>
        <scheme val="minor"/>
      </rPr>
      <t xml:space="preserve"> in respect of previous years</t>
    </r>
  </si>
  <si>
    <r>
      <t xml:space="preserve">Local authority share of </t>
    </r>
    <r>
      <rPr>
        <b/>
        <sz val="11"/>
        <rFont val="Calibri"/>
        <family val="2"/>
        <scheme val="minor"/>
      </rPr>
      <t>flooding relief</t>
    </r>
    <r>
      <rPr>
        <vertAlign val="superscript"/>
        <sz val="11"/>
        <rFont val="Calibri"/>
        <family val="2"/>
        <scheme val="minor"/>
      </rPr>
      <t>5</t>
    </r>
  </si>
  <si>
    <r>
      <t xml:space="preserve">Local authority share of </t>
    </r>
    <r>
      <rPr>
        <b/>
        <sz val="11"/>
        <rFont val="Calibri"/>
        <family val="2"/>
        <scheme val="minor"/>
      </rPr>
      <t>adjustments to flooding relief</t>
    </r>
    <r>
      <rPr>
        <vertAlign val="superscript"/>
        <sz val="11"/>
        <rFont val="Calibri"/>
        <family val="2"/>
        <scheme val="minor"/>
      </rPr>
      <t>5</t>
    </r>
    <r>
      <rPr>
        <sz val="11"/>
        <rFont val="Calibri"/>
        <family val="2"/>
        <scheme val="minor"/>
      </rPr>
      <t xml:space="preserve"> in respect of previous years</t>
    </r>
  </si>
  <si>
    <r>
      <t xml:space="preserve">Local authority share of </t>
    </r>
    <r>
      <rPr>
        <b/>
        <sz val="11"/>
        <rFont val="Calibri"/>
        <family val="2"/>
        <scheme val="minor"/>
      </rPr>
      <t>adjustments to in lieu of transitional relief</t>
    </r>
    <r>
      <rPr>
        <vertAlign val="superscript"/>
        <sz val="11"/>
        <rFont val="Calibri"/>
        <family val="2"/>
        <scheme val="minor"/>
      </rPr>
      <t>5</t>
    </r>
    <r>
      <rPr>
        <sz val="11"/>
        <rFont val="Calibri"/>
        <family val="2"/>
        <scheme val="minor"/>
      </rPr>
      <t xml:space="preserve"> in respect of 2015-16 and 2016-17</t>
    </r>
  </si>
  <si>
    <r>
      <t xml:space="preserve">Local authority share of </t>
    </r>
    <r>
      <rPr>
        <b/>
        <sz val="11"/>
        <rFont val="Calibri"/>
        <family val="2"/>
        <scheme val="minor"/>
      </rPr>
      <t>adjustments to rural rate relief</t>
    </r>
    <r>
      <rPr>
        <vertAlign val="superscript"/>
        <sz val="11"/>
        <rFont val="Calibri"/>
        <family val="2"/>
        <scheme val="minor"/>
      </rPr>
      <t>5</t>
    </r>
    <r>
      <rPr>
        <sz val="11"/>
        <rFont val="Calibri"/>
        <family val="2"/>
        <scheme val="minor"/>
      </rPr>
      <t xml:space="preserve"> in respect of previous years</t>
    </r>
  </si>
  <si>
    <r>
      <t xml:space="preserve">Local authority share of </t>
    </r>
    <r>
      <rPr>
        <b/>
        <sz val="11"/>
        <rFont val="Calibri"/>
        <family val="2"/>
        <scheme val="minor"/>
      </rPr>
      <t>local newspaper temporary relief</t>
    </r>
    <r>
      <rPr>
        <vertAlign val="superscript"/>
        <sz val="11"/>
        <rFont val="Calibri"/>
        <family val="2"/>
        <scheme val="minor"/>
      </rPr>
      <t>5</t>
    </r>
  </si>
  <si>
    <r>
      <t xml:space="preserve">Local authority share of </t>
    </r>
    <r>
      <rPr>
        <b/>
        <sz val="11"/>
        <rFont val="Calibri"/>
        <family val="2"/>
        <scheme val="minor"/>
      </rPr>
      <t>adjustments to local newspaper temporary relief</t>
    </r>
    <r>
      <rPr>
        <vertAlign val="superscript"/>
        <sz val="11"/>
        <rFont val="Calibri"/>
        <family val="2"/>
        <scheme val="minor"/>
      </rPr>
      <t>5</t>
    </r>
    <r>
      <rPr>
        <sz val="11"/>
        <rFont val="Calibri"/>
        <family val="2"/>
        <scheme val="minor"/>
      </rPr>
      <t xml:space="preserve"> in respect of previous years</t>
    </r>
  </si>
  <si>
    <r>
      <t xml:space="preserve">Local authority share of </t>
    </r>
    <r>
      <rPr>
        <b/>
        <sz val="11"/>
        <rFont val="Calibri"/>
        <family val="2"/>
        <scheme val="minor"/>
      </rPr>
      <t>supporting small business relief</t>
    </r>
    <r>
      <rPr>
        <vertAlign val="superscript"/>
        <sz val="11"/>
        <rFont val="Calibri"/>
        <family val="2"/>
        <scheme val="minor"/>
      </rPr>
      <t>5</t>
    </r>
  </si>
  <si>
    <r>
      <t xml:space="preserve">Local authority share of </t>
    </r>
    <r>
      <rPr>
        <b/>
        <sz val="11"/>
        <rFont val="Calibri"/>
        <family val="2"/>
        <scheme val="minor"/>
      </rPr>
      <t>adjustments to supporting small business relief</t>
    </r>
    <r>
      <rPr>
        <vertAlign val="superscript"/>
        <sz val="11"/>
        <rFont val="Calibri"/>
        <family val="2"/>
        <scheme val="minor"/>
      </rPr>
      <t>5</t>
    </r>
    <r>
      <rPr>
        <sz val="11"/>
        <rFont val="Calibri"/>
        <family val="2"/>
        <scheme val="minor"/>
      </rPr>
      <t xml:space="preserve"> (and supporting small business relief and transitional relief in lieu) in respect of previous years</t>
    </r>
  </si>
  <si>
    <r>
      <t xml:space="preserve">Local authority share of </t>
    </r>
    <r>
      <rPr>
        <b/>
        <sz val="11"/>
        <rFont val="Calibri"/>
        <family val="2"/>
        <scheme val="minor"/>
      </rPr>
      <t>adjustments to discretionary scheme relief</t>
    </r>
    <r>
      <rPr>
        <vertAlign val="superscript"/>
        <sz val="11"/>
        <rFont val="Calibri"/>
        <family val="2"/>
        <scheme val="minor"/>
      </rPr>
      <t>5</t>
    </r>
    <r>
      <rPr>
        <sz val="11"/>
        <rFont val="Calibri"/>
        <family val="2"/>
        <scheme val="minor"/>
      </rPr>
      <t xml:space="preserve"> in respect of previous years</t>
    </r>
  </si>
  <si>
    <r>
      <t xml:space="preserve">Local authority share of </t>
    </r>
    <r>
      <rPr>
        <b/>
        <sz val="11"/>
        <rFont val="Calibri"/>
        <family val="2"/>
        <scheme val="minor"/>
      </rPr>
      <t>adjustments to pub relief</t>
    </r>
    <r>
      <rPr>
        <vertAlign val="superscript"/>
        <sz val="11"/>
        <rFont val="Calibri"/>
        <family val="2"/>
        <scheme val="minor"/>
      </rPr>
      <t>5</t>
    </r>
    <r>
      <rPr>
        <sz val="11"/>
        <rFont val="Calibri"/>
        <family val="2"/>
        <scheme val="minor"/>
      </rPr>
      <t xml:space="preserve"> in respect of previous years</t>
    </r>
  </si>
  <si>
    <r>
      <t xml:space="preserve">Local authority share of </t>
    </r>
    <r>
      <rPr>
        <b/>
        <sz val="11"/>
        <rFont val="Calibri"/>
        <family val="2"/>
        <scheme val="minor"/>
      </rPr>
      <t>retail, hospitality and leisure relief</t>
    </r>
    <r>
      <rPr>
        <vertAlign val="superscript"/>
        <sz val="11"/>
        <rFont val="Calibri"/>
        <family val="2"/>
        <scheme val="minor"/>
      </rPr>
      <t>5</t>
    </r>
  </si>
  <si>
    <r>
      <t xml:space="preserve">Local authority share of </t>
    </r>
    <r>
      <rPr>
        <b/>
        <sz val="11"/>
        <rFont val="Calibri"/>
        <family val="2"/>
        <scheme val="minor"/>
      </rPr>
      <t>adjustments to retail, hospitality and leisure relief</t>
    </r>
    <r>
      <rPr>
        <vertAlign val="superscript"/>
        <sz val="11"/>
        <rFont val="Calibri"/>
        <family val="2"/>
        <scheme val="minor"/>
      </rPr>
      <t>5</t>
    </r>
    <r>
      <rPr>
        <sz val="11"/>
        <rFont val="Calibri"/>
        <family val="2"/>
        <scheme val="minor"/>
      </rPr>
      <t xml:space="preserve"> in respect of previous years</t>
    </r>
  </si>
  <si>
    <r>
      <t xml:space="preserve">Local authority share of </t>
    </r>
    <r>
      <rPr>
        <b/>
        <sz val="11"/>
        <rFont val="Calibri"/>
        <family val="2"/>
        <scheme val="minor"/>
      </rPr>
      <t>adjustments to nursery relief</t>
    </r>
    <r>
      <rPr>
        <vertAlign val="superscript"/>
        <sz val="11"/>
        <rFont val="Calibri"/>
        <family val="2"/>
        <scheme val="minor"/>
      </rPr>
      <t>5</t>
    </r>
    <r>
      <rPr>
        <sz val="11"/>
        <rFont val="Calibri"/>
        <family val="2"/>
        <scheme val="minor"/>
      </rPr>
      <t xml:space="preserve"> in respect of previous years</t>
    </r>
  </si>
  <si>
    <r>
      <t xml:space="preserve">Local authority share of </t>
    </r>
    <r>
      <rPr>
        <b/>
        <sz val="11"/>
        <rFont val="Calibri"/>
        <family val="2"/>
        <scheme val="minor"/>
      </rPr>
      <t>adjustments to Covid-19 additional relief fund</t>
    </r>
    <r>
      <rPr>
        <vertAlign val="superscript"/>
        <sz val="11"/>
        <rFont val="Calibri"/>
        <family val="2"/>
        <scheme val="minor"/>
      </rPr>
      <t>5</t>
    </r>
  </si>
  <si>
    <r>
      <t xml:space="preserve">Local authority share of </t>
    </r>
    <r>
      <rPr>
        <b/>
        <sz val="11"/>
        <rFont val="Calibri"/>
        <family val="2"/>
        <scheme val="minor"/>
      </rPr>
      <t>film studio relief</t>
    </r>
    <r>
      <rPr>
        <vertAlign val="superscript"/>
        <sz val="11"/>
        <rFont val="Calibri"/>
        <family val="2"/>
        <scheme val="minor"/>
      </rPr>
      <t>5</t>
    </r>
  </si>
  <si>
    <r>
      <t>Local authority allocation of</t>
    </r>
    <r>
      <rPr>
        <b/>
        <sz val="11"/>
        <rFont val="Calibri"/>
        <family val="2"/>
        <scheme val="minor"/>
      </rPr>
      <t xml:space="preserve"> </t>
    </r>
    <r>
      <rPr>
        <sz val="11"/>
        <rFont val="Calibri"/>
        <family val="2"/>
        <scheme val="minor"/>
      </rPr>
      <t xml:space="preserve">compensation for the business rates </t>
    </r>
    <r>
      <rPr>
        <b/>
        <sz val="11"/>
        <rFont val="Calibri"/>
        <family val="2"/>
        <scheme val="minor"/>
      </rPr>
      <t>green plant and machinery</t>
    </r>
    <r>
      <rPr>
        <sz val="11"/>
        <rFont val="Calibri"/>
        <family val="2"/>
        <scheme val="minor"/>
      </rPr>
      <t xml:space="preserve"> exemption</t>
    </r>
  </si>
  <si>
    <t>Levy and Safety Net Calculations</t>
  </si>
  <si>
    <r>
      <t>Retained rates income for the purpose of levy and safety net</t>
    </r>
    <r>
      <rPr>
        <vertAlign val="superscript"/>
        <sz val="11"/>
        <rFont val="Calibri"/>
        <family val="2"/>
        <scheme val="minor"/>
      </rPr>
      <t>7</t>
    </r>
  </si>
  <si>
    <t>Retained income as a proportion of baseline funding level</t>
  </si>
  <si>
    <r>
      <t>Potential safety net due to the authority</t>
    </r>
    <r>
      <rPr>
        <vertAlign val="superscript"/>
        <sz val="11"/>
        <rFont val="Calibri"/>
        <family val="2"/>
        <scheme val="minor"/>
      </rPr>
      <t>1,8</t>
    </r>
  </si>
  <si>
    <r>
      <t>Total Safety Net due to the authority</t>
    </r>
    <r>
      <rPr>
        <b/>
        <vertAlign val="superscript"/>
        <sz val="11"/>
        <rFont val="Calibri"/>
        <family val="2"/>
        <scheme val="minor"/>
      </rPr>
      <t>1,8</t>
    </r>
  </si>
  <si>
    <t>Calculation of total Safety Net due to the authority</t>
  </si>
  <si>
    <r>
      <t>Potential levy due from the authority</t>
    </r>
    <r>
      <rPr>
        <vertAlign val="superscript"/>
        <sz val="11"/>
        <rFont val="Calibri"/>
        <family val="2"/>
        <scheme val="minor"/>
      </rPr>
      <t>8,9</t>
    </r>
  </si>
  <si>
    <r>
      <t>Total Levy due from the authority</t>
    </r>
    <r>
      <rPr>
        <b/>
        <vertAlign val="superscript"/>
        <sz val="11"/>
        <rFont val="Calibri"/>
        <family val="2"/>
        <scheme val="minor"/>
      </rPr>
      <t>8,9</t>
    </r>
  </si>
  <si>
    <t>Calculation of total Levy due from the authority</t>
  </si>
  <si>
    <t>Notes:</t>
  </si>
  <si>
    <t>1 Authorities with 100% BRR Arrangements will have their levy and safety net calculated under the 50% scheme. If due, a further section 31 grant will be payable in accordance the memorandum of understanding between the department and each authority with Increased BRR arrangements. The calculator shows the actual Levy due. For 100% authorities, the theoretical levy under 50% retention can be calculated using the standard Levy rate formula.</t>
  </si>
  <si>
    <r>
      <rPr>
        <sz val="10"/>
        <rFont val="Calibri"/>
        <family val="2"/>
        <scheme val="minor"/>
      </rPr>
      <t>2 Levy rates are sourced from the 2024-25 LGF Settlement Key Information table (</t>
    </r>
    <r>
      <rPr>
        <u/>
        <sz val="10"/>
        <rFont val="Calibri"/>
        <family val="2"/>
        <scheme val="minor"/>
      </rPr>
      <t>https://www.gov.uk/government/collections/final-local-government-finance-settlement-england-2024-to-2025</t>
    </r>
    <r>
      <rPr>
        <sz val="10"/>
        <rFont val="Calibri"/>
        <family val="2"/>
        <scheme val="minor"/>
      </rPr>
      <t>).</t>
    </r>
  </si>
  <si>
    <t>3 To work out the gross rateable value elligible for lost yield compensation divide Row 15 by 1.3p (0.013)</t>
  </si>
  <si>
    <t>5 Reliefs and amounts deducted from income, as per the 2024-25 NNDR3 form.</t>
  </si>
  <si>
    <r>
      <rPr>
        <sz val="10"/>
        <rFont val="Calibri"/>
        <family val="2"/>
        <scheme val="minor"/>
      </rPr>
      <t xml:space="preserve">6 The compensation allocations for the Green Plant and Machinery Exemption for 2022-23 and for 2023-24 onwards can be found at: </t>
    </r>
    <r>
      <rPr>
        <u/>
        <sz val="10"/>
        <rFont val="Calibri"/>
        <family val="2"/>
        <scheme val="minor"/>
      </rPr>
      <t>https://www.gov.uk/government/publications/business-rates-green-plant-and-machinery-exemption-compensation-allocations-2022-to-2023-and-2023-to-2024-onwards</t>
    </r>
  </si>
  <si>
    <t>7 The Non-Domestic Rating (Levy and Safety Net) Regulations 2013 (as amended). Unfortunately, the legislation is only available online in its original version. We advise against linking to the 2015 version as it may not include recent changes. Interested parties can purchase the amended regulations for the latest updates.</t>
  </si>
  <si>
    <r>
      <t xml:space="preserve">8 </t>
    </r>
    <r>
      <rPr>
        <sz val="10"/>
        <color theme="1"/>
        <rFont val="Calibri"/>
        <family val="2"/>
        <scheme val="minor"/>
      </rPr>
      <t xml:space="preserve">Local authorities in pools will not be required to make or receive the levy and safety net payments as stated above. This is because the lead pool authority will make or receive all levy and safety net payments on behalf of its pool members. This will be calculated based on the aggregate pool position. </t>
    </r>
  </si>
  <si>
    <t>9 Any pools containing authorities with 100% BRR Arrangements will have their levy calculated as per the 50% scheme and if due, a further section 31 grant will be payable to the authority in accordance with the memorandum of understanding between the Department and each area.</t>
  </si>
  <si>
    <t>2024-25 Levy and Safety net calculator</t>
  </si>
  <si>
    <t>Please select a business rates pool from the green drop-down menu</t>
  </si>
  <si>
    <t>Cambridgeshire Business Rates Pool</t>
  </si>
  <si>
    <t>Disclaimer: Major precepting autorities do not include every relief in their Levy or Safety Net calculations. The relevant reliefs for MPAs are set out in the Levy and Safety Net regulations (as amended).</t>
  </si>
  <si>
    <t>50%
Local authority tier split</t>
  </si>
  <si>
    <t>Tariff/Top-up</t>
  </si>
  <si>
    <t>Local authority share of total non-domestic rating income (P1 L11 * share)</t>
  </si>
  <si>
    <t>Local authority share of Small Business Rate Relief to be compensated by S31 grant (-P3 L7 C1 * SBRR factor ‘Column G’ * share)</t>
  </si>
  <si>
    <t>Local authority share of adjustment to Small Business Rate Relief 13-14 to 16-17 to be compensated by S31 grant (-P3 L10 C1 * share * 0.5)</t>
  </si>
  <si>
    <t>Local authority share of adjustment to Small Business Rate Relief 17-18 to 23-24 to be compensated by S31 grant (-P3 L11 C1 * SBRR factor ‘Column G’ * share)</t>
  </si>
  <si>
    <t>'Column H' fixed amount of SBRR awarded to authorities * share</t>
  </si>
  <si>
    <t>Local authority share of relief to other ratepayers (-(P3 L39 C1 + C4) * share)</t>
  </si>
  <si>
    <t>Local authority share of adjustment to relief to other ratepayers in previous years (-(P3 L40 C1 + C4) * share)</t>
  </si>
  <si>
    <t>Local authority share of relief to Case B hereditaments  (-(P3 L42 C1 +C4) * share)</t>
  </si>
  <si>
    <t>Local authority share of rural rate relief  (-(P3 L16 C1 + C4) * share * 0.5)</t>
  </si>
  <si>
    <t>Local authority share of adjustments to telecomms relief  (-(P3 L18 C1 + C4) * share)</t>
  </si>
  <si>
    <t>Local authority share of public lavatories relief  (-(P3 L19 C1 + C4) * share)</t>
  </si>
  <si>
    <t>Local authority share of adjustments to public lavatories relief  (-(P3 L20 C1 + C4) * share)</t>
  </si>
  <si>
    <t>Local authority share of low carbon heat network relief  (-(P3 L21 C1 + C4) * share)</t>
  </si>
  <si>
    <t>Local authority share of adjustments to low carbon heat network relief  (-(P3 L22 C1 + C4) * share)</t>
  </si>
  <si>
    <t>Local authority share of improvement relief  (-(P3 L23 C1 + C4) * share)</t>
  </si>
  <si>
    <t>Local authority share of adjustment to relief to new empty properties  (-(P3 L46 C1 + C4) * share)</t>
  </si>
  <si>
    <t>Local authority share of adjustment in relief to long term empty properties  (-(P3 L47 C1 + C4) * share)</t>
  </si>
  <si>
    <t>Local authority share of adjustment in retail relief  (-(P3 L48 C1 + C4) * share)</t>
  </si>
  <si>
    <t>Local authority share of flooding relief  (-(P3 L49 C1 + C4) * share)</t>
  </si>
  <si>
    <t>Local authority share of adjustment to flooding relief  (-(P3 L50 C1 + C4) * share)</t>
  </si>
  <si>
    <t>Local authority share of adjustments in lieu transitional relief   (-(P3 L51 C1 + C4) * share)</t>
  </si>
  <si>
    <t>Local authority share of adjustments to rural rate relief  (-(P3 L52 C1 + C4) * share)</t>
  </si>
  <si>
    <t>Local authority share of local newspaper temporary relief  (-(P3 L53 C1 + C4) * share)</t>
  </si>
  <si>
    <t>Local authority share of adjustments to local newspaper temporary relief  (-(P3 L54 C1 + C4) * share)</t>
  </si>
  <si>
    <t>Local authority share of supporting small business relief (-P3 L55 C1 * share)</t>
  </si>
  <si>
    <t>Local authority share of adjustments to supporting small business relief (and transitional relief in lieu)  (-P3 L56 C1 * share)</t>
  </si>
  <si>
    <t>Local authority share of adjustments to discretionary scheme relief  (-(P3 L57 C1 + C4) * share)</t>
  </si>
  <si>
    <t>Local authority share of adjustments to pub relief  (-(P3 L58 C1 + C4) * share)</t>
  </si>
  <si>
    <t>Local authority share of retail, hospitality and leisure relief  (-(P3 L59 C1 + C4) * share)</t>
  </si>
  <si>
    <t>Local authority share of adjustments to retail, hospitality and leisure relief  (-(P3 L60 C1 + C4) * share)</t>
  </si>
  <si>
    <t>Local authority share of adjustments to nursery relief  (-(P3 L61 C1 + C4) * share)</t>
  </si>
  <si>
    <t>Local authority share of adjustments to Covid-19 additional relief fund (CARF) 2021-22 (-(P3 L62 C1 + C4) * share)</t>
  </si>
  <si>
    <t>Local authority share of film studio relief  (-(P3 L63 C1 + C4) * share)</t>
  </si>
  <si>
    <t>Green plant and machinery</t>
  </si>
  <si>
    <t>Retained rates income</t>
  </si>
  <si>
    <t>Base line funding level</t>
  </si>
  <si>
    <t>Safety net threshold</t>
  </si>
  <si>
    <t>Total safety net due to the pool</t>
  </si>
  <si>
    <t>Levy rate</t>
  </si>
  <si>
    <t>Total levy due from the pool</t>
  </si>
  <si>
    <t>Ecode</t>
  </si>
  <si>
    <t>ONS code</t>
  </si>
  <si>
    <t>Class</t>
  </si>
  <si>
    <t>LA</t>
  </si>
  <si>
    <t>Upper tier ecode</t>
  </si>
  <si>
    <t>Fire authority ecode</t>
  </si>
  <si>
    <t>Pool 24-25</t>
  </si>
  <si>
    <t>Type</t>
  </si>
  <si>
    <t>Devo Deal Pilot</t>
  </si>
  <si>
    <t>Baseline funding level</t>
  </si>
  <si>
    <t>92.5%
Safety Net Threshold</t>
  </si>
  <si>
    <t>Levy Rate</t>
  </si>
  <si>
    <t>ecode</t>
  </si>
  <si>
    <t>ons_code</t>
  </si>
  <si>
    <t>authority</t>
  </si>
  <si>
    <t>upper_ecode</t>
  </si>
  <si>
    <t>fire_ecode</t>
  </si>
  <si>
    <t>Pool name</t>
  </si>
  <si>
    <t>Pilot</t>
  </si>
  <si>
    <t>tier_split_2024</t>
  </si>
  <si>
    <t>bfl_2024_tot</t>
  </si>
  <si>
    <t>safety_net_threshold</t>
  </si>
  <si>
    <t>Levy_2024</t>
  </si>
  <si>
    <t>tnt_2024</t>
  </si>
  <si>
    <t>ENGLAND</t>
  </si>
  <si>
    <t>E3831</t>
  </si>
  <si>
    <t>E07000223</t>
  </si>
  <si>
    <t>SD</t>
  </si>
  <si>
    <t>E3820</t>
  </si>
  <si>
    <t>NA</t>
  </si>
  <si>
    <t>West Sussex Business Rate Pool</t>
  </si>
  <si>
    <t>E1031</t>
  </si>
  <si>
    <t>E07000032</t>
  </si>
  <si>
    <t>Amber Valley</t>
  </si>
  <si>
    <t>E1021</t>
  </si>
  <si>
    <t>E6110</t>
  </si>
  <si>
    <t>Derbyshire Business Rates Pool</t>
  </si>
  <si>
    <t>E3832</t>
  </si>
  <si>
    <t>E07000224</t>
  </si>
  <si>
    <t>Arun</t>
  </si>
  <si>
    <t>E3031</t>
  </si>
  <si>
    <t>E07000170</t>
  </si>
  <si>
    <t>Ashfield</t>
  </si>
  <si>
    <t>E3021</t>
  </si>
  <si>
    <t>E6130</t>
  </si>
  <si>
    <t>Nottinghamshire County Pool</t>
  </si>
  <si>
    <t>E2231</t>
  </si>
  <si>
    <t>E07000105</t>
  </si>
  <si>
    <t>Ashford</t>
  </si>
  <si>
    <t>E2221</t>
  </si>
  <si>
    <t>E6122</t>
  </si>
  <si>
    <t>Kent Business Rates Pool</t>
  </si>
  <si>
    <t>E3531</t>
  </si>
  <si>
    <t>E07000200</t>
  </si>
  <si>
    <t>Babergh</t>
  </si>
  <si>
    <t>E3520</t>
  </si>
  <si>
    <t>Suffolk Business Rates Pool</t>
  </si>
  <si>
    <t>E5030</t>
  </si>
  <si>
    <t>E09000002</t>
  </si>
  <si>
    <t>OLB</t>
  </si>
  <si>
    <t>Barking and Dagenham</t>
  </si>
  <si>
    <t>E5100</t>
  </si>
  <si>
    <t>Thurrock, Barking &amp; Dagenham, and Havering Business Rate Pool</t>
  </si>
  <si>
    <t>E5031</t>
  </si>
  <si>
    <t>E09000003</t>
  </si>
  <si>
    <t>Barnet</t>
  </si>
  <si>
    <t>Eight Authority Business Rate Pool</t>
  </si>
  <si>
    <t>E4401</t>
  </si>
  <si>
    <t>E08000038</t>
  </si>
  <si>
    <t>MD</t>
  </si>
  <si>
    <t>Barnsley</t>
  </si>
  <si>
    <t>E6144</t>
  </si>
  <si>
    <t/>
  </si>
  <si>
    <t>E1531</t>
  </si>
  <si>
    <t>E07000066</t>
  </si>
  <si>
    <t>Basildon</t>
  </si>
  <si>
    <t>E1521</t>
  </si>
  <si>
    <t>E6115</t>
  </si>
  <si>
    <t>Essex Business Rate Pool</t>
  </si>
  <si>
    <t>E1731</t>
  </si>
  <si>
    <t>E07000084</t>
  </si>
  <si>
    <t>Basingstoke and Deane</t>
  </si>
  <si>
    <t>E1721</t>
  </si>
  <si>
    <t>E6163</t>
  </si>
  <si>
    <t>E3032</t>
  </si>
  <si>
    <t>E07000171</t>
  </si>
  <si>
    <t>Bassetlaw</t>
  </si>
  <si>
    <t>E0101</t>
  </si>
  <si>
    <t>E06000022</t>
  </si>
  <si>
    <t>UNINFIR</t>
  </si>
  <si>
    <t>Bath and North East Somerset</t>
  </si>
  <si>
    <t>E6354</t>
  </si>
  <si>
    <t>E6101</t>
  </si>
  <si>
    <t>E0202</t>
  </si>
  <si>
    <t>E06000055</t>
  </si>
  <si>
    <t>Bedford</t>
  </si>
  <si>
    <t>E6102</t>
  </si>
  <si>
    <t>E5032</t>
  </si>
  <si>
    <t>E09000004</t>
  </si>
  <si>
    <t>Bexley</t>
  </si>
  <si>
    <t>E4601</t>
  </si>
  <si>
    <t>E08000025</t>
  </si>
  <si>
    <t>Birmingham</t>
  </si>
  <si>
    <t>E6146</t>
  </si>
  <si>
    <t>E2431</t>
  </si>
  <si>
    <t>E07000129</t>
  </si>
  <si>
    <t>Blaby</t>
  </si>
  <si>
    <t>E2421</t>
  </si>
  <si>
    <t>E6124</t>
  </si>
  <si>
    <t>Leicester and Leicestershire Business Rate Pool</t>
  </si>
  <si>
    <t>E2301</t>
  </si>
  <si>
    <t>E06000008</t>
  </si>
  <si>
    <t>Blackburn with Darwen</t>
  </si>
  <si>
    <t>E6123</t>
  </si>
  <si>
    <t>E2302</t>
  </si>
  <si>
    <t>E06000009</t>
  </si>
  <si>
    <t>Blackpool</t>
  </si>
  <si>
    <t>E1032</t>
  </si>
  <si>
    <t>E07000033</t>
  </si>
  <si>
    <t>Bolsover</t>
  </si>
  <si>
    <t>E4201</t>
  </si>
  <si>
    <t>E08000001</t>
  </si>
  <si>
    <t>Bolton</t>
  </si>
  <si>
    <t>E6348</t>
  </si>
  <si>
    <t>E2531</t>
  </si>
  <si>
    <t>E07000136</t>
  </si>
  <si>
    <t>Boston</t>
  </si>
  <si>
    <t>E2520</t>
  </si>
  <si>
    <t>Lincolnshire Business Rates Pool</t>
  </si>
  <si>
    <t>E1204</t>
  </si>
  <si>
    <t>E06000058</t>
  </si>
  <si>
    <t>Bournemouth, Christchurch and Poole</t>
  </si>
  <si>
    <t>E6162</t>
  </si>
  <si>
    <t>E0301</t>
  </si>
  <si>
    <t>E06000036</t>
  </si>
  <si>
    <t>Bracknell Forest</t>
  </si>
  <si>
    <t>E6103</t>
  </si>
  <si>
    <t>E4701</t>
  </si>
  <si>
    <t>E08000032</t>
  </si>
  <si>
    <t>Bradford</t>
  </si>
  <si>
    <t>E6147</t>
  </si>
  <si>
    <t>Leeds City Region Business Rate Pool</t>
  </si>
  <si>
    <t>E1532</t>
  </si>
  <si>
    <t>E07000067</t>
  </si>
  <si>
    <t>Braintree</t>
  </si>
  <si>
    <t>E2631</t>
  </si>
  <si>
    <t>E07000143</t>
  </si>
  <si>
    <t>Breckland</t>
  </si>
  <si>
    <t>E2620</t>
  </si>
  <si>
    <t>Norfolk Business Rate Pool</t>
  </si>
  <si>
    <t>E5033</t>
  </si>
  <si>
    <t>E09000005</t>
  </si>
  <si>
    <t>Brent</t>
  </si>
  <si>
    <t>E1533</t>
  </si>
  <si>
    <t>E07000068</t>
  </si>
  <si>
    <t>Brentwood</t>
  </si>
  <si>
    <t>E1401</t>
  </si>
  <si>
    <t>E06000043</t>
  </si>
  <si>
    <t>Brighton and Hove</t>
  </si>
  <si>
    <t>E6114</t>
  </si>
  <si>
    <t>E0102</t>
  </si>
  <si>
    <t>E06000023</t>
  </si>
  <si>
    <t>Bristol</t>
  </si>
  <si>
    <t>E2632</t>
  </si>
  <si>
    <t>E07000144</t>
  </si>
  <si>
    <t>Broadland</t>
  </si>
  <si>
    <t>E5034</t>
  </si>
  <si>
    <t>E09000006</t>
  </si>
  <si>
    <t>Bromley</t>
  </si>
  <si>
    <t>E1831</t>
  </si>
  <si>
    <t>E07000234</t>
  </si>
  <si>
    <t>Bromsgrove</t>
  </si>
  <si>
    <t>E1821</t>
  </si>
  <si>
    <t>E6118</t>
  </si>
  <si>
    <t>Herefordshire &amp; Worcestershire Business Rates Pool</t>
  </si>
  <si>
    <t>E1931</t>
  </si>
  <si>
    <t>E07000095</t>
  </si>
  <si>
    <t>Broxbourne</t>
  </si>
  <si>
    <t>E1920</t>
  </si>
  <si>
    <t>E3033</t>
  </si>
  <si>
    <t>E07000172</t>
  </si>
  <si>
    <t>Broxtowe</t>
  </si>
  <si>
    <t>E0402</t>
  </si>
  <si>
    <t>E06000060</t>
  </si>
  <si>
    <t>Buckinghamshire Council</t>
  </si>
  <si>
    <t>E6104</t>
  </si>
  <si>
    <t>E2333</t>
  </si>
  <si>
    <t>E07000117</t>
  </si>
  <si>
    <t>Burnley</t>
  </si>
  <si>
    <t>E2321</t>
  </si>
  <si>
    <t>Lancashire Business Rate Pool</t>
  </si>
  <si>
    <t>E4202</t>
  </si>
  <si>
    <t>E08000002</t>
  </si>
  <si>
    <t>Bury</t>
  </si>
  <si>
    <t>E4702</t>
  </si>
  <si>
    <t>E08000033</t>
  </si>
  <si>
    <t>Calderdale</t>
  </si>
  <si>
    <t>E0531</t>
  </si>
  <si>
    <t>E07000008</t>
  </si>
  <si>
    <t>Cambridge</t>
  </si>
  <si>
    <t>E0521</t>
  </si>
  <si>
    <t>E6105</t>
  </si>
  <si>
    <t>E5011</t>
  </si>
  <si>
    <t>E09000007</t>
  </si>
  <si>
    <t>ILB</t>
  </si>
  <si>
    <t>Camden</t>
  </si>
  <si>
    <t>E3431</t>
  </si>
  <si>
    <t>E07000192</t>
  </si>
  <si>
    <t>Cannock Chase</t>
  </si>
  <si>
    <t>E3421</t>
  </si>
  <si>
    <t>E6134</t>
  </si>
  <si>
    <t>Staffordshire and Stoke on Trent area Business Rate Pool</t>
  </si>
  <si>
    <t>E2232</t>
  </si>
  <si>
    <t>E07000106</t>
  </si>
  <si>
    <t>Canterbury</t>
  </si>
  <si>
    <t>E1534</t>
  </si>
  <si>
    <t>E07000069</t>
  </si>
  <si>
    <t>Castle Point</t>
  </si>
  <si>
    <t>E0203</t>
  </si>
  <si>
    <t>E06000056</t>
  </si>
  <si>
    <t>Central Bedfordshire</t>
  </si>
  <si>
    <t>E2432</t>
  </si>
  <si>
    <t>E07000130</t>
  </si>
  <si>
    <t>Charnwood</t>
  </si>
  <si>
    <t>E1535</t>
  </si>
  <si>
    <t>E07000070</t>
  </si>
  <si>
    <t>Chelmsford</t>
  </si>
  <si>
    <t>E1631</t>
  </si>
  <si>
    <t>E07000078</t>
  </si>
  <si>
    <t>Cheltenham</t>
  </si>
  <si>
    <t>E1620</t>
  </si>
  <si>
    <t>Gloucestershire Pool</t>
  </si>
  <si>
    <t>E3131</t>
  </si>
  <si>
    <t>E07000177</t>
  </si>
  <si>
    <t>Cherwell</t>
  </si>
  <si>
    <t>E3120</t>
  </si>
  <si>
    <t>North Oxfordshire Business Rate Pool</t>
  </si>
  <si>
    <t>E0603</t>
  </si>
  <si>
    <t>E06000049</t>
  </si>
  <si>
    <t>Cheshire East</t>
  </si>
  <si>
    <t>E6106</t>
  </si>
  <si>
    <t>E0604</t>
  </si>
  <si>
    <t>E06000050</t>
  </si>
  <si>
    <t>Cheshire West and Chester</t>
  </si>
  <si>
    <t>E1033</t>
  </si>
  <si>
    <t>E07000034</t>
  </si>
  <si>
    <t>Chesterfield</t>
  </si>
  <si>
    <t>E3833</t>
  </si>
  <si>
    <t>E07000225</t>
  </si>
  <si>
    <t>Chichester</t>
  </si>
  <si>
    <t>E2334</t>
  </si>
  <si>
    <t>E07000118</t>
  </si>
  <si>
    <t>Chorley</t>
  </si>
  <si>
    <t>E5010</t>
  </si>
  <si>
    <t>E09000001</t>
  </si>
  <si>
    <t>City of London</t>
  </si>
  <si>
    <t>E1536</t>
  </si>
  <si>
    <t>E07000071</t>
  </si>
  <si>
    <t>Colchester</t>
  </si>
  <si>
    <t>E0801</t>
  </si>
  <si>
    <t>E06000052</t>
  </si>
  <si>
    <t>UNIFIR</t>
  </si>
  <si>
    <t>Cornwall</t>
  </si>
  <si>
    <t>E1632</t>
  </si>
  <si>
    <t>E07000079</t>
  </si>
  <si>
    <t>Cotswold</t>
  </si>
  <si>
    <t>E4602</t>
  </si>
  <si>
    <t>E08000026</t>
  </si>
  <si>
    <t>Coventry</t>
  </si>
  <si>
    <t>Coventry and Warwickshire Business Rate Pool</t>
  </si>
  <si>
    <t>E3834</t>
  </si>
  <si>
    <t>E07000226</t>
  </si>
  <si>
    <t>Crawley</t>
  </si>
  <si>
    <t>E5035</t>
  </si>
  <si>
    <t>E09000008</t>
  </si>
  <si>
    <t>Croydon</t>
  </si>
  <si>
    <t>E0901</t>
  </si>
  <si>
    <t>E06000063</t>
  </si>
  <si>
    <t>UA</t>
  </si>
  <si>
    <t xml:space="preserve">Cumberland </t>
  </si>
  <si>
    <t>E6135</t>
  </si>
  <si>
    <t>E1932</t>
  </si>
  <si>
    <t>E07000096</t>
  </si>
  <si>
    <t>Dacorum</t>
  </si>
  <si>
    <t>Hertfordshire Business Rate Pool</t>
  </si>
  <si>
    <t>E1301</t>
  </si>
  <si>
    <t>E06000005</t>
  </si>
  <si>
    <t>Darlington</t>
  </si>
  <si>
    <t>E6113</t>
  </si>
  <si>
    <t>E2233</t>
  </si>
  <si>
    <t>E07000107</t>
  </si>
  <si>
    <t>Dartford</t>
  </si>
  <si>
    <t>E1001</t>
  </si>
  <si>
    <t>E06000015</t>
  </si>
  <si>
    <t>Derby</t>
  </si>
  <si>
    <t>E1035</t>
  </si>
  <si>
    <t>E07000035</t>
  </si>
  <si>
    <t>Derbyshire Dales</t>
  </si>
  <si>
    <t>E4402</t>
  </si>
  <si>
    <t>E08000017</t>
  </si>
  <si>
    <t>Doncaster</t>
  </si>
  <si>
    <t>E1203</t>
  </si>
  <si>
    <t>E06000059</t>
  </si>
  <si>
    <t>Dorset Council</t>
  </si>
  <si>
    <t>E2234</t>
  </si>
  <si>
    <t>E07000108</t>
  </si>
  <si>
    <t>Dover</t>
  </si>
  <si>
    <t>E4603</t>
  </si>
  <si>
    <t>E08000027</t>
  </si>
  <si>
    <t>Dudley</t>
  </si>
  <si>
    <t>E1302</t>
  </si>
  <si>
    <t>E06000047</t>
  </si>
  <si>
    <t>Durham</t>
  </si>
  <si>
    <t>E5036</t>
  </si>
  <si>
    <t>E09000009</t>
  </si>
  <si>
    <t>Ealing</t>
  </si>
  <si>
    <t>E0532</t>
  </si>
  <si>
    <t>E07000009</t>
  </si>
  <si>
    <t>East Cambridgeshire</t>
  </si>
  <si>
    <t>E1131</t>
  </si>
  <si>
    <t>E07000040</t>
  </si>
  <si>
    <t>East Devon</t>
  </si>
  <si>
    <t>E1121</t>
  </si>
  <si>
    <t>E6161</t>
  </si>
  <si>
    <t>Devon Business Rates Pool</t>
  </si>
  <si>
    <t>E1732</t>
  </si>
  <si>
    <t>E07000085</t>
  </si>
  <si>
    <t>East Hampshire</t>
  </si>
  <si>
    <t>E1933</t>
  </si>
  <si>
    <t>E07000242</t>
  </si>
  <si>
    <t>East Hertfordshire</t>
  </si>
  <si>
    <t>E2532</t>
  </si>
  <si>
    <t>E07000137</t>
  </si>
  <si>
    <t>East Lindsey</t>
  </si>
  <si>
    <t>E2001</t>
  </si>
  <si>
    <t>E06000011</t>
  </si>
  <si>
    <t>East Riding of Yorkshire</t>
  </si>
  <si>
    <t>E6120</t>
  </si>
  <si>
    <t>E3432</t>
  </si>
  <si>
    <t>E07000193</t>
  </si>
  <si>
    <t>East Staffordshire</t>
  </si>
  <si>
    <t>E3538</t>
  </si>
  <si>
    <t>E07000244</t>
  </si>
  <si>
    <t>East Suffolk</t>
  </si>
  <si>
    <t>E1432</t>
  </si>
  <si>
    <t>E07000061</t>
  </si>
  <si>
    <t>Eastbourne</t>
  </si>
  <si>
    <t>E1421</t>
  </si>
  <si>
    <t>East Sussex Business Rate Pool</t>
  </si>
  <si>
    <t>E1733</t>
  </si>
  <si>
    <t>E07000086</t>
  </si>
  <si>
    <t>Eastleigh</t>
  </si>
  <si>
    <t>E3631</t>
  </si>
  <si>
    <t>E07000207</t>
  </si>
  <si>
    <t>Elmbridge</t>
  </si>
  <si>
    <t>E3620</t>
  </si>
  <si>
    <t>E5037</t>
  </si>
  <si>
    <t>E09000010</t>
  </si>
  <si>
    <t>Enfield</t>
  </si>
  <si>
    <t>E1537</t>
  </si>
  <si>
    <t>E07000072</t>
  </si>
  <si>
    <t>Epping Forest</t>
  </si>
  <si>
    <t>E3632</t>
  </si>
  <si>
    <t>E07000208</t>
  </si>
  <si>
    <t>Epsom and Ewell</t>
  </si>
  <si>
    <t>Surrey and Sutton Business Rates Pool</t>
  </si>
  <si>
    <t>E1036</t>
  </si>
  <si>
    <t>E07000036</t>
  </si>
  <si>
    <t>Erewash</t>
  </si>
  <si>
    <t>E1132</t>
  </si>
  <si>
    <t>E07000041</t>
  </si>
  <si>
    <t>Exeter</t>
  </si>
  <si>
    <t>E1734</t>
  </si>
  <si>
    <t>E07000087</t>
  </si>
  <si>
    <t>Fareham</t>
  </si>
  <si>
    <t>E0533</t>
  </si>
  <si>
    <t>E07000010</t>
  </si>
  <si>
    <t>Fenland</t>
  </si>
  <si>
    <t>E2240</t>
  </si>
  <si>
    <t>E07000112</t>
  </si>
  <si>
    <t>Folkestone and Hythe</t>
  </si>
  <si>
    <t>E1633</t>
  </si>
  <si>
    <t>E07000080</t>
  </si>
  <si>
    <t>Forest of Dean</t>
  </si>
  <si>
    <t>E2335</t>
  </si>
  <si>
    <t>E07000119</t>
  </si>
  <si>
    <t>Fylde</t>
  </si>
  <si>
    <t>E4501</t>
  </si>
  <si>
    <t>E08000037</t>
  </si>
  <si>
    <t>Gateshead</t>
  </si>
  <si>
    <t>E6145</t>
  </si>
  <si>
    <t>E3034</t>
  </si>
  <si>
    <t>E07000173</t>
  </si>
  <si>
    <t>Gedling</t>
  </si>
  <si>
    <t>E1634</t>
  </si>
  <si>
    <t>E07000081</t>
  </si>
  <si>
    <t>Gloucester</t>
  </si>
  <si>
    <t>E1735</t>
  </si>
  <si>
    <t>E07000088</t>
  </si>
  <si>
    <t>Gosport</t>
  </si>
  <si>
    <t>E2236</t>
  </si>
  <si>
    <t>E07000109</t>
  </si>
  <si>
    <t>Gravesham</t>
  </si>
  <si>
    <t>E2633</t>
  </si>
  <si>
    <t>E07000145</t>
  </si>
  <si>
    <t>Great Yarmouth</t>
  </si>
  <si>
    <t>E5012</t>
  </si>
  <si>
    <t>E09000011</t>
  </si>
  <si>
    <t>Greenwich</t>
  </si>
  <si>
    <t>E3633</t>
  </si>
  <si>
    <t>E07000209</t>
  </si>
  <si>
    <t>Guildford</t>
  </si>
  <si>
    <t>E5013</t>
  </si>
  <si>
    <t>E09000012</t>
  </si>
  <si>
    <t>Hackney</t>
  </si>
  <si>
    <t>E0601</t>
  </si>
  <si>
    <t>E06000006</t>
  </si>
  <si>
    <t>Halton</t>
  </si>
  <si>
    <t>Mid Mersey Business Rates Pool</t>
  </si>
  <si>
    <t>E5014</t>
  </si>
  <si>
    <t>E09000013</t>
  </si>
  <si>
    <t>Hammersmith and Fulham</t>
  </si>
  <si>
    <t>E2433</t>
  </si>
  <si>
    <t>E07000131</t>
  </si>
  <si>
    <t>Harborough</t>
  </si>
  <si>
    <t>E5038</t>
  </si>
  <si>
    <t>E09000014</t>
  </si>
  <si>
    <t>Haringey</t>
  </si>
  <si>
    <t>E1538</t>
  </si>
  <si>
    <t>E07000073</t>
  </si>
  <si>
    <t>Harlow</t>
  </si>
  <si>
    <t>E5039</t>
  </si>
  <si>
    <t>E09000015</t>
  </si>
  <si>
    <t>Harrow</t>
  </si>
  <si>
    <t>E1736</t>
  </si>
  <si>
    <t>E07000089</t>
  </si>
  <si>
    <t>Hart</t>
  </si>
  <si>
    <t>E0701</t>
  </si>
  <si>
    <t>E06000001</t>
  </si>
  <si>
    <t>Hartlepool</t>
  </si>
  <si>
    <t>E6107</t>
  </si>
  <si>
    <t>E1433</t>
  </si>
  <si>
    <t>E07000062</t>
  </si>
  <si>
    <t>Hastings</t>
  </si>
  <si>
    <t>E1737</t>
  </si>
  <si>
    <t>E07000090</t>
  </si>
  <si>
    <t>Havant</t>
  </si>
  <si>
    <t>E5040</t>
  </si>
  <si>
    <t>E09000016</t>
  </si>
  <si>
    <t>Havering</t>
  </si>
  <si>
    <t>E1801</t>
  </si>
  <si>
    <t>E06000019</t>
  </si>
  <si>
    <t>Herefordshire</t>
  </si>
  <si>
    <t>E1934</t>
  </si>
  <si>
    <t>E07000098</t>
  </si>
  <si>
    <t>Hertsmere</t>
  </si>
  <si>
    <t>E1037</t>
  </si>
  <si>
    <t>E07000037</t>
  </si>
  <si>
    <t>High Peak</t>
  </si>
  <si>
    <t>E5041</t>
  </si>
  <si>
    <t>E09000017</t>
  </si>
  <si>
    <t>Hillingdon</t>
  </si>
  <si>
    <t>E2434</t>
  </si>
  <si>
    <t>E07000132</t>
  </si>
  <si>
    <t>Hinckley and Bosworth</t>
  </si>
  <si>
    <t>E3835</t>
  </si>
  <si>
    <t>E07000227</t>
  </si>
  <si>
    <t>Horsham</t>
  </si>
  <si>
    <t>E5042</t>
  </si>
  <si>
    <t>E09000018</t>
  </si>
  <si>
    <t>Hounslow</t>
  </si>
  <si>
    <t>E0551</t>
  </si>
  <si>
    <t>E07000011</t>
  </si>
  <si>
    <t>Huntingdonshire</t>
  </si>
  <si>
    <t>E2336</t>
  </si>
  <si>
    <t>E07000120</t>
  </si>
  <si>
    <t>Hyndburn</t>
  </si>
  <si>
    <t>E3533</t>
  </si>
  <si>
    <t>E07000202</t>
  </si>
  <si>
    <t>Ipswich</t>
  </si>
  <si>
    <t>E2101</t>
  </si>
  <si>
    <t>E06000046</t>
  </si>
  <si>
    <t>Isle of Wight</t>
  </si>
  <si>
    <t>E4001</t>
  </si>
  <si>
    <t>E06000053</t>
  </si>
  <si>
    <t>Isles of Scilly</t>
  </si>
  <si>
    <t>E5015</t>
  </si>
  <si>
    <t>E09000019</t>
  </si>
  <si>
    <t>Islington</t>
  </si>
  <si>
    <t>E5016</t>
  </si>
  <si>
    <t>E09000020</t>
  </si>
  <si>
    <t>Kensington and Chelsea</t>
  </si>
  <si>
    <t>E2634</t>
  </si>
  <si>
    <t>E07000146</t>
  </si>
  <si>
    <t>King's Lynn and West Norfolk</t>
  </si>
  <si>
    <t>E2002</t>
  </si>
  <si>
    <t>E06000010</t>
  </si>
  <si>
    <t>Kingston upon Hull</t>
  </si>
  <si>
    <t>E5043</t>
  </si>
  <si>
    <t>E09000021</t>
  </si>
  <si>
    <t>Kingston upon Thames</t>
  </si>
  <si>
    <t>E4703</t>
  </si>
  <si>
    <t>E08000034</t>
  </si>
  <si>
    <t>Kirklees</t>
  </si>
  <si>
    <t>E4301</t>
  </si>
  <si>
    <t>E08000011</t>
  </si>
  <si>
    <t>Knowsley</t>
  </si>
  <si>
    <t>E6143</t>
  </si>
  <si>
    <t>E5017</t>
  </si>
  <si>
    <t>E09000022</t>
  </si>
  <si>
    <t>Lambeth</t>
  </si>
  <si>
    <t>E2337</t>
  </si>
  <si>
    <t>E07000121</t>
  </si>
  <si>
    <t>Lancaster</t>
  </si>
  <si>
    <t>E4704</t>
  </si>
  <si>
    <t>E08000035</t>
  </si>
  <si>
    <t>Leeds</t>
  </si>
  <si>
    <t>E2401</t>
  </si>
  <si>
    <t>E06000016</t>
  </si>
  <si>
    <t>Leicester</t>
  </si>
  <si>
    <t>E1435</t>
  </si>
  <si>
    <t>E07000063</t>
  </si>
  <si>
    <t>Lewes</t>
  </si>
  <si>
    <t>E5018</t>
  </si>
  <si>
    <t>E09000023</t>
  </si>
  <si>
    <t>Lewisham</t>
  </si>
  <si>
    <t>E3433</t>
  </si>
  <si>
    <t>E07000194</t>
  </si>
  <si>
    <t>Lichfield</t>
  </si>
  <si>
    <t>E2533</t>
  </si>
  <si>
    <t>E07000138</t>
  </si>
  <si>
    <t>Lincoln</t>
  </si>
  <si>
    <t>E4302</t>
  </si>
  <si>
    <t>E08000012</t>
  </si>
  <si>
    <t>Liverpool</t>
  </si>
  <si>
    <t>E0201</t>
  </si>
  <si>
    <t>E06000032</t>
  </si>
  <si>
    <t>Luton</t>
  </si>
  <si>
    <t>E2237</t>
  </si>
  <si>
    <t>E07000110</t>
  </si>
  <si>
    <t>Maidstone</t>
  </si>
  <si>
    <t>E1539</t>
  </si>
  <si>
    <t>E07000074</t>
  </si>
  <si>
    <t>Maldon</t>
  </si>
  <si>
    <t>E1851</t>
  </si>
  <si>
    <t>E07000235</t>
  </si>
  <si>
    <t>Malvern Hills</t>
  </si>
  <si>
    <t>E4203</t>
  </si>
  <si>
    <t>E08000003</t>
  </si>
  <si>
    <t>Manchester</t>
  </si>
  <si>
    <t>E3035</t>
  </si>
  <si>
    <t>E07000174</t>
  </si>
  <si>
    <t>Mansfield</t>
  </si>
  <si>
    <t>E2201</t>
  </si>
  <si>
    <t>E06000035</t>
  </si>
  <si>
    <t>Medway</t>
  </si>
  <si>
    <t>E2436</t>
  </si>
  <si>
    <t>E07000133</t>
  </si>
  <si>
    <t>Melton</t>
  </si>
  <si>
    <t>E5044</t>
  </si>
  <si>
    <t>E09000024</t>
  </si>
  <si>
    <t>Merton</t>
  </si>
  <si>
    <t>E1133</t>
  </si>
  <si>
    <t>E07000042</t>
  </si>
  <si>
    <t>Mid Devon</t>
  </si>
  <si>
    <t>E3534</t>
  </si>
  <si>
    <t>E07000203</t>
  </si>
  <si>
    <t>Mid Suffolk</t>
  </si>
  <si>
    <t>E3836</t>
  </si>
  <si>
    <t>E07000228</t>
  </si>
  <si>
    <t>Mid Sussex</t>
  </si>
  <si>
    <t>E0702</t>
  </si>
  <si>
    <t>E06000002</t>
  </si>
  <si>
    <t>Middlesbrough</t>
  </si>
  <si>
    <t>E0401</t>
  </si>
  <si>
    <t>E06000042</t>
  </si>
  <si>
    <t>Milton Keynes</t>
  </si>
  <si>
    <t>E3634</t>
  </si>
  <si>
    <t>E07000210</t>
  </si>
  <si>
    <t>Mole Valley</t>
  </si>
  <si>
    <t>E1738</t>
  </si>
  <si>
    <t>E07000091</t>
  </si>
  <si>
    <t>New Forest</t>
  </si>
  <si>
    <t>E3036</t>
  </si>
  <si>
    <t>E07000175</t>
  </si>
  <si>
    <t>Newark and Sherwood</t>
  </si>
  <si>
    <t>E3434</t>
  </si>
  <si>
    <t>E07000195</t>
  </si>
  <si>
    <t>Newcastle-under-Lyme</t>
  </si>
  <si>
    <t>E4502</t>
  </si>
  <si>
    <t>E08000021</t>
  </si>
  <si>
    <t>Newcastle upon Tyne</t>
  </si>
  <si>
    <t>E5045</t>
  </si>
  <si>
    <t>E09000025</t>
  </si>
  <si>
    <t>Newham</t>
  </si>
  <si>
    <t>E1134</t>
  </si>
  <si>
    <t>E07000043</t>
  </si>
  <si>
    <t>North Devon</t>
  </si>
  <si>
    <t>E1038</t>
  </si>
  <si>
    <t>E07000038</t>
  </si>
  <si>
    <t>North East Derbyshire</t>
  </si>
  <si>
    <t>E2003</t>
  </si>
  <si>
    <t>E06000012</t>
  </si>
  <si>
    <t>North East Lincolnshire</t>
  </si>
  <si>
    <t>E1935</t>
  </si>
  <si>
    <t>E07000099</t>
  </si>
  <si>
    <t>North Hertfordshire</t>
  </si>
  <si>
    <t>E2534</t>
  </si>
  <si>
    <t>E07000139</t>
  </si>
  <si>
    <t>North Kesteven</t>
  </si>
  <si>
    <t>E2004</t>
  </si>
  <si>
    <t>E06000013</t>
  </si>
  <si>
    <t>North Lincolnshire</t>
  </si>
  <si>
    <t>E2635</t>
  </si>
  <si>
    <t>E07000147</t>
  </si>
  <si>
    <t>North Norfolk</t>
  </si>
  <si>
    <t>E2801</t>
  </si>
  <si>
    <t>E06000061</t>
  </si>
  <si>
    <t>North Northamptonshire</t>
  </si>
  <si>
    <t>E6128</t>
  </si>
  <si>
    <t>E0104</t>
  </si>
  <si>
    <t>E06000024</t>
  </si>
  <si>
    <t>North Somerset</t>
  </si>
  <si>
    <t>E4503</t>
  </si>
  <si>
    <t>E08000022</t>
  </si>
  <si>
    <t>North Tyneside</t>
  </si>
  <si>
    <t>E3731</t>
  </si>
  <si>
    <t>E07000218</t>
  </si>
  <si>
    <t>North Warwickshire</t>
  </si>
  <si>
    <t>E3720</t>
  </si>
  <si>
    <t>E2437</t>
  </si>
  <si>
    <t>E07000134</t>
  </si>
  <si>
    <t>North West Leicestershire</t>
  </si>
  <si>
    <t>E2702</t>
  </si>
  <si>
    <t>E06000065</t>
  </si>
  <si>
    <t>North Yorkshire</t>
  </si>
  <si>
    <t>E6360</t>
  </si>
  <si>
    <t>E2901</t>
  </si>
  <si>
    <t>E06000057</t>
  </si>
  <si>
    <t>Northumberland</t>
  </si>
  <si>
    <t>E2636</t>
  </si>
  <si>
    <t>E07000148</t>
  </si>
  <si>
    <t>Norwich</t>
  </si>
  <si>
    <t>E3001</t>
  </si>
  <si>
    <t>E06000018</t>
  </si>
  <si>
    <t>Nottingham</t>
  </si>
  <si>
    <t>E3732</t>
  </si>
  <si>
    <t>E07000219</t>
  </si>
  <si>
    <t>Nuneaton and Bedworth</t>
  </si>
  <si>
    <t>E2438</t>
  </si>
  <si>
    <t>E07000135</t>
  </si>
  <si>
    <t>Oadby and Wigston</t>
  </si>
  <si>
    <t>E4204</t>
  </si>
  <si>
    <t>E08000004</t>
  </si>
  <si>
    <t>Oldham</t>
  </si>
  <si>
    <t>E3132</t>
  </si>
  <si>
    <t>E07000178</t>
  </si>
  <si>
    <t>Oxford</t>
  </si>
  <si>
    <t>E2338</t>
  </si>
  <si>
    <t>E07000122</t>
  </si>
  <si>
    <t>Pendle</t>
  </si>
  <si>
    <t>E0501</t>
  </si>
  <si>
    <t>E06000031</t>
  </si>
  <si>
    <t>Peterborough</t>
  </si>
  <si>
    <t>E1101</t>
  </si>
  <si>
    <t>E06000026</t>
  </si>
  <si>
    <t>Plymouth</t>
  </si>
  <si>
    <t>E1701</t>
  </si>
  <si>
    <t>E06000044</t>
  </si>
  <si>
    <t>Portsmouth</t>
  </si>
  <si>
    <t>E2339</t>
  </si>
  <si>
    <t>E07000123</t>
  </si>
  <si>
    <t>Preston</t>
  </si>
  <si>
    <t>E0303</t>
  </si>
  <si>
    <t>E06000038</t>
  </si>
  <si>
    <t>Reading</t>
  </si>
  <si>
    <t>E5046</t>
  </si>
  <si>
    <t>E09000026</t>
  </si>
  <si>
    <t>Redbridge</t>
  </si>
  <si>
    <t>E0703</t>
  </si>
  <si>
    <t>E06000003</t>
  </si>
  <si>
    <t>Redcar and Cleveland</t>
  </si>
  <si>
    <t>E6355</t>
  </si>
  <si>
    <t>E1835</t>
  </si>
  <si>
    <t>E07000236</t>
  </si>
  <si>
    <t>Redditch</t>
  </si>
  <si>
    <t>E3635</t>
  </si>
  <si>
    <t>E07000211</t>
  </si>
  <si>
    <t>Reigate and Banstead</t>
  </si>
  <si>
    <t>E2340</t>
  </si>
  <si>
    <t>E07000124</t>
  </si>
  <si>
    <t>Ribble Valley</t>
  </si>
  <si>
    <t>E5047</t>
  </si>
  <si>
    <t>E09000027</t>
  </si>
  <si>
    <t>Richmond upon Thames</t>
  </si>
  <si>
    <t>E4205</t>
  </si>
  <si>
    <t>E08000005</t>
  </si>
  <si>
    <t>Rochdale</t>
  </si>
  <si>
    <t>E1540</t>
  </si>
  <si>
    <t>E07000075</t>
  </si>
  <si>
    <t>Rochford</t>
  </si>
  <si>
    <t>E2341</t>
  </si>
  <si>
    <t>E07000125</t>
  </si>
  <si>
    <t>Rossendale</t>
  </si>
  <si>
    <t>E1436</t>
  </si>
  <si>
    <t>E07000064</t>
  </si>
  <si>
    <t>Rother</t>
  </si>
  <si>
    <t>E4403</t>
  </si>
  <si>
    <t>E08000018</t>
  </si>
  <si>
    <t>Rotherham</t>
  </si>
  <si>
    <t>E3733</t>
  </si>
  <si>
    <t>E07000220</t>
  </si>
  <si>
    <t>Rugby</t>
  </si>
  <si>
    <t>E3636</t>
  </si>
  <si>
    <t>E07000212</t>
  </si>
  <si>
    <t>Runnymede</t>
  </si>
  <si>
    <t>E3038</t>
  </si>
  <si>
    <t>E07000176</t>
  </si>
  <si>
    <t>Rushcliffe</t>
  </si>
  <si>
    <t>E1740</t>
  </si>
  <si>
    <t>E07000092</t>
  </si>
  <si>
    <t>Rushmoor</t>
  </si>
  <si>
    <t>E2402</t>
  </si>
  <si>
    <t>E06000017</t>
  </si>
  <si>
    <t>Rutland</t>
  </si>
  <si>
    <t>E4206</t>
  </si>
  <si>
    <t>E08000006</t>
  </si>
  <si>
    <t>Salford</t>
  </si>
  <si>
    <t>E4604</t>
  </si>
  <si>
    <t>E08000028</t>
  </si>
  <si>
    <t>Sandwell</t>
  </si>
  <si>
    <t>E4304</t>
  </si>
  <si>
    <t>E08000014</t>
  </si>
  <si>
    <t>Sefton</t>
  </si>
  <si>
    <t>E2239</t>
  </si>
  <si>
    <t>E07000111</t>
  </si>
  <si>
    <t>Sevenoaks</t>
  </si>
  <si>
    <t>E4404</t>
  </si>
  <si>
    <t>E08000039</t>
  </si>
  <si>
    <t>Sheffield</t>
  </si>
  <si>
    <t>E3202</t>
  </si>
  <si>
    <t>E06000051</t>
  </si>
  <si>
    <t>Shropshire</t>
  </si>
  <si>
    <t>E6132</t>
  </si>
  <si>
    <t>E0304</t>
  </si>
  <si>
    <t>E06000039</t>
  </si>
  <si>
    <t>Slough</t>
  </si>
  <si>
    <t>E4605</t>
  </si>
  <si>
    <t>E08000029</t>
  </si>
  <si>
    <t>Solihull</t>
  </si>
  <si>
    <t>E3301</t>
  </si>
  <si>
    <t>E06000066</t>
  </si>
  <si>
    <t>Somerset</t>
  </si>
  <si>
    <t>E0536</t>
  </si>
  <si>
    <t>E07000012</t>
  </si>
  <si>
    <t>South Cambridgeshire</t>
  </si>
  <si>
    <t>E1039</t>
  </si>
  <si>
    <t>E07000039</t>
  </si>
  <si>
    <t>South Derbyshire</t>
  </si>
  <si>
    <t>E0103</t>
  </si>
  <si>
    <t>E06000025</t>
  </si>
  <si>
    <t>South Gloucestershire</t>
  </si>
  <si>
    <t>E1136</t>
  </si>
  <si>
    <t>E07000044</t>
  </si>
  <si>
    <t>South Hams</t>
  </si>
  <si>
    <t>E2535</t>
  </si>
  <si>
    <t>E07000140</t>
  </si>
  <si>
    <t>South Holland</t>
  </si>
  <si>
    <t>E2536</t>
  </si>
  <si>
    <t>E07000141</t>
  </si>
  <si>
    <t>South Kesteven</t>
  </si>
  <si>
    <t>E2637</t>
  </si>
  <si>
    <t>E07000149</t>
  </si>
  <si>
    <t>South Norfolk</t>
  </si>
  <si>
    <t>E3133</t>
  </si>
  <si>
    <t>E07000179</t>
  </si>
  <si>
    <t>South Oxfordshire</t>
  </si>
  <si>
    <t>E2342</t>
  </si>
  <si>
    <t>E07000126</t>
  </si>
  <si>
    <t>South Ribble</t>
  </si>
  <si>
    <t>E3435</t>
  </si>
  <si>
    <t>E07000196</t>
  </si>
  <si>
    <t>South Staffordshire</t>
  </si>
  <si>
    <t>E4504</t>
  </si>
  <si>
    <t>E08000023</t>
  </si>
  <si>
    <t>South Tyneside</t>
  </si>
  <si>
    <t>E1702</t>
  </si>
  <si>
    <t>E06000045</t>
  </si>
  <si>
    <t>Southampton</t>
  </si>
  <si>
    <t>E1501</t>
  </si>
  <si>
    <t>E06000033</t>
  </si>
  <si>
    <t>Southend-on-Sea</t>
  </si>
  <si>
    <t>E5019</t>
  </si>
  <si>
    <t>E09000028</t>
  </si>
  <si>
    <t>Southwark</t>
  </si>
  <si>
    <t>E3637</t>
  </si>
  <si>
    <t>E07000213</t>
  </si>
  <si>
    <t>Spelthorne</t>
  </si>
  <si>
    <t>E1936</t>
  </si>
  <si>
    <t>E07000240</t>
  </si>
  <si>
    <t>St Albans</t>
  </si>
  <si>
    <t>E4303</t>
  </si>
  <si>
    <t>E08000013</t>
  </si>
  <si>
    <t>St. Helens</t>
  </si>
  <si>
    <t>E3436</t>
  </si>
  <si>
    <t>E07000197</t>
  </si>
  <si>
    <t>Stafford</t>
  </si>
  <si>
    <t>E3437</t>
  </si>
  <si>
    <t>E07000198</t>
  </si>
  <si>
    <t>Staffordshire Moorlands</t>
  </si>
  <si>
    <t>E1937</t>
  </si>
  <si>
    <t>E07000243</t>
  </si>
  <si>
    <t>Stevenage</t>
  </si>
  <si>
    <t>E4207</t>
  </si>
  <si>
    <t>E08000007</t>
  </si>
  <si>
    <t>Stockport</t>
  </si>
  <si>
    <t>E0704</t>
  </si>
  <si>
    <t>E06000004</t>
  </si>
  <si>
    <t>Stockton-on-Tees</t>
  </si>
  <si>
    <t>E3401</t>
  </si>
  <si>
    <t>E06000021</t>
  </si>
  <si>
    <t>Stoke-on-Trent</t>
  </si>
  <si>
    <t>E3734</t>
  </si>
  <si>
    <t>E07000221</t>
  </si>
  <si>
    <t>Stratford-on-Avon</t>
  </si>
  <si>
    <t>E1635</t>
  </si>
  <si>
    <t>E07000082</t>
  </si>
  <si>
    <t>Stroud</t>
  </si>
  <si>
    <t>E4505</t>
  </si>
  <si>
    <t>E08000024</t>
  </si>
  <si>
    <t>Sunderland</t>
  </si>
  <si>
    <t>E3638</t>
  </si>
  <si>
    <t>E07000214</t>
  </si>
  <si>
    <t>Surrey Heath</t>
  </si>
  <si>
    <t>E5048</t>
  </si>
  <si>
    <t>E09000029</t>
  </si>
  <si>
    <t>Sutton</t>
  </si>
  <si>
    <t>E2241</t>
  </si>
  <si>
    <t>E07000113</t>
  </si>
  <si>
    <t>Swale</t>
  </si>
  <si>
    <t>E3901</t>
  </si>
  <si>
    <t>E06000030</t>
  </si>
  <si>
    <t>Swindon</t>
  </si>
  <si>
    <t>E4208</t>
  </si>
  <si>
    <t>E08000008</t>
  </si>
  <si>
    <t>Tameside</t>
  </si>
  <si>
    <t>E3439</t>
  </si>
  <si>
    <t>E07000199</t>
  </si>
  <si>
    <t>Tamworth</t>
  </si>
  <si>
    <t>E3639</t>
  </si>
  <si>
    <t>E07000215</t>
  </si>
  <si>
    <t>Tandridge</t>
  </si>
  <si>
    <t>E1137</t>
  </si>
  <si>
    <t>E07000045</t>
  </si>
  <si>
    <t>Teignbridge</t>
  </si>
  <si>
    <t>E3201</t>
  </si>
  <si>
    <t>E06000020</t>
  </si>
  <si>
    <t>Telford and Wrekin</t>
  </si>
  <si>
    <t>E1542</t>
  </si>
  <si>
    <t>E07000076</t>
  </si>
  <si>
    <t>Tendring</t>
  </si>
  <si>
    <t>E1742</t>
  </si>
  <si>
    <t>E07000093</t>
  </si>
  <si>
    <t>Test Valley</t>
  </si>
  <si>
    <t>E1636</t>
  </si>
  <si>
    <t>E07000083</t>
  </si>
  <si>
    <t>Tewkesbury</t>
  </si>
  <si>
    <t>E2242</t>
  </si>
  <si>
    <t>E07000114</t>
  </si>
  <si>
    <t>Thanet</t>
  </si>
  <si>
    <t>E1938</t>
  </si>
  <si>
    <t>E07000102</t>
  </si>
  <si>
    <t>Three Rivers</t>
  </si>
  <si>
    <t>E1502</t>
  </si>
  <si>
    <t>E06000034</t>
  </si>
  <si>
    <t>Thurrock</t>
  </si>
  <si>
    <t>E2243</t>
  </si>
  <si>
    <t>E07000115</t>
  </si>
  <si>
    <t>Tonbridge and Malling</t>
  </si>
  <si>
    <t>E1102</t>
  </si>
  <si>
    <t>E06000027</t>
  </si>
  <si>
    <t>Torbay</t>
  </si>
  <si>
    <t>E1139</t>
  </si>
  <si>
    <t>E07000046</t>
  </si>
  <si>
    <t>Torridge</t>
  </si>
  <si>
    <t>E5020</t>
  </si>
  <si>
    <t>E09000030</t>
  </si>
  <si>
    <t>Tower Hamlets</t>
  </si>
  <si>
    <t>E4209</t>
  </si>
  <si>
    <t>E08000009</t>
  </si>
  <si>
    <t>Trafford</t>
  </si>
  <si>
    <t>E2244</t>
  </si>
  <si>
    <t>E07000116</t>
  </si>
  <si>
    <t>Tunbridge Wells</t>
  </si>
  <si>
    <t>E1544</t>
  </si>
  <si>
    <t>E07000077</t>
  </si>
  <si>
    <t>Uttlesford</t>
  </si>
  <si>
    <t>E3134</t>
  </si>
  <si>
    <t>E07000180</t>
  </si>
  <si>
    <t>Vale of White Horse</t>
  </si>
  <si>
    <t>E4705</t>
  </si>
  <si>
    <t>E08000036</t>
  </si>
  <si>
    <t>Wakefield</t>
  </si>
  <si>
    <t>E4606</t>
  </si>
  <si>
    <t>E08000030</t>
  </si>
  <si>
    <t>Walsall</t>
  </si>
  <si>
    <t>E5049</t>
  </si>
  <si>
    <t>E09000031</t>
  </si>
  <si>
    <t>Waltham Forest</t>
  </si>
  <si>
    <t>E5021</t>
  </si>
  <si>
    <t>E09000032</t>
  </si>
  <si>
    <t>Wandsworth</t>
  </si>
  <si>
    <t>E0602</t>
  </si>
  <si>
    <t>E06000007</t>
  </si>
  <si>
    <t>Warrington</t>
  </si>
  <si>
    <t>E3735</t>
  </si>
  <si>
    <t>E07000222</t>
  </si>
  <si>
    <t>Warwick</t>
  </si>
  <si>
    <t>E1939</t>
  </si>
  <si>
    <t>E07000103</t>
  </si>
  <si>
    <t>Watford</t>
  </si>
  <si>
    <t>E3640</t>
  </si>
  <si>
    <t>E07000216</t>
  </si>
  <si>
    <t>Waverley</t>
  </si>
  <si>
    <t>E1437</t>
  </si>
  <si>
    <t>E07000065</t>
  </si>
  <si>
    <t>Wealden</t>
  </si>
  <si>
    <t>E1940</t>
  </si>
  <si>
    <t>E07000241</t>
  </si>
  <si>
    <t>Welwyn Hatfield</t>
  </si>
  <si>
    <t>E0302</t>
  </si>
  <si>
    <t>E06000037</t>
  </si>
  <si>
    <t>West Berkshire</t>
  </si>
  <si>
    <t>E1140</t>
  </si>
  <si>
    <t>E07000047</t>
  </si>
  <si>
    <t>West Devon</t>
  </si>
  <si>
    <t>E2343</t>
  </si>
  <si>
    <t>E07000127</t>
  </si>
  <si>
    <t>West Lancashire</t>
  </si>
  <si>
    <t>E2537</t>
  </si>
  <si>
    <t>E07000142</t>
  </si>
  <si>
    <t>West Lindsey</t>
  </si>
  <si>
    <t>E2802</t>
  </si>
  <si>
    <t>E06000062</t>
  </si>
  <si>
    <t>West Northamptonshire</t>
  </si>
  <si>
    <t>E3135</t>
  </si>
  <si>
    <t>E07000181</t>
  </si>
  <si>
    <t>West Oxfordshire</t>
  </si>
  <si>
    <t>E3539</t>
  </si>
  <si>
    <t>E07000245</t>
  </si>
  <si>
    <t>West Suffolk</t>
  </si>
  <si>
    <t>E5022</t>
  </si>
  <si>
    <t>E09000033</t>
  </si>
  <si>
    <t>Westminster</t>
  </si>
  <si>
    <t>E0902</t>
  </si>
  <si>
    <t>E06000064</t>
  </si>
  <si>
    <t>Westmorland and Furness</t>
  </si>
  <si>
    <t>E4210</t>
  </si>
  <si>
    <t>E08000010</t>
  </si>
  <si>
    <t>Wigan</t>
  </si>
  <si>
    <t>E3902</t>
  </si>
  <si>
    <t>E06000054</t>
  </si>
  <si>
    <t>Wiltshire</t>
  </si>
  <si>
    <t>E1743</t>
  </si>
  <si>
    <t>E07000094</t>
  </si>
  <si>
    <t>Winchester</t>
  </si>
  <si>
    <t>E0305</t>
  </si>
  <si>
    <t>E06000040</t>
  </si>
  <si>
    <t>Windsor and Maidenhead</t>
  </si>
  <si>
    <t>E4305</t>
  </si>
  <si>
    <t>E08000015</t>
  </si>
  <si>
    <t>Wirral</t>
  </si>
  <si>
    <t>E3641</t>
  </si>
  <si>
    <t>E07000217</t>
  </si>
  <si>
    <t>Woking</t>
  </si>
  <si>
    <t>E0306</t>
  </si>
  <si>
    <t>E06000041</t>
  </si>
  <si>
    <t>Wokingham</t>
  </si>
  <si>
    <t>E4607</t>
  </si>
  <si>
    <t>E08000031</t>
  </si>
  <si>
    <t>Wolverhampton</t>
  </si>
  <si>
    <t>E1837</t>
  </si>
  <si>
    <t>E07000237</t>
  </si>
  <si>
    <t>Worcester</t>
  </si>
  <si>
    <t>E3837</t>
  </si>
  <si>
    <t>E07000229</t>
  </si>
  <si>
    <t>Worthing</t>
  </si>
  <si>
    <t>E1838</t>
  </si>
  <si>
    <t>E07000238</t>
  </si>
  <si>
    <t>Wychavon</t>
  </si>
  <si>
    <t>E2344</t>
  </si>
  <si>
    <t>E07000128</t>
  </si>
  <si>
    <t>Wyre</t>
  </si>
  <si>
    <t>E1839</t>
  </si>
  <si>
    <t>E07000239</t>
  </si>
  <si>
    <t>Wyre Forest</t>
  </si>
  <si>
    <t>E2701</t>
  </si>
  <si>
    <t>E06000014</t>
  </si>
  <si>
    <t>York</t>
  </si>
  <si>
    <t>E31000001</t>
  </si>
  <si>
    <t>SFIR</t>
  </si>
  <si>
    <t>Avon Fire</t>
  </si>
  <si>
    <t>F</t>
  </si>
  <si>
    <t>E31000002</t>
  </si>
  <si>
    <t>Bedfordshire Fire</t>
  </si>
  <si>
    <t>E31000003</t>
  </si>
  <si>
    <t>Berkshire Fire</t>
  </si>
  <si>
    <t>E31000004</t>
  </si>
  <si>
    <t>Buckinghamshire Fire</t>
  </si>
  <si>
    <t>E10000003</t>
  </si>
  <si>
    <t>SCNFIR</t>
  </si>
  <si>
    <t>Cambridgeshire</t>
  </si>
  <si>
    <t>P</t>
  </si>
  <si>
    <t>E31000005</t>
  </si>
  <si>
    <t>Cambridgeshire Fire</t>
  </si>
  <si>
    <t>E31000006</t>
  </si>
  <si>
    <t>Cheshire Fire</t>
  </si>
  <si>
    <t>E31000007</t>
  </si>
  <si>
    <t>Cleveland Fire</t>
  </si>
  <si>
    <t>E31000009</t>
  </si>
  <si>
    <t>FIR</t>
  </si>
  <si>
    <t xml:space="preserve">Cumbria Fire </t>
  </si>
  <si>
    <t>E10000007</t>
  </si>
  <si>
    <t>Derbyshire</t>
  </si>
  <si>
    <t>E31000010</t>
  </si>
  <si>
    <t>Derbyshire Fire</t>
  </si>
  <si>
    <t>E10000008</t>
  </si>
  <si>
    <t>Devon</t>
  </si>
  <si>
    <t>E31000011</t>
  </si>
  <si>
    <t>Devon and Somerset Fire</t>
  </si>
  <si>
    <t>E31000047</t>
  </si>
  <si>
    <t>Dorset and Wiltshire Fire</t>
  </si>
  <si>
    <t>E31000013</t>
  </si>
  <si>
    <t>Durham Fire</t>
  </si>
  <si>
    <t>E10000011</t>
  </si>
  <si>
    <t>East Sussex</t>
  </si>
  <si>
    <t>E31000014</t>
  </si>
  <si>
    <t>East Sussex Fire</t>
  </si>
  <si>
    <t>E10000012</t>
  </si>
  <si>
    <t>Essex</t>
  </si>
  <si>
    <t>E31000015</t>
  </si>
  <si>
    <t>Essex Fire</t>
  </si>
  <si>
    <t>E10000013</t>
  </si>
  <si>
    <t>SCFIR</t>
  </si>
  <si>
    <t>Gloucestershire</t>
  </si>
  <si>
    <t>E12000007</t>
  </si>
  <si>
    <t>GLA</t>
  </si>
  <si>
    <t>Greater London Authority8</t>
  </si>
  <si>
    <t>E10000014</t>
  </si>
  <si>
    <t>Hampshire</t>
  </si>
  <si>
    <t>E31000048</t>
  </si>
  <si>
    <t>Hampshire and Isle of Wight Fire and Rescue</t>
  </si>
  <si>
    <t>E31000018</t>
  </si>
  <si>
    <t>Hereford and Worcester Fire</t>
  </si>
  <si>
    <t>E10000015</t>
  </si>
  <si>
    <t>Hertfordshire</t>
  </si>
  <si>
    <t>E31000020</t>
  </si>
  <si>
    <t>Humberside Fire</t>
  </si>
  <si>
    <t>E10000016</t>
  </si>
  <si>
    <t>Kent</t>
  </si>
  <si>
    <t>E31000022</t>
  </si>
  <si>
    <t>Kent Fire</t>
  </si>
  <si>
    <t>E10000017</t>
  </si>
  <si>
    <t>Lancashire</t>
  </si>
  <si>
    <t>E31000023</t>
  </si>
  <si>
    <t>Lancashire Fire</t>
  </si>
  <si>
    <t>E10000018</t>
  </si>
  <si>
    <t>Leicestershire</t>
  </si>
  <si>
    <t>E31000024</t>
  </si>
  <si>
    <t>Leicestershire Fire</t>
  </si>
  <si>
    <t>E10000019</t>
  </si>
  <si>
    <t>Lincolnshire</t>
  </si>
  <si>
    <t>E31000041</t>
  </si>
  <si>
    <t>Merseyside Fire</t>
  </si>
  <si>
    <t>E10000020</t>
  </si>
  <si>
    <t>Norfolk</t>
  </si>
  <si>
    <t>E31000028</t>
  </si>
  <si>
    <t>Northamptonshire Police, Fire and Crime Commissioner</t>
  </si>
  <si>
    <t>E10000024</t>
  </si>
  <si>
    <t>Nottinghamshire</t>
  </si>
  <si>
    <t>E31000030</t>
  </si>
  <si>
    <t>Nottinghamshire Fire</t>
  </si>
  <si>
    <t>E10000025</t>
  </si>
  <si>
    <t>Oxfordshire</t>
  </si>
  <si>
    <t>E31000032</t>
  </si>
  <si>
    <t>Shropshire Fire</t>
  </si>
  <si>
    <t>E31000042</t>
  </si>
  <si>
    <t>South Yorkshire Fire</t>
  </si>
  <si>
    <t>E10000028</t>
  </si>
  <si>
    <t>Staffordshire</t>
  </si>
  <si>
    <t>E31000033</t>
  </si>
  <si>
    <t>Staffordshire Police, Fire and Crime Commissioner</t>
  </si>
  <si>
    <t>E10000029</t>
  </si>
  <si>
    <t>Suffolk</t>
  </si>
  <si>
    <t>E10000030</t>
  </si>
  <si>
    <t>Surrey</t>
  </si>
  <si>
    <t>E31000043</t>
  </si>
  <si>
    <t>Tyne and Wear Fire</t>
  </si>
  <si>
    <t>E10000031</t>
  </si>
  <si>
    <t>Warwickshire</t>
  </si>
  <si>
    <t>E31000044</t>
  </si>
  <si>
    <t>West Midlands Fire</t>
  </si>
  <si>
    <t>E10000032</t>
  </si>
  <si>
    <t>West Sussex</t>
  </si>
  <si>
    <t>E31000045</t>
  </si>
  <si>
    <t>West Yorkshire Fire</t>
  </si>
  <si>
    <t>E10000034</t>
  </si>
  <si>
    <t>Worcestershire</t>
  </si>
  <si>
    <t>E47000001</t>
  </si>
  <si>
    <t>CA</t>
  </si>
  <si>
    <t>Greater Manchester Combined Authority</t>
  </si>
  <si>
    <t>E47000012</t>
  </si>
  <si>
    <t>York and North Yorkshire Mayoral Combined Authority</t>
  </si>
  <si>
    <t>E47000009</t>
  </si>
  <si>
    <t>West of England Combined Authority</t>
  </si>
  <si>
    <t>levy_2024</t>
  </si>
  <si>
    <t>BRP</t>
  </si>
  <si>
    <t>Key Information for Pools 2024-25</t>
  </si>
  <si>
    <t>pool_id</t>
  </si>
  <si>
    <t>lead_authority</t>
  </si>
  <si>
    <t>pool</t>
  </si>
  <si>
    <t>snt_2024</t>
  </si>
  <si>
    <t>(£ million)</t>
  </si>
  <si>
    <t>Lead local authority</t>
  </si>
  <si>
    <t>Pool Name</t>
  </si>
  <si>
    <t>Local Authority</t>
  </si>
  <si>
    <t>Baseline Funding Level</t>
  </si>
  <si>
    <t>Tariffs and Top-Ups</t>
  </si>
  <si>
    <t>Part A factor</t>
  </si>
  <si>
    <t>Part B factor</t>
  </si>
  <si>
    <t>Column G</t>
  </si>
  <si>
    <t>BA: eligible RV * 1.3p (0 if nil return)</t>
  </si>
  <si>
    <t>DA: eligible RV*1.3p</t>
  </si>
  <si>
    <t>Column H</t>
  </si>
  <si>
    <t>After 1st April 2017</t>
  </si>
  <si>
    <t>Column G' and 'Column H' as per regulations Schedule 4:
https://www.legislation.gov.uk/uksi/2019/709/made</t>
  </si>
  <si>
    <t>E0931</t>
  </si>
  <si>
    <t>Allerdale</t>
  </si>
  <si>
    <t>E0431</t>
  </si>
  <si>
    <t>Aylesbury Vale</t>
  </si>
  <si>
    <t>Barking &amp; Dagenham</t>
  </si>
  <si>
    <t>E0932</t>
  </si>
  <si>
    <t>Barrow-in-Furness</t>
  </si>
  <si>
    <t>Basingstoke &amp; Deane</t>
  </si>
  <si>
    <t>Bath &amp; North East Somerset</t>
  </si>
  <si>
    <t>Bedford UA</t>
  </si>
  <si>
    <t>Blackburn with Darwen UA</t>
  </si>
  <si>
    <t>Blackpool UA</t>
  </si>
  <si>
    <t>E1202</t>
  </si>
  <si>
    <t>Bournemouth UA</t>
  </si>
  <si>
    <t>Bracknell Forest UA</t>
  </si>
  <si>
    <t>E0933</t>
  </si>
  <si>
    <t>Carlisle</t>
  </si>
  <si>
    <t>Central Bedfordshire UA</t>
  </si>
  <si>
    <t>Cheshire East UA</t>
  </si>
  <si>
    <t>Cheshire West and Chester UA</t>
  </si>
  <si>
    <t>E0432</t>
  </si>
  <si>
    <t>Chiltern</t>
  </si>
  <si>
    <t>E1232</t>
  </si>
  <si>
    <t>Christchurch</t>
  </si>
  <si>
    <t>E0934</t>
  </si>
  <si>
    <t>Copeland</t>
  </si>
  <si>
    <t>E2831</t>
  </si>
  <si>
    <t>Corby</t>
  </si>
  <si>
    <t>Cornwall UA</t>
  </si>
  <si>
    <t>E2731</t>
  </si>
  <si>
    <t>Craven</t>
  </si>
  <si>
    <t>Darlington UA</t>
  </si>
  <si>
    <t>E2832</t>
  </si>
  <si>
    <t>Daventry</t>
  </si>
  <si>
    <t>Derby UA</t>
  </si>
  <si>
    <t>Durham UA</t>
  </si>
  <si>
    <t>E1233</t>
  </si>
  <si>
    <t>East Dorset</t>
  </si>
  <si>
    <t>E2833</t>
  </si>
  <si>
    <t>East Northamptonshire</t>
  </si>
  <si>
    <t>East Riding of Yorkshire UA</t>
  </si>
  <si>
    <t>E0935</t>
  </si>
  <si>
    <t>Eden</t>
  </si>
  <si>
    <t>E3532</t>
  </si>
  <si>
    <t>Forest Heath</t>
  </si>
  <si>
    <t>Halton UA</t>
  </si>
  <si>
    <t>E2732</t>
  </si>
  <si>
    <t>Hambleton</t>
  </si>
  <si>
    <t>Hammersmith &amp; Fulham</t>
  </si>
  <si>
    <t>E2753</t>
  </si>
  <si>
    <t>Harrogate</t>
  </si>
  <si>
    <t>Hartlepool UA</t>
  </si>
  <si>
    <t>Herefordshire UA</t>
  </si>
  <si>
    <t>Hinckley &amp; Bosworth</t>
  </si>
  <si>
    <t>Isle of Wight UA</t>
  </si>
  <si>
    <t>Kensington &amp; Chelsea</t>
  </si>
  <si>
    <t>E2834</t>
  </si>
  <si>
    <t>Kettering</t>
  </si>
  <si>
    <t>Kings Lynn &amp; West Norfolk</t>
  </si>
  <si>
    <t>Kingston upon Hull UA</t>
  </si>
  <si>
    <t>Leicester UA</t>
  </si>
  <si>
    <t>Luton UA</t>
  </si>
  <si>
    <t>Medway UA</t>
  </si>
  <si>
    <t>E3331</t>
  </si>
  <si>
    <t>Mendip</t>
  </si>
  <si>
    <t>Middlesbrough UA</t>
  </si>
  <si>
    <t>Milton Keynes UA</t>
  </si>
  <si>
    <t>Newark &amp; Sherwood</t>
  </si>
  <si>
    <t>E1234</t>
  </si>
  <si>
    <t>North Dorset</t>
  </si>
  <si>
    <t>North East Lincolnshire UA</t>
  </si>
  <si>
    <t>North Lincolnshire UA</t>
  </si>
  <si>
    <t>North Somerset UA</t>
  </si>
  <si>
    <t>E2835</t>
  </si>
  <si>
    <t>Northampton</t>
  </si>
  <si>
    <t>Northumberland UA</t>
  </si>
  <si>
    <t>Nottingham UA</t>
  </si>
  <si>
    <t>Nuneaton &amp; Bedworth</t>
  </si>
  <si>
    <t>Oadby &amp; Wigston</t>
  </si>
  <si>
    <t>Peterborough UA</t>
  </si>
  <si>
    <t>Plymouth UA</t>
  </si>
  <si>
    <t>E1201</t>
  </si>
  <si>
    <t>Poole UA</t>
  </si>
  <si>
    <t>Portsmouth UA</t>
  </si>
  <si>
    <t>E1236</t>
  </si>
  <si>
    <t>Purbeck</t>
  </si>
  <si>
    <t>Reading UA</t>
  </si>
  <si>
    <t>Redcar &amp; Cleveland UA</t>
  </si>
  <si>
    <t>Reigate &amp; Banstead</t>
  </si>
  <si>
    <t>E2734</t>
  </si>
  <si>
    <t>Richmondshire</t>
  </si>
  <si>
    <t>Rutland UA</t>
  </si>
  <si>
    <t>E2755</t>
  </si>
  <si>
    <t>Ryedale</t>
  </si>
  <si>
    <t>E2736</t>
  </si>
  <si>
    <t>Scarborough</t>
  </si>
  <si>
    <t>E3332</t>
  </si>
  <si>
    <t>Sedgemoor</t>
  </si>
  <si>
    <t>E2757</t>
  </si>
  <si>
    <t>Selby</t>
  </si>
  <si>
    <t>Shepway</t>
  </si>
  <si>
    <t>Shropshire UA</t>
  </si>
  <si>
    <t>Slough UA</t>
  </si>
  <si>
    <t>E0434</t>
  </si>
  <si>
    <t>South Bucks</t>
  </si>
  <si>
    <t>South Gloucestershire UA</t>
  </si>
  <si>
    <t>E0936</t>
  </si>
  <si>
    <t>South Lakeland</t>
  </si>
  <si>
    <t>E2836</t>
  </si>
  <si>
    <t>South Northamptonshire</t>
  </si>
  <si>
    <t>E3334</t>
  </si>
  <si>
    <t>South Somerset</t>
  </si>
  <si>
    <t>Southampton UA</t>
  </si>
  <si>
    <t>Southend-on-Sea UA</t>
  </si>
  <si>
    <t>E3535</t>
  </si>
  <si>
    <t>St Edmundsbury</t>
  </si>
  <si>
    <t>St Helens</t>
  </si>
  <si>
    <t>Stockton-on-Tees UA</t>
  </si>
  <si>
    <t>Stoke-on-Trent UA</t>
  </si>
  <si>
    <t>E3536</t>
  </si>
  <si>
    <t>Suffolk Coastal</t>
  </si>
  <si>
    <t>Swindon UA</t>
  </si>
  <si>
    <t>E3333</t>
  </si>
  <si>
    <t>Taunton Deane</t>
  </si>
  <si>
    <t>Telford &amp; Wrekin UA</t>
  </si>
  <si>
    <t>Thurrock UA</t>
  </si>
  <si>
    <t>Tonbridge &amp; Malling</t>
  </si>
  <si>
    <t>Torbay UA</t>
  </si>
  <si>
    <t>Warrington UA</t>
  </si>
  <si>
    <t>E3537</t>
  </si>
  <si>
    <t>Waveney</t>
  </si>
  <si>
    <t>E2837</t>
  </si>
  <si>
    <t>Wellingborough</t>
  </si>
  <si>
    <t>West Berkshire UA</t>
  </si>
  <si>
    <t>E1237</t>
  </si>
  <si>
    <t>West Dorset</t>
  </si>
  <si>
    <t>E3335</t>
  </si>
  <si>
    <t>West Somerset</t>
  </si>
  <si>
    <t>E1238</t>
  </si>
  <si>
    <t>Weymouth &amp; Portland</t>
  </si>
  <si>
    <t>Wiltshire UA</t>
  </si>
  <si>
    <t>Windsor &amp; Maidenhead UA</t>
  </si>
  <si>
    <t>Wokingham UA</t>
  </si>
  <si>
    <t>E0435</t>
  </si>
  <si>
    <t>Wycombe</t>
  </si>
  <si>
    <t>York UA</t>
  </si>
  <si>
    <t>After 1st April 2019</t>
  </si>
  <si>
    <t>BCP</t>
  </si>
  <si>
    <t>Dorset Coucil</t>
  </si>
  <si>
    <t>E3336</t>
  </si>
  <si>
    <t>West Somerset and Taunton</t>
  </si>
  <si>
    <t>After 1st April 2020</t>
  </si>
  <si>
    <t>After 1st April 2021</t>
  </si>
  <si>
    <t>After 1st April 2023</t>
  </si>
  <si>
    <t>Cumberland</t>
  </si>
  <si>
    <t>North Yorkshire Council</t>
  </si>
  <si>
    <t>Somerset Council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</si>
</sst>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3">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0.0%"/>
    <numFmt numFmtId="166" formatCode="0_)"/>
    <numFmt numFmtId="167" formatCode="#,##0.0"/>
    <numFmt numFmtId="168" formatCode="_(* #,##0_);_(* \(#,##0\);_(* &quot;-&quot;??_);_(@_)"/>
    <numFmt numFmtId="169" formatCode="0.0"/>
    <numFmt numFmtId="170" formatCode="#,##0_);\(#,##0\);&quot;-&quot;_)"/>
    <numFmt numFmtId="171" formatCode="#,##0;[Red]\(#,##0\)"/>
    <numFmt numFmtId="172" formatCode="0.000"/>
    <numFmt numFmtId="173" formatCode="0.0000"/>
    <numFmt numFmtId="174" formatCode="_(&quot;$&quot;#,##0.0_);\(&quot;$&quot;#,##0.0\);_(&quot;-&quot;_)"/>
    <numFmt numFmtId="175" formatCode="#,##0.0_-;\(#,##0.0\);_-* &quot;-&quot;??_-"/>
    <numFmt numFmtId="176" formatCode="#,##0;\(#,##0\)"/>
    <numFmt numFmtId="177" formatCode="#,##0;\-#,##0;\-"/>
    <numFmt numFmtId="178" formatCode="0000"/>
    <numFmt numFmtId="179" formatCode="#,##0,"/>
    <numFmt numFmtId="180" formatCode="&quot;to &quot;0.0000;&quot;to &quot;\-0.0000;&quot;to 0&quot;"/>
    <numFmt numFmtId="181" formatCode="#,##0_%_);\(#,##0\)_%;**;@_%_)"/>
    <numFmt numFmtId="182" formatCode="#,##0_%_);\(#,##0\)_%;#,##0_%_);@_%_)"/>
    <numFmt numFmtId="183" formatCode="#,##0.00_%_);\(#,##0.00\)_%;**;@_%_)"/>
    <numFmt numFmtId="184" formatCode="#,##0.00_%_);\(#,##0.00\)_%;#,##0.00_%_);@_%_)"/>
    <numFmt numFmtId="185" formatCode="#,##0.000_%_);\(#,##0.000\)_%;**;@_%_)"/>
    <numFmt numFmtId="186" formatCode="#,##0.0_%_);\(#,##0.0\)_%;**;@_%_)"/>
    <numFmt numFmtId="187" formatCode="_(&quot;£&quot;* #,##0_);_(&quot;£&quot;* \(#,##0\);_(&quot;£&quot;* &quot;-&quot;_);_(@_)"/>
    <numFmt numFmtId="188" formatCode="_(&quot;£&quot;* #,##0.00_);_(&quot;£&quot;* \(#,##0.00\);_(&quot;£&quot;* &quot;-&quot;??_);_(@_)"/>
    <numFmt numFmtId="189" formatCode="[$¥-411]#,##0"/>
    <numFmt numFmtId="190" formatCode="&quot;$&quot;#,##0.00_%_);\(&quot;$&quot;#,##0.00\)_%;**;@_%_)"/>
    <numFmt numFmtId="191" formatCode="&quot;$&quot;#,##0.000_%_);\(&quot;$&quot;#,##0.000\)_%;**;@_%_)"/>
    <numFmt numFmtId="192" formatCode="&quot;$&quot;#,##0.0_%_);\(&quot;$&quot;#,##0.0\)_%;**;@_%_)"/>
    <numFmt numFmtId="193" formatCode="#,##0_);\(#,##0.0\)"/>
    <numFmt numFmtId="194" formatCode="m/d/yy_%_);;**"/>
    <numFmt numFmtId="195" formatCode="m/d/yy_%_)"/>
    <numFmt numFmtId="196" formatCode="mmm\ \-\ yy"/>
    <numFmt numFmtId="197" formatCode="_-[$€-2]* #,##0.00_-;\-[$€-2]* #,##0.00_-;_-[$€-2]* &quot;-&quot;??_-"/>
    <numFmt numFmtId="198" formatCode="_([$€]* #,##0.00_);_([$€]* \(#,##0.00\);_([$€]* &quot;-&quot;??_);_(@_)"/>
    <numFmt numFmtId="199" formatCode="[Magenta]&quot;Err&quot;;[Magenta]&quot;Err&quot;;[Blue]&quot;OK&quot;"/>
    <numFmt numFmtId="200" formatCode="General\ &quot;.&quot;"/>
    <numFmt numFmtId="201" formatCode="#,##0_);[Red]\(#,##0\);\-_)"/>
    <numFmt numFmtId="202" formatCode="0.0_)%;[Red]\(0.0%\);0.0_)%"/>
    <numFmt numFmtId="203" formatCode="0.0;\(0.0\)"/>
    <numFmt numFmtId="204" formatCode="0.0;;&quot;TBD&quot;"/>
    <numFmt numFmtId="205" formatCode="#,##0.0_x_)_);&quot;NM&quot;_x_)_);#,##0.0_x_)_);@_x_)_)"/>
    <numFmt numFmtId="206" formatCode="mmmm\ d\,\ yyyy"/>
    <numFmt numFmtId="207" formatCode="#\ ##0"/>
    <numFmt numFmtId="208" formatCode="#,##0;\(#,##0\);\-;@"/>
    <numFmt numFmtId="209" formatCode="[&lt;0.0001]&quot;&lt;0.0001&quot;;0.0000"/>
    <numFmt numFmtId="210" formatCode="\+\ #,##0.0_);\-\ #,##0.0_)"/>
    <numFmt numFmtId="211" formatCode="0.0%_);\(0.0%\);**;@_%_)"/>
    <numFmt numFmtId="212" formatCode="#,##0.0_);\(#,##0.0\)"/>
    <numFmt numFmtId="213" formatCode="##0.0"/>
    <numFmt numFmtId="214" formatCode="##0.0\ \e"/>
    <numFmt numFmtId="215" formatCode="#,##0_);;&quot;- &quot;_);@_)\ "/>
    <numFmt numFmtId="216" formatCode="#,##0.0,,;\-#,##0.0,,;\-"/>
    <numFmt numFmtId="217" formatCode="_(General"/>
    <numFmt numFmtId="218" formatCode="#,##0,;\-#,##0,;\-"/>
    <numFmt numFmtId="219" formatCode="0.0%;\-0.0%;\-"/>
    <numFmt numFmtId="220" formatCode="#,##0.0,,;\-#,##0.0,,"/>
    <numFmt numFmtId="221" formatCode="#,##0,;\-#,##0,"/>
    <numFmt numFmtId="222" formatCode="0.0%;\-0.0%"/>
    <numFmt numFmtId="223" formatCode="&quot;$&quot;#,##0.0_);\(&quot;$&quot;#,##0.00\)"/>
    <numFmt numFmtId="224" formatCode="&quot;Val &quot;0"/>
    <numFmt numFmtId="225" formatCode="_-* #,##0_-;\-* #,##0_-;_-* &quot;-&quot;??_-;_-@_-"/>
    <numFmt numFmtId="226" formatCode="_-* #,##0.000_-;\-* #,##0.000_-;_-* &quot;-&quot;???_-;_-@_-"/>
    <numFmt numFmtId="227" formatCode="0.00000000"/>
    <numFmt numFmtId="228" formatCode="#,##0.0000000"/>
    <numFmt numFmtId="229" formatCode="#,##0.000000000"/>
    <numFmt numFmtId="230" formatCode="_-* #,##0.00000000_-;\-* #,##0.00000000_-;_-* &quot;-&quot;??_-;_-@_-"/>
    <numFmt numFmtId="231" formatCode="#,##0.00000000"/>
  </numFmts>
  <fonts count="252">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Arial"/>
      <family val="2"/>
    </font>
    <font>
      <sz val="10"/>
      <name val="Arial"/>
      <family val="2"/>
    </font>
    <font>
      <sz val="11"/>
      <name val="Calibri"/>
      <family val="2"/>
      <scheme val="minor"/>
    </font>
    <font>
      <sz val="12"/>
      <color theme="1"/>
      <name val="Calibri"/>
      <family val="2"/>
      <scheme val="minor"/>
    </font>
    <font>
      <sz val="10"/>
      <color theme="1"/>
      <name val="Calibri"/>
      <family val="2"/>
      <scheme val="minor"/>
    </font>
    <font>
      <sz val="10"/>
      <name val="Calibri"/>
      <family val="2"/>
      <scheme val="minor"/>
    </font>
    <font>
      <b/>
      <sz val="10"/>
      <name val="Calibri"/>
      <family val="2"/>
      <scheme val="minor"/>
    </font>
    <font>
      <b/>
      <sz val="10"/>
      <color theme="1"/>
      <name val="Calibri"/>
      <family val="2"/>
      <scheme val="minor"/>
    </font>
    <font>
      <b/>
      <sz val="12"/>
      <name val="Arial"/>
      <family val="2"/>
    </font>
    <font>
      <sz val="11"/>
      <color theme="1"/>
      <name val="Calibri"/>
      <family val="2"/>
      <scheme val="minor"/>
    </font>
    <font>
      <sz val="8"/>
      <name val="Arial"/>
      <family val="2"/>
    </font>
    <font>
      <sz val="10"/>
      <color theme="1"/>
      <name val="Arial"/>
      <family val="2"/>
    </font>
    <font>
      <b/>
      <sz val="11"/>
      <name val="Arial"/>
      <family val="2"/>
    </font>
    <font>
      <b/>
      <sz val="10"/>
      <name val="Arial"/>
      <family val="2"/>
    </font>
    <font>
      <b/>
      <sz val="10"/>
      <color theme="1"/>
      <name val="Arial"/>
      <family val="2"/>
    </font>
    <font>
      <b/>
      <sz val="11"/>
      <color theme="1"/>
      <name val="Calibri"/>
      <family val="2"/>
      <scheme val="minor"/>
    </font>
    <font>
      <sz val="10"/>
      <color indexed="8"/>
      <name val="Arial"/>
      <family val="2"/>
    </font>
    <font>
      <sz val="12"/>
      <name val="Arial"/>
      <family val="2"/>
    </font>
    <font>
      <i/>
      <sz val="10"/>
      <name val="Calibri"/>
      <family val="2"/>
      <scheme val="minor"/>
    </font>
    <font>
      <sz val="10"/>
      <color indexed="8"/>
      <name val="MS Sans Serif"/>
      <family val="2"/>
    </font>
    <font>
      <sz val="10"/>
      <name val="Helv"/>
      <charset val="204"/>
    </font>
    <font>
      <b/>
      <sz val="10"/>
      <color indexed="8"/>
      <name val="Arial"/>
      <family val="2"/>
    </font>
    <font>
      <sz val="10"/>
      <name val="MS Sans Serif"/>
      <family val="2"/>
    </font>
    <font>
      <b/>
      <sz val="8"/>
      <color indexed="8"/>
      <name val="Arial"/>
      <family val="2"/>
    </font>
    <font>
      <sz val="10"/>
      <color rgb="FFFF0000"/>
      <name val="Arial"/>
      <family val="2"/>
    </font>
    <font>
      <b/>
      <sz val="10"/>
      <color indexed="18"/>
      <name val="Arial"/>
      <family val="2"/>
    </font>
    <font>
      <b/>
      <u val="singleAccounting"/>
      <sz val="10"/>
      <color indexed="18"/>
      <name val="Arial"/>
      <family val="2"/>
    </font>
    <font>
      <sz val="11"/>
      <color indexed="8"/>
      <name val="Calibri"/>
      <family val="2"/>
    </font>
    <font>
      <sz val="11"/>
      <color indexed="9"/>
      <name val="Calibri"/>
      <family val="2"/>
    </font>
    <font>
      <sz val="8"/>
      <color indexed="12"/>
      <name val="Palatino"/>
      <family val="1"/>
    </font>
    <font>
      <sz val="10"/>
      <name val="Times New Roman"/>
      <family val="1"/>
    </font>
    <font>
      <b/>
      <sz val="18"/>
      <name val="Arial"/>
      <family val="2"/>
    </font>
    <font>
      <sz val="11"/>
      <color indexed="20"/>
      <name val="Calibri"/>
      <family val="2"/>
    </font>
    <font>
      <sz val="8"/>
      <color indexed="18"/>
      <name val="Helv"/>
    </font>
    <font>
      <b/>
      <sz val="12"/>
      <color indexed="63"/>
      <name val="Arial"/>
      <family val="2"/>
    </font>
    <font>
      <b/>
      <sz val="9"/>
      <color indexed="63"/>
      <name val="Arial"/>
      <family val="2"/>
    </font>
    <font>
      <b/>
      <sz val="11"/>
      <color indexed="28"/>
      <name val="Arial"/>
      <family val="2"/>
    </font>
    <font>
      <sz val="9"/>
      <name val="Arial"/>
      <family val="2"/>
    </font>
    <font>
      <i/>
      <sz val="8"/>
      <color indexed="8"/>
      <name val="Arial"/>
      <family val="2"/>
    </font>
    <font>
      <b/>
      <sz val="10"/>
      <name val="MS Sans Serif"/>
      <family val="2"/>
    </font>
    <font>
      <b/>
      <sz val="8"/>
      <color indexed="24"/>
      <name val="Arial"/>
      <family val="2"/>
    </font>
    <font>
      <b/>
      <sz val="9"/>
      <color indexed="24"/>
      <name val="Arial"/>
      <family val="2"/>
    </font>
    <font>
      <b/>
      <sz val="11"/>
      <color indexed="24"/>
      <name val="Arial"/>
      <family val="2"/>
    </font>
    <font>
      <b/>
      <sz val="11"/>
      <color indexed="52"/>
      <name val="Calibri"/>
      <family val="2"/>
    </font>
    <font>
      <b/>
      <sz val="11"/>
      <color indexed="10"/>
      <name val="Calibri"/>
      <family val="2"/>
    </font>
    <font>
      <b/>
      <sz val="11"/>
      <color indexed="9"/>
      <name val="Calibri"/>
      <family val="2"/>
    </font>
    <font>
      <b/>
      <sz val="10"/>
      <color indexed="18"/>
      <name val="MS Sans Serif"/>
      <family val="2"/>
    </font>
    <font>
      <sz val="11"/>
      <name val="Tms Rmn"/>
    </font>
    <font>
      <sz val="10"/>
      <name val="System"/>
      <family val="2"/>
    </font>
    <font>
      <sz val="8"/>
      <name val="Palatino"/>
      <family val="1"/>
    </font>
    <font>
      <sz val="10"/>
      <color indexed="24"/>
      <name val="Arial"/>
      <family val="2"/>
    </font>
    <font>
      <sz val="10"/>
      <name val="BERNHARD"/>
    </font>
    <font>
      <sz val="10"/>
      <name val="Helv"/>
    </font>
    <font>
      <sz val="8"/>
      <color indexed="16"/>
      <name val="Palatino"/>
      <family val="1"/>
    </font>
    <font>
      <sz val="11"/>
      <name val="Times New Roman"/>
      <family val="1"/>
    </font>
    <font>
      <b/>
      <sz val="11"/>
      <color indexed="55"/>
      <name val="Arial"/>
      <family val="2"/>
    </font>
    <font>
      <sz val="11"/>
      <color theme="4" tint="-0.499984740745262"/>
      <name val="Calibri"/>
      <family val="2"/>
      <scheme val="minor"/>
    </font>
    <font>
      <sz val="10"/>
      <color indexed="21"/>
      <name val="System"/>
      <family val="2"/>
    </font>
    <font>
      <i/>
      <sz val="11"/>
      <color indexed="23"/>
      <name val="Calibri"/>
      <family val="2"/>
    </font>
    <font>
      <sz val="9"/>
      <color indexed="18"/>
      <name val="Arial"/>
      <family val="2"/>
    </font>
    <font>
      <b/>
      <sz val="8"/>
      <color indexed="12"/>
      <name val="Arial"/>
      <family val="2"/>
    </font>
    <font>
      <b/>
      <sz val="12"/>
      <color indexed="8"/>
      <name val="Arial"/>
      <family val="2"/>
    </font>
    <font>
      <b/>
      <sz val="10.5"/>
      <color indexed="8"/>
      <name val="Arial"/>
      <family val="2"/>
    </font>
    <font>
      <sz val="10"/>
      <color indexed="12"/>
      <name val="Arial"/>
      <family val="2"/>
    </font>
    <font>
      <b/>
      <sz val="8"/>
      <name val="Tahoma"/>
      <family val="2"/>
    </font>
    <font>
      <sz val="11"/>
      <color indexed="10"/>
      <name val="Arial"/>
      <family val="2"/>
    </font>
    <font>
      <sz val="9.5"/>
      <color indexed="23"/>
      <name val="Helvetica-Black"/>
    </font>
    <font>
      <sz val="8"/>
      <name val="Times New Roman"/>
      <family val="1"/>
    </font>
    <font>
      <sz val="7"/>
      <name val="Palatino"/>
      <family val="1"/>
    </font>
    <font>
      <i/>
      <sz val="8"/>
      <name val="Times New Roman"/>
      <family val="1"/>
    </font>
    <font>
      <sz val="11"/>
      <color indexed="17"/>
      <name val="Calibri"/>
      <family val="2"/>
    </font>
    <font>
      <b/>
      <sz val="8"/>
      <name val="Arial"/>
      <family val="2"/>
    </font>
    <font>
      <sz val="10"/>
      <color indexed="23"/>
      <name val="Arial"/>
      <family val="2"/>
    </font>
    <font>
      <b/>
      <sz val="14"/>
      <color indexed="60"/>
      <name val="Arial"/>
      <family val="2"/>
    </font>
    <font>
      <b/>
      <sz val="12"/>
      <color indexed="60"/>
      <name val="Arial"/>
      <family val="2"/>
    </font>
    <font>
      <sz val="10"/>
      <color indexed="60"/>
      <name val="Arial"/>
      <family val="2"/>
    </font>
    <font>
      <b/>
      <sz val="10"/>
      <color indexed="60"/>
      <name val="Arial"/>
      <family val="2"/>
    </font>
    <font>
      <sz val="6"/>
      <name val="Palatino"/>
      <family val="1"/>
    </font>
    <font>
      <b/>
      <u/>
      <sz val="11"/>
      <name val="Arial"/>
      <family val="2"/>
    </font>
    <font>
      <b/>
      <sz val="9"/>
      <color indexed="18"/>
      <name val="Arial"/>
      <family val="2"/>
    </font>
    <font>
      <b/>
      <sz val="9"/>
      <color indexed="8"/>
      <name val="Arial"/>
      <family val="2"/>
    </font>
    <font>
      <b/>
      <sz val="14"/>
      <name val="Arial"/>
      <family val="2"/>
    </font>
    <font>
      <b/>
      <sz val="15"/>
      <color indexed="56"/>
      <name val="Calibri"/>
      <family val="2"/>
    </font>
    <font>
      <b/>
      <sz val="12"/>
      <color indexed="12"/>
      <name val="Arial"/>
      <family val="2"/>
    </font>
    <font>
      <b/>
      <sz val="15"/>
      <color indexed="62"/>
      <name val="Calibri"/>
      <family val="2"/>
    </font>
    <font>
      <sz val="10"/>
      <name val="Helvetica-Black"/>
    </font>
    <font>
      <b/>
      <sz val="13"/>
      <color indexed="56"/>
      <name val="Calibri"/>
      <family val="2"/>
    </font>
    <font>
      <b/>
      <sz val="13"/>
      <color indexed="62"/>
      <name val="Calibri"/>
      <family val="2"/>
    </font>
    <font>
      <sz val="10"/>
      <name val="Palatino"/>
    </font>
    <font>
      <b/>
      <sz val="11"/>
      <color indexed="56"/>
      <name val="Calibri"/>
      <family val="2"/>
    </font>
    <font>
      <b/>
      <i/>
      <sz val="12"/>
      <name val="Arial"/>
      <family val="2"/>
    </font>
    <font>
      <b/>
      <sz val="11"/>
      <color indexed="62"/>
      <name val="Calibri"/>
      <family val="2"/>
    </font>
    <font>
      <i/>
      <sz val="14"/>
      <name val="Palatino"/>
      <family val="1"/>
    </font>
    <font>
      <b/>
      <i/>
      <sz val="10"/>
      <name val="Arial"/>
      <family val="2"/>
    </font>
    <font>
      <i/>
      <sz val="10"/>
      <name val="Arial"/>
      <family val="2"/>
    </font>
    <font>
      <u/>
      <sz val="10"/>
      <color theme="10"/>
      <name val="Arial"/>
      <family val="2"/>
    </font>
    <font>
      <u/>
      <sz val="10"/>
      <color indexed="12"/>
      <name val="Arial"/>
      <family val="2"/>
    </font>
    <font>
      <u/>
      <sz val="10"/>
      <color indexed="12"/>
      <name val="MS Sans Serif"/>
      <family val="2"/>
    </font>
    <font>
      <u/>
      <sz val="12"/>
      <color indexed="12"/>
      <name val="Arial"/>
      <family val="2"/>
    </font>
    <font>
      <b/>
      <u/>
      <sz val="10"/>
      <color indexed="12"/>
      <name val="Arial"/>
      <family val="2"/>
    </font>
    <font>
      <u/>
      <sz val="12"/>
      <color theme="10"/>
      <name val="Arial"/>
      <family val="2"/>
    </font>
    <font>
      <u/>
      <sz val="11"/>
      <color theme="10"/>
      <name val="Calibri"/>
      <family val="2"/>
    </font>
    <font>
      <u/>
      <sz val="11"/>
      <color indexed="12"/>
      <name val="Calibri"/>
      <family val="2"/>
    </font>
    <font>
      <u/>
      <sz val="10"/>
      <color indexed="12"/>
      <name val="System"/>
      <family val="2"/>
    </font>
    <font>
      <u/>
      <sz val="7.5"/>
      <color indexed="12"/>
      <name val="Arial"/>
      <family val="2"/>
    </font>
    <font>
      <u/>
      <sz val="11"/>
      <color theme="10"/>
      <name val="Calibri"/>
      <family val="2"/>
      <scheme val="minor"/>
    </font>
    <font>
      <sz val="11"/>
      <color rgb="FFFFFFFF"/>
      <name val="Calibri"/>
      <family val="2"/>
      <scheme val="minor"/>
    </font>
    <font>
      <sz val="10"/>
      <color indexed="18"/>
      <name val="System"/>
      <family val="2"/>
    </font>
    <font>
      <sz val="7"/>
      <name val="Arial"/>
      <family val="2"/>
    </font>
    <font>
      <sz val="11"/>
      <color indexed="62"/>
      <name val="Calibri"/>
      <family val="2"/>
    </font>
    <font>
      <sz val="7"/>
      <color indexed="12"/>
      <name val="Arial"/>
      <family val="2"/>
    </font>
    <font>
      <sz val="9"/>
      <color indexed="12"/>
      <name val="Arial"/>
      <family val="2"/>
    </font>
    <font>
      <sz val="18"/>
      <name val="Times New Roman"/>
      <family val="1"/>
    </font>
    <font>
      <b/>
      <sz val="13"/>
      <name val="Times New Roman"/>
      <family val="1"/>
    </font>
    <font>
      <b/>
      <i/>
      <sz val="12"/>
      <name val="Times New Roman"/>
      <family val="1"/>
    </font>
    <font>
      <i/>
      <sz val="12"/>
      <name val="Times New Roman"/>
      <family val="1"/>
    </font>
    <font>
      <sz val="11"/>
      <color rgb="FF660066"/>
      <name val="Calibri"/>
      <family val="2"/>
      <scheme val="minor"/>
    </font>
    <font>
      <sz val="11"/>
      <color indexed="52"/>
      <name val="Calibri"/>
      <family val="2"/>
    </font>
    <font>
      <sz val="11"/>
      <color indexed="10"/>
      <name val="Calibri"/>
      <family val="2"/>
    </font>
    <font>
      <i/>
      <sz val="10"/>
      <color indexed="17"/>
      <name val="System"/>
      <family val="2"/>
    </font>
    <font>
      <i/>
      <sz val="11"/>
      <color rgb="FF660033"/>
      <name val="Calibri"/>
      <family val="2"/>
      <scheme val="minor"/>
    </font>
    <font>
      <sz val="11"/>
      <name val="Univers 45 Light"/>
      <family val="2"/>
    </font>
    <font>
      <sz val="8"/>
      <color indexed="10"/>
      <name val="Arial"/>
      <family val="2"/>
    </font>
    <font>
      <sz val="11"/>
      <name val="Arial"/>
      <family val="2"/>
    </font>
    <font>
      <sz val="11"/>
      <color indexed="60"/>
      <name val="Calibri"/>
      <family val="2"/>
    </font>
    <font>
      <sz val="11"/>
      <color indexed="19"/>
      <name val="Calibri"/>
      <family val="2"/>
    </font>
    <font>
      <sz val="7"/>
      <name val="Small Fonts"/>
      <family val="2"/>
    </font>
    <font>
      <sz val="12"/>
      <name val="Helv"/>
    </font>
    <font>
      <b/>
      <i/>
      <sz val="16"/>
      <name val="Helv"/>
    </font>
    <font>
      <sz val="11"/>
      <color theme="1"/>
      <name val="Myriad Pro"/>
      <family val="2"/>
    </font>
    <font>
      <sz val="11"/>
      <color indexed="8"/>
      <name val="Calibri"/>
      <family val="2"/>
      <scheme val="minor"/>
    </font>
    <font>
      <sz val="9"/>
      <name val="Times New Roman"/>
      <family val="1"/>
    </font>
    <font>
      <sz val="8"/>
      <name val="Tahoma"/>
      <family val="2"/>
    </font>
    <font>
      <b/>
      <sz val="11"/>
      <color indexed="63"/>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6"/>
      <name val="Helvetica-Black"/>
    </font>
    <font>
      <sz val="10"/>
      <name val="Helvetica"/>
    </font>
    <font>
      <sz val="9"/>
      <color theme="1"/>
      <name val="Arial"/>
      <family val="2"/>
    </font>
    <font>
      <sz val="10"/>
      <color indexed="14"/>
      <name val="System"/>
      <family val="2"/>
    </font>
    <font>
      <sz val="8"/>
      <name val="Helvetica"/>
      <family val="2"/>
    </font>
    <font>
      <sz val="8"/>
      <color indexed="52"/>
      <name val="Arial"/>
      <family val="2"/>
    </font>
    <font>
      <sz val="8"/>
      <color indexed="51"/>
      <name val="Arial"/>
      <family val="2"/>
    </font>
    <font>
      <b/>
      <sz val="10"/>
      <color indexed="58"/>
      <name val="Arial"/>
      <family val="2"/>
    </font>
    <font>
      <sz val="6"/>
      <name val="Small Fonts"/>
      <family val="2"/>
    </font>
    <font>
      <sz val="10"/>
      <color indexed="39"/>
      <name val="Arial"/>
      <family val="2"/>
    </font>
    <font>
      <b/>
      <sz val="16"/>
      <color indexed="23"/>
      <name val="Arial"/>
      <family val="2"/>
    </font>
    <font>
      <sz val="10"/>
      <color indexed="10"/>
      <name val="Arial"/>
      <family val="2"/>
    </font>
    <font>
      <b/>
      <i/>
      <sz val="11"/>
      <name val="Arial"/>
      <family val="2"/>
    </font>
    <font>
      <sz val="11"/>
      <color theme="9" tint="-0.499984740745262"/>
      <name val="Calibri"/>
      <family val="2"/>
      <scheme val="minor"/>
    </font>
    <font>
      <b/>
      <sz val="10"/>
      <name val="Tahoma"/>
      <family val="2"/>
    </font>
    <font>
      <sz val="10"/>
      <name val="Tahoma"/>
      <family val="2"/>
    </font>
    <font>
      <sz val="10"/>
      <color rgb="FF006600"/>
      <name val="Calibri"/>
      <family val="2"/>
      <scheme val="minor"/>
    </font>
    <font>
      <b/>
      <sz val="11"/>
      <name val="Times New Roman"/>
      <family val="1"/>
    </font>
    <font>
      <i/>
      <sz val="7"/>
      <name val="Arial"/>
      <family val="2"/>
    </font>
    <font>
      <b/>
      <sz val="9"/>
      <name val="Palatino"/>
      <family val="1"/>
    </font>
    <font>
      <sz val="9"/>
      <color indexed="21"/>
      <name val="Helvetica-Black"/>
    </font>
    <font>
      <b/>
      <sz val="10"/>
      <name val="Palatino"/>
      <family val="1"/>
    </font>
    <font>
      <i/>
      <sz val="8"/>
      <color indexed="12"/>
      <name val="Arial"/>
      <family val="2"/>
    </font>
    <font>
      <b/>
      <sz val="12"/>
      <name val="Times New Roman"/>
      <family val="1"/>
    </font>
    <font>
      <i/>
      <sz val="8"/>
      <name val="Arial"/>
      <family val="2"/>
    </font>
    <font>
      <i/>
      <sz val="8"/>
      <name val="Tms Rmn"/>
    </font>
    <font>
      <sz val="12"/>
      <name val="Palatino"/>
      <family val="1"/>
    </font>
    <font>
      <b/>
      <sz val="16"/>
      <color indexed="9"/>
      <name val="Arial"/>
      <family val="2"/>
    </font>
    <font>
      <b/>
      <sz val="18"/>
      <color indexed="56"/>
      <name val="Cambria"/>
      <family val="2"/>
    </font>
    <font>
      <b/>
      <sz val="16"/>
      <color indexed="24"/>
      <name val="Univers 45 Light"/>
      <family val="2"/>
    </font>
    <font>
      <b/>
      <sz val="18"/>
      <color indexed="62"/>
      <name val="Cambria"/>
      <family val="2"/>
    </font>
    <font>
      <b/>
      <sz val="8"/>
      <name val="Tms Rmn"/>
    </font>
    <font>
      <b/>
      <sz val="11"/>
      <color indexed="8"/>
      <name val="Calibri"/>
      <family val="2"/>
    </font>
    <font>
      <b/>
      <sz val="8"/>
      <name val="Palatino"/>
      <family val="1"/>
    </font>
    <font>
      <sz val="10"/>
      <color indexed="17"/>
      <name val="System"/>
      <family val="2"/>
    </font>
    <font>
      <sz val="10"/>
      <name val="Arial"/>
      <family val="2"/>
    </font>
    <font>
      <sz val="12"/>
      <name val="Calibri"/>
      <family val="2"/>
      <scheme val="minor"/>
    </font>
    <font>
      <sz val="10"/>
      <name val="Arial"/>
      <family val="2"/>
    </font>
    <font>
      <sz val="10"/>
      <color rgb="FFFF0000"/>
      <name val="Calibri"/>
      <family val="2"/>
      <scheme val="minor"/>
    </font>
    <font>
      <sz val="10"/>
      <name val="Arial"/>
      <family val="2"/>
    </font>
    <font>
      <sz val="10"/>
      <name val="Arial"/>
      <family val="2"/>
    </font>
    <font>
      <b/>
      <sz val="12"/>
      <color theme="1"/>
      <name val="Calibri"/>
      <family val="2"/>
      <scheme val="minor"/>
    </font>
    <font>
      <sz val="10"/>
      <name val="Arial"/>
      <family val="2"/>
    </font>
    <font>
      <sz val="10"/>
      <name val="Arial"/>
      <family val="2"/>
    </font>
    <font>
      <sz val="10"/>
      <name val="Arial"/>
      <family val="2"/>
    </font>
    <font>
      <sz val="10"/>
      <name val="Arial"/>
      <family val="2"/>
    </font>
    <font>
      <sz val="11"/>
      <color theme="0"/>
      <name val="Calibri"/>
      <family val="2"/>
      <scheme val="minor"/>
    </font>
    <font>
      <b/>
      <sz val="14"/>
      <name val="Calibri"/>
      <family val="2"/>
      <scheme val="minor"/>
    </font>
    <font>
      <b/>
      <vertAlign val="superscript"/>
      <sz val="14"/>
      <name val="Calibri"/>
      <family val="2"/>
      <scheme val="minor"/>
    </font>
    <font>
      <sz val="16"/>
      <name val="Calibri"/>
      <family val="2"/>
      <scheme val="minor"/>
    </font>
    <font>
      <sz val="12"/>
      <color theme="0"/>
      <name val="Calibri"/>
      <family val="2"/>
      <scheme val="minor"/>
    </font>
    <font>
      <sz val="10"/>
      <color theme="0"/>
      <name val="Calibri"/>
      <family val="2"/>
      <scheme val="minor"/>
    </font>
    <font>
      <b/>
      <sz val="11"/>
      <name val="Calibri"/>
      <family val="2"/>
      <scheme val="minor"/>
    </font>
    <font>
      <u/>
      <sz val="12"/>
      <color theme="10"/>
      <name val="Calibri"/>
      <family val="2"/>
      <scheme val="minor"/>
    </font>
    <font>
      <i/>
      <sz val="11"/>
      <name val="Calibri"/>
      <family val="2"/>
      <scheme val="minor"/>
    </font>
    <font>
      <vertAlign val="superscript"/>
      <sz val="11"/>
      <name val="Calibri"/>
      <family val="2"/>
      <scheme val="minor"/>
    </font>
    <font>
      <b/>
      <vertAlign val="superscript"/>
      <sz val="11"/>
      <name val="Calibri"/>
      <family val="2"/>
      <scheme val="minor"/>
    </font>
    <font>
      <b/>
      <u/>
      <sz val="12"/>
      <name val="Calibri"/>
      <family val="2"/>
      <scheme val="minor"/>
    </font>
    <font>
      <u/>
      <sz val="10"/>
      <name val="Calibri"/>
      <family val="2"/>
      <scheme val="minor"/>
    </font>
    <font>
      <sz val="10"/>
      <name val="Arial"/>
      <family val="2"/>
    </font>
    <font>
      <sz val="10"/>
      <name val="Arial"/>
      <family val="2"/>
    </font>
    <font>
      <sz val="10"/>
      <name val="Arial"/>
      <family val="2"/>
    </font>
    <font>
      <b/>
      <sz val="15"/>
      <color theme="3"/>
      <name val="Calibri"/>
      <family val="2"/>
      <scheme val="minor"/>
    </font>
    <font>
      <sz val="11"/>
      <color rgb="FF000000"/>
      <name val="Calibri"/>
      <family val="2"/>
    </font>
    <font>
      <sz val="8"/>
      <color theme="0"/>
      <name val="Calibri"/>
      <family val="2"/>
      <scheme val="minor"/>
    </font>
    <font>
      <sz val="8"/>
      <name val="Calibri"/>
      <family val="2"/>
      <scheme val="minor"/>
    </font>
    <font>
      <sz val="10"/>
      <name val="Arial"/>
      <family val="2"/>
    </font>
    <font>
      <b/>
      <sz val="10"/>
      <color rgb="FFFF0000"/>
      <name val="Calibri"/>
      <family val="2"/>
      <scheme val="minor"/>
    </font>
  </fonts>
  <fills count="89">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indexed="44"/>
        <bgColor indexed="64"/>
      </patternFill>
    </fill>
    <fill>
      <patternFill patternType="solid">
        <fgColor indexed="9"/>
        <bgColor indexed="64"/>
      </patternFill>
    </fill>
    <fill>
      <patternFill patternType="solid">
        <fgColor indexed="43"/>
        <bgColor indexed="64"/>
      </patternFill>
    </fill>
    <fill>
      <patternFill patternType="solid">
        <fgColor rgb="FFFFFF99"/>
        <bgColor indexed="64"/>
      </patternFill>
    </fill>
    <fill>
      <patternFill patternType="solid">
        <fgColor rgb="FFFFCC99"/>
        <bgColor indexed="64"/>
      </patternFill>
    </fill>
    <fill>
      <patternFill patternType="solid">
        <fgColor rgb="FFCCFFCC"/>
        <bgColor indexed="64"/>
      </patternFill>
    </fill>
    <fill>
      <patternFill patternType="solid">
        <fgColor indexed="41"/>
        <bgColor indexed="64"/>
      </patternFill>
    </fill>
    <fill>
      <patternFill patternType="mediumGray">
        <bgColor theme="0" tint="-0.14999847407452621"/>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27"/>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13"/>
      </patternFill>
    </fill>
    <fill>
      <patternFill patternType="solid">
        <fgColor indexed="27"/>
        <bgColor indexed="64"/>
      </patternFill>
    </fill>
    <fill>
      <patternFill patternType="solid">
        <fgColor indexed="26"/>
        <bgColor indexed="64"/>
      </patternFill>
    </fill>
    <fill>
      <patternFill patternType="solid">
        <fgColor indexed="28"/>
        <bgColor indexed="64"/>
      </patternFill>
    </fill>
    <fill>
      <patternFill patternType="solid">
        <fgColor indexed="22"/>
        <bgColor indexed="64"/>
      </patternFill>
    </fill>
    <fill>
      <patternFill patternType="solid">
        <fgColor indexed="22"/>
      </patternFill>
    </fill>
    <fill>
      <patternFill patternType="solid">
        <fgColor indexed="9"/>
      </patternFill>
    </fill>
    <fill>
      <patternFill patternType="solid">
        <fgColor indexed="55"/>
      </patternFill>
    </fill>
    <fill>
      <patternFill patternType="solid">
        <fgColor theme="4" tint="0.39994506668294322"/>
        <bgColor indexed="64"/>
      </patternFill>
    </fill>
    <fill>
      <patternFill patternType="solid">
        <fgColor indexed="51"/>
        <bgColor indexed="64"/>
      </patternFill>
    </fill>
    <fill>
      <patternFill patternType="solid">
        <fgColor indexed="17"/>
        <bgColor indexed="64"/>
      </patternFill>
    </fill>
    <fill>
      <patternFill patternType="solid">
        <fgColor indexed="30"/>
        <bgColor indexed="64"/>
      </patternFill>
    </fill>
    <fill>
      <patternFill patternType="solid">
        <fgColor indexed="12"/>
        <bgColor indexed="64"/>
      </patternFill>
    </fill>
    <fill>
      <patternFill patternType="solid">
        <fgColor rgb="FFCC99FF"/>
        <bgColor indexed="64"/>
      </patternFill>
    </fill>
    <fill>
      <patternFill patternType="solid">
        <fgColor rgb="FFFF99CC"/>
        <bgColor indexed="64"/>
      </patternFill>
    </fill>
    <fill>
      <patternFill patternType="solid">
        <fgColor indexed="22"/>
        <bgColor indexed="22"/>
      </patternFill>
    </fill>
    <fill>
      <patternFill patternType="solid">
        <fgColor indexed="47"/>
        <bgColor indexed="64"/>
      </patternFill>
    </fill>
    <fill>
      <patternFill patternType="solid">
        <fgColor indexed="55"/>
        <bgColor indexed="64"/>
      </patternFill>
    </fill>
    <fill>
      <patternFill patternType="solid">
        <fgColor rgb="FFFFD5D5"/>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rgb="FFFEFCA4"/>
        <bgColor indexed="64"/>
      </patternFill>
    </fill>
    <fill>
      <patternFill patternType="solid">
        <fgColor indexed="16"/>
        <bgColor indexed="64"/>
      </patternFill>
    </fill>
    <fill>
      <patternFill patternType="solid">
        <fgColor indexed="8"/>
        <bgColor indexed="64"/>
      </patternFill>
    </fill>
    <fill>
      <patternFill patternType="solid">
        <fgColor indexed="24"/>
        <bgColor indexed="64"/>
      </patternFill>
    </fill>
    <fill>
      <patternFill patternType="solid">
        <fgColor indexed="13"/>
        <bgColor indexed="64"/>
      </patternFill>
    </fill>
    <fill>
      <patternFill patternType="solid">
        <fgColor indexed="49"/>
        <bgColor indexed="64"/>
      </patternFill>
    </fill>
    <fill>
      <patternFill patternType="solid">
        <fgColor theme="8" tint="0.79998168889431442"/>
        <bgColor indexed="64"/>
      </patternFill>
    </fill>
    <fill>
      <patternFill patternType="solid">
        <fgColor rgb="FFD8E4BC"/>
        <bgColor indexed="64"/>
      </patternFill>
    </fill>
  </fills>
  <borders count="153">
    <border>
      <left/>
      <right/>
      <top/>
      <bottom/>
      <diagonal/>
    </border>
    <border>
      <left style="thin">
        <color rgb="FFB2B2B2"/>
      </left>
      <right style="thin">
        <color rgb="FFB2B2B2"/>
      </right>
      <top style="thin">
        <color rgb="FFB2B2B2"/>
      </top>
      <bottom style="thin">
        <color rgb="FFB2B2B2"/>
      </bottom>
      <diagonal/>
    </border>
    <border>
      <left/>
      <right/>
      <top style="medium">
        <color auto="1"/>
      </top>
      <bottom style="medium">
        <color auto="1"/>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thin">
        <color indexed="64"/>
      </left>
      <right/>
      <top/>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thin">
        <color indexed="8"/>
      </right>
      <top/>
      <bottom style="thin">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right/>
      <top style="thin">
        <color indexed="64"/>
      </top>
      <bottom style="thin">
        <color indexed="64"/>
      </bottom>
      <diagonal/>
    </border>
    <border>
      <left style="medium">
        <color indexed="18"/>
      </left>
      <right style="medium">
        <color indexed="18"/>
      </right>
      <top style="medium">
        <color indexed="18"/>
      </top>
      <bottom style="medium">
        <color indexed="18"/>
      </bottom>
      <diagonal/>
    </border>
    <border>
      <left/>
      <right/>
      <top/>
      <bottom style="thick">
        <color indexed="63"/>
      </bottom>
      <diagonal/>
    </border>
    <border>
      <left/>
      <right/>
      <top/>
      <bottom style="medium">
        <color indexed="63"/>
      </bottom>
      <diagonal/>
    </border>
    <border>
      <left/>
      <right/>
      <top style="thin">
        <color indexed="64"/>
      </top>
      <bottom/>
      <diagonal/>
    </border>
    <border>
      <left/>
      <right/>
      <top/>
      <bottom style="medium">
        <color indexed="24"/>
      </bottom>
      <diagonal/>
    </border>
    <border>
      <left style="dashed">
        <color indexed="63"/>
      </left>
      <right style="dashed">
        <color indexed="63"/>
      </right>
      <top style="dashed">
        <color indexed="63"/>
      </top>
      <bottom style="dashed">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style="thin">
        <color indexed="64"/>
      </top>
      <bottom style="medium">
        <color indexed="64"/>
      </bottom>
      <diagonal/>
    </border>
    <border>
      <left style="thin">
        <color indexed="63"/>
      </left>
      <right style="thin">
        <color indexed="63"/>
      </right>
      <top style="thin">
        <color indexed="63"/>
      </top>
      <bottom style="thin">
        <color indexed="63"/>
      </bottom>
      <diagonal/>
    </border>
    <border>
      <left/>
      <right style="thin">
        <color indexed="64"/>
      </right>
      <top/>
      <bottom style="thin">
        <color indexed="64"/>
      </bottom>
      <diagonal/>
    </border>
    <border>
      <left/>
      <right/>
      <top/>
      <bottom style="dotted">
        <color indexed="64"/>
      </bottom>
      <diagonal/>
    </border>
    <border>
      <left style="dotted">
        <color indexed="28"/>
      </left>
      <right style="dotted">
        <color indexed="28"/>
      </right>
      <top style="dotted">
        <color indexed="28"/>
      </top>
      <bottom style="dotted">
        <color indexed="28"/>
      </bottom>
      <diagonal/>
    </border>
    <border>
      <left style="dashed">
        <color indexed="55"/>
      </left>
      <right style="dashed">
        <color indexed="55"/>
      </right>
      <top style="dashed">
        <color indexed="55"/>
      </top>
      <bottom style="dashed">
        <color indexed="55"/>
      </bottom>
      <diagonal/>
    </border>
    <border>
      <left/>
      <right style="medium">
        <color indexed="8"/>
      </right>
      <top/>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dashed">
        <color indexed="28"/>
      </left>
      <right style="dashed">
        <color indexed="28"/>
      </right>
      <top style="dashed">
        <color indexed="28"/>
      </top>
      <bottom style="dashed">
        <color indexed="28"/>
      </bottom>
      <diagonal/>
    </border>
    <border>
      <left/>
      <right style="medium">
        <color indexed="8"/>
      </right>
      <top/>
      <bottom style="medium">
        <color indexed="8"/>
      </bottom>
      <diagonal/>
    </border>
    <border>
      <left/>
      <right/>
      <top/>
      <bottom style="medium">
        <color indexed="8"/>
      </bottom>
      <diagonal/>
    </border>
    <border>
      <left/>
      <right/>
      <top/>
      <bottom style="double">
        <color indexed="52"/>
      </bottom>
      <diagonal/>
    </border>
    <border>
      <left/>
      <right/>
      <top/>
      <bottom style="double">
        <color indexed="10"/>
      </bottom>
      <diagonal/>
    </border>
    <border>
      <left/>
      <right/>
      <top style="thin">
        <color indexed="13"/>
      </top>
      <bottom style="thin">
        <color indexed="13"/>
      </bottom>
      <diagonal/>
    </border>
    <border>
      <left style="thin">
        <color indexed="64"/>
      </left>
      <right/>
      <top style="thin">
        <color indexed="64"/>
      </top>
      <bottom style="thin">
        <color indexed="64"/>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hair">
        <color auto="1"/>
      </left>
      <right/>
      <top style="hair">
        <color auto="1"/>
      </top>
      <bottom style="hair">
        <color auto="1"/>
      </bottom>
      <diagonal/>
    </border>
    <border>
      <left style="thin">
        <color indexed="9"/>
      </left>
      <right/>
      <top style="thin">
        <color indexed="9"/>
      </top>
      <bottom style="thin">
        <color indexed="9"/>
      </bottom>
      <diagonal/>
    </border>
    <border>
      <left/>
      <right style="medium">
        <color indexed="33"/>
      </right>
      <top/>
      <bottom/>
      <diagonal/>
    </border>
    <border>
      <left style="thin">
        <color indexed="63"/>
      </left>
      <right style="thin">
        <color indexed="63"/>
      </right>
      <top style="thin">
        <color indexed="64"/>
      </top>
      <bottom style="thin">
        <color indexed="63"/>
      </bottom>
      <diagonal/>
    </border>
    <border>
      <left/>
      <right/>
      <top style="thin">
        <color indexed="8"/>
      </top>
      <bottom/>
      <diagonal/>
    </border>
    <border>
      <left/>
      <right/>
      <top/>
      <bottom style="thick">
        <color indexed="48"/>
      </bottom>
      <diagonal/>
    </border>
    <border>
      <left/>
      <right/>
      <top style="thick">
        <color indexed="48"/>
      </top>
      <bottom/>
      <diagonal/>
    </border>
    <border>
      <left/>
      <right/>
      <top/>
      <bottom style="medium">
        <color indexed="64"/>
      </bottom>
      <diagonal/>
    </border>
    <border>
      <left/>
      <right/>
      <top style="thin">
        <color indexed="12"/>
      </top>
      <bottom style="thin">
        <color indexed="12"/>
      </bottom>
      <diagonal/>
    </border>
    <border>
      <left/>
      <right/>
      <top/>
      <bottom style="thin">
        <color indexed="12"/>
      </bottom>
      <diagonal/>
    </border>
    <border>
      <left style="double">
        <color indexed="64"/>
      </left>
      <right/>
      <top/>
      <bottom style="double">
        <color indexed="64"/>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4"/>
      </left>
      <right style="medium">
        <color indexed="64"/>
      </right>
      <top style="medium">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3"/>
      </left>
      <right style="thin">
        <color indexed="23"/>
      </right>
      <top style="thin">
        <color indexed="23"/>
      </top>
      <bottom style="thin">
        <color indexed="23"/>
      </bottom>
      <diagonal/>
    </border>
    <border>
      <left/>
      <right style="medium">
        <color auto="1"/>
      </right>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medium">
        <color auto="1"/>
      </bottom>
      <diagonal/>
    </border>
    <border>
      <left/>
      <right style="medium">
        <color auto="1"/>
      </right>
      <top/>
      <bottom style="medium">
        <color auto="1"/>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thin">
        <color auto="1"/>
      </left>
      <right/>
      <top style="thin">
        <color auto="1"/>
      </top>
      <bottom style="thin">
        <color auto="1"/>
      </bottom>
      <diagonal/>
    </border>
    <border>
      <left/>
      <right/>
      <top/>
      <bottom style="thick">
        <color theme="4"/>
      </bottom>
      <diagonal/>
    </border>
    <border>
      <left style="thin">
        <color indexed="64"/>
      </left>
      <right style="medium">
        <color indexed="64"/>
      </right>
      <top/>
      <bottom style="medium">
        <color indexed="64"/>
      </bottom>
      <diagonal/>
    </border>
    <border>
      <left style="thin">
        <color auto="1"/>
      </left>
      <right style="thin">
        <color auto="1"/>
      </right>
      <top style="thin">
        <color auto="1"/>
      </top>
      <bottom/>
      <diagonal/>
    </border>
    <border>
      <left style="thin">
        <color indexed="64"/>
      </left>
      <right style="medium">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indexed="64"/>
      </bottom>
      <diagonal/>
    </border>
    <border>
      <left/>
      <right/>
      <top style="double">
        <color rgb="FF000000"/>
      </top>
      <bottom style="double">
        <color rgb="FF000000"/>
      </bottom>
      <diagonal/>
    </border>
    <border>
      <left/>
      <right/>
      <top style="thin">
        <color indexed="64"/>
      </top>
      <bottom style="thin">
        <color auto="1"/>
      </bottom>
      <diagonal/>
    </border>
  </borders>
  <cellStyleXfs count="50672">
    <xf numFmtId="0" fontId="0" fillId="0" borderId="0"/>
    <xf numFmtId="0" fontId="46" fillId="0" borderId="0"/>
    <xf numFmtId="0" fontId="47" fillId="0" borderId="0"/>
    <xf numFmtId="0" fontId="46" fillId="0" borderId="0"/>
    <xf numFmtId="0" fontId="47" fillId="0" borderId="0"/>
    <xf numFmtId="0" fontId="55" fillId="0" borderId="0"/>
    <xf numFmtId="0" fontId="46" fillId="0" borderId="0"/>
    <xf numFmtId="0" fontId="46" fillId="0" borderId="0"/>
    <xf numFmtId="0" fontId="46" fillId="0" borderId="0"/>
    <xf numFmtId="0" fontId="47" fillId="0" borderId="0"/>
    <xf numFmtId="0" fontId="55" fillId="0" borderId="0"/>
    <xf numFmtId="0" fontId="47" fillId="0" borderId="0"/>
    <xf numFmtId="43" fontId="47" fillId="0" borderId="0" applyFont="0" applyFill="0" applyBorder="0" applyAlignment="0" applyProtection="0"/>
    <xf numFmtId="9" fontId="47" fillId="0" borderId="0" applyFont="0" applyFill="0" applyBorder="0" applyAlignment="0" applyProtection="0"/>
    <xf numFmtId="43" fontId="47" fillId="0" borderId="0" applyFont="0" applyFill="0" applyBorder="0" applyAlignment="0" applyProtection="0"/>
    <xf numFmtId="0" fontId="46" fillId="0" borderId="0"/>
    <xf numFmtId="0" fontId="55" fillId="0" borderId="0"/>
    <xf numFmtId="0" fontId="46" fillId="0" borderId="0"/>
    <xf numFmtId="0" fontId="46" fillId="0" borderId="0"/>
    <xf numFmtId="0" fontId="46" fillId="0" borderId="0"/>
    <xf numFmtId="0" fontId="47" fillId="0" borderId="0"/>
    <xf numFmtId="0" fontId="46" fillId="0" borderId="0"/>
    <xf numFmtId="9" fontId="47" fillId="0" borderId="0" applyFont="0" applyFill="0" applyBorder="0" applyAlignment="0" applyProtection="0"/>
    <xf numFmtId="0" fontId="47" fillId="0" borderId="0">
      <alignment horizontal="left" wrapText="1"/>
    </xf>
    <xf numFmtId="0" fontId="47" fillId="0" borderId="0">
      <alignment horizontal="left" wrapText="1"/>
    </xf>
    <xf numFmtId="0" fontId="47" fillId="0" borderId="0">
      <alignment horizontal="left" wrapText="1"/>
    </xf>
    <xf numFmtId="0" fontId="47" fillId="0" borderId="0">
      <alignment horizontal="left" wrapText="1"/>
    </xf>
    <xf numFmtId="0" fontId="47" fillId="0" borderId="0"/>
    <xf numFmtId="0" fontId="47" fillId="0" borderId="0"/>
    <xf numFmtId="170" fontId="47"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62" fillId="0" borderId="0">
      <alignment vertical="top"/>
    </xf>
    <xf numFmtId="0" fontId="62" fillId="0" borderId="0">
      <alignment vertical="top"/>
    </xf>
    <xf numFmtId="0" fontId="62" fillId="0" borderId="0">
      <alignment vertical="top"/>
    </xf>
    <xf numFmtId="0" fontId="62" fillId="0" borderId="0">
      <alignment vertical="top"/>
    </xf>
    <xf numFmtId="0" fontId="65" fillId="0" borderId="0"/>
    <xf numFmtId="0" fontId="66" fillId="0" borderId="0"/>
    <xf numFmtId="171" fontId="62" fillId="0" borderId="8">
      <alignment vertical="center"/>
    </xf>
    <xf numFmtId="171" fontId="67" fillId="0" borderId="8">
      <alignment horizontal="right" vertical="center"/>
    </xf>
    <xf numFmtId="171" fontId="67" fillId="0" borderId="18">
      <alignment horizontal="right" vertical="center"/>
    </xf>
    <xf numFmtId="0" fontId="68" fillId="22" borderId="8">
      <alignment horizontal="center" vertical="center" wrapText="1"/>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alignment horizontal="left" wrapText="1"/>
    </xf>
    <xf numFmtId="0" fontId="66" fillId="0" borderId="0"/>
    <xf numFmtId="0" fontId="47" fillId="0" borderId="0"/>
    <xf numFmtId="0" fontId="66" fillId="0" borderId="0"/>
    <xf numFmtId="0" fontId="47" fillId="0" borderId="0"/>
    <xf numFmtId="171" fontId="62" fillId="22" borderId="8">
      <alignment vertical="center"/>
      <protection locked="0"/>
    </xf>
    <xf numFmtId="171" fontId="62" fillId="23" borderId="19">
      <alignment horizontal="right" vertical="center"/>
      <protection locked="0"/>
    </xf>
    <xf numFmtId="171" fontId="62" fillId="24" borderId="20">
      <alignment vertical="center"/>
      <protection locked="0"/>
    </xf>
    <xf numFmtId="0" fontId="47" fillId="0" borderId="0"/>
    <xf numFmtId="0" fontId="47" fillId="0" borderId="0"/>
    <xf numFmtId="49" fontId="69" fillId="25" borderId="21">
      <alignment horizontal="center"/>
    </xf>
    <xf numFmtId="171" fontId="47" fillId="26" borderId="22">
      <alignment vertical="center"/>
    </xf>
    <xf numFmtId="0" fontId="70" fillId="0" borderId="0">
      <alignment horizontal="left" vertical="center"/>
    </xf>
    <xf numFmtId="0" fontId="65" fillId="0" borderId="0"/>
    <xf numFmtId="0" fontId="65" fillId="0" borderId="0"/>
    <xf numFmtId="0" fontId="66"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alignment horizontal="left" wrapText="1"/>
    </xf>
    <xf numFmtId="0" fontId="47" fillId="0" borderId="0"/>
    <xf numFmtId="0" fontId="47" fillId="0" borderId="0"/>
    <xf numFmtId="49" fontId="69" fillId="25" borderId="20">
      <alignment horizontal="center" vertical="center"/>
    </xf>
    <xf numFmtId="0" fontId="71" fillId="0" borderId="23" applyNumberFormat="0" applyFill="0" applyProtection="0">
      <alignment horizontal="center"/>
    </xf>
    <xf numFmtId="0" fontId="71" fillId="0" borderId="23" applyNumberFormat="0" applyFill="0" applyProtection="0">
      <alignment horizontal="center"/>
    </xf>
    <xf numFmtId="0" fontId="71" fillId="0" borderId="23" applyNumberFormat="0" applyFill="0" applyProtection="0">
      <alignment horizontal="center"/>
    </xf>
    <xf numFmtId="0" fontId="71" fillId="0" borderId="23" applyNumberFormat="0" applyFill="0" applyProtection="0">
      <alignment horizontal="center"/>
    </xf>
    <xf numFmtId="0" fontId="71" fillId="0" borderId="23" applyNumberFormat="0" applyFill="0" applyProtection="0">
      <alignment horizontal="center"/>
    </xf>
    <xf numFmtId="0" fontId="71" fillId="0" borderId="23" applyNumberFormat="0" applyFill="0" applyProtection="0">
      <alignment horizontal="center"/>
    </xf>
    <xf numFmtId="0" fontId="71" fillId="0" borderId="23" applyNumberFormat="0" applyFill="0" applyProtection="0">
      <alignment horizontal="center"/>
    </xf>
    <xf numFmtId="0" fontId="71" fillId="0" borderId="23" applyNumberFormat="0" applyFill="0" applyProtection="0">
      <alignment horizontal="center"/>
    </xf>
    <xf numFmtId="0" fontId="71" fillId="0" borderId="23" applyNumberFormat="0" applyFill="0" applyProtection="0">
      <alignment horizontal="center"/>
    </xf>
    <xf numFmtId="0" fontId="71" fillId="0" borderId="23" applyNumberFormat="0" applyFill="0" applyProtection="0">
      <alignment horizontal="center"/>
    </xf>
    <xf numFmtId="0" fontId="71" fillId="0" borderId="23" applyNumberFormat="0" applyFill="0" applyProtection="0">
      <alignment horizontal="center"/>
    </xf>
    <xf numFmtId="0" fontId="71" fillId="0" borderId="23" applyNumberFormat="0" applyFill="0" applyProtection="0">
      <alignment horizontal="center"/>
    </xf>
    <xf numFmtId="0" fontId="71" fillId="0" borderId="23" applyNumberFormat="0" applyFill="0" applyProtection="0">
      <alignment horizontal="center"/>
    </xf>
    <xf numFmtId="166" fontId="72" fillId="0" borderId="0" applyNumberFormat="0" applyFill="0" applyBorder="0" applyProtection="0">
      <alignment horizontal="centerContinuous"/>
    </xf>
    <xf numFmtId="0" fontId="47" fillId="0" borderId="0"/>
    <xf numFmtId="0" fontId="47" fillId="21" borderId="24">
      <alignment horizontal="left" vertical="center" wrapText="1"/>
      <protection locked="0"/>
    </xf>
    <xf numFmtId="0" fontId="47" fillId="0" borderId="0"/>
    <xf numFmtId="169" fontId="47" fillId="0" borderId="0" applyFont="0" applyFill="0" applyBorder="0" applyProtection="0">
      <alignment horizontal="right"/>
    </xf>
    <xf numFmtId="169" fontId="47" fillId="0" borderId="0" applyFont="0" applyFill="0" applyBorder="0" applyProtection="0">
      <alignment horizontal="right"/>
    </xf>
    <xf numFmtId="169" fontId="47" fillId="0" borderId="0" applyFont="0" applyFill="0" applyBorder="0" applyProtection="0">
      <alignment horizontal="right"/>
    </xf>
    <xf numFmtId="169" fontId="47" fillId="0" borderId="0" applyFont="0" applyFill="0" applyBorder="0" applyProtection="0">
      <alignment horizontal="right"/>
    </xf>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73" fillId="27"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73" fillId="28"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73" fillId="27"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73" fillId="28"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73" fillId="28"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73" fillId="28"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73" fillId="29"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73" fillId="29"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73" fillId="30"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73" fillId="30"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73" fillId="30"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6"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73" fillId="31"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73" fillId="31"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73" fillId="32"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73" fillId="32"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73" fillId="32"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73" fillId="33"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73" fillId="33"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73" fillId="34"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73" fillId="34"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73" fillId="34"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73" fillId="3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73" fillId="3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73" fillId="3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73" fillId="35"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73" fillId="31"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73" fillId="31"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73" fillId="33"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73" fillId="33"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73" fillId="33"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172" fontId="47" fillId="0" borderId="0" applyFont="0" applyFill="0" applyBorder="0" applyProtection="0">
      <alignment horizontal="right"/>
    </xf>
    <xf numFmtId="172" fontId="47" fillId="0" borderId="0" applyFont="0" applyFill="0" applyBorder="0" applyProtection="0">
      <alignment horizontal="right"/>
    </xf>
    <xf numFmtId="172" fontId="47" fillId="0" borderId="0" applyFont="0" applyFill="0" applyBorder="0" applyProtection="0">
      <alignment horizontal="right"/>
    </xf>
    <xf numFmtId="172" fontId="47" fillId="0" borderId="0" applyFont="0" applyFill="0" applyBorder="0" applyProtection="0">
      <alignment horizontal="right"/>
    </xf>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73" fillId="3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73" fillId="35"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73" fillId="27"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73" fillId="27"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73" fillId="27"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73" fillId="29"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73" fillId="29"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73" fillId="29"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73" fillId="29"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73" fillId="36"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73" fillId="36"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73"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73"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73"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73" fillId="30"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73" fillId="30"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73" fillId="34"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73" fillId="34"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73" fillId="34"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73" fillId="35" borderId="0" applyNumberFormat="0" applyBorder="0" applyAlignment="0" applyProtection="0"/>
    <xf numFmtId="0" fontId="73" fillId="27" borderId="0" applyNumberFormat="0" applyBorder="0" applyAlignment="0" applyProtection="0"/>
    <xf numFmtId="0" fontId="73" fillId="27"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73" fillId="3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73" fillId="27"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73" fillId="27"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73" fillId="27"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73" fillId="31"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73" fillId="3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73" fillId="38"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73" fillId="38"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73" fillId="38"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173" fontId="47" fillId="0" borderId="0" applyFont="0" applyFill="0" applyBorder="0" applyProtection="0">
      <alignment horizontal="right"/>
    </xf>
    <xf numFmtId="173" fontId="47" fillId="0" borderId="0" applyFont="0" applyFill="0" applyBorder="0" applyProtection="0">
      <alignment horizontal="right"/>
    </xf>
    <xf numFmtId="173" fontId="47" fillId="0" borderId="0" applyFont="0" applyFill="0" applyBorder="0" applyProtection="0">
      <alignment horizontal="right"/>
    </xf>
    <xf numFmtId="173" fontId="47" fillId="0" borderId="0" applyFont="0" applyFill="0" applyBorder="0" applyProtection="0">
      <alignment horizontal="right"/>
    </xf>
    <xf numFmtId="0" fontId="74" fillId="39" borderId="0" applyNumberFormat="0" applyBorder="0" applyAlignment="0" applyProtection="0"/>
    <xf numFmtId="0" fontId="74" fillId="35"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5" borderId="0" applyNumberFormat="0" applyBorder="0" applyAlignment="0" applyProtection="0"/>
    <xf numFmtId="0" fontId="74" fillId="29" borderId="0" applyNumberFormat="0" applyBorder="0" applyAlignment="0" applyProtection="0"/>
    <xf numFmtId="0" fontId="74" fillId="40"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40" borderId="0" applyNumberFormat="0" applyBorder="0" applyAlignment="0" applyProtection="0"/>
    <xf numFmtId="0" fontId="74" fillId="37" borderId="0" applyNumberFormat="0" applyBorder="0" applyAlignment="0" applyProtection="0"/>
    <xf numFmtId="0" fontId="74" fillId="38"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38" borderId="0" applyNumberFormat="0" applyBorder="0" applyAlignment="0" applyProtection="0"/>
    <xf numFmtId="0" fontId="74" fillId="41" borderId="0" applyNumberFormat="0" applyBorder="0" applyAlignment="0" applyProtection="0"/>
    <xf numFmtId="0" fontId="74" fillId="30"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0" borderId="0" applyNumberFormat="0" applyBorder="0" applyAlignment="0" applyProtection="0"/>
    <xf numFmtId="0" fontId="74" fillId="42" borderId="0" applyNumberFormat="0" applyBorder="0" applyAlignment="0" applyProtection="0"/>
    <xf numFmtId="0" fontId="74" fillId="35"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35" borderId="0" applyNumberFormat="0" applyBorder="0" applyAlignment="0" applyProtection="0"/>
    <xf numFmtId="0" fontId="74" fillId="43" borderId="0" applyNumberFormat="0" applyBorder="0" applyAlignment="0" applyProtection="0"/>
    <xf numFmtId="0" fontId="74" fillId="29"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74" fillId="29" borderId="0" applyNumberFormat="0" applyBorder="0" applyAlignment="0" applyProtection="0"/>
    <xf numFmtId="0" fontId="74" fillId="44" borderId="0" applyNumberFormat="0" applyBorder="0" applyAlignment="0" applyProtection="0"/>
    <xf numFmtId="0" fontId="74" fillId="45"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5" borderId="0" applyNumberFormat="0" applyBorder="0" applyAlignment="0" applyProtection="0"/>
    <xf numFmtId="0" fontId="74" fillId="46" borderId="0" applyNumberFormat="0" applyBorder="0" applyAlignment="0" applyProtection="0"/>
    <xf numFmtId="0" fontId="74" fillId="40" borderId="0" applyNumberFormat="0" applyBorder="0" applyAlignment="0" applyProtection="0"/>
    <xf numFmtId="0" fontId="74" fillId="46" borderId="0" applyNumberFormat="0" applyBorder="0" applyAlignment="0" applyProtection="0"/>
    <xf numFmtId="0" fontId="74" fillId="46" borderId="0" applyNumberFormat="0" applyBorder="0" applyAlignment="0" applyProtection="0"/>
    <xf numFmtId="0" fontId="74" fillId="46" borderId="0" applyNumberFormat="0" applyBorder="0" applyAlignment="0" applyProtection="0"/>
    <xf numFmtId="0" fontId="74" fillId="40" borderId="0" applyNumberFormat="0" applyBorder="0" applyAlignment="0" applyProtection="0"/>
    <xf numFmtId="0" fontId="74" fillId="47" borderId="0" applyNumberFormat="0" applyBorder="0" applyAlignment="0" applyProtection="0"/>
    <xf numFmtId="0" fontId="74" fillId="38"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74" fillId="38" borderId="0" applyNumberFormat="0" applyBorder="0" applyAlignment="0" applyProtection="0"/>
    <xf numFmtId="0" fontId="74" fillId="41" borderId="0" applyNumberFormat="0" applyBorder="0" applyAlignment="0" applyProtection="0"/>
    <xf numFmtId="0" fontId="74" fillId="48"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8"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0" borderId="0" applyNumberFormat="0" applyBorder="0" applyAlignment="0" applyProtection="0"/>
    <xf numFmtId="0" fontId="74" fillId="46"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6" borderId="0" applyNumberFormat="0" applyBorder="0" applyAlignment="0" applyProtection="0"/>
    <xf numFmtId="0" fontId="75" fillId="0" borderId="0" applyNumberFormat="0" applyFill="0" applyBorder="0" applyAlignment="0">
      <protection locked="0"/>
    </xf>
    <xf numFmtId="0" fontId="47" fillId="0" borderId="0" applyNumberFormat="0" applyFill="0" applyBorder="0" applyAlignment="0" applyProtection="0"/>
    <xf numFmtId="0" fontId="76" fillId="0" borderId="25">
      <alignment horizontal="center" vertical="center"/>
    </xf>
    <xf numFmtId="0" fontId="56" fillId="0" borderId="26">
      <alignment vertical="center"/>
      <protection locked="0"/>
    </xf>
    <xf numFmtId="174" fontId="56" fillId="0" borderId="26">
      <alignment horizontal="right" vertical="center"/>
      <protection locked="0"/>
    </xf>
    <xf numFmtId="0" fontId="77" fillId="0" borderId="0" applyNumberFormat="0" applyFont="0" applyBorder="0" applyAlignment="0">
      <alignment horizontal="left" vertical="center"/>
    </xf>
    <xf numFmtId="0" fontId="78" fillId="30" borderId="0" applyNumberFormat="0" applyBorder="0" applyAlignment="0" applyProtection="0"/>
    <xf numFmtId="0" fontId="78" fillId="34"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4" borderId="0" applyNumberFormat="0" applyBorder="0" applyAlignment="0" applyProtection="0"/>
    <xf numFmtId="175" fontId="47" fillId="0" borderId="0" applyBorder="0"/>
    <xf numFmtId="0" fontId="79" fillId="0" borderId="0" applyNumberFormat="0" applyAlignment="0">
      <alignment horizontal="left"/>
    </xf>
    <xf numFmtId="0" fontId="80" fillId="0" borderId="27" applyNumberFormat="0" applyAlignment="0" applyProtection="0"/>
    <xf numFmtId="0" fontId="81" fillId="0" borderId="0" applyNumberFormat="0" applyAlignment="0" applyProtection="0"/>
    <xf numFmtId="0" fontId="82" fillId="0" borderId="0" applyNumberFormat="0" applyAlignment="0" applyProtection="0"/>
    <xf numFmtId="0" fontId="81" fillId="0" borderId="28" applyNumberForma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49"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33"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19"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3" fillId="36" borderId="19" applyNumberFormat="0" applyFont="0" applyAlignment="0" applyProtection="0"/>
    <xf numFmtId="0" fontId="84" fillId="0" borderId="0" applyNumberFormat="0" applyFill="0" applyBorder="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0" fontId="83" fillId="32" borderId="19" applyNumberFormat="0" applyFont="0" applyAlignment="0" applyProtection="0"/>
    <xf numFmtId="5" fontId="85" fillId="0" borderId="29" applyAlignment="0" applyProtection="0"/>
    <xf numFmtId="49" fontId="86" fillId="0" borderId="0" applyFont="0" applyFill="0" applyBorder="0" applyAlignment="0" applyProtection="0">
      <alignment horizontal="left"/>
    </xf>
    <xf numFmtId="3" fontId="83" fillId="0" borderId="0" applyAlignment="0" applyProtection="0"/>
    <xf numFmtId="165" fontId="56" fillId="0" borderId="0" applyFill="0" applyBorder="0" applyAlignment="0" applyProtection="0"/>
    <xf numFmtId="49" fontId="56" fillId="0" borderId="0" applyNumberFormat="0" applyAlignment="0" applyProtection="0">
      <alignment horizontal="left"/>
    </xf>
    <xf numFmtId="49" fontId="87" fillId="0" borderId="30" applyNumberFormat="0" applyAlignment="0" applyProtection="0">
      <alignment horizontal="left" wrapText="1"/>
    </xf>
    <xf numFmtId="49" fontId="87" fillId="0" borderId="0" applyNumberFormat="0" applyAlignment="0" applyProtection="0">
      <alignment horizontal="left" wrapText="1"/>
    </xf>
    <xf numFmtId="49" fontId="88" fillId="0" borderId="0" applyAlignment="0" applyProtection="0">
      <alignment horizontal="left"/>
    </xf>
    <xf numFmtId="176" fontId="47" fillId="50" borderId="31" applyNumberFormat="0">
      <alignment vertical="center"/>
    </xf>
    <xf numFmtId="177" fontId="47" fillId="51" borderId="31" applyNumberFormat="0">
      <alignment vertical="center"/>
    </xf>
    <xf numFmtId="177" fontId="47" fillId="51" borderId="31" applyNumberFormat="0">
      <alignment vertical="center"/>
    </xf>
    <xf numFmtId="1" fontId="47" fillId="52" borderId="31" applyNumberFormat="0">
      <alignment vertical="center"/>
    </xf>
    <xf numFmtId="1" fontId="47" fillId="52" borderId="31" applyNumberFormat="0">
      <alignment vertical="center"/>
    </xf>
    <xf numFmtId="176" fontId="47" fillId="52" borderId="31" applyNumberFormat="0">
      <alignment vertical="center"/>
    </xf>
    <xf numFmtId="176" fontId="47" fillId="52" borderId="31" applyNumberFormat="0">
      <alignment vertical="center"/>
    </xf>
    <xf numFmtId="176" fontId="47" fillId="53" borderId="31" applyNumberFormat="0">
      <alignment vertical="center"/>
    </xf>
    <xf numFmtId="176" fontId="47" fillId="53" borderId="31" applyNumberFormat="0">
      <alignment vertical="center"/>
    </xf>
    <xf numFmtId="3" fontId="47" fillId="0" borderId="31" applyNumberFormat="0">
      <alignment vertical="center"/>
    </xf>
    <xf numFmtId="3" fontId="47" fillId="0" borderId="31" applyNumberFormat="0">
      <alignment vertical="center"/>
    </xf>
    <xf numFmtId="176" fontId="47" fillId="50" borderId="31" applyNumberFormat="0">
      <alignment vertical="center"/>
    </xf>
    <xf numFmtId="0" fontId="47" fillId="50" borderId="31" applyNumberFormat="0">
      <alignment vertical="center"/>
    </xf>
    <xf numFmtId="0" fontId="47" fillId="50" borderId="31" applyNumberFormat="0">
      <alignment vertical="center"/>
    </xf>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90" fillId="55"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89" fillId="54" borderId="32" applyNumberFormat="0" applyAlignment="0" applyProtection="0"/>
    <xf numFmtId="0" fontId="90" fillId="55" borderId="32" applyNumberFormat="0" applyAlignment="0" applyProtection="0"/>
    <xf numFmtId="178" fontId="47" fillId="20" borderId="33">
      <alignment horizontal="right" vertical="top"/>
    </xf>
    <xf numFmtId="0" fontId="47" fillId="20" borderId="33">
      <alignment horizontal="left" indent="5"/>
    </xf>
    <xf numFmtId="3" fontId="47" fillId="20" borderId="33">
      <alignment horizontal="right"/>
    </xf>
    <xf numFmtId="3" fontId="47" fillId="20" borderId="33">
      <alignment horizontal="right"/>
    </xf>
    <xf numFmtId="178" fontId="47" fillId="20" borderId="20" applyNumberFormat="0">
      <alignment horizontal="right" vertical="top"/>
    </xf>
    <xf numFmtId="0" fontId="47" fillId="20" borderId="20">
      <alignment horizontal="left" indent="3"/>
    </xf>
    <xf numFmtId="3" fontId="47" fillId="20" borderId="20">
      <alignment horizontal="right"/>
    </xf>
    <xf numFmtId="178" fontId="59" fillId="20" borderId="20" applyNumberFormat="0">
      <alignment horizontal="right" vertical="top"/>
    </xf>
    <xf numFmtId="0" fontId="59" fillId="20" borderId="20">
      <alignment horizontal="left" indent="1"/>
    </xf>
    <xf numFmtId="0" fontId="59" fillId="20" borderId="20">
      <alignment horizontal="right" vertical="top"/>
    </xf>
    <xf numFmtId="0" fontId="59" fillId="20" borderId="20"/>
    <xf numFmtId="179" fontId="59" fillId="20" borderId="20">
      <alignment horizontal="right"/>
    </xf>
    <xf numFmtId="3" fontId="59" fillId="20" borderId="20">
      <alignment horizontal="right"/>
    </xf>
    <xf numFmtId="3" fontId="59" fillId="20" borderId="20">
      <alignment horizontal="right"/>
    </xf>
    <xf numFmtId="0" fontId="47" fillId="20" borderId="24" applyFont="0" applyFill="0" applyAlignment="0"/>
    <xf numFmtId="0" fontId="59" fillId="20" borderId="20">
      <alignment horizontal="right" vertical="top"/>
    </xf>
    <xf numFmtId="0" fontId="59" fillId="20" borderId="20">
      <alignment horizontal="left" indent="2"/>
    </xf>
    <xf numFmtId="3" fontId="59" fillId="20" borderId="20">
      <alignment horizontal="right"/>
    </xf>
    <xf numFmtId="178" fontId="47" fillId="20" borderId="20" applyNumberFormat="0">
      <alignment horizontal="right" vertical="top"/>
    </xf>
    <xf numFmtId="0" fontId="47" fillId="20" borderId="20">
      <alignment horizontal="left" indent="3"/>
    </xf>
    <xf numFmtId="3" fontId="47" fillId="20" borderId="20">
      <alignment horizontal="right"/>
    </xf>
    <xf numFmtId="3" fontId="47" fillId="20" borderId="20">
      <alignment horizontal="right"/>
    </xf>
    <xf numFmtId="3" fontId="47" fillId="20" borderId="20">
      <alignment horizontal="right"/>
    </xf>
    <xf numFmtId="3" fontId="47" fillId="20" borderId="20">
      <alignment horizontal="right"/>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0" fontId="91" fillId="56" borderId="34" applyNumberFormat="0" applyAlignment="0" applyProtection="0"/>
    <xf numFmtId="173" fontId="83" fillId="0" borderId="0" applyFont="0" applyFill="0" applyBorder="0" applyProtection="0">
      <alignment horizontal="right"/>
    </xf>
    <xf numFmtId="180" fontId="83" fillId="0" borderId="0" applyFont="0" applyFill="0" applyBorder="0" applyProtection="0">
      <alignment horizontal="left"/>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176" fontId="67" fillId="19" borderId="35"/>
    <xf numFmtId="3" fontId="93" fillId="0" borderId="0"/>
    <xf numFmtId="3" fontId="93" fillId="0" borderId="0"/>
    <xf numFmtId="3" fontId="93" fillId="0" borderId="0"/>
    <xf numFmtId="3" fontId="93" fillId="0" borderId="0"/>
    <xf numFmtId="3" fontId="93" fillId="0" borderId="0"/>
    <xf numFmtId="3" fontId="93" fillId="0" borderId="0"/>
    <xf numFmtId="3" fontId="93" fillId="0" borderId="0"/>
    <xf numFmtId="3" fontId="93" fillId="0" borderId="0"/>
    <xf numFmtId="41" fontId="94" fillId="0" borderId="0" applyFont="0" applyFill="0" applyBorder="0" applyAlignment="0" applyProtection="0"/>
    <xf numFmtId="41" fontId="94" fillId="0" borderId="0" applyFont="0" applyFill="0" applyBorder="0" applyAlignment="0" applyProtection="0"/>
    <xf numFmtId="41" fontId="94" fillId="0" borderId="0" applyFont="0" applyFill="0" applyBorder="0" applyAlignment="0" applyProtection="0"/>
    <xf numFmtId="0" fontId="95" fillId="0" borderId="0" applyFont="0" applyFill="0" applyBorder="0" applyAlignment="0" applyProtection="0">
      <alignment horizontal="right"/>
    </xf>
    <xf numFmtId="181" fontId="95" fillId="0" borderId="0" applyFont="0" applyFill="0" applyBorder="0" applyAlignment="0" applyProtection="0"/>
    <xf numFmtId="182" fontId="95" fillId="0" borderId="0" applyFont="0" applyFill="0" applyBorder="0" applyAlignment="0" applyProtection="0">
      <alignment horizontal="right"/>
    </xf>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47" fillId="0" borderId="0" applyFont="0" applyFill="0" applyBorder="0" applyAlignment="0" applyProtection="0"/>
    <xf numFmtId="43" fontId="73" fillId="0" borderId="0" applyFont="0" applyFill="0" applyBorder="0" applyAlignment="0" applyProtection="0"/>
    <xf numFmtId="43" fontId="47"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3"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68" fillId="0" borderId="0" applyFont="0" applyFill="0" applyBorder="0" applyAlignment="0" applyProtection="0"/>
    <xf numFmtId="43" fontId="76" fillId="0" borderId="0" applyFont="0" applyFill="0" applyBorder="0" applyAlignment="0" applyProtection="0"/>
    <xf numFmtId="43" fontId="73" fillId="0" borderId="0" applyFont="0" applyFill="0" applyBorder="0" applyAlignment="0" applyProtection="0"/>
    <xf numFmtId="43" fontId="47" fillId="0" borderId="0" applyFont="0" applyFill="0" applyBorder="0" applyAlignment="0" applyProtection="0"/>
    <xf numFmtId="183" fontId="95" fillId="0" borderId="0" applyFont="0" applyFill="0" applyBorder="0" applyAlignment="0" applyProtection="0"/>
    <xf numFmtId="184" fontId="95" fillId="0" borderId="0" applyFont="0" applyFill="0" applyBorder="0" applyAlignment="0" applyProtection="0">
      <alignment horizontal="right"/>
    </xf>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68"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185" fontId="95"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186" fontId="95" fillId="0" borderId="0" applyFont="0" applyFill="0" applyBorder="0" applyAlignment="0" applyProtection="0"/>
    <xf numFmtId="3" fontId="96" fillId="0" borderId="0" applyFont="0" applyFill="0" applyBorder="0" applyAlignment="0" applyProtection="0"/>
    <xf numFmtId="0" fontId="97" fillId="0" borderId="0"/>
    <xf numFmtId="0" fontId="98" fillId="0" borderId="0"/>
    <xf numFmtId="0" fontId="97" fillId="0" borderId="0"/>
    <xf numFmtId="0" fontId="98" fillId="0" borderId="0"/>
    <xf numFmtId="0" fontId="47" fillId="0" borderId="0"/>
    <xf numFmtId="0" fontId="47" fillId="0" borderId="0"/>
    <xf numFmtId="0" fontId="47" fillId="0" borderId="0"/>
    <xf numFmtId="0" fontId="59" fillId="0" borderId="0">
      <alignment horizontal="left" indent="3"/>
    </xf>
    <xf numFmtId="0" fontId="59" fillId="0" borderId="0">
      <alignment horizontal="left" indent="5"/>
    </xf>
    <xf numFmtId="0" fontId="47" fillId="0" borderId="0">
      <alignment horizontal="left"/>
    </xf>
    <xf numFmtId="0" fontId="47" fillId="0" borderId="0"/>
    <xf numFmtId="0" fontId="47" fillId="0" borderId="0">
      <alignment horizontal="left"/>
    </xf>
    <xf numFmtId="0" fontId="47" fillId="21" borderId="0">
      <alignment vertical="top" wrapText="1"/>
      <protection locked="0"/>
    </xf>
    <xf numFmtId="187" fontId="47" fillId="0" borderId="0" applyFont="0" applyFill="0" applyBorder="0" applyAlignment="0" applyProtection="0"/>
    <xf numFmtId="187" fontId="47" fillId="0" borderId="0" applyFont="0" applyFill="0" applyBorder="0" applyAlignment="0" applyProtection="0"/>
    <xf numFmtId="0" fontId="95" fillId="0" borderId="0" applyFont="0" applyFill="0" applyBorder="0" applyAlignment="0" applyProtection="0">
      <alignment horizontal="right"/>
    </xf>
    <xf numFmtId="188" fontId="47" fillId="0" borderId="0" applyFont="0" applyFill="0" applyBorder="0" applyAlignment="0" applyProtection="0"/>
    <xf numFmtId="189" fontId="47" fillId="0" borderId="0" applyFont="0" applyFill="0" applyBorder="0" applyAlignment="0" applyProtection="0"/>
    <xf numFmtId="44" fontId="47" fillId="0" borderId="0" applyFont="0" applyFill="0" applyBorder="0" applyAlignment="0" applyProtection="0"/>
    <xf numFmtId="190" fontId="99" fillId="0" borderId="0" applyFont="0" applyFill="0" applyBorder="0" applyAlignment="0" applyProtection="0"/>
    <xf numFmtId="0" fontId="95" fillId="0" borderId="0" applyFill="0" applyBorder="0" applyProtection="0"/>
    <xf numFmtId="188" fontId="47" fillId="0" borderId="0" applyFont="0" applyFill="0" applyBorder="0" applyAlignment="0" applyProtection="0"/>
    <xf numFmtId="191" fontId="99" fillId="0" borderId="0" applyFont="0" applyFill="0" applyBorder="0" applyAlignment="0" applyProtection="0"/>
    <xf numFmtId="188" fontId="47" fillId="0" borderId="0" applyFont="0" applyFill="0" applyBorder="0" applyAlignment="0" applyProtection="0"/>
    <xf numFmtId="188" fontId="46" fillId="0" borderId="0" applyFont="0" applyFill="0" applyBorder="0" applyAlignment="0" applyProtection="0"/>
    <xf numFmtId="192" fontId="95" fillId="0" borderId="0" applyFont="0" applyFill="0" applyBorder="0" applyAlignment="0" applyProtection="0"/>
    <xf numFmtId="193" fontId="95" fillId="0" borderId="0" applyFont="0" applyFill="0" applyBorder="0" applyAlignment="0" applyProtection="0"/>
    <xf numFmtId="0" fontId="59" fillId="0" borderId="0"/>
    <xf numFmtId="0" fontId="96" fillId="0" borderId="0" applyFont="0" applyFill="0" applyBorder="0" applyAlignment="0" applyProtection="0"/>
    <xf numFmtId="0" fontId="95" fillId="0" borderId="0" applyFont="0" applyFill="0" applyBorder="0" applyAlignment="0" applyProtection="0"/>
    <xf numFmtId="194" fontId="95" fillId="0" borderId="0" applyFont="0" applyFill="0" applyBorder="0" applyAlignment="0" applyProtection="0"/>
    <xf numFmtId="195" fontId="95" fillId="0" borderId="0" applyFont="0" applyFill="0" applyBorder="0" applyAlignment="0" applyProtection="0"/>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196" fontId="100" fillId="53" borderId="36">
      <alignment horizontal="center"/>
    </xf>
    <xf numFmtId="0" fontId="101" fillId="0" borderId="37" applyNumberFormat="0" applyBorder="0" applyAlignment="0" applyProtection="0">
      <alignment horizontal="right" vertical="center"/>
    </xf>
    <xf numFmtId="0" fontId="101" fillId="0" borderId="37" applyNumberFormat="0" applyBorder="0" applyAlignment="0" applyProtection="0">
      <alignment horizontal="right" vertical="center"/>
    </xf>
    <xf numFmtId="0" fontId="47" fillId="0" borderId="0">
      <protection locked="0"/>
    </xf>
    <xf numFmtId="0" fontId="47" fillId="0" borderId="0"/>
    <xf numFmtId="0" fontId="102" fillId="57" borderId="0" applyNumberFormat="0" applyBorder="0" applyAlignment="0"/>
    <xf numFmtId="169" fontId="76" fillId="0" borderId="0" applyBorder="0"/>
    <xf numFmtId="169" fontId="76" fillId="0" borderId="6"/>
    <xf numFmtId="0" fontId="95" fillId="0" borderId="38" applyNumberFormat="0" applyFont="0" applyFill="0" applyAlignment="0" applyProtection="0"/>
    <xf numFmtId="0" fontId="47" fillId="0" borderId="0">
      <protection locked="0"/>
    </xf>
    <xf numFmtId="0" fontId="47" fillId="0" borderId="0">
      <protection locked="0"/>
    </xf>
    <xf numFmtId="0" fontId="103" fillId="0" borderId="0" applyNumberFormat="0" applyFill="0" applyBorder="0" applyAlignment="0" applyProtection="0">
      <protection locked="0"/>
    </xf>
    <xf numFmtId="197" fontId="47" fillId="0" borderId="0" applyFont="0" applyFill="0" applyBorder="0" applyAlignment="0" applyProtection="0"/>
    <xf numFmtId="198" fontId="47" fillId="0" borderId="0" applyFont="0" applyFill="0" applyBorder="0" applyAlignment="0" applyProtection="0"/>
    <xf numFmtId="0" fontId="100" fillId="58" borderId="39" applyNumberFormat="0"/>
    <xf numFmtId="37" fontId="56" fillId="0" borderId="15" applyNumberFormat="0">
      <alignment horizontal="centerContinuous" vertical="top" wrapText="1"/>
    </xf>
    <xf numFmtId="37" fontId="56" fillId="0" borderId="15" applyNumberFormat="0">
      <alignment horizontal="centerContinuous" vertical="top" wrapText="1"/>
    </xf>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 fontId="105" fillId="0" borderId="0" applyNumberFormat="0" applyFill="0" applyBorder="0" applyAlignment="0" applyProtection="0"/>
    <xf numFmtId="199" fontId="106" fillId="0" borderId="0" applyFill="0" applyBorder="0"/>
    <xf numFmtId="15" fontId="62" fillId="0" borderId="0" applyFill="0" applyBorder="0" applyProtection="0">
      <alignment horizontal="center"/>
    </xf>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0" fontId="107" fillId="54" borderId="25" applyAlignment="0" applyProtection="0"/>
    <xf numFmtId="201" fontId="108" fillId="0" borderId="0" applyNumberFormat="0" applyFill="0" applyBorder="0" applyAlignment="0" applyProtection="0"/>
    <xf numFmtId="201" fontId="109" fillId="36" borderId="24" applyAlignment="0">
      <protection locked="0"/>
    </xf>
    <xf numFmtId="202" fontId="62" fillId="0" borderId="0" applyFill="0" applyBorder="0" applyAlignment="0" applyProtection="0"/>
    <xf numFmtId="0" fontId="47" fillId="0" borderId="0">
      <protection locked="0"/>
    </xf>
    <xf numFmtId="0" fontId="47" fillId="0" borderId="0">
      <protection locked="0"/>
    </xf>
    <xf numFmtId="0" fontId="47" fillId="0" borderId="0">
      <protection locked="0"/>
    </xf>
    <xf numFmtId="0" fontId="47" fillId="0" borderId="0">
      <protection locked="0"/>
    </xf>
    <xf numFmtId="0" fontId="47" fillId="0" borderId="0">
      <protection locked="0"/>
    </xf>
    <xf numFmtId="0" fontId="47" fillId="0" borderId="0">
      <protection locked="0"/>
    </xf>
    <xf numFmtId="0" fontId="47" fillId="0" borderId="0">
      <protection locked="0"/>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100" fillId="53" borderId="36">
      <alignment horizontal="center"/>
    </xf>
    <xf numFmtId="0" fontId="47" fillId="0" borderId="0">
      <protection locked="0"/>
    </xf>
    <xf numFmtId="171" fontId="47" fillId="0" borderId="0" applyFont="0" applyFill="0" applyBorder="0" applyAlignment="0" applyProtection="0"/>
    <xf numFmtId="0" fontId="47" fillId="0" borderId="0">
      <protection locked="0"/>
    </xf>
    <xf numFmtId="2" fontId="96" fillId="0" borderId="0" applyFont="0" applyFill="0" applyBorder="0" applyAlignment="0" applyProtection="0"/>
    <xf numFmtId="0" fontId="110" fillId="0" borderId="0"/>
    <xf numFmtId="0" fontId="111" fillId="0" borderId="0">
      <alignment horizontal="right"/>
      <protection locked="0"/>
    </xf>
    <xf numFmtId="0" fontId="47" fillId="0" borderId="3"/>
    <xf numFmtId="0" fontId="47" fillId="0" borderId="0">
      <alignment horizontal="left"/>
    </xf>
    <xf numFmtId="0" fontId="112" fillId="0" borderId="0">
      <alignment horizontal="left"/>
    </xf>
    <xf numFmtId="0" fontId="113" fillId="0" borderId="0" applyFill="0" applyBorder="0" applyProtection="0">
      <alignment horizontal="left"/>
    </xf>
    <xf numFmtId="0" fontId="113" fillId="0" borderId="0">
      <alignment horizontal="left"/>
    </xf>
    <xf numFmtId="0" fontId="114" fillId="0" borderId="0" applyNumberFormat="0" applyFill="0" applyBorder="0" applyProtection="0">
      <alignment horizontal="left"/>
    </xf>
    <xf numFmtId="0" fontId="115" fillId="0" borderId="0">
      <alignment horizontal="left"/>
    </xf>
    <xf numFmtId="0" fontId="114" fillId="0" borderId="0">
      <alignment horizontal="left"/>
    </xf>
    <xf numFmtId="0" fontId="47" fillId="0" borderId="0" applyFont="0" applyFill="0" applyBorder="0" applyProtection="0">
      <alignment horizontal="right"/>
    </xf>
    <xf numFmtId="0" fontId="47" fillId="0" borderId="0" applyFont="0" applyFill="0" applyBorder="0" applyProtection="0">
      <alignment horizontal="right"/>
    </xf>
    <xf numFmtId="0" fontId="47" fillId="0" borderId="0" applyFont="0" applyFill="0" applyBorder="0" applyProtection="0">
      <alignment horizontal="right"/>
    </xf>
    <xf numFmtId="0" fontId="47" fillId="0" borderId="0" applyFont="0" applyFill="0" applyBorder="0" applyProtection="0">
      <alignment horizontal="right"/>
    </xf>
    <xf numFmtId="0" fontId="116" fillId="32" borderId="0" applyNumberFormat="0" applyBorder="0" applyAlignment="0" applyProtection="0"/>
    <xf numFmtId="0" fontId="116" fillId="35" borderId="0" applyNumberFormat="0" applyBorder="0" applyAlignment="0" applyProtection="0"/>
    <xf numFmtId="0" fontId="116" fillId="32" borderId="0" applyNumberFormat="0" applyBorder="0" applyAlignment="0" applyProtection="0"/>
    <xf numFmtId="0" fontId="116" fillId="32" borderId="0" applyNumberFormat="0" applyBorder="0" applyAlignment="0" applyProtection="0"/>
    <xf numFmtId="0" fontId="116" fillId="32" borderId="0" applyNumberFormat="0" applyBorder="0" applyAlignment="0" applyProtection="0"/>
    <xf numFmtId="0" fontId="116" fillId="35" borderId="0" applyNumberFormat="0" applyBorder="0" applyAlignment="0" applyProtection="0"/>
    <xf numFmtId="38" fontId="56" fillId="53" borderId="0" applyNumberFormat="0" applyBorder="0" applyAlignment="0" applyProtection="0"/>
    <xf numFmtId="37" fontId="117" fillId="53" borderId="7" applyBorder="0" applyAlignment="0"/>
    <xf numFmtId="37" fontId="117" fillId="53" borderId="7" applyBorder="0" applyAlignment="0"/>
    <xf numFmtId="37" fontId="117" fillId="53" borderId="7" applyBorder="0" applyAlignment="0"/>
    <xf numFmtId="0" fontId="118" fillId="53" borderId="40" applyNumberFormat="0">
      <alignment vertical="center"/>
    </xf>
    <xf numFmtId="37" fontId="117" fillId="53" borderId="7" applyBorder="0" applyAlignment="0"/>
    <xf numFmtId="0" fontId="47" fillId="0" borderId="0"/>
    <xf numFmtId="0" fontId="47" fillId="0" borderId="0"/>
    <xf numFmtId="0" fontId="119" fillId="0" borderId="0">
      <alignment horizontal="left" vertical="top"/>
    </xf>
    <xf numFmtId="0" fontId="120" fillId="0" borderId="0">
      <alignment horizontal="left" indent="1"/>
    </xf>
    <xf numFmtId="0" fontId="121" fillId="0" borderId="0">
      <alignment horizontal="left" indent="2"/>
    </xf>
    <xf numFmtId="0" fontId="122" fillId="0" borderId="0">
      <alignment horizontal="left" indent="2"/>
    </xf>
    <xf numFmtId="0" fontId="95" fillId="0" borderId="0" applyFont="0" applyFill="0" applyBorder="0" applyAlignment="0" applyProtection="0">
      <alignment horizontal="right"/>
    </xf>
    <xf numFmtId="0" fontId="117" fillId="0" borderId="0">
      <alignment horizontal="center" vertical="center" wrapText="1"/>
    </xf>
    <xf numFmtId="0" fontId="123" fillId="0" borderId="0">
      <alignment horizontal="left"/>
    </xf>
    <xf numFmtId="0" fontId="123" fillId="0" borderId="0">
      <alignment horizontal="left"/>
    </xf>
    <xf numFmtId="0" fontId="124" fillId="0" borderId="0">
      <alignment horizontal="left" vertical="center"/>
    </xf>
    <xf numFmtId="0" fontId="54" fillId="0" borderId="2" applyNumberFormat="0" applyAlignment="0" applyProtection="0">
      <alignment horizontal="left" vertical="center"/>
    </xf>
    <xf numFmtId="0" fontId="54" fillId="0" borderId="25">
      <alignment horizontal="left" vertical="center"/>
    </xf>
    <xf numFmtId="0" fontId="56" fillId="0" borderId="25">
      <alignment horizontal="center" vertical="center" wrapText="1"/>
    </xf>
    <xf numFmtId="0" fontId="125" fillId="59" borderId="41" applyProtection="0">
      <alignment horizontal="right"/>
    </xf>
    <xf numFmtId="0" fontId="117" fillId="0" borderId="0">
      <alignment horizontal="left" wrapText="1"/>
    </xf>
    <xf numFmtId="0" fontId="126" fillId="59" borderId="0" applyProtection="0">
      <alignment horizontal="left"/>
    </xf>
    <xf numFmtId="0" fontId="127" fillId="0" borderId="0" applyNumberFormat="0" applyFill="0" applyBorder="0" applyAlignment="0" applyProtection="0"/>
    <xf numFmtId="0" fontId="128" fillId="0" borderId="42" applyNumberFormat="0" applyFill="0" applyAlignment="0" applyProtection="0"/>
    <xf numFmtId="0" fontId="129" fillId="0" borderId="0">
      <alignment vertical="top" wrapText="1"/>
    </xf>
    <xf numFmtId="0" fontId="129" fillId="0" borderId="0">
      <alignment vertical="top" wrapText="1"/>
    </xf>
    <xf numFmtId="0" fontId="129" fillId="0" borderId="0">
      <alignment vertical="top" wrapText="1"/>
    </xf>
    <xf numFmtId="0" fontId="129" fillId="0" borderId="0">
      <alignment vertical="top" wrapText="1"/>
    </xf>
    <xf numFmtId="0" fontId="129" fillId="0" borderId="0">
      <alignment vertical="top" wrapText="1"/>
    </xf>
    <xf numFmtId="0" fontId="129" fillId="0" borderId="0">
      <alignment vertical="top" wrapText="1"/>
    </xf>
    <xf numFmtId="0" fontId="128" fillId="0" borderId="42" applyNumberFormat="0" applyFill="0" applyAlignment="0" applyProtection="0"/>
    <xf numFmtId="0" fontId="129" fillId="0" borderId="0">
      <alignment vertical="top" wrapText="1"/>
    </xf>
    <xf numFmtId="0" fontId="128" fillId="0" borderId="42" applyNumberFormat="0" applyFill="0" applyAlignment="0" applyProtection="0"/>
    <xf numFmtId="0" fontId="130" fillId="0" borderId="43" applyNumberFormat="0" applyFill="0" applyAlignment="0" applyProtection="0"/>
    <xf numFmtId="0" fontId="131" fillId="0" borderId="0">
      <alignment horizontal="left"/>
    </xf>
    <xf numFmtId="0" fontId="47" fillId="0" borderId="6">
      <alignment horizontal="left" vertical="top"/>
    </xf>
    <xf numFmtId="0" fontId="132" fillId="0" borderId="44" applyNumberFormat="0" applyFill="0" applyAlignment="0" applyProtection="0"/>
    <xf numFmtId="177" fontId="54" fillId="0" borderId="0" applyNumberFormat="0" applyFill="0" applyAlignment="0" applyProtection="0"/>
    <xf numFmtId="177" fontId="54" fillId="0" borderId="0" applyNumberFormat="0" applyFill="0" applyAlignment="0" applyProtection="0"/>
    <xf numFmtId="0" fontId="132" fillId="0" borderId="44" applyNumberFormat="0" applyFill="0" applyAlignment="0" applyProtection="0"/>
    <xf numFmtId="177" fontId="54" fillId="0" borderId="0" applyNumberFormat="0" applyFill="0" applyAlignment="0" applyProtection="0"/>
    <xf numFmtId="0" fontId="132" fillId="0" borderId="44" applyNumberFormat="0" applyFill="0" applyAlignment="0" applyProtection="0"/>
    <xf numFmtId="0" fontId="132" fillId="0" borderId="44" applyNumberFormat="0" applyFill="0" applyAlignment="0" applyProtection="0"/>
    <xf numFmtId="0" fontId="133" fillId="0" borderId="45" applyNumberFormat="0" applyFill="0" applyAlignment="0" applyProtection="0"/>
    <xf numFmtId="0" fontId="134" fillId="0" borderId="0">
      <alignment horizontal="left"/>
    </xf>
    <xf numFmtId="0" fontId="47" fillId="0" borderId="6">
      <alignment horizontal="left" vertical="top"/>
    </xf>
    <xf numFmtId="0" fontId="135" fillId="0" borderId="46" applyNumberFormat="0" applyFill="0" applyAlignment="0" applyProtection="0"/>
    <xf numFmtId="0" fontId="135" fillId="0" borderId="46" applyNumberFormat="0" applyFill="0" applyAlignment="0" applyProtection="0"/>
    <xf numFmtId="177" fontId="136" fillId="0" borderId="0" applyNumberFormat="0" applyFill="0" applyAlignment="0" applyProtection="0"/>
    <xf numFmtId="177" fontId="136" fillId="0" borderId="0" applyNumberFormat="0" applyFill="0" applyAlignment="0" applyProtection="0"/>
    <xf numFmtId="0" fontId="135" fillId="0" borderId="46" applyNumberFormat="0" applyFill="0" applyAlignment="0" applyProtection="0"/>
    <xf numFmtId="177" fontId="136" fillId="0" borderId="0" applyNumberFormat="0" applyFill="0" applyAlignment="0" applyProtection="0"/>
    <xf numFmtId="0" fontId="135" fillId="0" borderId="46" applyNumberFormat="0" applyFill="0" applyAlignment="0" applyProtection="0"/>
    <xf numFmtId="0" fontId="135" fillId="0" borderId="46" applyNumberFormat="0" applyFill="0" applyAlignment="0" applyProtection="0"/>
    <xf numFmtId="0" fontId="137" fillId="0" borderId="47" applyNumberFormat="0" applyFill="0" applyAlignment="0" applyProtection="0"/>
    <xf numFmtId="0" fontId="138" fillId="0" borderId="0">
      <alignment horizontal="left"/>
    </xf>
    <xf numFmtId="0" fontId="135" fillId="0" borderId="0" applyNumberFormat="0" applyFill="0" applyBorder="0" applyAlignment="0" applyProtection="0"/>
    <xf numFmtId="177" fontId="59" fillId="0" borderId="0" applyNumberFormat="0" applyFill="0" applyAlignment="0" applyProtection="0"/>
    <xf numFmtId="177" fontId="59" fillId="0" borderId="0" applyNumberFormat="0" applyFill="0" applyAlignment="0" applyProtection="0"/>
    <xf numFmtId="0" fontId="135" fillId="0" borderId="0" applyNumberFormat="0" applyFill="0" applyBorder="0" applyAlignment="0" applyProtection="0"/>
    <xf numFmtId="177" fontId="59" fillId="0" borderId="0" applyNumberFormat="0" applyFill="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7" fillId="0" borderId="0" applyNumberFormat="0" applyFill="0" applyBorder="0" applyAlignment="0" applyProtection="0"/>
    <xf numFmtId="177" fontId="139" fillId="0" borderId="0" applyNumberFormat="0" applyFill="0" applyAlignment="0" applyProtection="0"/>
    <xf numFmtId="177" fontId="140" fillId="0" borderId="0" applyNumberFormat="0" applyFill="0" applyAlignment="0" applyProtection="0"/>
    <xf numFmtId="177" fontId="140" fillId="0" borderId="0" applyNumberFormat="0" applyFont="0" applyFill="0" applyBorder="0" applyAlignment="0" applyProtection="0"/>
    <xf numFmtId="177" fontId="140" fillId="0" borderId="0" applyNumberFormat="0" applyFont="0" applyFill="0" applyBorder="0" applyAlignment="0" applyProtection="0"/>
    <xf numFmtId="0" fontId="110" fillId="0" borderId="0"/>
    <xf numFmtId="0" fontId="110" fillId="0" borderId="0"/>
    <xf numFmtId="0" fontId="110" fillId="0" borderId="0"/>
    <xf numFmtId="0" fontId="110" fillId="0" borderId="0"/>
    <xf numFmtId="0" fontId="110" fillId="0" borderId="0"/>
    <xf numFmtId="0" fontId="59" fillId="0" borderId="0"/>
    <xf numFmtId="0" fontId="47" fillId="0" borderId="0">
      <alignment horizontal="center"/>
    </xf>
    <xf numFmtId="0" fontId="141" fillId="0" borderId="0" applyNumberFormat="0" applyFill="0" applyBorder="0" applyAlignment="0" applyProtection="0"/>
    <xf numFmtId="0" fontId="142"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5" fillId="19" borderId="0" applyFill="0" applyBorder="0" applyProtection="0"/>
    <xf numFmtId="0" fontId="146" fillId="0" borderId="0" applyNumberFormat="0" applyFill="0" applyBorder="0" applyAlignment="0" applyProtection="0"/>
    <xf numFmtId="0" fontId="141" fillId="0" borderId="0" applyNumberFormat="0" applyFill="0" applyBorder="0" applyAlignment="0" applyProtection="0"/>
    <xf numFmtId="0" fontId="147"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2" fillId="0" borderId="0" applyNumberFormat="0" applyFill="0" applyBorder="0" applyAlignment="0" applyProtection="0"/>
    <xf numFmtId="0" fontId="142"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1" fillId="0" borderId="0" applyNumberFormat="0" applyFill="0" applyBorder="0" applyAlignment="0" applyProtection="0"/>
    <xf numFmtId="0" fontId="144"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50" fillId="0" borderId="0" applyNumberFormat="0" applyFill="0" applyBorder="0" applyAlignment="0" applyProtection="0">
      <alignment vertical="top"/>
      <protection locked="0"/>
    </xf>
    <xf numFmtId="0" fontId="151" fillId="0" borderId="0" applyNumberFormat="0" applyFill="0" applyBorder="0" applyAlignment="0" applyProtection="0"/>
    <xf numFmtId="0" fontId="150" fillId="0" borderId="0" applyNumberFormat="0" applyFill="0" applyBorder="0" applyAlignment="0" applyProtection="0">
      <alignment vertical="top"/>
      <protection locked="0"/>
    </xf>
    <xf numFmtId="0" fontId="152" fillId="5" borderId="0" applyNumberFormat="0" applyBorder="0" applyAlignment="0"/>
    <xf numFmtId="1" fontId="153" fillId="0" borderId="0" applyNumberFormat="0" applyFill="0" applyBorder="0" applyAlignment="0" applyProtection="0"/>
    <xf numFmtId="0" fontId="47" fillId="0" borderId="0">
      <alignment horizontal="left" vertical="top" wrapText="1" indent="2"/>
    </xf>
    <xf numFmtId="0" fontId="154" fillId="0" borderId="0" applyFill="0" applyBorder="0" applyProtection="0">
      <alignment horizontal="left"/>
    </xf>
    <xf numFmtId="10" fontId="56" fillId="51" borderId="20" applyNumberFormat="0" applyBorder="0" applyAlignment="0" applyProtection="0"/>
    <xf numFmtId="176" fontId="96" fillId="21" borderId="48" applyNumberFormat="0">
      <alignment vertical="center"/>
    </xf>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37" fontId="156" fillId="0" borderId="6" applyNumberFormat="0" applyBorder="0" applyAlignment="0">
      <protection locked="0"/>
    </xf>
    <xf numFmtId="0" fontId="96" fillId="60" borderId="48" applyNumberFormat="0">
      <alignment vertical="center"/>
      <protection locked="0"/>
    </xf>
    <xf numFmtId="0" fontId="96" fillId="60" borderId="48" applyNumberFormat="0">
      <alignment vertical="center"/>
      <protection locked="0"/>
    </xf>
    <xf numFmtId="0" fontId="96" fillId="60" borderId="48" applyNumberFormat="0">
      <alignment vertical="center"/>
      <protection locked="0"/>
    </xf>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96" fillId="60" borderId="48" applyNumberFormat="0">
      <alignment vertical="center"/>
      <protection locked="0"/>
    </xf>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96" fillId="60" borderId="48" applyNumberFormat="0">
      <alignment vertical="center"/>
      <protection locked="0"/>
    </xf>
    <xf numFmtId="37" fontId="156" fillId="0" borderId="6" applyNumberFormat="0" applyBorder="0" applyAlignment="0">
      <protection locked="0"/>
    </xf>
    <xf numFmtId="37" fontId="156" fillId="0" borderId="6" applyNumberFormat="0" applyBorder="0" applyAlignment="0">
      <protection locked="0"/>
    </xf>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96" fillId="60" borderId="48" applyNumberFormat="0">
      <alignment vertical="center"/>
      <protection locked="0"/>
    </xf>
    <xf numFmtId="1" fontId="157" fillId="61" borderId="0" applyNumberFormat="0" applyFill="0" applyBorder="0" applyAlignment="0" applyProtection="0"/>
    <xf numFmtId="1" fontId="157" fillId="61" borderId="0" applyNumberFormat="0" applyFill="0" applyBorder="0" applyAlignment="0" applyProtection="0"/>
    <xf numFmtId="0" fontId="155" fillId="36" borderId="32" applyNumberFormat="0" applyAlignment="0" applyProtection="0"/>
    <xf numFmtId="0" fontId="155" fillId="36" borderId="32" applyNumberFormat="0" applyAlignment="0" applyProtection="0"/>
    <xf numFmtId="0" fontId="155" fillId="36"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155" fillId="33" borderId="32" applyNumberFormat="0" applyAlignment="0" applyProtection="0"/>
    <xf numFmtId="0" fontId="96" fillId="21" borderId="48" applyNumberFormat="0">
      <alignment vertical="center"/>
    </xf>
    <xf numFmtId="0" fontId="99" fillId="0" borderId="0" applyFill="0" applyBorder="0" applyProtection="0"/>
    <xf numFmtId="0" fontId="99" fillId="0" borderId="0" applyFill="0" applyBorder="0" applyProtection="0"/>
    <xf numFmtId="0" fontId="99" fillId="0" borderId="0" applyFill="0" applyBorder="0" applyProtection="0"/>
    <xf numFmtId="0" fontId="99" fillId="0" borderId="0" applyFill="0" applyBorder="0" applyProtection="0"/>
    <xf numFmtId="38" fontId="158" fillId="0" borderId="0"/>
    <xf numFmtId="38" fontId="159" fillId="0" borderId="0"/>
    <xf numFmtId="38" fontId="160" fillId="0" borderId="0"/>
    <xf numFmtId="38" fontId="161" fillId="0" borderId="0"/>
    <xf numFmtId="0" fontId="100" fillId="0" borderId="0"/>
    <xf numFmtId="0" fontId="100" fillId="0" borderId="0"/>
    <xf numFmtId="0" fontId="125" fillId="0" borderId="49" applyProtection="0">
      <alignment horizontal="right"/>
    </xf>
    <xf numFmtId="0" fontId="125" fillId="0" borderId="49" applyProtection="0">
      <alignment horizontal="right"/>
    </xf>
    <xf numFmtId="0" fontId="125" fillId="0" borderId="49" applyProtection="0">
      <alignment horizontal="right"/>
    </xf>
    <xf numFmtId="0" fontId="125" fillId="0" borderId="41" applyProtection="0">
      <alignment horizontal="right"/>
    </xf>
    <xf numFmtId="0" fontId="125" fillId="0" borderId="50" applyProtection="0">
      <alignment horizontal="center"/>
      <protection locked="0"/>
    </xf>
    <xf numFmtId="0" fontId="125" fillId="0" borderId="50" applyProtection="0">
      <alignment horizontal="center"/>
      <protection locked="0"/>
    </xf>
    <xf numFmtId="0" fontId="125" fillId="0" borderId="50" applyProtection="0">
      <alignment horizontal="center"/>
      <protection locked="0"/>
    </xf>
    <xf numFmtId="37" fontId="47" fillId="0" borderId="0" applyBorder="0" applyAlignment="0">
      <alignment horizontal="left"/>
      <protection locked="0"/>
    </xf>
    <xf numFmtId="37" fontId="47" fillId="0" borderId="0" applyBorder="0" applyAlignment="0">
      <alignment horizontal="left"/>
      <protection locked="0"/>
    </xf>
    <xf numFmtId="0" fontId="162" fillId="62" borderId="0" applyNumberFormat="0" applyBorder="0" applyAlignment="0"/>
    <xf numFmtId="0" fontId="56" fillId="0" borderId="0">
      <alignment horizontal="left" vertical="center"/>
    </xf>
    <xf numFmtId="0" fontId="56" fillId="0" borderId="0">
      <alignment horizontal="left" vertical="center"/>
    </xf>
    <xf numFmtId="0" fontId="56" fillId="0" borderId="0">
      <alignment horizontal="center" vertical="center"/>
    </xf>
    <xf numFmtId="0" fontId="56" fillId="0" borderId="0">
      <alignment horizontal="center" vertical="center"/>
    </xf>
    <xf numFmtId="0" fontId="47" fillId="0" borderId="0"/>
    <xf numFmtId="0" fontId="163" fillId="0" borderId="51" applyNumberFormat="0" applyFill="0" applyAlignment="0" applyProtection="0"/>
    <xf numFmtId="0" fontId="164" fillId="0" borderId="52" applyNumberFormat="0" applyFill="0" applyAlignment="0" applyProtection="0"/>
    <xf numFmtId="0" fontId="163" fillId="0" borderId="51" applyNumberFormat="0" applyFill="0" applyAlignment="0" applyProtection="0"/>
    <xf numFmtId="0" fontId="163" fillId="0" borderId="51" applyNumberFormat="0" applyFill="0" applyAlignment="0" applyProtection="0"/>
    <xf numFmtId="0" fontId="163" fillId="0" borderId="51" applyNumberFormat="0" applyFill="0" applyAlignment="0" applyProtection="0"/>
    <xf numFmtId="0" fontId="164" fillId="0" borderId="52" applyNumberFormat="0" applyFill="0" applyAlignment="0" applyProtection="0"/>
    <xf numFmtId="10" fontId="165" fillId="0" borderId="53" applyFill="0" applyAlignment="0" applyProtection="0">
      <protection locked="0"/>
    </xf>
    <xf numFmtId="0" fontId="166" fillId="63" borderId="0" applyNumberFormat="0" applyBorder="0" applyAlignment="0"/>
    <xf numFmtId="0" fontId="47" fillId="0" borderId="54" applyBorder="0">
      <alignment horizontal="center" vertical="center" wrapText="1"/>
    </xf>
    <xf numFmtId="0" fontId="47" fillId="0" borderId="0"/>
    <xf numFmtId="0" fontId="47" fillId="0" borderId="0"/>
    <xf numFmtId="0" fontId="47" fillId="0" borderId="0"/>
    <xf numFmtId="0" fontId="47" fillId="0" borderId="0"/>
    <xf numFmtId="0" fontId="47" fillId="0" borderId="0"/>
    <xf numFmtId="0" fontId="47" fillId="0" borderId="0"/>
    <xf numFmtId="203" fontId="95" fillId="0" borderId="0" applyFont="0" applyFill="0" applyBorder="0" applyAlignment="0" applyProtection="0"/>
    <xf numFmtId="204" fontId="95" fillId="0" borderId="0" applyFont="0" applyFill="0" applyBorder="0" applyAlignment="0" applyProtection="0"/>
    <xf numFmtId="42" fontId="62" fillId="0" borderId="0" applyFont="0" applyFill="0" applyBorder="0" applyAlignment="0" applyProtection="0"/>
    <xf numFmtId="44" fontId="62" fillId="0" borderId="0" applyFont="0" applyFill="0" applyBorder="0" applyAlignment="0" applyProtection="0"/>
    <xf numFmtId="0" fontId="68" fillId="0" borderId="0" applyNumberFormat="0">
      <alignment horizontal="left"/>
    </xf>
    <xf numFmtId="0" fontId="95" fillId="0" borderId="0" applyFont="0" applyFill="0" applyBorder="0" applyAlignment="0" applyProtection="0">
      <alignment horizontal="right"/>
    </xf>
    <xf numFmtId="205" fontId="95" fillId="0" borderId="0" applyFont="0" applyFill="0" applyBorder="0" applyAlignment="0" applyProtection="0">
      <alignment horizontal="right"/>
    </xf>
    <xf numFmtId="1" fontId="47" fillId="0" borderId="0" applyFont="0" applyFill="0" applyBorder="0" applyProtection="0">
      <alignment horizontal="right"/>
    </xf>
    <xf numFmtId="1" fontId="47" fillId="0" borderId="0" applyFont="0" applyFill="0" applyBorder="0" applyProtection="0">
      <alignment horizontal="right"/>
    </xf>
    <xf numFmtId="1" fontId="47" fillId="0" borderId="0" applyFont="0" applyFill="0" applyBorder="0" applyProtection="0">
      <alignment horizontal="right"/>
    </xf>
    <xf numFmtId="1" fontId="47" fillId="0" borderId="0" applyFont="0" applyFill="0" applyBorder="0" applyProtection="0">
      <alignment horizontal="right"/>
    </xf>
    <xf numFmtId="0" fontId="96" fillId="50" borderId="55" applyNumberFormat="0">
      <alignment vertical="center"/>
      <protection locked="0"/>
    </xf>
    <xf numFmtId="0" fontId="167" fillId="50" borderId="55" applyFont="0">
      <protection locked="0"/>
    </xf>
    <xf numFmtId="0" fontId="168" fillId="0" borderId="0" applyBorder="0">
      <alignment horizontal="left" vertical="top"/>
    </xf>
    <xf numFmtId="0" fontId="169" fillId="0" borderId="0">
      <alignment horizontal="left" wrapText="1"/>
    </xf>
    <xf numFmtId="0" fontId="170" fillId="36" borderId="0" applyNumberFormat="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71" fillId="36" borderId="0" applyNumberFormat="0" applyBorder="0" applyAlignment="0" applyProtection="0"/>
    <xf numFmtId="37" fontId="172" fillId="0" borderId="0"/>
    <xf numFmtId="206" fontId="47" fillId="0" borderId="0"/>
    <xf numFmtId="0" fontId="173" fillId="0" borderId="0"/>
    <xf numFmtId="3" fontId="174" fillId="0" borderId="0"/>
    <xf numFmtId="0" fontId="173" fillId="0" borderId="0"/>
    <xf numFmtId="0" fontId="173" fillId="0" borderId="0"/>
    <xf numFmtId="0" fontId="173" fillId="0" borderId="0"/>
    <xf numFmtId="0" fontId="173" fillId="0" borderId="0"/>
    <xf numFmtId="0" fontId="95" fillId="0" borderId="0" applyFill="0" applyBorder="0" applyProtection="0"/>
    <xf numFmtId="207" fontId="94" fillId="0" borderId="0"/>
    <xf numFmtId="0" fontId="47" fillId="0" borderId="0">
      <alignment vertical="top"/>
    </xf>
    <xf numFmtId="167" fontId="47" fillId="0" borderId="0"/>
    <xf numFmtId="0" fontId="175" fillId="0" borderId="0"/>
    <xf numFmtId="0" fontId="47" fillId="0" borderId="0"/>
    <xf numFmtId="0" fontId="47" fillId="0" borderId="0"/>
    <xf numFmtId="0" fontId="55" fillId="0" borderId="0"/>
    <xf numFmtId="0" fontId="55" fillId="0" borderId="0"/>
    <xf numFmtId="0" fontId="55" fillId="0" borderId="0"/>
    <xf numFmtId="0" fontId="47"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alignment vertical="top"/>
    </xf>
    <xf numFmtId="0" fontId="55" fillId="0" borderId="0"/>
    <xf numFmtId="0" fontId="68" fillId="0" borderId="0"/>
    <xf numFmtId="0" fontId="47"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xf numFmtId="0" fontId="47"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7" fontId="9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8" fillId="0" borderId="0"/>
    <xf numFmtId="207" fontId="94" fillId="0" borderId="0"/>
    <xf numFmtId="0" fontId="73" fillId="0" borderId="0"/>
    <xf numFmtId="0" fontId="55" fillId="0" borderId="0"/>
    <xf numFmtId="0" fontId="47" fillId="0" borderId="0"/>
    <xf numFmtId="0" fontId="47"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8" fillId="0" borderId="0"/>
    <xf numFmtId="0" fontId="55" fillId="0" borderId="0"/>
    <xf numFmtId="0" fontId="55" fillId="0" borderId="0"/>
    <xf numFmtId="0" fontId="55" fillId="0" borderId="0"/>
    <xf numFmtId="0" fontId="55" fillId="0" borderId="0"/>
    <xf numFmtId="0" fontId="47"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7" fillId="0" borderId="0"/>
    <xf numFmtId="0" fontId="47" fillId="0" borderId="0"/>
    <xf numFmtId="0" fontId="47" fillId="0" borderId="0"/>
    <xf numFmtId="207" fontId="94" fillId="0" borderId="0"/>
    <xf numFmtId="0" fontId="47" fillId="0" borderId="0"/>
    <xf numFmtId="0" fontId="55" fillId="0" borderId="0"/>
    <xf numFmtId="0" fontId="73" fillId="0" borderId="0"/>
    <xf numFmtId="0" fontId="47" fillId="0" borderId="0"/>
    <xf numFmtId="0" fontId="46" fillId="0" borderId="0"/>
    <xf numFmtId="0" fontId="46" fillId="0" borderId="0"/>
    <xf numFmtId="0" fontId="47" fillId="0" borderId="0"/>
    <xf numFmtId="0" fontId="47" fillId="0" borderId="0"/>
    <xf numFmtId="0" fontId="55" fillId="0" borderId="0"/>
    <xf numFmtId="0" fontId="46" fillId="0" borderId="0"/>
    <xf numFmtId="0" fontId="46" fillId="0" borderId="0"/>
    <xf numFmtId="0" fontId="73" fillId="0" borderId="0"/>
    <xf numFmtId="0" fontId="55" fillId="0" borderId="0"/>
    <xf numFmtId="0" fontId="47"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xf numFmtId="0" fontId="46" fillId="0" borderId="0"/>
    <xf numFmtId="0" fontId="55"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xf numFmtId="0" fontId="55" fillId="0" borderId="0"/>
    <xf numFmtId="0" fontId="47" fillId="0" borderId="0"/>
    <xf numFmtId="0" fontId="55" fillId="0" borderId="0"/>
    <xf numFmtId="0" fontId="55"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6" fillId="0" borderId="0"/>
    <xf numFmtId="0" fontId="46" fillId="0" borderId="0"/>
    <xf numFmtId="0" fontId="55" fillId="0" borderId="0"/>
    <xf numFmtId="0" fontId="55" fillId="0" borderId="0"/>
    <xf numFmtId="0" fontId="46" fillId="0" borderId="0"/>
    <xf numFmtId="0" fontId="55" fillId="0" borderId="0"/>
    <xf numFmtId="0" fontId="55" fillId="0" borderId="0"/>
    <xf numFmtId="0" fontId="46" fillId="0" borderId="0"/>
    <xf numFmtId="0" fontId="55" fillId="0" borderId="0"/>
    <xf numFmtId="0" fontId="55" fillId="0" borderId="0"/>
    <xf numFmtId="0" fontId="55" fillId="0" borderId="0"/>
    <xf numFmtId="0" fontId="55" fillId="0" borderId="0"/>
    <xf numFmtId="0" fontId="55" fillId="0" borderId="0"/>
    <xf numFmtId="0" fontId="46" fillId="0" borderId="0"/>
    <xf numFmtId="0" fontId="4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6" fillId="0" borderId="0"/>
    <xf numFmtId="0" fontId="46" fillId="0" borderId="0"/>
    <xf numFmtId="0" fontId="46" fillId="0" borderId="0"/>
    <xf numFmtId="0" fontId="46" fillId="0" borderId="0"/>
    <xf numFmtId="0" fontId="46" fillId="0" borderId="0"/>
    <xf numFmtId="0" fontId="55" fillId="0" borderId="0"/>
    <xf numFmtId="0" fontId="46" fillId="0" borderId="0"/>
    <xf numFmtId="0" fontId="46" fillId="0" borderId="0"/>
    <xf numFmtId="0" fontId="46" fillId="0" borderId="0"/>
    <xf numFmtId="0" fontId="55" fillId="0" borderId="0"/>
    <xf numFmtId="0" fontId="46" fillId="0" borderId="0"/>
    <xf numFmtId="0" fontId="46" fillId="0" borderId="0"/>
    <xf numFmtId="0" fontId="55" fillId="0" borderId="0"/>
    <xf numFmtId="0" fontId="57" fillId="0" borderId="0"/>
    <xf numFmtId="0" fontId="57" fillId="0" borderId="0"/>
    <xf numFmtId="0" fontId="46" fillId="0" borderId="0"/>
    <xf numFmtId="207" fontId="94" fillId="0" borderId="0"/>
    <xf numFmtId="0" fontId="62" fillId="0" borderId="0"/>
    <xf numFmtId="0" fontId="47" fillId="0" borderId="0"/>
    <xf numFmtId="0" fontId="46" fillId="0" borderId="0"/>
    <xf numFmtId="0" fontId="47" fillId="0" borderId="0"/>
    <xf numFmtId="0" fontId="55" fillId="0" borderId="0"/>
    <xf numFmtId="0" fontId="47" fillId="0" borderId="0"/>
    <xf numFmtId="0" fontId="63" fillId="0" borderId="0"/>
    <xf numFmtId="0" fontId="55"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7" fontId="94"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7" fontId="9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7" fontId="9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7" fontId="94" fillId="0" borderId="0"/>
    <xf numFmtId="0" fontId="55" fillId="0" borderId="0"/>
    <xf numFmtId="0" fontId="55" fillId="0" borderId="0"/>
    <xf numFmtId="207" fontId="94" fillId="0" borderId="0"/>
    <xf numFmtId="0" fontId="55" fillId="0" borderId="0"/>
    <xf numFmtId="0" fontId="55" fillId="0" borderId="0"/>
    <xf numFmtId="207" fontId="94" fillId="0" borderId="0"/>
    <xf numFmtId="0" fontId="55" fillId="0" borderId="0"/>
    <xf numFmtId="0" fontId="55" fillId="0" borderId="0"/>
    <xf numFmtId="207" fontId="94" fillId="0" borderId="0"/>
    <xf numFmtId="0" fontId="55" fillId="0" borderId="0"/>
    <xf numFmtId="0" fontId="55" fillId="0" borderId="0"/>
    <xf numFmtId="0" fontId="73" fillId="0" borderId="0"/>
    <xf numFmtId="0" fontId="46" fillId="0" borderId="0"/>
    <xf numFmtId="0" fontId="46" fillId="0" borderId="0"/>
    <xf numFmtId="0" fontId="55" fillId="0" borderId="0"/>
    <xf numFmtId="0" fontId="46" fillId="0" borderId="0"/>
    <xf numFmtId="0" fontId="46" fillId="0" borderId="0"/>
    <xf numFmtId="0" fontId="5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5" fillId="0" borderId="0"/>
    <xf numFmtId="0" fontId="46" fillId="0" borderId="0"/>
    <xf numFmtId="0" fontId="47" fillId="0" borderId="0"/>
    <xf numFmtId="0" fontId="47" fillId="0" borderId="0"/>
    <xf numFmtId="0" fontId="76" fillId="0" borderId="0"/>
    <xf numFmtId="0" fontId="47" fillId="0" borderId="0"/>
    <xf numFmtId="0" fontId="47" fillId="0" borderId="0"/>
    <xf numFmtId="0" fontId="47" fillId="0" borderId="0"/>
    <xf numFmtId="0" fontId="55" fillId="0" borderId="0"/>
    <xf numFmtId="0" fontId="47" fillId="0" borderId="0"/>
    <xf numFmtId="0" fontId="47" fillId="0" borderId="0"/>
    <xf numFmtId="0" fontId="55" fillId="0" borderId="0"/>
    <xf numFmtId="0" fontId="55" fillId="0" borderId="0"/>
    <xf numFmtId="0" fontId="47" fillId="0" borderId="0"/>
    <xf numFmtId="0" fontId="55" fillId="0" borderId="0"/>
    <xf numFmtId="0" fontId="55" fillId="0" borderId="0"/>
    <xf numFmtId="0" fontId="7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5" fillId="0" borderId="0"/>
    <xf numFmtId="0" fontId="47" fillId="0" borderId="0"/>
    <xf numFmtId="0" fontId="47" fillId="0" borderId="0"/>
    <xf numFmtId="0" fontId="46" fillId="0" borderId="0"/>
    <xf numFmtId="0" fontId="55" fillId="0" borderId="0"/>
    <xf numFmtId="0" fontId="55" fillId="0" borderId="0"/>
    <xf numFmtId="0" fontId="55" fillId="0" borderId="0"/>
    <xf numFmtId="0" fontId="47" fillId="0" borderId="0"/>
    <xf numFmtId="0" fontId="55" fillId="0" borderId="0"/>
    <xf numFmtId="0" fontId="55"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xf numFmtId="0" fontId="47" fillId="0" borderId="0"/>
    <xf numFmtId="0" fontId="55"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3" fillId="0" borderId="0"/>
    <xf numFmtId="0" fontId="47" fillId="0" borderId="0"/>
    <xf numFmtId="0" fontId="47" fillId="0" borderId="0"/>
    <xf numFmtId="0" fontId="46" fillId="0" borderId="0"/>
    <xf numFmtId="0" fontId="46" fillId="0" borderId="0"/>
    <xf numFmtId="0" fontId="47" fillId="0" borderId="0"/>
    <xf numFmtId="0" fontId="4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7" fillId="0" borderId="0"/>
    <xf numFmtId="0" fontId="55" fillId="0" borderId="0"/>
    <xf numFmtId="0" fontId="55" fillId="0" borderId="0"/>
    <xf numFmtId="0" fontId="46" fillId="0" borderId="0"/>
    <xf numFmtId="0" fontId="55"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7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7" fillId="0" borderId="0"/>
    <xf numFmtId="0" fontId="46" fillId="0" borderId="0"/>
    <xf numFmtId="0" fontId="55" fillId="0" borderId="0"/>
    <xf numFmtId="0" fontId="55" fillId="0" borderId="0"/>
    <xf numFmtId="0" fontId="47" fillId="0" borderId="0">
      <alignment vertical="top"/>
    </xf>
    <xf numFmtId="0" fontId="55"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6" fillId="0" borderId="0"/>
    <xf numFmtId="0" fontId="47" fillId="0" borderId="0"/>
    <xf numFmtId="0" fontId="47" fillId="0" borderId="0"/>
    <xf numFmtId="0" fontId="46" fillId="0" borderId="0"/>
    <xf numFmtId="0" fontId="46" fillId="0" borderId="0"/>
    <xf numFmtId="0" fontId="47" fillId="0" borderId="0"/>
    <xf numFmtId="0" fontId="47" fillId="0" borderId="0"/>
    <xf numFmtId="207" fontId="94" fillId="0" borderId="0"/>
    <xf numFmtId="0" fontId="47" fillId="0" borderId="0">
      <alignment vertical="top"/>
    </xf>
    <xf numFmtId="0" fontId="46" fillId="0" borderId="0"/>
    <xf numFmtId="207" fontId="94" fillId="0" borderId="0"/>
    <xf numFmtId="0" fontId="47" fillId="0" borderId="0">
      <alignment vertical="top"/>
    </xf>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5" fillId="2" borderId="1"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5" fillId="2" borderId="1"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5" fillId="2" borderId="1"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6"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5" fillId="2" borderId="1"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5" fillId="2" borderId="1"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6"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6"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47" fillId="31" borderId="56"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5" fillId="2" borderId="1" applyNumberFormat="0" applyFont="0" applyAlignment="0" applyProtection="0"/>
    <xf numFmtId="0" fontId="59" fillId="0" borderId="0" applyBorder="0">
      <alignment horizontal="left" vertical="center" wrapText="1"/>
    </xf>
    <xf numFmtId="0" fontId="169" fillId="0" borderId="57">
      <alignment horizontal="left" vertical="center" wrapText="1" indent="1"/>
    </xf>
    <xf numFmtId="49" fontId="54" fillId="0" borderId="0">
      <alignment horizontal="right" vertical="top" indent="1"/>
    </xf>
    <xf numFmtId="0" fontId="177" fillId="0" borderId="0">
      <alignment horizontal="left"/>
    </xf>
    <xf numFmtId="0" fontId="54" fillId="0" borderId="0">
      <alignment vertical="top"/>
    </xf>
    <xf numFmtId="0" fontId="169" fillId="0" borderId="57">
      <alignment horizontal="left" vertical="center" wrapText="1" indent="2"/>
    </xf>
    <xf numFmtId="0" fontId="58" fillId="0" borderId="57">
      <alignment horizontal="left" wrapText="1" indent="1"/>
    </xf>
    <xf numFmtId="3" fontId="56" fillId="0" borderId="0">
      <alignment horizontal="right"/>
    </xf>
    <xf numFmtId="208" fontId="56" fillId="0" borderId="0" applyFont="0" applyFill="0" applyBorder="0" applyProtection="0"/>
    <xf numFmtId="0" fontId="47" fillId="0" borderId="33" applyBorder="0">
      <alignment horizontal="right" vertical="center" wrapText="1"/>
    </xf>
    <xf numFmtId="0" fontId="178" fillId="0" borderId="0"/>
    <xf numFmtId="0" fontId="110" fillId="0" borderId="0"/>
    <xf numFmtId="0" fontId="110" fillId="0" borderId="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5"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4" borderId="36" applyNumberFormat="0" applyAlignment="0" applyProtection="0"/>
    <xf numFmtId="0" fontId="179" fillId="55" borderId="36" applyNumberFormat="0" applyAlignment="0" applyProtection="0"/>
    <xf numFmtId="40" fontId="180" fillId="20" borderId="0">
      <alignment horizontal="right"/>
    </xf>
    <xf numFmtId="0" fontId="181" fillId="20" borderId="0">
      <alignment horizontal="right"/>
    </xf>
    <xf numFmtId="0" fontId="182" fillId="20" borderId="17"/>
    <xf numFmtId="0" fontId="182" fillId="0" borderId="0" applyBorder="0">
      <alignment horizontal="centerContinuous"/>
    </xf>
    <xf numFmtId="0" fontId="183" fillId="0" borderId="0" applyBorder="0">
      <alignment horizontal="centerContinuous"/>
    </xf>
    <xf numFmtId="209" fontId="47" fillId="0" borderId="0" applyFont="0" applyFill="0" applyBorder="0" applyProtection="0">
      <alignment horizontal="right"/>
    </xf>
    <xf numFmtId="209" fontId="47" fillId="0" borderId="0" applyFont="0" applyFill="0" applyBorder="0" applyProtection="0">
      <alignment horizontal="right"/>
    </xf>
    <xf numFmtId="209" fontId="47" fillId="0" borderId="0" applyFont="0" applyFill="0" applyBorder="0" applyProtection="0">
      <alignment horizontal="right"/>
    </xf>
    <xf numFmtId="209" fontId="47" fillId="0" borderId="0" applyFont="0" applyFill="0" applyBorder="0" applyProtection="0">
      <alignment horizontal="right"/>
    </xf>
    <xf numFmtId="1" fontId="184" fillId="0" borderId="0" applyProtection="0">
      <alignment horizontal="right" vertical="center"/>
    </xf>
    <xf numFmtId="9" fontId="185" fillId="0" borderId="0" applyFont="0" applyFill="0" applyBorder="0" applyAlignment="0" applyProtection="0"/>
    <xf numFmtId="10" fontId="47" fillId="0" borderId="0" applyFont="0" applyFill="0" applyBorder="0" applyAlignment="0" applyProtection="0"/>
    <xf numFmtId="210" fontId="154" fillId="0" borderId="0" applyFont="0" applyFill="0" applyBorder="0" applyProtection="0">
      <alignment horizontal="center"/>
      <protection locked="0"/>
    </xf>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55"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186" fillId="0" borderId="0" applyFont="0" applyFill="0" applyBorder="0" applyAlignment="0" applyProtection="0"/>
    <xf numFmtId="9" fontId="47"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6"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55" fillId="0" borderId="0" applyFont="0" applyFill="0" applyBorder="0" applyAlignment="0" applyProtection="0"/>
    <xf numFmtId="9" fontId="73" fillId="0" borderId="0" applyFont="0" applyFill="0" applyBorder="0" applyAlignment="0" applyProtection="0"/>
    <xf numFmtId="9" fontId="47"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47" fillId="0" borderId="0" applyFont="0" applyFill="0" applyBorder="0" applyAlignment="0" applyProtection="0"/>
    <xf numFmtId="9" fontId="55" fillId="0" borderId="0" applyFont="0" applyFill="0" applyBorder="0" applyAlignment="0" applyProtection="0"/>
    <xf numFmtId="9" fontId="73" fillId="0" borderId="0" applyFont="0" applyFill="0" applyBorder="0" applyAlignment="0" applyProtection="0"/>
    <xf numFmtId="9" fontId="55" fillId="0" borderId="0" applyFont="0" applyFill="0" applyBorder="0" applyAlignment="0" applyProtection="0"/>
    <xf numFmtId="9" fontId="46" fillId="0" borderId="0" applyFont="0" applyFill="0" applyBorder="0" applyAlignment="0" applyProtection="0"/>
    <xf numFmtId="9" fontId="55" fillId="0" borderId="0" applyFont="0" applyFill="0" applyBorder="0" applyAlignment="0" applyProtection="0"/>
    <xf numFmtId="9" fontId="47" fillId="0" borderId="0" applyFont="0" applyFill="0" applyBorder="0" applyAlignment="0" applyProtection="0"/>
    <xf numFmtId="9" fontId="55" fillId="0" borderId="0" applyFont="0" applyFill="0" applyBorder="0" applyAlignment="0" applyProtection="0"/>
    <xf numFmtId="9" fontId="47" fillId="0" borderId="0" applyFont="0" applyFill="0" applyBorder="0" applyAlignment="0" applyProtection="0"/>
    <xf numFmtId="9" fontId="73" fillId="0" borderId="0" applyFont="0" applyFill="0" applyBorder="0" applyAlignment="0" applyProtection="0"/>
    <xf numFmtId="9" fontId="46" fillId="0" borderId="0" applyFont="0" applyFill="0" applyBorder="0" applyAlignment="0" applyProtection="0"/>
    <xf numFmtId="9" fontId="73" fillId="0" borderId="0" applyFont="0" applyFill="0" applyBorder="0" applyAlignment="0" applyProtection="0"/>
    <xf numFmtId="9" fontId="55" fillId="0" borderId="0" applyFont="0" applyFill="0" applyBorder="0" applyAlignment="0" applyProtection="0"/>
    <xf numFmtId="9" fontId="73" fillId="0" borderId="0" applyFont="0" applyFill="0" applyBorder="0" applyAlignment="0" applyProtection="0"/>
    <xf numFmtId="9" fontId="55" fillId="0" borderId="0" applyFont="0" applyFill="0" applyBorder="0" applyAlignment="0" applyProtection="0"/>
    <xf numFmtId="211" fontId="99" fillId="0" borderId="0" applyFont="0" applyFill="0" applyBorder="0" applyAlignment="0" applyProtection="0"/>
    <xf numFmtId="3" fontId="56" fillId="64" borderId="58"/>
    <xf numFmtId="3" fontId="56" fillId="0" borderId="58" applyFont="0" applyFill="0" applyBorder="0" applyAlignment="0" applyProtection="0">
      <protection locked="0"/>
    </xf>
    <xf numFmtId="0" fontId="47" fillId="0" borderId="0" applyNumberFormat="0" applyFont="0" applyFill="0" applyBorder="0" applyAlignment="0">
      <alignment horizontal="left" vertical="top" wrapText="1"/>
    </xf>
    <xf numFmtId="0" fontId="178" fillId="0" borderId="0"/>
    <xf numFmtId="0" fontId="47" fillId="0" borderId="0"/>
    <xf numFmtId="0" fontId="56" fillId="0" borderId="0"/>
    <xf numFmtId="1" fontId="187" fillId="0" borderId="59" applyNumberFormat="0" applyFill="0" applyBorder="0" applyAlignment="0" applyProtection="0"/>
    <xf numFmtId="212" fontId="188" fillId="0" borderId="0"/>
    <xf numFmtId="0" fontId="47" fillId="0" borderId="0"/>
    <xf numFmtId="0" fontId="47" fillId="0" borderId="0"/>
    <xf numFmtId="2" fontId="189" fillId="65" borderId="7" applyAlignment="0" applyProtection="0">
      <protection locked="0"/>
    </xf>
    <xf numFmtId="0" fontId="190" fillId="51" borderId="7" applyNumberFormat="0" applyAlignment="0" applyProtection="0"/>
    <xf numFmtId="0" fontId="191" fillId="66" borderId="20" applyNumberFormat="0" applyAlignment="0" applyProtection="0">
      <alignment horizontal="center" vertical="center"/>
    </xf>
    <xf numFmtId="0" fontId="56" fillId="0" borderId="0"/>
    <xf numFmtId="1" fontId="192" fillId="0" borderId="33"/>
    <xf numFmtId="0" fontId="47" fillId="0" borderId="0">
      <alignment textRotation="90"/>
    </xf>
    <xf numFmtId="0" fontId="73" fillId="67" borderId="0" applyNumberFormat="0" applyFont="0" applyBorder="0" applyAlignment="0" applyProtection="0"/>
    <xf numFmtId="0" fontId="47" fillId="0" borderId="0"/>
    <xf numFmtId="4" fontId="62" fillId="21" borderId="36" applyNumberFormat="0" applyProtection="0">
      <alignment vertical="center"/>
    </xf>
    <xf numFmtId="4" fontId="193" fillId="21" borderId="36" applyNumberFormat="0" applyProtection="0">
      <alignment vertical="center"/>
    </xf>
    <xf numFmtId="4" fontId="62" fillId="21" borderId="36" applyNumberFormat="0" applyProtection="0">
      <alignment horizontal="left" vertical="center" indent="1"/>
    </xf>
    <xf numFmtId="4" fontId="62" fillId="21" borderId="36" applyNumberFormat="0" applyProtection="0">
      <alignment horizontal="left" vertical="center" indent="1"/>
    </xf>
    <xf numFmtId="0" fontId="47" fillId="68" borderId="36" applyNumberFormat="0" applyProtection="0">
      <alignment horizontal="left" vertical="center" indent="1"/>
    </xf>
    <xf numFmtId="4" fontId="62" fillId="69" borderId="36" applyNumberFormat="0" applyProtection="0">
      <alignment horizontal="right" vertical="center"/>
    </xf>
    <xf numFmtId="4" fontId="62" fillId="70" borderId="36" applyNumberFormat="0" applyProtection="0">
      <alignment horizontal="right" vertical="center"/>
    </xf>
    <xf numFmtId="4" fontId="62" fillId="71" borderId="36" applyNumberFormat="0" applyProtection="0">
      <alignment horizontal="right" vertical="center"/>
    </xf>
    <xf numFmtId="4" fontId="62" fillId="58" borderId="36" applyNumberFormat="0" applyProtection="0">
      <alignment horizontal="right" vertical="center"/>
    </xf>
    <xf numFmtId="4" fontId="62" fillId="72" borderId="36" applyNumberFormat="0" applyProtection="0">
      <alignment horizontal="right" vertical="center"/>
    </xf>
    <xf numFmtId="4" fontId="62" fillId="73" borderId="36" applyNumberFormat="0" applyProtection="0">
      <alignment horizontal="right" vertical="center"/>
    </xf>
    <xf numFmtId="4" fontId="62" fillId="74" borderId="36" applyNumberFormat="0" applyProtection="0">
      <alignment horizontal="right" vertical="center"/>
    </xf>
    <xf numFmtId="4" fontId="62" fillId="75" borderId="36" applyNumberFormat="0" applyProtection="0">
      <alignment horizontal="right" vertical="center"/>
    </xf>
    <xf numFmtId="4" fontId="62" fillId="76" borderId="36" applyNumberFormat="0" applyProtection="0">
      <alignment horizontal="right" vertical="center"/>
    </xf>
    <xf numFmtId="4" fontId="67" fillId="77" borderId="36" applyNumberFormat="0" applyProtection="0">
      <alignment horizontal="left" vertical="center" indent="1"/>
    </xf>
    <xf numFmtId="4" fontId="62" fillId="78" borderId="60" applyNumberFormat="0" applyProtection="0">
      <alignment horizontal="left" vertical="center" indent="1"/>
    </xf>
    <xf numFmtId="4" fontId="107" fillId="79" borderId="0" applyNumberFormat="0" applyProtection="0">
      <alignment horizontal="left" vertical="center" indent="1"/>
    </xf>
    <xf numFmtId="0" fontId="47" fillId="68" borderId="36" applyNumberFormat="0" applyProtection="0">
      <alignment horizontal="left" vertical="center" indent="1"/>
    </xf>
    <xf numFmtId="4" fontId="62" fillId="78" borderId="36" applyNumberFormat="0" applyProtection="0">
      <alignment horizontal="left" vertical="center" indent="1"/>
    </xf>
    <xf numFmtId="4" fontId="62" fillId="80" borderId="36" applyNumberFormat="0" applyProtection="0">
      <alignment horizontal="left" vertical="center" indent="1"/>
    </xf>
    <xf numFmtId="0" fontId="47" fillId="80" borderId="36" applyNumberFormat="0" applyProtection="0">
      <alignment horizontal="left" vertical="center" indent="1"/>
    </xf>
    <xf numFmtId="0" fontId="47" fillId="80" borderId="36" applyNumberFormat="0" applyProtection="0">
      <alignment horizontal="left" vertical="center" indent="1"/>
    </xf>
    <xf numFmtId="0" fontId="47" fillId="66" borderId="36" applyNumberFormat="0" applyProtection="0">
      <alignment horizontal="left" vertical="center" indent="1"/>
    </xf>
    <xf numFmtId="0" fontId="47" fillId="66" borderId="36" applyNumberFormat="0" applyProtection="0">
      <alignment horizontal="left" vertical="center" indent="1"/>
    </xf>
    <xf numFmtId="0" fontId="47" fillId="53" borderId="36" applyNumberFormat="0" applyProtection="0">
      <alignment horizontal="left" vertical="center" indent="1"/>
    </xf>
    <xf numFmtId="0" fontId="47" fillId="53" borderId="36" applyNumberFormat="0" applyProtection="0">
      <alignment horizontal="left" vertical="center" indent="1"/>
    </xf>
    <xf numFmtId="0" fontId="47" fillId="68" borderId="36" applyNumberFormat="0" applyProtection="0">
      <alignment horizontal="left" vertical="center" indent="1"/>
    </xf>
    <xf numFmtId="0" fontId="47" fillId="68" borderId="36" applyNumberFormat="0" applyProtection="0">
      <alignment horizontal="left" vertical="center" indent="1"/>
    </xf>
    <xf numFmtId="4" fontId="62" fillId="51" borderId="36" applyNumberFormat="0" applyProtection="0">
      <alignment vertical="center"/>
    </xf>
    <xf numFmtId="4" fontId="193" fillId="51" borderId="36" applyNumberFormat="0" applyProtection="0">
      <alignment vertical="center"/>
    </xf>
    <xf numFmtId="4" fontId="62" fillId="51" borderId="36" applyNumberFormat="0" applyProtection="0">
      <alignment horizontal="left" vertical="center" indent="1"/>
    </xf>
    <xf numFmtId="4" fontId="62" fillId="51" borderId="36" applyNumberFormat="0" applyProtection="0">
      <alignment horizontal="left" vertical="center" indent="1"/>
    </xf>
    <xf numFmtId="4" fontId="62" fillId="78" borderId="36" applyNumberFormat="0" applyProtection="0">
      <alignment horizontal="right" vertical="center"/>
    </xf>
    <xf numFmtId="4" fontId="193" fillId="78" borderId="36" applyNumberFormat="0" applyProtection="0">
      <alignment horizontal="right" vertical="center"/>
    </xf>
    <xf numFmtId="0" fontId="47" fillId="68" borderId="36" applyNumberFormat="0" applyProtection="0">
      <alignment horizontal="left" vertical="center" indent="1"/>
    </xf>
    <xf numFmtId="0" fontId="47" fillId="68" borderId="36" applyNumberFormat="0" applyProtection="0">
      <alignment horizontal="left" vertical="center" indent="1"/>
    </xf>
    <xf numFmtId="0" fontId="194" fillId="0" borderId="0"/>
    <xf numFmtId="4" fontId="195" fillId="78" borderId="36" applyNumberFormat="0" applyProtection="0">
      <alignment horizontal="right" vertical="center"/>
    </xf>
    <xf numFmtId="0" fontId="124" fillId="0" borderId="0">
      <alignment horizontal="left" vertical="center"/>
    </xf>
    <xf numFmtId="0" fontId="58" fillId="0" borderId="0">
      <alignment horizontal="left" vertical="center" wrapText="1"/>
    </xf>
    <xf numFmtId="0" fontId="58" fillId="0" borderId="57">
      <alignment horizontal="left" wrapText="1" indent="1"/>
    </xf>
    <xf numFmtId="0" fontId="196" fillId="0" borderId="0">
      <alignment horizontal="left" indent="1"/>
    </xf>
    <xf numFmtId="0" fontId="58" fillId="0" borderId="57">
      <alignment horizontal="left" wrapText="1" indent="1"/>
    </xf>
    <xf numFmtId="0" fontId="58" fillId="0" borderId="57">
      <alignment horizontal="left" wrapText="1" indent="1"/>
    </xf>
    <xf numFmtId="0" fontId="76" fillId="0" borderId="15">
      <alignment horizontal="center" vertical="center"/>
    </xf>
    <xf numFmtId="0" fontId="47" fillId="53" borderId="11" applyBorder="0" applyAlignment="0">
      <alignment horizontal="center" vertical="top"/>
    </xf>
    <xf numFmtId="0" fontId="47" fillId="53" borderId="11" applyBorder="0" applyAlignment="0">
      <alignment horizontal="center" vertical="top"/>
    </xf>
    <xf numFmtId="0" fontId="47" fillId="0" borderId="3"/>
    <xf numFmtId="0" fontId="47" fillId="0" borderId="0"/>
    <xf numFmtId="0" fontId="47" fillId="0" borderId="0"/>
    <xf numFmtId="0" fontId="197" fillId="81" borderId="0" applyNumberFormat="0" applyBorder="0" applyAlignment="0"/>
    <xf numFmtId="0" fontId="47" fillId="19" borderId="0" applyNumberFormat="0" applyFont="0" applyBorder="0" applyProtection="0">
      <alignment horizontal="left" vertical="center"/>
    </xf>
    <xf numFmtId="0" fontId="47" fillId="0" borderId="61" applyNumberFormat="0" applyFill="0" applyProtection="0">
      <alignment horizontal="left" vertical="center" wrapText="1" indent="1"/>
    </xf>
    <xf numFmtId="213" fontId="47" fillId="0" borderId="61" applyFill="0" applyProtection="0">
      <alignment horizontal="right" vertical="center" wrapText="1"/>
    </xf>
    <xf numFmtId="214" fontId="47" fillId="0" borderId="61" applyFill="0" applyProtection="0">
      <alignment horizontal="right" vertical="center" wrapText="1"/>
    </xf>
    <xf numFmtId="0" fontId="47" fillId="0" borderId="0" applyNumberFormat="0" applyFill="0" applyBorder="0" applyProtection="0">
      <alignment horizontal="left" vertical="center" wrapText="1"/>
    </xf>
    <xf numFmtId="0" fontId="47" fillId="0" borderId="0" applyNumberFormat="0" applyFill="0" applyBorder="0" applyProtection="0">
      <alignment horizontal="left" vertical="center" wrapText="1" indent="1"/>
    </xf>
    <xf numFmtId="213" fontId="47" fillId="0" borderId="0" applyFill="0" applyBorder="0" applyProtection="0">
      <alignment horizontal="right" vertical="center" wrapText="1"/>
    </xf>
    <xf numFmtId="214" fontId="47" fillId="0" borderId="0" applyFill="0" applyBorder="0" applyProtection="0">
      <alignment horizontal="right" vertical="center" wrapText="1"/>
    </xf>
    <xf numFmtId="0" fontId="47" fillId="0" borderId="62" applyNumberFormat="0" applyFill="0" applyProtection="0">
      <alignment horizontal="left" vertical="center" wrapText="1"/>
    </xf>
    <xf numFmtId="0" fontId="47" fillId="0" borderId="62" applyNumberFormat="0" applyFill="0" applyProtection="0">
      <alignment horizontal="left" vertical="center" wrapText="1" indent="1"/>
    </xf>
    <xf numFmtId="213" fontId="47" fillId="0" borderId="62" applyFill="0" applyProtection="0">
      <alignment horizontal="right" vertical="center" wrapText="1"/>
    </xf>
    <xf numFmtId="0" fontId="47" fillId="0" borderId="0" applyNumberFormat="0" applyFill="0" applyBorder="0" applyAlignment="0" applyProtection="0"/>
    <xf numFmtId="0" fontId="47" fillId="0" borderId="0" applyNumberFormat="0" applyFill="0" applyBorder="0" applyProtection="0">
      <alignment vertical="center" wrapText="1"/>
    </xf>
    <xf numFmtId="0" fontId="47" fillId="0" borderId="0" applyNumberFormat="0" applyFill="0" applyBorder="0" applyProtection="0">
      <alignment vertical="center" wrapText="1"/>
    </xf>
    <xf numFmtId="0" fontId="59" fillId="0" borderId="0" applyNumberFormat="0" applyFill="0" applyBorder="0" applyProtection="0">
      <alignment horizontal="left" vertical="center" wrapText="1"/>
    </xf>
    <xf numFmtId="0" fontId="47" fillId="0" borderId="0" applyNumberFormat="0" applyFill="0" applyBorder="0" applyProtection="0">
      <alignment vertical="center" wrapText="1"/>
    </xf>
    <xf numFmtId="0" fontId="47" fillId="0" borderId="0" applyNumberFormat="0" applyFill="0" applyBorder="0" applyProtection="0">
      <alignment vertical="center" wrapText="1"/>
    </xf>
    <xf numFmtId="0" fontId="47" fillId="0" borderId="0" applyNumberFormat="0" applyFont="0" applyFill="0" applyBorder="0" applyProtection="0">
      <alignment horizontal="left" vertical="center"/>
    </xf>
    <xf numFmtId="0" fontId="54" fillId="0" borderId="0" applyNumberFormat="0" applyFill="0" applyBorder="0" applyProtection="0">
      <alignment horizontal="left" vertical="center" wrapText="1"/>
    </xf>
    <xf numFmtId="0" fontId="54" fillId="0" borderId="0" applyNumberFormat="0" applyFill="0" applyBorder="0" applyProtection="0">
      <alignment horizontal="left" vertical="center" wrapText="1"/>
    </xf>
    <xf numFmtId="0" fontId="140" fillId="0" borderId="0" applyNumberFormat="0" applyFill="0" applyBorder="0" applyProtection="0">
      <alignment vertical="center" wrapText="1"/>
    </xf>
    <xf numFmtId="0" fontId="47" fillId="0" borderId="63" applyNumberFormat="0" applyFont="0" applyFill="0" applyProtection="0">
      <alignment horizontal="center" vertical="center" wrapText="1"/>
    </xf>
    <xf numFmtId="0" fontId="54" fillId="0" borderId="63" applyNumberFormat="0" applyFill="0" applyProtection="0">
      <alignment horizontal="center" vertical="center" wrapText="1"/>
    </xf>
    <xf numFmtId="0" fontId="54" fillId="0" borderId="63" applyNumberFormat="0" applyFill="0" applyProtection="0">
      <alignment horizontal="center" vertical="center" wrapText="1"/>
    </xf>
    <xf numFmtId="0" fontId="47" fillId="0" borderId="61" applyNumberFormat="0" applyFill="0" applyProtection="0">
      <alignment horizontal="left" vertical="center" wrapText="1"/>
    </xf>
    <xf numFmtId="0" fontId="47" fillId="0" borderId="0"/>
    <xf numFmtId="0" fontId="47" fillId="0" borderId="0">
      <alignment horizontal="left" wrapText="1"/>
    </xf>
    <xf numFmtId="0" fontId="47" fillId="0" borderId="0"/>
    <xf numFmtId="0" fontId="47" fillId="0" borderId="0"/>
    <xf numFmtId="0" fontId="47" fillId="0" borderId="0"/>
    <xf numFmtId="0" fontId="47" fillId="0" borderId="0"/>
    <xf numFmtId="0" fontId="47" fillId="0" borderId="0"/>
    <xf numFmtId="0" fontId="65" fillId="0" borderId="0"/>
    <xf numFmtId="0" fontId="47" fillId="0" borderId="0">
      <alignment vertical="top"/>
    </xf>
    <xf numFmtId="0" fontId="198" fillId="20" borderId="64">
      <alignment horizontal="center"/>
    </xf>
    <xf numFmtId="0" fontId="117" fillId="0" borderId="0">
      <alignment horizontal="left"/>
    </xf>
    <xf numFmtId="0" fontId="198" fillId="20" borderId="64">
      <alignment horizontal="center"/>
    </xf>
    <xf numFmtId="0" fontId="198" fillId="20" borderId="64">
      <alignment horizontal="center"/>
    </xf>
    <xf numFmtId="0" fontId="198" fillId="20" borderId="64">
      <alignment horizontal="center"/>
    </xf>
    <xf numFmtId="3" fontId="199" fillId="20" borderId="0"/>
    <xf numFmtId="3" fontId="198" fillId="20" borderId="0"/>
    <xf numFmtId="0" fontId="199" fillId="20" borderId="0"/>
    <xf numFmtId="0" fontId="198" fillId="20" borderId="0"/>
    <xf numFmtId="0" fontId="199" fillId="20" borderId="0">
      <alignment horizontal="center"/>
    </xf>
    <xf numFmtId="0" fontId="47" fillId="0" borderId="5"/>
    <xf numFmtId="0" fontId="56" fillId="0" borderId="15" applyBorder="0">
      <alignment horizontal="right"/>
    </xf>
    <xf numFmtId="0" fontId="56" fillId="0" borderId="15" applyBorder="0">
      <alignment horizontal="right"/>
    </xf>
    <xf numFmtId="0" fontId="56" fillId="0" borderId="15" applyBorder="0">
      <alignment horizontal="right"/>
    </xf>
    <xf numFmtId="49" fontId="58" fillId="0" borderId="0">
      <alignment horizontal="right" vertical="top"/>
    </xf>
    <xf numFmtId="0" fontId="58" fillId="0" borderId="0">
      <alignment horizontal="left" vertical="top" wrapText="1"/>
    </xf>
    <xf numFmtId="0" fontId="59" fillId="0" borderId="57">
      <alignment horizontal="left" vertical="center" wrapText="1" indent="1"/>
    </xf>
    <xf numFmtId="0" fontId="200" fillId="24" borderId="0" applyNumberFormat="0" applyBorder="0" applyAlignment="0"/>
    <xf numFmtId="215" fontId="100" fillId="0" borderId="29" applyFill="0" applyBorder="0" applyProtection="0">
      <alignment horizontal="right"/>
    </xf>
    <xf numFmtId="0" fontId="201" fillId="0" borderId="0" applyNumberFormat="0" applyFill="0" applyBorder="0" applyProtection="0">
      <alignment horizontal="center" vertical="center" wrapText="1"/>
    </xf>
    <xf numFmtId="0" fontId="202" fillId="0" borderId="0">
      <alignment wrapText="1"/>
    </xf>
    <xf numFmtId="0" fontId="202" fillId="0" borderId="0">
      <alignment wrapText="1"/>
    </xf>
    <xf numFmtId="0" fontId="202" fillId="0" borderId="0">
      <alignment wrapText="1"/>
    </xf>
    <xf numFmtId="0" fontId="202" fillId="0" borderId="0">
      <alignment wrapText="1"/>
    </xf>
    <xf numFmtId="0" fontId="203" fillId="0" borderId="0" applyBorder="0" applyProtection="0">
      <alignment vertical="center"/>
    </xf>
    <xf numFmtId="0" fontId="203" fillId="0" borderId="15" applyBorder="0" applyProtection="0">
      <alignment horizontal="right" vertical="center"/>
    </xf>
    <xf numFmtId="0" fontId="204" fillId="82" borderId="0" applyBorder="0" applyProtection="0">
      <alignment horizontal="centerContinuous" vertical="center"/>
    </xf>
    <xf numFmtId="0" fontId="204" fillId="83" borderId="15" applyBorder="0" applyProtection="0">
      <alignment horizontal="centerContinuous" vertical="center"/>
    </xf>
    <xf numFmtId="0" fontId="205" fillId="0" borderId="0" applyNumberFormat="0" applyFill="0" applyBorder="0" applyProtection="0">
      <alignment horizontal="left"/>
    </xf>
    <xf numFmtId="0" fontId="117" fillId="84" borderId="0">
      <alignment horizontal="right" vertical="top" wrapText="1"/>
    </xf>
    <xf numFmtId="0" fontId="117" fillId="84" borderId="0">
      <alignment horizontal="right" vertical="top" wrapText="1"/>
    </xf>
    <xf numFmtId="0" fontId="117" fillId="84" borderId="0">
      <alignment horizontal="right" vertical="top" wrapText="1"/>
    </xf>
    <xf numFmtId="0" fontId="117" fillId="84" borderId="0">
      <alignment horizontal="right" vertical="top" wrapText="1"/>
    </xf>
    <xf numFmtId="0" fontId="117" fillId="84" borderId="0">
      <alignment horizontal="right" vertical="top" wrapText="1"/>
    </xf>
    <xf numFmtId="0" fontId="117" fillId="0" borderId="0" applyBorder="0" applyProtection="0">
      <alignment horizontal="left"/>
    </xf>
    <xf numFmtId="0" fontId="106" fillId="0" borderId="0"/>
    <xf numFmtId="0" fontId="106" fillId="0" borderId="0"/>
    <xf numFmtId="0" fontId="106" fillId="0" borderId="0"/>
    <xf numFmtId="0" fontId="106" fillId="0" borderId="0"/>
    <xf numFmtId="0" fontId="206" fillId="0" borderId="0"/>
    <xf numFmtId="0" fontId="206" fillId="0" borderId="0"/>
    <xf numFmtId="0" fontId="206" fillId="0" borderId="0"/>
    <xf numFmtId="44" fontId="47" fillId="0" borderId="0"/>
    <xf numFmtId="44" fontId="47" fillId="0" borderId="0"/>
    <xf numFmtId="44" fontId="47" fillId="0" borderId="0"/>
    <xf numFmtId="44" fontId="47" fillId="0" borderId="0"/>
    <xf numFmtId="1" fontId="207" fillId="0" borderId="0" applyNumberFormat="0" applyFill="0" applyBorder="0" applyProtection="0">
      <alignment horizontal="right" vertical="top"/>
    </xf>
    <xf numFmtId="0" fontId="208" fillId="0" borderId="0"/>
    <xf numFmtId="0" fontId="208" fillId="0" borderId="0"/>
    <xf numFmtId="0" fontId="208" fillId="0" borderId="0"/>
    <xf numFmtId="0" fontId="208" fillId="0" borderId="0"/>
    <xf numFmtId="216" fontId="56" fillId="0" borderId="0">
      <alignment wrapText="1"/>
      <protection locked="0"/>
    </xf>
    <xf numFmtId="216" fontId="56" fillId="0" borderId="0">
      <alignment wrapText="1"/>
      <protection locked="0"/>
    </xf>
    <xf numFmtId="216" fontId="56" fillId="0" borderId="0">
      <alignment wrapText="1"/>
      <protection locked="0"/>
    </xf>
    <xf numFmtId="216" fontId="117" fillId="85" borderId="0">
      <alignment wrapText="1"/>
      <protection locked="0"/>
    </xf>
    <xf numFmtId="216" fontId="117" fillId="85" borderId="0">
      <alignment wrapText="1"/>
      <protection locked="0"/>
    </xf>
    <xf numFmtId="216" fontId="117" fillId="85" borderId="0">
      <alignment wrapText="1"/>
      <protection locked="0"/>
    </xf>
    <xf numFmtId="216" fontId="117" fillId="85" borderId="0">
      <alignment wrapText="1"/>
      <protection locked="0"/>
    </xf>
    <xf numFmtId="216" fontId="56" fillId="0" borderId="0">
      <alignment wrapText="1"/>
      <protection locked="0"/>
    </xf>
    <xf numFmtId="217" fontId="100" fillId="0" borderId="0" applyNumberFormat="0" applyFill="0" applyBorder="0" applyProtection="0">
      <alignment horizontal="left"/>
    </xf>
    <xf numFmtId="218" fontId="56" fillId="0" borderId="0">
      <alignment wrapText="1"/>
      <protection locked="0"/>
    </xf>
    <xf numFmtId="218" fontId="56" fillId="0" borderId="0">
      <alignment wrapText="1"/>
      <protection locked="0"/>
    </xf>
    <xf numFmtId="218" fontId="56" fillId="0" borderId="0">
      <alignment wrapText="1"/>
      <protection locked="0"/>
    </xf>
    <xf numFmtId="218" fontId="56" fillId="0" borderId="0">
      <alignment wrapText="1"/>
      <protection locked="0"/>
    </xf>
    <xf numFmtId="218" fontId="117" fillId="85" borderId="0">
      <alignment wrapText="1"/>
      <protection locked="0"/>
    </xf>
    <xf numFmtId="218" fontId="117" fillId="85" borderId="0">
      <alignment wrapText="1"/>
      <protection locked="0"/>
    </xf>
    <xf numFmtId="218" fontId="117" fillId="85" borderId="0">
      <alignment wrapText="1"/>
      <protection locked="0"/>
    </xf>
    <xf numFmtId="218" fontId="117" fillId="85" borderId="0">
      <alignment wrapText="1"/>
      <protection locked="0"/>
    </xf>
    <xf numFmtId="218" fontId="117" fillId="85" borderId="0">
      <alignment wrapText="1"/>
      <protection locked="0"/>
    </xf>
    <xf numFmtId="218" fontId="117" fillId="85" borderId="0">
      <alignment wrapText="1"/>
      <protection locked="0"/>
    </xf>
    <xf numFmtId="218" fontId="56" fillId="0" borderId="0">
      <alignment wrapText="1"/>
      <protection locked="0"/>
    </xf>
    <xf numFmtId="219" fontId="56" fillId="0" borderId="0">
      <alignment wrapText="1"/>
      <protection locked="0"/>
    </xf>
    <xf numFmtId="219" fontId="56" fillId="0" borderId="0">
      <alignment wrapText="1"/>
      <protection locked="0"/>
    </xf>
    <xf numFmtId="219" fontId="56" fillId="0" borderId="0">
      <alignment wrapText="1"/>
      <protection locked="0"/>
    </xf>
    <xf numFmtId="219" fontId="117" fillId="85" borderId="0">
      <alignment wrapText="1"/>
      <protection locked="0"/>
    </xf>
    <xf numFmtId="219" fontId="117" fillId="85" borderId="0">
      <alignment wrapText="1"/>
      <protection locked="0"/>
    </xf>
    <xf numFmtId="219" fontId="117" fillId="85" borderId="0">
      <alignment wrapText="1"/>
      <protection locked="0"/>
    </xf>
    <xf numFmtId="219" fontId="117" fillId="85" borderId="0">
      <alignment wrapText="1"/>
      <protection locked="0"/>
    </xf>
    <xf numFmtId="165" fontId="56" fillId="0" borderId="0">
      <alignment wrapText="1"/>
      <protection locked="0"/>
    </xf>
    <xf numFmtId="0" fontId="114" fillId="0" borderId="0" applyNumberFormat="0" applyFill="0" applyBorder="0" applyProtection="0">
      <alignment horizontal="left"/>
    </xf>
    <xf numFmtId="44" fontId="47" fillId="0" borderId="0"/>
    <xf numFmtId="44" fontId="47" fillId="0" borderId="0"/>
    <xf numFmtId="44" fontId="47" fillId="0" borderId="0"/>
    <xf numFmtId="44" fontId="47" fillId="0" borderId="0"/>
    <xf numFmtId="0" fontId="134" fillId="0" borderId="0" applyNumberFormat="0" applyFill="0" applyBorder="0" applyProtection="0"/>
    <xf numFmtId="0" fontId="207" fillId="0" borderId="0" applyNumberFormat="0" applyFill="0" applyBorder="0" applyProtection="0">
      <alignment horizontal="left" vertical="top"/>
    </xf>
    <xf numFmtId="220" fontId="117" fillId="84" borderId="65">
      <alignment wrapText="1"/>
    </xf>
    <xf numFmtId="220" fontId="117" fillId="84" borderId="65">
      <alignment wrapText="1"/>
    </xf>
    <xf numFmtId="220" fontId="117" fillId="84" borderId="65">
      <alignment wrapText="1"/>
    </xf>
    <xf numFmtId="220" fontId="117" fillId="84" borderId="65">
      <alignment wrapText="1"/>
    </xf>
    <xf numFmtId="221" fontId="117" fillId="84" borderId="65">
      <alignment wrapText="1"/>
    </xf>
    <xf numFmtId="221" fontId="117" fillId="84" borderId="65">
      <alignment wrapText="1"/>
    </xf>
    <xf numFmtId="221" fontId="117" fillId="84" borderId="65">
      <alignment wrapText="1"/>
    </xf>
    <xf numFmtId="221" fontId="117" fillId="84" borderId="65">
      <alignment wrapText="1"/>
    </xf>
    <xf numFmtId="221" fontId="117" fillId="84" borderId="65">
      <alignment wrapText="1"/>
    </xf>
    <xf numFmtId="221" fontId="117" fillId="84" borderId="65">
      <alignment wrapText="1"/>
    </xf>
    <xf numFmtId="222" fontId="117" fillId="84" borderId="65">
      <alignment wrapText="1"/>
    </xf>
    <xf numFmtId="222" fontId="117" fillId="84" borderId="65">
      <alignment wrapText="1"/>
    </xf>
    <xf numFmtId="222" fontId="117" fillId="84" borderId="65">
      <alignment wrapText="1"/>
    </xf>
    <xf numFmtId="222" fontId="117" fillId="84" borderId="65">
      <alignment wrapText="1"/>
    </xf>
    <xf numFmtId="0" fontId="106" fillId="0" borderId="66">
      <alignment horizontal="right"/>
    </xf>
    <xf numFmtId="0" fontId="106" fillId="0" borderId="66">
      <alignment horizontal="right"/>
    </xf>
    <xf numFmtId="0" fontId="106" fillId="0" borderId="66">
      <alignment horizontal="right"/>
    </xf>
    <xf numFmtId="0" fontId="106" fillId="0" borderId="66">
      <alignment horizontal="right"/>
    </xf>
    <xf numFmtId="0" fontId="56" fillId="0" borderId="6" applyFill="0" applyBorder="0" applyProtection="0">
      <alignment horizontal="left" vertical="top"/>
    </xf>
    <xf numFmtId="0" fontId="106" fillId="0" borderId="66">
      <alignment horizontal="right"/>
    </xf>
    <xf numFmtId="44" fontId="47" fillId="0" borderId="0"/>
    <xf numFmtId="44" fontId="47" fillId="0" borderId="0"/>
    <xf numFmtId="44" fontId="47" fillId="0" borderId="0"/>
    <xf numFmtId="44" fontId="47" fillId="0" borderId="0"/>
    <xf numFmtId="0" fontId="54" fillId="0" borderId="0"/>
    <xf numFmtId="223" fontId="47" fillId="0" borderId="0" applyNumberFormat="0" applyFill="0" applyBorder="0">
      <alignment horizontal="left"/>
    </xf>
    <xf numFmtId="223" fontId="47" fillId="0" borderId="0" applyNumberFormat="0" applyFill="0" applyBorder="0">
      <alignment horizontal="right"/>
    </xf>
    <xf numFmtId="0" fontId="47" fillId="0" borderId="0"/>
    <xf numFmtId="0" fontId="209" fillId="0" borderId="0"/>
    <xf numFmtId="0" fontId="210" fillId="0" borderId="0" applyNumberFormat="0" applyFill="0" applyBorder="0" applyProtection="0"/>
    <xf numFmtId="0" fontId="210" fillId="0" borderId="0" applyNumberFormat="0" applyFill="0" applyBorder="0" applyProtection="0"/>
    <xf numFmtId="0" fontId="47" fillId="0" borderId="0" applyNumberFormat="0" applyFill="0" applyBorder="0" applyProtection="0"/>
    <xf numFmtId="0" fontId="47" fillId="0" borderId="0" applyNumberFormat="0" applyFill="0" applyBorder="0" applyProtection="0"/>
    <xf numFmtId="0" fontId="210" fillId="0" borderId="0" applyNumberFormat="0" applyFill="0" applyBorder="0" applyProtection="0"/>
    <xf numFmtId="0" fontId="210" fillId="0" borderId="0"/>
    <xf numFmtId="0" fontId="169" fillId="21" borderId="24">
      <alignment horizontal="left" vertical="center" wrapText="1"/>
      <protection locked="0"/>
    </xf>
    <xf numFmtId="0" fontId="169" fillId="24" borderId="24">
      <alignment horizontal="left" vertical="center" wrapText="1"/>
      <protection locked="0"/>
    </xf>
    <xf numFmtId="40" fontId="201" fillId="0" borderId="0"/>
    <xf numFmtId="176" fontId="211" fillId="84" borderId="0" applyNumberFormat="0">
      <alignment vertical="center"/>
    </xf>
    <xf numFmtId="0" fontId="212" fillId="0" borderId="0" applyNumberFormat="0" applyFill="0" applyBorder="0" applyAlignment="0" applyProtection="0"/>
    <xf numFmtId="49" fontId="59" fillId="51" borderId="67">
      <alignment horizontal="center" vertical="center" wrapText="1"/>
    </xf>
    <xf numFmtId="176" fontId="213" fillId="50" borderId="0">
      <alignment vertical="center"/>
    </xf>
    <xf numFmtId="176" fontId="213" fillId="50" borderId="0">
      <alignment vertical="center"/>
    </xf>
    <xf numFmtId="176" fontId="213" fillId="50" borderId="0">
      <alignment vertical="center"/>
    </xf>
    <xf numFmtId="176" fontId="213" fillId="50" borderId="0">
      <alignment vertical="center"/>
    </xf>
    <xf numFmtId="176" fontId="213" fillId="50" borderId="0">
      <alignment vertical="center"/>
    </xf>
    <xf numFmtId="49" fontId="59" fillId="51" borderId="67">
      <alignment horizontal="center" vertical="center" wrapText="1"/>
    </xf>
    <xf numFmtId="49" fontId="59" fillId="51" borderId="67">
      <alignment horizontal="center" vertical="center" wrapText="1"/>
    </xf>
    <xf numFmtId="176" fontId="213" fillId="50" borderId="0">
      <alignment vertical="center"/>
    </xf>
    <xf numFmtId="0" fontId="77" fillId="0" borderId="0" applyNumberFormat="0" applyFill="0" applyBorder="0" applyProtection="0">
      <alignment horizontal="left" vertical="center" indent="10"/>
    </xf>
    <xf numFmtId="0" fontId="77" fillId="0" borderId="0" applyNumberFormat="0" applyFill="0" applyBorder="0" applyProtection="0">
      <alignment horizontal="left" vertical="center" indent="10"/>
    </xf>
    <xf numFmtId="0" fontId="77" fillId="0" borderId="0" applyNumberFormat="0" applyFill="0" applyBorder="0" applyProtection="0">
      <alignment horizontal="left" vertical="center" indent="10"/>
    </xf>
    <xf numFmtId="0" fontId="77" fillId="0" borderId="0" applyNumberFormat="0" applyFill="0" applyBorder="0" applyProtection="0">
      <alignment horizontal="left" vertical="center" indent="10"/>
    </xf>
    <xf numFmtId="0" fontId="212" fillId="0" borderId="0" applyNumberFormat="0" applyFill="0" applyBorder="0" applyAlignment="0" applyProtection="0"/>
    <xf numFmtId="0" fontId="77" fillId="0" borderId="0" applyNumberFormat="0" applyFill="0" applyBorder="0" applyProtection="0">
      <alignment horizontal="left" vertical="center" indent="10"/>
    </xf>
    <xf numFmtId="0" fontId="212" fillId="0" borderId="0" applyNumberFormat="0" applyFill="0" applyBorder="0" applyAlignment="0" applyProtection="0"/>
    <xf numFmtId="0" fontId="212" fillId="0" borderId="0" applyNumberFormat="0" applyFill="0" applyBorder="0" applyAlignment="0" applyProtection="0"/>
    <xf numFmtId="0" fontId="214" fillId="0" borderId="0" applyNumberFormat="0" applyFill="0" applyBorder="0" applyAlignment="0" applyProtection="0"/>
    <xf numFmtId="0" fontId="215" fillId="0" borderId="0"/>
    <xf numFmtId="0" fontId="47" fillId="0" borderId="0"/>
    <xf numFmtId="0" fontId="210" fillId="0" borderId="0"/>
    <xf numFmtId="0" fontId="47" fillId="0" borderId="54" applyBorder="0">
      <alignment horizontal="center" vertical="top" wrapText="1"/>
    </xf>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9"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8" applyNumberFormat="0" applyFill="0" applyAlignment="0" applyProtection="0"/>
    <xf numFmtId="0" fontId="216" fillId="0" borderId="69" applyNumberFormat="0" applyFill="0" applyAlignment="0" applyProtection="0"/>
    <xf numFmtId="0" fontId="217" fillId="0" borderId="0" applyFill="0" applyBorder="0" applyProtection="0"/>
    <xf numFmtId="0" fontId="217" fillId="0" borderId="0" applyFill="0" applyBorder="0" applyProtection="0"/>
    <xf numFmtId="0" fontId="200" fillId="24" borderId="0" applyNumberFormat="0" applyBorder="0" applyAlignment="0"/>
    <xf numFmtId="0" fontId="47" fillId="0" borderId="0"/>
    <xf numFmtId="0" fontId="83" fillId="0" borderId="0" applyNumberFormat="0" applyFill="0" applyBorder="0" applyAlignment="0" applyProtection="0"/>
    <xf numFmtId="0" fontId="178" fillId="0" borderId="0"/>
    <xf numFmtId="0" fontId="47" fillId="0" borderId="0"/>
    <xf numFmtId="224" fontId="59" fillId="0" borderId="4" applyFill="0" applyBorder="0">
      <alignment vertical="top"/>
    </xf>
    <xf numFmtId="0" fontId="47" fillId="0" borderId="0"/>
    <xf numFmtId="0" fontId="218" fillId="0" borderId="0" applyNumberFormat="0" applyFill="0" applyBorder="0" applyAlignment="0" applyProtection="0"/>
    <xf numFmtId="0" fontId="47" fillId="0" borderId="0">
      <alignment horizontal="center" textRotation="180"/>
    </xf>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59" fillId="0" borderId="0"/>
    <xf numFmtId="0" fontId="47" fillId="0" borderId="0"/>
    <xf numFmtId="0" fontId="56" fillId="0" borderId="0"/>
    <xf numFmtId="0" fontId="56" fillId="0" borderId="0"/>
    <xf numFmtId="0" fontId="56" fillId="0" borderId="0"/>
    <xf numFmtId="43" fontId="46" fillId="0" borderId="0" applyFont="0" applyFill="0" applyBorder="0" applyAlignment="0" applyProtection="0"/>
    <xf numFmtId="164" fontId="55" fillId="0" borderId="0" applyFont="0" applyFill="0" applyBorder="0" applyAlignment="0" applyProtection="0"/>
    <xf numFmtId="0" fontId="219" fillId="0" borderId="0"/>
    <xf numFmtId="0" fontId="47" fillId="31" borderId="72" applyNumberFormat="0" applyFont="0" applyAlignment="0" applyProtection="0"/>
    <xf numFmtId="0" fontId="155" fillId="36" borderId="71" applyNumberFormat="0" applyAlignment="0" applyProtection="0"/>
    <xf numFmtId="0" fontId="130" fillId="0" borderId="43" applyNumberFormat="0" applyFill="0" applyAlignment="0" applyProtection="0"/>
    <xf numFmtId="0" fontId="155" fillId="36" borderId="71" applyNumberFormat="0" applyAlignment="0" applyProtection="0"/>
    <xf numFmtId="0" fontId="90" fillId="55" borderId="71" applyNumberFormat="0" applyAlignment="0" applyProtection="0"/>
    <xf numFmtId="164" fontId="47" fillId="0" borderId="0" applyFont="0" applyFill="0" applyBorder="0" applyAlignment="0" applyProtection="0"/>
    <xf numFmtId="0" fontId="155" fillId="36" borderId="71" applyNumberFormat="0" applyAlignment="0" applyProtection="0"/>
    <xf numFmtId="0" fontId="130" fillId="0" borderId="43" applyNumberFormat="0" applyFill="0" applyAlignment="0" applyProtection="0"/>
    <xf numFmtId="0" fontId="155" fillId="36" borderId="71" applyNumberFormat="0" applyAlignment="0" applyProtection="0"/>
    <xf numFmtId="9" fontId="47" fillId="0" borderId="0" applyFont="0" applyFill="0" applyBorder="0" applyAlignment="0" applyProtection="0"/>
    <xf numFmtId="0" fontId="155" fillId="36" borderId="32" applyNumberFormat="0" applyAlignment="0" applyProtection="0"/>
    <xf numFmtId="9" fontId="47" fillId="0" borderId="0" applyFont="0" applyFill="0" applyBorder="0" applyAlignment="0" applyProtection="0"/>
    <xf numFmtId="9" fontId="47" fillId="0" borderId="0" applyFont="0" applyFill="0" applyBorder="0" applyAlignment="0" applyProtection="0"/>
    <xf numFmtId="0" fontId="214" fillId="0" borderId="0" applyNumberFormat="0" applyFill="0" applyBorder="0" applyAlignment="0" applyProtection="0"/>
    <xf numFmtId="0" fontId="130" fillId="0" borderId="43" applyNumberFormat="0" applyFill="0" applyAlignment="0" applyProtection="0"/>
    <xf numFmtId="164" fontId="47" fillId="0" borderId="0" applyFont="0" applyFill="0" applyBorder="0" applyAlignment="0" applyProtection="0"/>
    <xf numFmtId="0" fontId="47" fillId="0" borderId="0"/>
    <xf numFmtId="0" fontId="45" fillId="0" borderId="0"/>
    <xf numFmtId="0" fontId="47" fillId="0" borderId="0"/>
    <xf numFmtId="0" fontId="179" fillId="55" borderId="73" applyNumberFormat="0" applyAlignment="0" applyProtection="0"/>
    <xf numFmtId="9" fontId="47" fillId="0" borderId="0" applyFont="0" applyFill="0" applyBorder="0" applyAlignment="0" applyProtection="0"/>
    <xf numFmtId="0" fontId="214" fillId="0" borderId="0" applyNumberFormat="0" applyFill="0" applyBorder="0" applyAlignment="0" applyProtection="0"/>
    <xf numFmtId="0" fontId="216" fillId="0" borderId="74" applyNumberFormat="0" applyFill="0" applyAlignment="0" applyProtection="0"/>
    <xf numFmtId="9" fontId="47" fillId="0" borderId="0" applyFont="0" applyFill="0" applyBorder="0" applyAlignment="0" applyProtection="0"/>
    <xf numFmtId="0" fontId="47" fillId="0" borderId="0"/>
    <xf numFmtId="0" fontId="47" fillId="0" borderId="0"/>
    <xf numFmtId="0" fontId="221" fillId="0" borderId="0"/>
    <xf numFmtId="0" fontId="44" fillId="0" borderId="0"/>
    <xf numFmtId="0" fontId="43" fillId="0" borderId="0"/>
    <xf numFmtId="0" fontId="146" fillId="0" borderId="0" applyNumberFormat="0" applyFill="0" applyBorder="0" applyAlignment="0" applyProtection="0"/>
    <xf numFmtId="0" fontId="42" fillId="0" borderId="0"/>
    <xf numFmtId="0" fontId="56" fillId="86" borderId="0">
      <alignment vertical="top"/>
    </xf>
    <xf numFmtId="0" fontId="223" fillId="0" borderId="0"/>
    <xf numFmtId="0" fontId="46" fillId="0" borderId="0"/>
    <xf numFmtId="0" fontId="41" fillId="0" borderId="0"/>
    <xf numFmtId="43" fontId="41" fillId="0" borderId="0" applyFont="0" applyFill="0" applyBorder="0" applyAlignment="0" applyProtection="0"/>
    <xf numFmtId="0" fontId="41" fillId="0" borderId="0"/>
    <xf numFmtId="9" fontId="41" fillId="0" borderId="0" applyFont="0" applyFill="0" applyBorder="0" applyAlignment="0" applyProtection="0"/>
    <xf numFmtId="164" fontId="41" fillId="0" borderId="0" applyFont="0" applyFill="0" applyBorder="0" applyAlignment="0" applyProtection="0"/>
    <xf numFmtId="0" fontId="47" fillId="0" borderId="0"/>
    <xf numFmtId="9" fontId="40" fillId="0" borderId="0" applyFont="0" applyFill="0" applyBorder="0" applyAlignment="0" applyProtection="0"/>
    <xf numFmtId="0" fontId="39" fillId="0" borderId="0"/>
    <xf numFmtId="0" fontId="38" fillId="0" borderId="0"/>
    <xf numFmtId="0" fontId="47" fillId="0" borderId="0"/>
    <xf numFmtId="9" fontId="47" fillId="0" borderId="0" applyFont="0" applyFill="0" applyBorder="0" applyAlignment="0" applyProtection="0"/>
    <xf numFmtId="0" fontId="155" fillId="36" borderId="83" applyNumberFormat="0" applyAlignment="0" applyProtection="0"/>
    <xf numFmtId="3" fontId="47" fillId="20" borderId="84">
      <alignment horizontal="right"/>
    </xf>
    <xf numFmtId="3" fontId="59" fillId="20" borderId="84">
      <alignment horizontal="right"/>
    </xf>
    <xf numFmtId="0" fontId="90" fillId="55" borderId="83" applyNumberFormat="0" applyAlignment="0" applyProtection="0"/>
    <xf numFmtId="0" fontId="90" fillId="55" borderId="76" applyNumberFormat="0" applyAlignment="0" applyProtection="0"/>
    <xf numFmtId="3" fontId="59" fillId="20" borderId="75">
      <alignment horizontal="right"/>
    </xf>
    <xf numFmtId="3" fontId="47" fillId="20" borderId="75">
      <alignment horizontal="right"/>
    </xf>
    <xf numFmtId="0" fontId="155" fillId="36" borderId="76" applyNumberFormat="0" applyAlignment="0" applyProtection="0"/>
    <xf numFmtId="0" fontId="47" fillId="31" borderId="77" applyNumberFormat="0" applyFont="0" applyAlignment="0" applyProtection="0"/>
    <xf numFmtId="0" fontId="179" fillId="55" borderId="78" applyNumberFormat="0" applyAlignment="0" applyProtection="0"/>
    <xf numFmtId="9" fontId="47" fillId="0" borderId="0" applyFont="0" applyFill="0" applyBorder="0" applyAlignment="0" applyProtection="0"/>
    <xf numFmtId="0" fontId="216" fillId="0" borderId="79" applyNumberFormat="0" applyFill="0" applyAlignment="0" applyProtection="0"/>
    <xf numFmtId="0" fontId="47" fillId="0" borderId="0"/>
    <xf numFmtId="3" fontId="47" fillId="20" borderId="75">
      <alignment horizontal="right"/>
    </xf>
    <xf numFmtId="0" fontId="37" fillId="0" borderId="0"/>
    <xf numFmtId="0" fontId="90" fillId="55" borderId="76" applyNumberFormat="0" applyAlignment="0" applyProtection="0"/>
    <xf numFmtId="3" fontId="59" fillId="20" borderId="75">
      <alignment horizontal="right"/>
    </xf>
    <xf numFmtId="3" fontId="47" fillId="20" borderId="75">
      <alignment horizontal="right"/>
    </xf>
    <xf numFmtId="164" fontId="47" fillId="0" borderId="0" applyFont="0" applyFill="0" applyBorder="0" applyAlignment="0" applyProtection="0"/>
    <xf numFmtId="0" fontId="155" fillId="36" borderId="76" applyNumberFormat="0" applyAlignment="0" applyProtection="0"/>
    <xf numFmtId="0" fontId="47" fillId="31" borderId="80" applyNumberFormat="0" applyFont="0" applyAlignment="0" applyProtection="0"/>
    <xf numFmtId="0" fontId="179" fillId="55" borderId="81" applyNumberFormat="0" applyAlignment="0" applyProtection="0"/>
    <xf numFmtId="0" fontId="216" fillId="0" borderId="82" applyNumberFormat="0" applyFill="0" applyAlignment="0" applyProtection="0"/>
    <xf numFmtId="3" fontId="47" fillId="20" borderId="75">
      <alignment horizontal="right"/>
    </xf>
    <xf numFmtId="164" fontId="47" fillId="0" borderId="0" applyFont="0" applyFill="0" applyBorder="0" applyAlignment="0" applyProtection="0"/>
    <xf numFmtId="0" fontId="37" fillId="0" borderId="0"/>
    <xf numFmtId="3" fontId="47" fillId="20" borderId="84">
      <alignment horizontal="right"/>
    </xf>
    <xf numFmtId="0" fontId="90" fillId="55" borderId="83" applyNumberFormat="0" applyAlignment="0" applyProtection="0"/>
    <xf numFmtId="3" fontId="59" fillId="20" borderId="84">
      <alignment horizontal="right"/>
    </xf>
    <xf numFmtId="3" fontId="47" fillId="20" borderId="84">
      <alignment horizontal="right"/>
    </xf>
    <xf numFmtId="0" fontId="155" fillId="36" borderId="83" applyNumberFormat="0" applyAlignment="0" applyProtection="0"/>
    <xf numFmtId="3" fontId="47" fillId="20" borderId="84">
      <alignment horizontal="right"/>
    </xf>
    <xf numFmtId="0" fontId="47" fillId="0" borderId="0"/>
    <xf numFmtId="0" fontId="155" fillId="36" borderId="90" applyNumberFormat="0" applyAlignment="0" applyProtection="0"/>
    <xf numFmtId="0" fontId="47" fillId="0" borderId="0"/>
    <xf numFmtId="0" fontId="47" fillId="31" borderId="94" applyNumberFormat="0" applyFont="0" applyAlignment="0" applyProtection="0"/>
    <xf numFmtId="0" fontId="179" fillId="55" borderId="95" applyNumberFormat="0" applyAlignment="0" applyProtection="0"/>
    <xf numFmtId="9" fontId="47" fillId="0" borderId="0" applyFont="0" applyFill="0" applyBorder="0" applyAlignment="0" applyProtection="0"/>
    <xf numFmtId="0" fontId="216" fillId="0" borderId="96" applyNumberFormat="0" applyFill="0" applyAlignment="0" applyProtection="0"/>
    <xf numFmtId="0" fontId="90" fillId="55" borderId="85" applyNumberFormat="0" applyAlignment="0" applyProtection="0"/>
    <xf numFmtId="3" fontId="59" fillId="20" borderId="86">
      <alignment horizontal="right"/>
    </xf>
    <xf numFmtId="3" fontId="47" fillId="20" borderId="86">
      <alignment horizontal="right"/>
    </xf>
    <xf numFmtId="0" fontId="90" fillId="55" borderId="97" applyNumberFormat="0" applyAlignment="0" applyProtection="0"/>
    <xf numFmtId="0" fontId="47" fillId="0" borderId="0"/>
    <xf numFmtId="0" fontId="155" fillId="36" borderId="85" applyNumberFormat="0" applyAlignment="0" applyProtection="0"/>
    <xf numFmtId="0" fontId="47" fillId="31" borderId="87" applyNumberFormat="0" applyFont="0" applyAlignment="0" applyProtection="0"/>
    <xf numFmtId="0" fontId="179" fillId="55" borderId="88" applyNumberFormat="0" applyAlignment="0" applyProtection="0"/>
    <xf numFmtId="9" fontId="47" fillId="0" borderId="0" applyFont="0" applyFill="0" applyBorder="0" applyAlignment="0" applyProtection="0"/>
    <xf numFmtId="0" fontId="216" fillId="0" borderId="89" applyNumberFormat="0" applyFill="0" applyAlignment="0" applyProtection="0"/>
    <xf numFmtId="3" fontId="47" fillId="20" borderId="86">
      <alignment horizontal="right"/>
    </xf>
    <xf numFmtId="0" fontId="36" fillId="0" borderId="0"/>
    <xf numFmtId="0" fontId="90" fillId="55" borderId="85" applyNumberFormat="0" applyAlignment="0" applyProtection="0"/>
    <xf numFmtId="3" fontId="59" fillId="20" borderId="86">
      <alignment horizontal="right"/>
    </xf>
    <xf numFmtId="3" fontId="47" fillId="20" borderId="86">
      <alignment horizontal="right"/>
    </xf>
    <xf numFmtId="164" fontId="47" fillId="0" borderId="0" applyFont="0" applyFill="0" applyBorder="0" applyAlignment="0" applyProtection="0"/>
    <xf numFmtId="0" fontId="155" fillId="36" borderId="85" applyNumberFormat="0" applyAlignment="0" applyProtection="0"/>
    <xf numFmtId="0" fontId="179" fillId="55" borderId="88" applyNumberFormat="0" applyAlignment="0" applyProtection="0"/>
    <xf numFmtId="0" fontId="216" fillId="0" borderId="89" applyNumberFormat="0" applyFill="0" applyAlignment="0" applyProtection="0"/>
    <xf numFmtId="3" fontId="47" fillId="20" borderId="86">
      <alignment horizontal="right"/>
    </xf>
    <xf numFmtId="164" fontId="47" fillId="0" borderId="0" applyFont="0" applyFill="0" applyBorder="0" applyAlignment="0" applyProtection="0"/>
    <xf numFmtId="0" fontId="36" fillId="0" borderId="0"/>
    <xf numFmtId="0" fontId="155" fillId="36" borderId="85" applyNumberFormat="0" applyAlignment="0" applyProtection="0"/>
    <xf numFmtId="9" fontId="47" fillId="0" borderId="0" applyFont="0" applyFill="0" applyBorder="0" applyAlignment="0" applyProtection="0"/>
    <xf numFmtId="0" fontId="47" fillId="0" borderId="0"/>
    <xf numFmtId="0" fontId="155" fillId="36" borderId="97" applyNumberFormat="0" applyAlignment="0" applyProtection="0"/>
    <xf numFmtId="9" fontId="47" fillId="0" borderId="0" applyFont="0" applyFill="0" applyBorder="0" applyAlignment="0" applyProtection="0"/>
    <xf numFmtId="0" fontId="90" fillId="55" borderId="90" applyNumberFormat="0" applyAlignment="0" applyProtection="0"/>
    <xf numFmtId="0" fontId="155" fillId="36" borderId="90" applyNumberFormat="0" applyAlignment="0" applyProtection="0"/>
    <xf numFmtId="0" fontId="47" fillId="31" borderId="91" applyNumberFormat="0" applyFont="0" applyAlignment="0" applyProtection="0"/>
    <xf numFmtId="0" fontId="179" fillId="55" borderId="92" applyNumberFormat="0" applyAlignment="0" applyProtection="0"/>
    <xf numFmtId="0" fontId="216" fillId="0" borderId="93" applyNumberFormat="0" applyFill="0" applyAlignment="0" applyProtection="0"/>
    <xf numFmtId="0" fontId="155" fillId="36" borderId="97" applyNumberFormat="0" applyAlignment="0" applyProtection="0"/>
    <xf numFmtId="0" fontId="47" fillId="31" borderId="94" applyNumberFormat="0" applyFont="0" applyAlignment="0" applyProtection="0"/>
    <xf numFmtId="0" fontId="216" fillId="0" borderId="96" applyNumberFormat="0" applyFill="0" applyAlignment="0" applyProtection="0"/>
    <xf numFmtId="0" fontId="90" fillId="55" borderId="98" applyNumberFormat="0" applyAlignment="0" applyProtection="0"/>
    <xf numFmtId="0" fontId="155" fillId="36" borderId="98" applyNumberFormat="0" applyAlignment="0" applyProtection="0"/>
    <xf numFmtId="0" fontId="47" fillId="31" borderId="99" applyNumberFormat="0" applyFont="0" applyAlignment="0" applyProtection="0"/>
    <xf numFmtId="0" fontId="179" fillId="55" borderId="100" applyNumberFormat="0" applyAlignment="0" applyProtection="0"/>
    <xf numFmtId="0" fontId="216" fillId="0" borderId="101" applyNumberFormat="0" applyFill="0" applyAlignment="0" applyProtection="0"/>
    <xf numFmtId="0" fontId="224" fillId="0" borderId="0"/>
    <xf numFmtId="9" fontId="47" fillId="0" borderId="0" applyFont="0" applyFill="0" applyBorder="0" applyAlignment="0" applyProtection="0"/>
    <xf numFmtId="0" fontId="155" fillId="36" borderId="102" applyNumberFormat="0" applyAlignment="0" applyProtection="0"/>
    <xf numFmtId="164" fontId="47" fillId="0" borderId="0" applyFont="0" applyFill="0" applyBorder="0" applyAlignment="0" applyProtection="0"/>
    <xf numFmtId="0" fontId="90" fillId="55" borderId="102" applyNumberFormat="0" applyAlignment="0" applyProtection="0"/>
    <xf numFmtId="3" fontId="59" fillId="20" borderId="103">
      <alignment horizontal="right"/>
    </xf>
    <xf numFmtId="3" fontId="47" fillId="20" borderId="103">
      <alignment horizontal="right"/>
    </xf>
    <xf numFmtId="3" fontId="47" fillId="20" borderId="103">
      <alignment horizontal="right"/>
    </xf>
    <xf numFmtId="164" fontId="47" fillId="0" borderId="0" applyFont="0" applyFill="0" applyBorder="0" applyAlignment="0" applyProtection="0"/>
    <xf numFmtId="0" fontId="155" fillId="36" borderId="102" applyNumberFormat="0" applyAlignment="0" applyProtection="0"/>
    <xf numFmtId="0" fontId="47" fillId="31" borderId="104" applyNumberFormat="0" applyFont="0" applyAlignment="0" applyProtection="0"/>
    <xf numFmtId="0" fontId="179" fillId="55" borderId="105" applyNumberFormat="0" applyAlignment="0" applyProtection="0"/>
    <xf numFmtId="9" fontId="47" fillId="0" borderId="0" applyFont="0" applyFill="0" applyBorder="0" applyAlignment="0" applyProtection="0"/>
    <xf numFmtId="0" fontId="216" fillId="0" borderId="106" applyNumberFormat="0" applyFill="0" applyAlignment="0" applyProtection="0"/>
    <xf numFmtId="0" fontId="35" fillId="0" borderId="0"/>
    <xf numFmtId="0" fontId="224" fillId="0" borderId="0"/>
    <xf numFmtId="0" fontId="35" fillId="0" borderId="0"/>
    <xf numFmtId="164" fontId="47" fillId="0" borderId="0" applyFont="0" applyFill="0" applyBorder="0" applyAlignment="0" applyProtection="0"/>
    <xf numFmtId="0" fontId="34" fillId="0" borderId="0"/>
    <xf numFmtId="3" fontId="59" fillId="20" borderId="111">
      <alignment horizontal="right"/>
    </xf>
    <xf numFmtId="178" fontId="47" fillId="20" borderId="111" applyNumberFormat="0">
      <alignment horizontal="right" vertical="top"/>
    </xf>
    <xf numFmtId="0" fontId="59" fillId="20" borderId="111">
      <alignment horizontal="left" indent="1"/>
    </xf>
    <xf numFmtId="178" fontId="59" fillId="20" borderId="111" applyNumberFormat="0">
      <alignment horizontal="right" vertical="top"/>
    </xf>
    <xf numFmtId="0" fontId="47" fillId="20" borderId="111">
      <alignment horizontal="left" indent="3"/>
    </xf>
    <xf numFmtId="178" fontId="47" fillId="20" borderId="111" applyNumberFormat="0">
      <alignment horizontal="right" vertical="top"/>
    </xf>
    <xf numFmtId="0" fontId="59" fillId="20" borderId="111">
      <alignment horizontal="left" indent="2"/>
    </xf>
    <xf numFmtId="0" fontId="59" fillId="20" borderId="111">
      <alignment horizontal="right" vertical="top"/>
    </xf>
    <xf numFmtId="0" fontId="47" fillId="20" borderId="111">
      <alignment horizontal="left" indent="3"/>
    </xf>
    <xf numFmtId="0" fontId="59" fillId="20" borderId="111"/>
    <xf numFmtId="0" fontId="47" fillId="0" borderId="0"/>
    <xf numFmtId="0" fontId="33" fillId="0" borderId="0"/>
    <xf numFmtId="0" fontId="46" fillId="0" borderId="0"/>
    <xf numFmtId="0" fontId="226" fillId="0" borderId="0"/>
    <xf numFmtId="0" fontId="179" fillId="55" borderId="121" applyNumberFormat="0" applyAlignment="0" applyProtection="0"/>
    <xf numFmtId="9" fontId="47" fillId="0" borderId="0" applyFont="0" applyFill="0" applyBorder="0" applyAlignment="0" applyProtection="0"/>
    <xf numFmtId="0" fontId="179" fillId="55" borderId="117" applyNumberFormat="0" applyAlignment="0" applyProtection="0"/>
    <xf numFmtId="0" fontId="155" fillId="36" borderId="119" applyNumberFormat="0" applyAlignment="0" applyProtection="0"/>
    <xf numFmtId="0" fontId="155" fillId="36" borderId="112" applyNumberFormat="0" applyAlignment="0" applyProtection="0"/>
    <xf numFmtId="0" fontId="155" fillId="36" borderId="119" applyNumberFormat="0" applyAlignment="0" applyProtection="0"/>
    <xf numFmtId="0" fontId="226" fillId="0" borderId="0"/>
    <xf numFmtId="0" fontId="216" fillId="0" borderId="118" applyNumberFormat="0" applyFill="0" applyAlignment="0" applyProtection="0"/>
    <xf numFmtId="0" fontId="47" fillId="31" borderId="116" applyNumberFormat="0" applyFont="0" applyAlignment="0" applyProtection="0"/>
    <xf numFmtId="9" fontId="47" fillId="0" borderId="0" applyFont="0" applyFill="0" applyBorder="0" applyAlignment="0" applyProtection="0"/>
    <xf numFmtId="0" fontId="216" fillId="0" borderId="122" applyNumberFormat="0" applyFill="0" applyAlignment="0" applyProtection="0"/>
    <xf numFmtId="0" fontId="226" fillId="0" borderId="0"/>
    <xf numFmtId="0" fontId="155" fillId="36" borderId="119" applyNumberFormat="0" applyAlignment="0" applyProtection="0"/>
    <xf numFmtId="0" fontId="155" fillId="36" borderId="112" applyNumberFormat="0" applyAlignment="0" applyProtection="0"/>
    <xf numFmtId="0" fontId="90" fillId="55" borderId="112" applyNumberFormat="0" applyAlignment="0" applyProtection="0"/>
    <xf numFmtId="0" fontId="155" fillId="36" borderId="123" applyNumberFormat="0" applyAlignment="0" applyProtection="0"/>
    <xf numFmtId="0" fontId="155" fillId="36" borderId="112" applyNumberFormat="0" applyAlignment="0" applyProtection="0"/>
    <xf numFmtId="0" fontId="216" fillId="0" borderId="118" applyNumberFormat="0" applyFill="0" applyAlignment="0" applyProtection="0"/>
    <xf numFmtId="0" fontId="226" fillId="0" borderId="0"/>
    <xf numFmtId="0" fontId="47" fillId="31" borderId="113" applyNumberFormat="0" applyFont="0" applyAlignment="0" applyProtection="0"/>
    <xf numFmtId="0" fontId="179" fillId="55" borderId="114" applyNumberFormat="0" applyAlignment="0" applyProtection="0"/>
    <xf numFmtId="9" fontId="47" fillId="0" borderId="0" applyFont="0" applyFill="0" applyBorder="0" applyAlignment="0" applyProtection="0"/>
    <xf numFmtId="9" fontId="47" fillId="0" borderId="0" applyFont="0" applyFill="0" applyBorder="0" applyAlignment="0" applyProtection="0"/>
    <xf numFmtId="0" fontId="216" fillId="0" borderId="115" applyNumberFormat="0" applyFill="0" applyAlignment="0" applyProtection="0"/>
    <xf numFmtId="0" fontId="226" fillId="0" borderId="0"/>
    <xf numFmtId="9" fontId="47" fillId="0" borderId="0" applyFont="0" applyFill="0" applyBorder="0" applyAlignment="0" applyProtection="0"/>
    <xf numFmtId="9" fontId="47" fillId="0" borderId="0" applyFont="0" applyFill="0" applyBorder="0" applyAlignment="0" applyProtection="0"/>
    <xf numFmtId="0" fontId="226" fillId="0" borderId="0"/>
    <xf numFmtId="0" fontId="32" fillId="0" borderId="0"/>
    <xf numFmtId="0" fontId="155" fillId="36" borderId="112" applyNumberFormat="0" applyAlignment="0" applyProtection="0"/>
    <xf numFmtId="0" fontId="90" fillId="55" borderId="112" applyNumberFormat="0" applyAlignment="0" applyProtection="0"/>
    <xf numFmtId="3" fontId="59" fillId="20" borderId="103">
      <alignment horizontal="right"/>
    </xf>
    <xf numFmtId="3" fontId="47" fillId="20" borderId="103">
      <alignment horizontal="right"/>
    </xf>
    <xf numFmtId="164" fontId="47" fillId="0" borderId="0" applyFont="0" applyFill="0" applyBorder="0" applyAlignment="0" applyProtection="0"/>
    <xf numFmtId="0" fontId="155" fillId="36" borderId="112" applyNumberFormat="0" applyAlignment="0" applyProtection="0"/>
    <xf numFmtId="0" fontId="47" fillId="31" borderId="113" applyNumberFormat="0" applyFont="0" applyAlignment="0" applyProtection="0"/>
    <xf numFmtId="0" fontId="179" fillId="55" borderId="114" applyNumberFormat="0" applyAlignment="0" applyProtection="0"/>
    <xf numFmtId="0" fontId="216" fillId="0" borderId="115" applyNumberFormat="0" applyFill="0" applyAlignment="0" applyProtection="0"/>
    <xf numFmtId="3" fontId="47" fillId="20" borderId="103">
      <alignment horizontal="right"/>
    </xf>
    <xf numFmtId="164" fontId="47" fillId="0" borderId="0" applyFont="0" applyFill="0" applyBorder="0" applyAlignment="0" applyProtection="0"/>
    <xf numFmtId="0" fontId="32" fillId="0" borderId="0"/>
    <xf numFmtId="0" fontId="179" fillId="55" borderId="117" applyNumberFormat="0" applyAlignment="0" applyProtection="0"/>
    <xf numFmtId="9" fontId="47" fillId="0" borderId="0" applyFont="0" applyFill="0" applyBorder="0" applyAlignment="0" applyProtection="0"/>
    <xf numFmtId="0" fontId="47" fillId="31" borderId="120" applyNumberFormat="0" applyFont="0" applyAlignment="0" applyProtection="0"/>
    <xf numFmtId="0" fontId="90" fillId="55" borderId="119" applyNumberFormat="0" applyAlignment="0" applyProtection="0"/>
    <xf numFmtId="9" fontId="47" fillId="0" borderId="0" applyFont="0" applyFill="0" applyBorder="0" applyAlignment="0" applyProtection="0"/>
    <xf numFmtId="0" fontId="90" fillId="55" borderId="123" applyNumberFormat="0" applyAlignment="0" applyProtection="0"/>
    <xf numFmtId="0" fontId="47" fillId="31" borderId="116" applyNumberFormat="0" applyFont="0" applyAlignment="0" applyProtection="0"/>
    <xf numFmtId="0" fontId="226" fillId="0" borderId="0"/>
    <xf numFmtId="9" fontId="47" fillId="0" borderId="0" applyFont="0" applyFill="0" applyBorder="0" applyAlignment="0" applyProtection="0"/>
    <xf numFmtId="0" fontId="155" fillId="36" borderId="119" applyNumberFormat="0" applyAlignment="0" applyProtection="0"/>
    <xf numFmtId="0" fontId="226" fillId="0" borderId="0"/>
    <xf numFmtId="0" fontId="226" fillId="0" borderId="0"/>
    <xf numFmtId="0" fontId="155" fillId="36" borderId="119" applyNumberFormat="0" applyAlignment="0" applyProtection="0"/>
    <xf numFmtId="0" fontId="155" fillId="36" borderId="123" applyNumberFormat="0" applyAlignment="0" applyProtection="0"/>
    <xf numFmtId="0" fontId="47" fillId="31" borderId="120" applyNumberFormat="0" applyFont="0" applyAlignment="0" applyProtection="0"/>
    <xf numFmtId="0" fontId="179" fillId="55" borderId="121" applyNumberFormat="0" applyAlignment="0" applyProtection="0"/>
    <xf numFmtId="0" fontId="216" fillId="0" borderId="122" applyNumberFormat="0" applyFill="0" applyAlignment="0" applyProtection="0"/>
    <xf numFmtId="0" fontId="31" fillId="0" borderId="0"/>
    <xf numFmtId="0" fontId="31" fillId="0" borderId="0"/>
    <xf numFmtId="0" fontId="30" fillId="0" borderId="0"/>
    <xf numFmtId="0" fontId="29" fillId="0" borderId="0"/>
    <xf numFmtId="0" fontId="28" fillId="0" borderId="0"/>
    <xf numFmtId="0" fontId="227" fillId="0" borderId="0"/>
    <xf numFmtId="0" fontId="228" fillId="0" borderId="0"/>
    <xf numFmtId="0" fontId="27" fillId="0" borderId="0"/>
    <xf numFmtId="0" fontId="47" fillId="0" borderId="0"/>
    <xf numFmtId="0" fontId="47" fillId="0" borderId="0"/>
    <xf numFmtId="0" fontId="27" fillId="0" borderId="0"/>
    <xf numFmtId="0" fontId="47" fillId="0" borderId="0"/>
    <xf numFmtId="0" fontId="90" fillId="55" borderId="125" applyNumberFormat="0" applyAlignment="0" applyProtection="0"/>
    <xf numFmtId="164" fontId="47" fillId="0" borderId="0" applyFont="0" applyFill="0" applyBorder="0" applyAlignment="0" applyProtection="0"/>
    <xf numFmtId="0" fontId="155" fillId="36" borderId="125" applyNumberFormat="0" applyAlignment="0" applyProtection="0"/>
    <xf numFmtId="9" fontId="47" fillId="0" borderId="0" applyFont="0" applyFill="0" applyBorder="0" applyAlignment="0" applyProtection="0"/>
    <xf numFmtId="0" fontId="26" fillId="0" borderId="0"/>
    <xf numFmtId="0" fontId="26" fillId="0" borderId="0"/>
    <xf numFmtId="164" fontId="47" fillId="0" borderId="0" applyFont="0" applyFill="0" applyBorder="0" applyAlignment="0" applyProtection="0"/>
    <xf numFmtId="0" fontId="25" fillId="0" borderId="0"/>
    <xf numFmtId="0" fontId="229" fillId="0" borderId="0"/>
    <xf numFmtId="0" fontId="24" fillId="0" borderId="0"/>
    <xf numFmtId="164" fontId="24" fillId="0" borderId="0" applyFont="0" applyFill="0" applyBorder="0" applyAlignment="0" applyProtection="0"/>
    <xf numFmtId="9" fontId="24" fillId="0" borderId="0" applyFont="0" applyFill="0" applyBorder="0" applyAlignment="0" applyProtection="0"/>
    <xf numFmtId="0" fontId="23" fillId="0" borderId="0"/>
    <xf numFmtId="0" fontId="47" fillId="0" borderId="0"/>
    <xf numFmtId="0" fontId="22" fillId="0" borderId="0"/>
    <xf numFmtId="0" fontId="21" fillId="0" borderId="0"/>
    <xf numFmtId="9" fontId="21" fillId="0" borderId="0" applyFont="0" applyFill="0" applyBorder="0" applyAlignment="0" applyProtection="0"/>
    <xf numFmtId="0" fontId="47" fillId="0" borderId="0"/>
    <xf numFmtId="9" fontId="20" fillId="0" borderId="0" applyFont="0" applyFill="0" applyBorder="0" applyAlignment="0" applyProtection="0"/>
    <xf numFmtId="0" fontId="19" fillId="0" borderId="0"/>
    <xf numFmtId="0" fontId="243" fillId="0" borderId="0"/>
    <xf numFmtId="0" fontId="18" fillId="0" borderId="0"/>
    <xf numFmtId="0" fontId="17" fillId="0" borderId="0"/>
    <xf numFmtId="0" fontId="16" fillId="0" borderId="0"/>
    <xf numFmtId="0" fontId="15" fillId="0" borderId="0"/>
    <xf numFmtId="0" fontId="14" fillId="0" borderId="0"/>
    <xf numFmtId="0" fontId="13" fillId="0" borderId="0"/>
    <xf numFmtId="0" fontId="13" fillId="0" borderId="0"/>
    <xf numFmtId="0" fontId="244" fillId="0" borderId="0"/>
    <xf numFmtId="0" fontId="13" fillId="0" borderId="0"/>
    <xf numFmtId="164" fontId="13" fillId="0" borderId="0" applyFont="0" applyFill="0" applyBorder="0" applyAlignment="0" applyProtection="0"/>
    <xf numFmtId="0" fontId="12" fillId="0" borderId="0"/>
    <xf numFmtId="0" fontId="245" fillId="0" borderId="0"/>
    <xf numFmtId="0" fontId="11" fillId="0" borderId="0"/>
    <xf numFmtId="0" fontId="10" fillId="0" borderId="0"/>
    <xf numFmtId="0" fontId="10" fillId="0" borderId="0"/>
    <xf numFmtId="164" fontId="10" fillId="0" borderId="0" applyFont="0" applyFill="0" applyBorder="0" applyAlignment="0" applyProtection="0"/>
    <xf numFmtId="0" fontId="9" fillId="0" borderId="0"/>
    <xf numFmtId="0" fontId="246" fillId="0" borderId="145" applyNumberFormat="0" applyFill="0" applyAlignment="0" applyProtection="0"/>
    <xf numFmtId="0" fontId="8" fillId="0" borderId="0"/>
    <xf numFmtId="0" fontId="8" fillId="0" borderId="0"/>
    <xf numFmtId="0" fontId="247" fillId="0" borderId="0"/>
    <xf numFmtId="0" fontId="8" fillId="0" borderId="0"/>
    <xf numFmtId="0" fontId="7" fillId="0" borderId="0"/>
    <xf numFmtId="0" fontId="6" fillId="0" borderId="0"/>
    <xf numFmtId="0" fontId="5" fillId="0" borderId="0"/>
    <xf numFmtId="0" fontId="4" fillId="0" borderId="0"/>
    <xf numFmtId="0" fontId="4" fillId="0" borderId="0"/>
    <xf numFmtId="0" fontId="3" fillId="0" borderId="0"/>
    <xf numFmtId="0" fontId="3" fillId="0" borderId="0"/>
    <xf numFmtId="0" fontId="2" fillId="0" borderId="0"/>
    <xf numFmtId="0" fontId="250" fillId="0" borderId="0"/>
    <xf numFmtId="0" fontId="2" fillId="0" borderId="0"/>
    <xf numFmtId="0" fontId="1" fillId="0" borderId="0"/>
    <xf numFmtId="9" fontId="46" fillId="0" borderId="0" applyFont="0" applyFill="0" applyBorder="0" applyAlignment="0" applyProtection="0"/>
  </cellStyleXfs>
  <cellXfs count="196">
    <xf numFmtId="0" fontId="0" fillId="0" borderId="0" xfId="0"/>
    <xf numFmtId="0" fontId="50" fillId="0" borderId="0" xfId="3" applyFont="1"/>
    <xf numFmtId="0" fontId="51" fillId="0" borderId="0" xfId="9" applyFont="1"/>
    <xf numFmtId="0" fontId="51" fillId="0" borderId="0" xfId="9" applyFont="1" applyAlignment="1">
      <alignment horizontal="right"/>
    </xf>
    <xf numFmtId="3" fontId="51" fillId="0" borderId="0" xfId="9" applyNumberFormat="1" applyFont="1"/>
    <xf numFmtId="0" fontId="51" fillId="0" borderId="9" xfId="9" applyFont="1" applyBorder="1" applyAlignment="1">
      <alignment wrapText="1"/>
    </xf>
    <xf numFmtId="3" fontId="51" fillId="0" borderId="0" xfId="9" applyNumberFormat="1" applyFont="1" applyAlignment="1">
      <alignment horizontal="center"/>
    </xf>
    <xf numFmtId="0" fontId="220" fillId="0" borderId="0" xfId="25522" applyFont="1"/>
    <xf numFmtId="0" fontId="222" fillId="0" borderId="0" xfId="9" applyFont="1"/>
    <xf numFmtId="0" fontId="51" fillId="0" borderId="108" xfId="9" applyFont="1" applyBorder="1"/>
    <xf numFmtId="0" fontId="51" fillId="0" borderId="108" xfId="9" applyFont="1" applyBorder="1" applyAlignment="1">
      <alignment wrapText="1"/>
    </xf>
    <xf numFmtId="0" fontId="51" fillId="0" borderId="108" xfId="9" applyFont="1" applyBorder="1" applyAlignment="1">
      <alignment horizontal="left"/>
    </xf>
    <xf numFmtId="0" fontId="51" fillId="0" borderId="109" xfId="9" applyFont="1" applyBorder="1" applyAlignment="1">
      <alignment wrapText="1"/>
    </xf>
    <xf numFmtId="0" fontId="64" fillId="0" borderId="124" xfId="9" applyFont="1" applyBorder="1" applyAlignment="1">
      <alignment horizontal="center"/>
    </xf>
    <xf numFmtId="0" fontId="57" fillId="0" borderId="0" xfId="0" applyFont="1"/>
    <xf numFmtId="168" fontId="51" fillId="0" borderId="12" xfId="12" applyNumberFormat="1" applyFont="1" applyFill="1" applyBorder="1"/>
    <xf numFmtId="0" fontId="51" fillId="0" borderId="0" xfId="9" applyFont="1" applyAlignment="1">
      <alignment wrapText="1"/>
    </xf>
    <xf numFmtId="4" fontId="51" fillId="0" borderId="13" xfId="9" applyNumberFormat="1" applyFont="1" applyBorder="1"/>
    <xf numFmtId="0" fontId="51" fillId="0" borderId="13" xfId="4" applyFont="1" applyBorder="1"/>
    <xf numFmtId="0" fontId="50" fillId="0" borderId="13" xfId="3" applyFont="1" applyBorder="1"/>
    <xf numFmtId="0" fontId="51" fillId="0" borderId="13" xfId="9" applyFont="1" applyBorder="1"/>
    <xf numFmtId="0" fontId="50" fillId="0" borderId="13" xfId="16" applyFont="1" applyBorder="1"/>
    <xf numFmtId="0" fontId="51" fillId="0" borderId="13" xfId="9" applyFont="1" applyBorder="1" applyAlignment="1">
      <alignment horizontal="right"/>
    </xf>
    <xf numFmtId="3" fontId="57" fillId="0" borderId="0" xfId="0" applyNumberFormat="1" applyFont="1"/>
    <xf numFmtId="0" fontId="231" fillId="0" borderId="0" xfId="25522" applyFont="1"/>
    <xf numFmtId="0" fontId="233" fillId="0" borderId="0" xfId="9" applyFont="1"/>
    <xf numFmtId="0" fontId="220" fillId="0" borderId="0" xfId="9" applyFont="1"/>
    <xf numFmtId="0" fontId="220" fillId="17" borderId="108" xfId="9" applyFont="1" applyFill="1" applyBorder="1"/>
    <xf numFmtId="0" fontId="235" fillId="0" borderId="0" xfId="9" applyFont="1"/>
    <xf numFmtId="0" fontId="48" fillId="0" borderId="0" xfId="9" applyFont="1"/>
    <xf numFmtId="0" fontId="236" fillId="0" borderId="0" xfId="25522" applyFont="1"/>
    <xf numFmtId="0" fontId="236" fillId="0" borderId="0" xfId="9" applyFont="1" applyAlignment="1">
      <alignment horizontal="center" wrapText="1"/>
    </xf>
    <xf numFmtId="0" fontId="230" fillId="0" borderId="0" xfId="9" applyFont="1"/>
    <xf numFmtId="0" fontId="237" fillId="0" borderId="0" xfId="18669" applyFont="1"/>
    <xf numFmtId="0" fontId="48" fillId="0" borderId="0" xfId="9" applyFont="1" applyAlignment="1">
      <alignment vertical="center"/>
    </xf>
    <xf numFmtId="0" fontId="48" fillId="0" borderId="10" xfId="9" applyFont="1" applyBorder="1" applyAlignment="1">
      <alignment vertical="center"/>
    </xf>
    <xf numFmtId="2" fontId="238" fillId="0" borderId="18" xfId="9" applyNumberFormat="1" applyFont="1" applyBorder="1" applyAlignment="1">
      <alignment horizontal="center" vertical="center"/>
    </xf>
    <xf numFmtId="0" fontId="48" fillId="0" borderId="127" xfId="9" applyFont="1" applyBorder="1" applyAlignment="1">
      <alignment vertical="center"/>
    </xf>
    <xf numFmtId="0" fontId="48" fillId="0" borderId="135" xfId="9" applyFont="1" applyBorder="1" applyAlignment="1">
      <alignment vertical="center" wrapText="1"/>
    </xf>
    <xf numFmtId="3" fontId="48" fillId="0" borderId="136" xfId="9" applyNumberFormat="1" applyFont="1" applyBorder="1" applyAlignment="1">
      <alignment horizontal="center" vertical="center"/>
    </xf>
    <xf numFmtId="0" fontId="48" fillId="0" borderId="137" xfId="9" applyFont="1" applyBorder="1" applyAlignment="1">
      <alignment vertical="center" wrapText="1"/>
    </xf>
    <xf numFmtId="0" fontId="236" fillId="0" borderId="131" xfId="25522" applyFont="1" applyBorder="1" applyAlignment="1" applyProtection="1">
      <alignment vertical="center" wrapText="1"/>
      <protection locked="0" hidden="1"/>
    </xf>
    <xf numFmtId="0" fontId="236" fillId="0" borderId="0" xfId="9" applyFont="1" applyAlignment="1">
      <alignment horizontal="center" vertical="center" wrapText="1"/>
    </xf>
    <xf numFmtId="0" fontId="48" fillId="0" borderId="138" xfId="9" applyFont="1" applyBorder="1" applyAlignment="1">
      <alignment vertical="center" wrapText="1"/>
    </xf>
    <xf numFmtId="3" fontId="48" fillId="0" borderId="134" xfId="9" applyNumberFormat="1" applyFont="1" applyBorder="1" applyAlignment="1">
      <alignment horizontal="center" vertical="center"/>
    </xf>
    <xf numFmtId="0" fontId="48" fillId="0" borderId="127" xfId="9" applyFont="1" applyBorder="1" applyAlignment="1">
      <alignment vertical="center" wrapText="1"/>
    </xf>
    <xf numFmtId="0" fontId="48" fillId="0" borderId="139" xfId="9" applyFont="1" applyBorder="1" applyAlignment="1">
      <alignment vertical="center" wrapText="1"/>
    </xf>
    <xf numFmtId="0" fontId="236" fillId="0" borderId="0" xfId="25522" applyFont="1" applyProtection="1">
      <protection locked="0" hidden="1"/>
    </xf>
    <xf numFmtId="0" fontId="48" fillId="0" borderId="140" xfId="9" applyFont="1" applyBorder="1" applyAlignment="1">
      <alignment vertical="center" wrapText="1"/>
    </xf>
    <xf numFmtId="3" fontId="48" fillId="0" borderId="18" xfId="9" applyNumberFormat="1" applyFont="1" applyBorder="1" applyAlignment="1">
      <alignment horizontal="center" vertical="center"/>
    </xf>
    <xf numFmtId="0" fontId="48" fillId="0" borderId="141" xfId="9" applyFont="1" applyBorder="1" applyAlignment="1">
      <alignment vertical="center" wrapText="1"/>
    </xf>
    <xf numFmtId="0" fontId="48" fillId="0" borderId="16" xfId="9" applyFont="1" applyBorder="1" applyAlignment="1">
      <alignment vertical="center" wrapText="1"/>
    </xf>
    <xf numFmtId="0" fontId="241" fillId="0" borderId="0" xfId="25522" applyFont="1" applyAlignment="1">
      <alignment horizontal="right"/>
    </xf>
    <xf numFmtId="0" fontId="220" fillId="0" borderId="0" xfId="25522" applyFont="1" applyAlignment="1">
      <alignment vertical="top"/>
    </xf>
    <xf numFmtId="0" fontId="48" fillId="0" borderId="70" xfId="9" applyFont="1" applyBorder="1" applyAlignment="1">
      <alignment vertical="center" wrapText="1"/>
    </xf>
    <xf numFmtId="0" fontId="47" fillId="0" borderId="0" xfId="50415"/>
    <xf numFmtId="0" fontId="61" fillId="0" borderId="13" xfId="50415" applyFont="1" applyBorder="1" applyAlignment="1">
      <alignment horizontal="left" vertical="center"/>
    </xf>
    <xf numFmtId="0" fontId="61" fillId="0" borderId="13" xfId="50415" applyFont="1" applyBorder="1" applyAlignment="1">
      <alignment horizontal="center" vertical="center"/>
    </xf>
    <xf numFmtId="0" fontId="61" fillId="0" borderId="13" xfId="50415" applyFont="1" applyBorder="1" applyAlignment="1">
      <alignment horizontal="center" vertical="center" wrapText="1"/>
    </xf>
    <xf numFmtId="0" fontId="47" fillId="0" borderId="13" xfId="50415" applyBorder="1"/>
    <xf numFmtId="165" fontId="0" fillId="0" borderId="13" xfId="50413" applyNumberFormat="1" applyFont="1" applyBorder="1"/>
    <xf numFmtId="165" fontId="0" fillId="87" borderId="13" xfId="50413" applyNumberFormat="1" applyFont="1" applyFill="1" applyBorder="1"/>
    <xf numFmtId="43" fontId="46" fillId="0" borderId="13" xfId="50387" applyBorder="1"/>
    <xf numFmtId="225" fontId="0" fillId="87" borderId="13" xfId="50517" applyNumberFormat="1" applyFont="1" applyFill="1" applyBorder="1"/>
    <xf numFmtId="226" fontId="47" fillId="0" borderId="0" xfId="50415" applyNumberFormat="1"/>
    <xf numFmtId="164" fontId="47" fillId="0" borderId="0" xfId="50415" applyNumberFormat="1"/>
    <xf numFmtId="0" fontId="50" fillId="22" borderId="0" xfId="3" applyFont="1" applyFill="1"/>
    <xf numFmtId="0" fontId="50" fillId="22" borderId="129" xfId="3" applyFont="1" applyFill="1" applyBorder="1"/>
    <xf numFmtId="0" fontId="50" fillId="22" borderId="129" xfId="3" applyFont="1" applyFill="1" applyBorder="1" applyAlignment="1">
      <alignment wrapText="1"/>
    </xf>
    <xf numFmtId="0" fontId="51" fillId="0" borderId="0" xfId="9" applyFont="1" applyAlignment="1">
      <alignment horizontal="left"/>
    </xf>
    <xf numFmtId="0" fontId="51" fillId="0" borderId="110" xfId="9" applyFont="1" applyBorder="1" applyAlignment="1">
      <alignment horizontal="left" wrapText="1"/>
    </xf>
    <xf numFmtId="0" fontId="222" fillId="0" borderId="0" xfId="9" applyFont="1" applyAlignment="1">
      <alignment horizontal="right"/>
    </xf>
    <xf numFmtId="0" fontId="234" fillId="0" borderId="0" xfId="9" applyFont="1"/>
    <xf numFmtId="3" fontId="222" fillId="0" borderId="0" xfId="9" applyNumberFormat="1" applyFont="1" applyAlignment="1">
      <alignment horizontal="right"/>
    </xf>
    <xf numFmtId="0" fontId="48" fillId="0" borderId="143" xfId="9" applyFont="1" applyBorder="1" applyAlignment="1">
      <alignment vertical="center"/>
    </xf>
    <xf numFmtId="0" fontId="48" fillId="0" borderId="143" xfId="9" applyFont="1" applyBorder="1" applyAlignment="1">
      <alignment vertical="center" wrapText="1"/>
    </xf>
    <xf numFmtId="2" fontId="64" fillId="0" borderId="142" xfId="9" applyNumberFormat="1" applyFont="1" applyBorder="1" applyAlignment="1">
      <alignment horizontal="center"/>
    </xf>
    <xf numFmtId="3" fontId="48" fillId="0" borderId="11" xfId="9" applyNumberFormat="1" applyFont="1" applyBorder="1" applyAlignment="1">
      <alignment horizontal="center" vertical="center"/>
    </xf>
    <xf numFmtId="0" fontId="61" fillId="0" borderId="11" xfId="50415" applyFont="1" applyBorder="1" applyAlignment="1">
      <alignment horizontal="center" vertical="center" wrapText="1"/>
    </xf>
    <xf numFmtId="43" fontId="46" fillId="0" borderId="11" xfId="50387" applyBorder="1"/>
    <xf numFmtId="3" fontId="48" fillId="0" borderId="144" xfId="9" applyNumberFormat="1" applyFont="1" applyBorder="1" applyAlignment="1">
      <alignment horizontal="center" vertical="center"/>
    </xf>
    <xf numFmtId="0" fontId="48" fillId="0" borderId="146" xfId="9" quotePrefix="1" applyFont="1" applyBorder="1" applyAlignment="1">
      <alignment vertical="center" wrapText="1"/>
    </xf>
    <xf numFmtId="0" fontId="48" fillId="0" borderId="133" xfId="9" applyFont="1" applyBorder="1" applyAlignment="1">
      <alignment vertical="center" wrapText="1"/>
    </xf>
    <xf numFmtId="0" fontId="51" fillId="0" borderId="124" xfId="9" applyFont="1" applyBorder="1" applyAlignment="1">
      <alignment wrapText="1"/>
    </xf>
    <xf numFmtId="3" fontId="0" fillId="0" borderId="0" xfId="0" applyNumberFormat="1"/>
    <xf numFmtId="164" fontId="222" fillId="0" borderId="0" xfId="9" applyNumberFormat="1" applyFont="1"/>
    <xf numFmtId="0" fontId="236" fillId="0" borderId="139" xfId="9" applyFont="1" applyBorder="1" applyAlignment="1">
      <alignment vertical="center" wrapText="1"/>
    </xf>
    <xf numFmtId="3" fontId="48" fillId="0" borderId="147" xfId="9" applyNumberFormat="1" applyFont="1" applyBorder="1" applyAlignment="1">
      <alignment horizontal="center" vertical="center"/>
    </xf>
    <xf numFmtId="0" fontId="48" fillId="0" borderId="148" xfId="9" applyFont="1" applyBorder="1" applyAlignment="1">
      <alignment vertical="center" wrapText="1"/>
    </xf>
    <xf numFmtId="0" fontId="236" fillId="0" borderId="141" xfId="9" applyFont="1" applyBorder="1" applyAlignment="1">
      <alignment vertical="center" wrapText="1"/>
    </xf>
    <xf numFmtId="3" fontId="236" fillId="0" borderId="136" xfId="9" applyNumberFormat="1" applyFont="1" applyBorder="1" applyAlignment="1">
      <alignment horizontal="center" vertical="center"/>
    </xf>
    <xf numFmtId="0" fontId="48" fillId="0" borderId="137" xfId="9" applyFont="1" applyBorder="1" applyAlignment="1">
      <alignment vertical="center"/>
    </xf>
    <xf numFmtId="3" fontId="222" fillId="0" borderId="0" xfId="9" applyNumberFormat="1" applyFont="1"/>
    <xf numFmtId="3" fontId="51" fillId="18" borderId="12" xfId="9" applyNumberFormat="1" applyFont="1" applyFill="1" applyBorder="1" applyAlignment="1">
      <alignment horizontal="center"/>
    </xf>
    <xf numFmtId="1" fontId="248" fillId="0" borderId="0" xfId="9" applyNumberFormat="1" applyFont="1"/>
    <xf numFmtId="0" fontId="51" fillId="0" borderId="109" xfId="9" applyFont="1" applyBorder="1" applyAlignment="1">
      <alignment horizontal="right" wrapText="1"/>
    </xf>
    <xf numFmtId="0" fontId="51" fillId="16" borderId="108" xfId="9" applyFont="1" applyFill="1" applyBorder="1" applyAlignment="1">
      <alignment horizontal="right" wrapText="1"/>
    </xf>
    <xf numFmtId="0" fontId="51" fillId="16" borderId="108" xfId="9" quotePrefix="1" applyFont="1" applyFill="1" applyBorder="1" applyAlignment="1">
      <alignment horizontal="right" wrapText="1"/>
    </xf>
    <xf numFmtId="0" fontId="51" fillId="0" borderId="108" xfId="9" applyFont="1" applyBorder="1" applyAlignment="1">
      <alignment horizontal="right" wrapText="1"/>
    </xf>
    <xf numFmtId="4" fontId="57" fillId="0" borderId="0" xfId="0" applyNumberFormat="1" applyFont="1"/>
    <xf numFmtId="3" fontId="60" fillId="0" borderId="0" xfId="0" applyNumberFormat="1" applyFont="1"/>
    <xf numFmtId="9" fontId="57" fillId="0" borderId="0" xfId="0" applyNumberFormat="1" applyFont="1"/>
    <xf numFmtId="2" fontId="57" fillId="0" borderId="0" xfId="0" applyNumberFormat="1" applyFont="1"/>
    <xf numFmtId="1" fontId="249" fillId="0" borderId="0" xfId="9" applyNumberFormat="1" applyFont="1"/>
    <xf numFmtId="0" fontId="48" fillId="0" borderId="150" xfId="9" applyFont="1" applyBorder="1" applyAlignment="1">
      <alignment vertical="center"/>
    </xf>
    <xf numFmtId="227" fontId="222" fillId="0" borderId="0" xfId="9" quotePrefix="1" applyNumberFormat="1" applyFont="1"/>
    <xf numFmtId="0" fontId="49" fillId="0" borderId="0" xfId="0" applyFont="1"/>
    <xf numFmtId="4" fontId="225" fillId="0" borderId="151" xfId="0" applyNumberFormat="1" applyFont="1" applyBorder="1" applyAlignment="1">
      <alignment horizontal="right"/>
    </xf>
    <xf numFmtId="167" fontId="225" fillId="0" borderId="151" xfId="0" applyNumberFormat="1" applyFont="1" applyBorder="1" applyAlignment="1">
      <alignment horizontal="right"/>
    </xf>
    <xf numFmtId="0" fontId="225" fillId="0" borderId="151" xfId="0" applyFont="1" applyBorder="1"/>
    <xf numFmtId="4" fontId="49" fillId="0" borderId="0" xfId="0" applyNumberFormat="1" applyFont="1" applyAlignment="1">
      <alignment horizontal="right"/>
    </xf>
    <xf numFmtId="167" fontId="49" fillId="0" borderId="0" xfId="0" applyNumberFormat="1" applyFont="1" applyAlignment="1">
      <alignment horizontal="right"/>
    </xf>
    <xf numFmtId="4" fontId="49" fillId="0" borderId="0" xfId="0" applyNumberFormat="1" applyFont="1"/>
    <xf numFmtId="0" fontId="49" fillId="0" borderId="0" xfId="0" applyFont="1" applyAlignment="1">
      <alignment horizontal="center" wrapText="1"/>
    </xf>
    <xf numFmtId="0" fontId="49" fillId="0" borderId="131" xfId="0" applyFont="1" applyBorder="1"/>
    <xf numFmtId="0" fontId="225" fillId="0" borderId="0" xfId="0" applyFont="1"/>
    <xf numFmtId="0" fontId="220" fillId="88" borderId="108" xfId="9" applyFont="1" applyFill="1" applyBorder="1"/>
    <xf numFmtId="0" fontId="251" fillId="0" borderId="0" xfId="9" applyFont="1"/>
    <xf numFmtId="0" fontId="251" fillId="0" borderId="0" xfId="9" applyFont="1" applyAlignment="1">
      <alignment horizontal="right"/>
    </xf>
    <xf numFmtId="0" fontId="51" fillId="0" borderId="124" xfId="9" applyFont="1" applyBorder="1"/>
    <xf numFmtId="0" fontId="51" fillId="0" borderId="124" xfId="9" applyFont="1" applyBorder="1" applyAlignment="1">
      <alignment horizontal="left"/>
    </xf>
    <xf numFmtId="168" fontId="51" fillId="0" borderId="128" xfId="12" applyNumberFormat="1" applyFont="1" applyFill="1" applyBorder="1"/>
    <xf numFmtId="168" fontId="51" fillId="0" borderId="14" xfId="12" applyNumberFormat="1" applyFont="1" applyFill="1" applyBorder="1"/>
    <xf numFmtId="3" fontId="51" fillId="0" borderId="11" xfId="9" applyNumberFormat="1" applyFont="1" applyBorder="1" applyAlignment="1">
      <alignment horizontal="center"/>
    </xf>
    <xf numFmtId="3" fontId="51" fillId="18" borderId="11" xfId="9" applyNumberFormat="1" applyFont="1" applyFill="1" applyBorder="1" applyAlignment="1">
      <alignment horizontal="center"/>
    </xf>
    <xf numFmtId="3" fontId="51" fillId="18" borderId="142" xfId="9" applyNumberFormat="1" applyFont="1" applyFill="1" applyBorder="1" applyAlignment="1">
      <alignment horizontal="center"/>
    </xf>
    <xf numFmtId="0" fontId="47" fillId="0" borderId="149" xfId="4" applyBorder="1"/>
    <xf numFmtId="0" fontId="47" fillId="0" borderId="13" xfId="4" applyBorder="1"/>
    <xf numFmtId="0" fontId="51" fillId="0" borderId="152" xfId="9" applyFont="1" applyBorder="1"/>
    <xf numFmtId="4" fontId="51" fillId="0" borderId="152" xfId="9" applyNumberFormat="1" applyFont="1" applyBorder="1"/>
    <xf numFmtId="4" fontId="51" fillId="0" borderId="124" xfId="9" applyNumberFormat="1" applyFont="1" applyBorder="1"/>
    <xf numFmtId="0" fontId="51" fillId="0" borderId="152" xfId="9" applyFont="1" applyBorder="1" applyAlignment="1">
      <alignment horizontal="right"/>
    </xf>
    <xf numFmtId="3" fontId="51" fillId="0" borderId="152" xfId="9" applyNumberFormat="1" applyFont="1" applyBorder="1" applyAlignment="1">
      <alignment horizontal="center"/>
    </xf>
    <xf numFmtId="3" fontId="51" fillId="0" borderId="124" xfId="9" applyNumberFormat="1" applyFont="1" applyBorder="1" applyAlignment="1">
      <alignment horizontal="center"/>
    </xf>
    <xf numFmtId="0" fontId="52" fillId="0" borderId="0" xfId="9" applyFont="1"/>
    <xf numFmtId="3" fontId="52" fillId="0" borderId="0" xfId="9" applyNumberFormat="1" applyFont="1" applyAlignment="1">
      <alignment wrapText="1"/>
    </xf>
    <xf numFmtId="227" fontId="51" fillId="0" borderId="0" xfId="9" applyNumberFormat="1" applyFont="1"/>
    <xf numFmtId="227" fontId="51" fillId="0" borderId="109" xfId="9" applyNumberFormat="1" applyFont="1" applyBorder="1" applyAlignment="1">
      <alignment wrapText="1"/>
    </xf>
    <xf numFmtId="227" fontId="50" fillId="22" borderId="129" xfId="3" applyNumberFormat="1" applyFont="1" applyFill="1" applyBorder="1"/>
    <xf numFmtId="227" fontId="50" fillId="22" borderId="0" xfId="3" applyNumberFormat="1" applyFont="1" applyFill="1"/>
    <xf numFmtId="227" fontId="52" fillId="0" borderId="0" xfId="9" applyNumberFormat="1" applyFont="1" applyAlignment="1">
      <alignment wrapText="1"/>
    </xf>
    <xf numFmtId="227" fontId="51" fillId="0" borderId="124" xfId="9" applyNumberFormat="1" applyFont="1" applyBorder="1" applyAlignment="1">
      <alignment wrapText="1"/>
    </xf>
    <xf numFmtId="227" fontId="64" fillId="0" borderId="124" xfId="9" applyNumberFormat="1" applyFont="1" applyBorder="1" applyAlignment="1">
      <alignment horizontal="center"/>
    </xf>
    <xf numFmtId="227" fontId="64" fillId="18" borderId="14" xfId="9" applyNumberFormat="1" applyFont="1" applyFill="1" applyBorder="1" applyAlignment="1">
      <alignment horizontal="center"/>
    </xf>
    <xf numFmtId="1" fontId="251" fillId="0" borderId="0" xfId="9" applyNumberFormat="1" applyFont="1"/>
    <xf numFmtId="228" fontId="49" fillId="0" borderId="0" xfId="0" applyNumberFormat="1" applyFont="1"/>
    <xf numFmtId="229" fontId="49" fillId="0" borderId="0" xfId="0" applyNumberFormat="1" applyFont="1"/>
    <xf numFmtId="230" fontId="51" fillId="0" borderId="0" xfId="9" applyNumberFormat="1" applyFont="1"/>
    <xf numFmtId="165" fontId="51" fillId="0" borderId="0" xfId="50671" applyNumberFormat="1" applyFont="1"/>
    <xf numFmtId="228" fontId="51" fillId="0" borderId="0" xfId="9" applyNumberFormat="1" applyFont="1"/>
    <xf numFmtId="231" fontId="51" fillId="0" borderId="0" xfId="9" applyNumberFormat="1" applyFont="1"/>
    <xf numFmtId="2" fontId="51" fillId="0" borderId="0" xfId="9" applyNumberFormat="1" applyFont="1"/>
    <xf numFmtId="1" fontId="51" fillId="0" borderId="0" xfId="9" applyNumberFormat="1" applyFont="1"/>
    <xf numFmtId="168" fontId="51" fillId="0" borderId="0" xfId="9" applyNumberFormat="1" applyFont="1"/>
    <xf numFmtId="0" fontId="241" fillId="0" borderId="0" xfId="25522" applyFont="1" applyAlignment="1">
      <alignment horizontal="left"/>
    </xf>
    <xf numFmtId="0" fontId="51" fillId="0" borderId="0" xfId="9" applyFont="1" applyAlignment="1">
      <alignment horizontal="left" wrapText="1"/>
    </xf>
    <xf numFmtId="0" fontId="51" fillId="0" borderId="0" xfId="25522" applyFont="1" applyAlignment="1">
      <alignment wrapText="1"/>
    </xf>
    <xf numFmtId="0" fontId="242" fillId="0" borderId="0" xfId="50419" applyFont="1" applyAlignment="1">
      <alignment wrapText="1"/>
    </xf>
    <xf numFmtId="0" fontId="0" fillId="0" borderId="0" xfId="0" applyAlignment="1">
      <alignment wrapText="1"/>
    </xf>
    <xf numFmtId="0" fontId="61" fillId="0" borderId="107" xfId="50415" quotePrefix="1" applyFont="1" applyBorder="1" applyAlignment="1">
      <alignment horizontal="left" vertical="top" wrapText="1"/>
    </xf>
    <xf numFmtId="0" fontId="61" fillId="0" borderId="129" xfId="50415" quotePrefix="1" applyFont="1" applyBorder="1" applyAlignment="1">
      <alignment horizontal="left" vertical="top"/>
    </xf>
    <xf numFmtId="0" fontId="61" fillId="0" borderId="130" xfId="50415" quotePrefix="1" applyFont="1" applyBorder="1" applyAlignment="1">
      <alignment horizontal="left" vertical="top"/>
    </xf>
    <xf numFmtId="0" fontId="61" fillId="0" borderId="4" xfId="50415" quotePrefix="1" applyFont="1" applyBorder="1" applyAlignment="1">
      <alignment horizontal="left" vertical="top"/>
    </xf>
    <xf numFmtId="0" fontId="61" fillId="0" borderId="0" xfId="50415" quotePrefix="1" applyFont="1" applyAlignment="1">
      <alignment horizontal="left" vertical="top"/>
    </xf>
    <xf numFmtId="0" fontId="61" fillId="0" borderId="126" xfId="50415" quotePrefix="1" applyFont="1" applyBorder="1" applyAlignment="1">
      <alignment horizontal="left" vertical="top"/>
    </xf>
    <xf numFmtId="0" fontId="61" fillId="0" borderId="133" xfId="50415" quotePrefix="1" applyFont="1" applyBorder="1" applyAlignment="1">
      <alignment horizontal="left" vertical="top"/>
    </xf>
    <xf numFmtId="0" fontId="61" fillId="0" borderId="131" xfId="50415" quotePrefix="1" applyFont="1" applyBorder="1" applyAlignment="1">
      <alignment horizontal="left" vertical="top"/>
    </xf>
    <xf numFmtId="0" fontId="61" fillId="0" borderId="132" xfId="50415" quotePrefix="1" applyFont="1" applyBorder="1" applyAlignment="1">
      <alignment horizontal="left" vertical="top"/>
    </xf>
    <xf numFmtId="3" fontId="48" fillId="0" borderId="149" xfId="9" applyNumberFormat="1" applyFont="1" applyBorder="1" applyAlignment="1">
      <alignment horizontal="center" vertical="center"/>
    </xf>
    <xf numFmtId="0" fontId="48" fillId="0" borderId="150" xfId="9" applyFont="1" applyBorder="1" applyAlignment="1">
      <alignment vertical="center" wrapText="1"/>
    </xf>
    <xf numFmtId="2" fontId="238" fillId="0" borderId="149" xfId="9" applyNumberFormat="1" applyFont="1" applyBorder="1" applyAlignment="1">
      <alignment horizontal="center" vertical="center"/>
    </xf>
    <xf numFmtId="165" fontId="48" fillId="0" borderId="149" xfId="50635" applyNumberFormat="1" applyFont="1" applyFill="1" applyBorder="1" applyAlignment="1">
      <alignment horizontal="center" vertical="center"/>
    </xf>
    <xf numFmtId="10" fontId="1" fillId="0" borderId="149" xfId="22" applyNumberFormat="1" applyFont="1" applyBorder="1" applyAlignment="1">
      <alignment horizontal="center" vertical="center"/>
    </xf>
    <xf numFmtId="3" fontId="236" fillId="0" borderId="149" xfId="9" applyNumberFormat="1" applyFont="1" applyBorder="1" applyAlignment="1">
      <alignment horizontal="center" vertical="center"/>
    </xf>
    <xf numFmtId="3" fontId="51" fillId="0" borderId="12" xfId="9" applyNumberFormat="1" applyFont="1" applyBorder="1" applyAlignment="1">
      <alignment horizontal="center"/>
    </xf>
    <xf numFmtId="2" fontId="64" fillId="0" borderId="128" xfId="9" applyNumberFormat="1" applyFont="1" applyBorder="1" applyAlignment="1">
      <alignment horizontal="center"/>
    </xf>
    <xf numFmtId="3" fontId="51" fillId="0" borderId="142" xfId="9" applyNumberFormat="1" applyFont="1" applyBorder="1" applyAlignment="1">
      <alignment horizontal="center"/>
    </xf>
    <xf numFmtId="0" fontId="51" fillId="0" borderId="149" xfId="9" applyFont="1" applyBorder="1"/>
    <xf numFmtId="2" fontId="64" fillId="0" borderId="14" xfId="9" applyNumberFormat="1" applyFont="1" applyBorder="1" applyAlignment="1">
      <alignment horizontal="center"/>
    </xf>
    <xf numFmtId="0" fontId="50" fillId="0" borderId="124" xfId="16" applyFont="1" applyBorder="1"/>
    <xf numFmtId="0" fontId="53" fillId="0" borderId="124" xfId="16" applyFont="1" applyBorder="1"/>
    <xf numFmtId="0" fontId="51" fillId="0" borderId="124" xfId="9" applyFont="1" applyBorder="1" applyAlignment="1">
      <alignment horizontal="right"/>
    </xf>
    <xf numFmtId="227" fontId="50" fillId="0" borderId="124" xfId="3" applyNumberFormat="1" applyFont="1" applyBorder="1"/>
    <xf numFmtId="0" fontId="50" fillId="0" borderId="149" xfId="3" applyFont="1" applyBorder="1"/>
    <xf numFmtId="0" fontId="50" fillId="0" borderId="149" xfId="16" applyFont="1" applyBorder="1"/>
    <xf numFmtId="4" fontId="51" fillId="0" borderId="149" xfId="9" applyNumberFormat="1" applyFont="1" applyBorder="1"/>
    <xf numFmtId="0" fontId="51" fillId="0" borderId="149" xfId="9" applyFont="1" applyBorder="1" applyAlignment="1">
      <alignment horizontal="right"/>
    </xf>
    <xf numFmtId="0" fontId="61" fillId="0" borderId="149" xfId="50415" applyFont="1" applyBorder="1" applyAlignment="1">
      <alignment horizontal="center" vertical="center"/>
    </xf>
    <xf numFmtId="0" fontId="61" fillId="87" borderId="149" xfId="50415" applyFont="1" applyFill="1" applyBorder="1" applyAlignment="1">
      <alignment horizontal="center" vertical="center"/>
    </xf>
    <xf numFmtId="0" fontId="61" fillId="0" borderId="149" xfId="50415" applyFont="1" applyBorder="1" applyAlignment="1">
      <alignment horizontal="center" vertical="center" wrapText="1"/>
    </xf>
    <xf numFmtId="0" fontId="47" fillId="0" borderId="149" xfId="50415" applyBorder="1"/>
    <xf numFmtId="225" fontId="0" fillId="87" borderId="149" xfId="50517" applyNumberFormat="1" applyFont="1" applyFill="1" applyBorder="1"/>
    <xf numFmtId="165" fontId="0" fillId="0" borderId="147" xfId="50413" applyNumberFormat="1" applyFont="1" applyFill="1" applyBorder="1"/>
    <xf numFmtId="225" fontId="0" fillId="0" borderId="147" xfId="50517" applyNumberFormat="1" applyFont="1" applyFill="1" applyBorder="1"/>
    <xf numFmtId="0" fontId="61" fillId="0" borderId="149" xfId="50415" applyFont="1" applyBorder="1" applyAlignment="1">
      <alignment horizontal="left" vertical="center"/>
    </xf>
    <xf numFmtId="165" fontId="0" fillId="87" borderId="149" xfId="50413" applyNumberFormat="1" applyFont="1" applyFill="1" applyBorder="1"/>
  </cellXfs>
  <cellStyles count="50672">
    <cellStyle name=" 1" xfId="23" xr:uid="{00000000-0005-0000-0000-000000000000}"/>
    <cellStyle name=" 1 2" xfId="24" xr:uid="{00000000-0005-0000-0000-000001000000}"/>
    <cellStyle name=" 1 2 2" xfId="25" xr:uid="{00000000-0005-0000-0000-000002000000}"/>
    <cellStyle name=" 1 3" xfId="26" xr:uid="{00000000-0005-0000-0000-000003000000}"/>
    <cellStyle name=" Writer Import]_x000d__x000a_Display Dialog=No_x000d__x000a__x000d__x000a_[Horizontal Arrange]_x000d__x000a_Dimensions Interlocking=Yes_x000d__x000a_Sum Hierarchy=Yes_x000d__x000a_Generate" xfId="27" xr:uid="{00000000-0005-0000-0000-000004000000}"/>
    <cellStyle name=" Writer Import]_x000d__x000a_Display Dialog=No_x000d__x000a__x000d__x000a_[Horizontal Arrange]_x000d__x000a_Dimensions Interlocking=Yes_x000d__x000a_Sum Hierarchy=Yes_x000d__x000a_Generate 2" xfId="28" xr:uid="{00000000-0005-0000-0000-000005000000}"/>
    <cellStyle name="_x000a_386grabber=M" xfId="29" xr:uid="{00000000-0005-0000-0000-000006000000}"/>
    <cellStyle name="%" xfId="30" xr:uid="{00000000-0005-0000-0000-000007000000}"/>
    <cellStyle name="% 2" xfId="31" xr:uid="{00000000-0005-0000-0000-000008000000}"/>
    <cellStyle name="% 2 2" xfId="32" xr:uid="{00000000-0005-0000-0000-000009000000}"/>
    <cellStyle name="% 2 3" xfId="33" xr:uid="{00000000-0005-0000-0000-00000A000000}"/>
    <cellStyle name="% 2 4" xfId="34" xr:uid="{00000000-0005-0000-0000-00000B000000}"/>
    <cellStyle name="% 3" xfId="35" xr:uid="{00000000-0005-0000-0000-00000C000000}"/>
    <cellStyle name="% 3 2" xfId="36" xr:uid="{00000000-0005-0000-0000-00000D000000}"/>
    <cellStyle name="% 4" xfId="37" xr:uid="{00000000-0005-0000-0000-00000E000000}"/>
    <cellStyle name="% 5" xfId="38" xr:uid="{00000000-0005-0000-0000-00000F000000}"/>
    <cellStyle name="%_A2 Common National NHS &amp; Other" xfId="39" xr:uid="{00000000-0005-0000-0000-000010000000}"/>
    <cellStyle name="%_Additional charts" xfId="40" xr:uid="{00000000-0005-0000-0000-000011000000}"/>
    <cellStyle name="%_Book2" xfId="41" xr:uid="{00000000-0005-0000-0000-000012000000}"/>
    <cellStyle name="%_Book6" xfId="42" xr:uid="{00000000-0005-0000-0000-000013000000}"/>
    <cellStyle name="%_Budget09 Fiscal Scenarios_v9.1 (20090415) SM" xfId="43" xr:uid="{00000000-0005-0000-0000-000014000000}"/>
    <cellStyle name="%_Chapter 1 tables" xfId="44" xr:uid="{00000000-0005-0000-0000-000015000000}"/>
    <cellStyle name="%_Chapter 1 tables1" xfId="45" xr:uid="{00000000-0005-0000-0000-000016000000}"/>
    <cellStyle name="%_charts tables TP" xfId="46" xr:uid="{00000000-0005-0000-0000-000017000000}"/>
    <cellStyle name="%_charts tables TP 070311" xfId="47" xr:uid="{00000000-0005-0000-0000-000018000000}"/>
    <cellStyle name="%_charts tables TP 2" xfId="48" xr:uid="{00000000-0005-0000-0000-000019000000}"/>
    <cellStyle name="%_charts tables TP-formatted " xfId="49" xr:uid="{00000000-0005-0000-0000-00001A000000}"/>
    <cellStyle name="%_charts tables TP-formatted  (2)" xfId="50" xr:uid="{00000000-0005-0000-0000-00001B000000}"/>
    <cellStyle name="%_charts tables TP-formatted  (3)" xfId="51" xr:uid="{00000000-0005-0000-0000-00001C000000}"/>
    <cellStyle name="%_charts_tables250111(1)" xfId="52" xr:uid="{00000000-0005-0000-0000-00001D000000}"/>
    <cellStyle name="%_DATA" xfId="53" xr:uid="{00000000-0005-0000-0000-00001E000000}"/>
    <cellStyle name="%_Economy Fan Charts Sheet Master 20111121" xfId="54" xr:uid="{00000000-0005-0000-0000-00001F000000}"/>
    <cellStyle name="%_Economy Fan Charts Sheet Master BUD12R3 links broken" xfId="55" xr:uid="{00000000-0005-0000-0000-000020000000}"/>
    <cellStyle name="%_Economy Tables" xfId="56" xr:uid="{00000000-0005-0000-0000-000021000000}"/>
    <cellStyle name="%_Fiscal Tables" xfId="57" xr:uid="{00000000-0005-0000-0000-000022000000}"/>
    <cellStyle name="%_Health scenario chart (2)" xfId="58" xr:uid="{00000000-0005-0000-0000-000023000000}"/>
    <cellStyle name="%_inc to ex AS12 EFOsupps" xfId="59" xr:uid="{00000000-0005-0000-0000-000024000000}"/>
    <cellStyle name="%_Live final adjusted for SOBR2 rev 0910 1011 a" xfId="60" xr:uid="{00000000-0005-0000-0000-000025000000}"/>
    <cellStyle name="%_March-2012-Fiscal-Supplementary-Tables1(1)" xfId="61" xr:uid="{00000000-0005-0000-0000-000026000000}"/>
    <cellStyle name="%_My charts (TH AS12)" xfId="62" xr:uid="{00000000-0005-0000-0000-000027000000}"/>
    <cellStyle name="%_PEF Autumn2011" xfId="63" xr:uid="{00000000-0005-0000-0000-000028000000}"/>
    <cellStyle name="%_PEF FSBR2011" xfId="64" xr:uid="{00000000-0005-0000-0000-000029000000}"/>
    <cellStyle name="%_PEF FSBR2011 2" xfId="65" xr:uid="{00000000-0005-0000-0000-00002A000000}"/>
    <cellStyle name="%_PEF FSBR2011 AA simplification" xfId="66" xr:uid="{00000000-0005-0000-0000-00002B000000}"/>
    <cellStyle name="%_Pub Fin (14-Sep-2008 Data)_v7.9 (tables added)1" xfId="67" xr:uid="{00000000-0005-0000-0000-00002C000000}"/>
    <cellStyle name="%_Pub Fin (24-Sep-2008 Data)_v8.5 (CDS graphs)" xfId="68" xr:uid="{00000000-0005-0000-0000-00002D000000}"/>
    <cellStyle name="%_Scorecard" xfId="69" xr:uid="{00000000-0005-0000-0000-00002E000000}"/>
    <cellStyle name="%_Scorecard E" xfId="70" xr:uid="{00000000-0005-0000-0000-00002F000000}"/>
    <cellStyle name="%_Scorecard E 2" xfId="71" xr:uid="{00000000-0005-0000-0000-000030000000}"/>
    <cellStyle name="%_Scorecard E 3" xfId="72" xr:uid="{00000000-0005-0000-0000-000031000000}"/>
    <cellStyle name="%_Scorecard E 4" xfId="73" xr:uid="{00000000-0005-0000-0000-000032000000}"/>
    <cellStyle name="%_Sheet1" xfId="74" xr:uid="{00000000-0005-0000-0000-000033000000}"/>
    <cellStyle name="%_Sheet1 2" xfId="75" xr:uid="{00000000-0005-0000-0000-000034000000}"/>
    <cellStyle name="%_Sheet2" xfId="76" xr:uid="{00000000-0005-0000-0000-000035000000}"/>
    <cellStyle name="%_Sheet2 2" xfId="77" xr:uid="{00000000-0005-0000-0000-000036000000}"/>
    <cellStyle name="%_T1A (VAT19.5pkg)" xfId="78" xr:uid="{00000000-0005-0000-0000-000037000000}"/>
    <cellStyle name="%_T1A (VAT19.5pkg) 2" xfId="79" xr:uid="{00000000-0005-0000-0000-000038000000}"/>
    <cellStyle name="%_T1A (VAT19.5pkg) 3" xfId="80" xr:uid="{00000000-0005-0000-0000-000039000000}"/>
    <cellStyle name="%_T1A (VAT19.5pkg) 4" xfId="81" xr:uid="{00000000-0005-0000-0000-00003A000000}"/>
    <cellStyle name="%_TP - charts tables BUD12" xfId="82" xr:uid="{00000000-0005-0000-0000-00003B000000}"/>
    <cellStyle name="%_TP - charts tables Nov11" xfId="83" xr:uid="{00000000-0005-0000-0000-00003C000000}"/>
    <cellStyle name="%_TREND_DEFLATE01#" xfId="84" xr:uid="{00000000-0005-0000-0000-00003D000000}"/>
    <cellStyle name="%_VAT refunds" xfId="85" xr:uid="{00000000-0005-0000-0000-00003E000000}"/>
    <cellStyle name="]_x000d__x000a_Zoomed=1_x000d__x000a_Row=0_x000d__x000a_Column=0_x000d__x000a_Height=0_x000d__x000a_Width=0_x000d__x000a_FontName=FoxFont_x000d__x000a_FontStyle=0_x000d__x000a_FontSize=9_x000d__x000a_PrtFontName=FoxPrin" xfId="86" xr:uid="{00000000-0005-0000-0000-00003F000000}"/>
    <cellStyle name="_110621 OBRoutput FSR transUpdate and tobacco jun25" xfId="87" xr:uid="{00000000-0005-0000-0000-000040000000}"/>
    <cellStyle name="_110621 OBRoutput FSR transUpdate and tobacco jun25 (2)" xfId="88" xr:uid="{00000000-0005-0000-0000-000041000000}"/>
    <cellStyle name="_111125 APDPassengerNumbers" xfId="89" xr:uid="{00000000-0005-0000-0000-000042000000}"/>
    <cellStyle name="_111125 APDPassengerNumbers_inc to ex AS12 EFOsupps" xfId="90" xr:uid="{00000000-0005-0000-0000-000043000000}"/>
    <cellStyle name="_Apr 2010 IMBE Report" xfId="91" xr:uid="{00000000-0005-0000-0000-000044000000}"/>
    <cellStyle name="_Asset Co - 2014-40" xfId="92" xr:uid="{00000000-0005-0000-0000-000045000000}"/>
    <cellStyle name="_Calc" xfId="93" xr:uid="{00000000-0005-0000-0000-000046000000}"/>
    <cellStyle name="_CalcBold" xfId="94" xr:uid="{00000000-0005-0000-0000-000047000000}"/>
    <cellStyle name="_CalcTotal" xfId="95" xr:uid="{00000000-0005-0000-0000-000048000000}"/>
    <cellStyle name="_Confirmation" xfId="96" xr:uid="{00000000-0005-0000-0000-000049000000}"/>
    <cellStyle name="_covered bonds" xfId="97" xr:uid="{00000000-0005-0000-0000-00004A000000}"/>
    <cellStyle name="_covered bonds_20110317 Guarantee Data sheet with CDS Expected Losses" xfId="98" xr:uid="{00000000-0005-0000-0000-00004B000000}"/>
    <cellStyle name="_Dpn Forecast 2008-2010 (14-Dec-07)" xfId="99" xr:uid="{00000000-0005-0000-0000-00004C000000}"/>
    <cellStyle name="_Dpn Forecast 2008-2010 (14-Dec-07)_20110317 Guarantee Data sheet with CDS Expected Losses" xfId="100" xr:uid="{00000000-0005-0000-0000-00004D000000}"/>
    <cellStyle name="_Fair Value schedule" xfId="101" xr:uid="{00000000-0005-0000-0000-00004E000000}"/>
    <cellStyle name="_Fair Value schedule_20110317 Guarantee Data sheet with CDS Expected Losses" xfId="102" xr:uid="{00000000-0005-0000-0000-00004F000000}"/>
    <cellStyle name="_FCAST" xfId="103" xr:uid="{00000000-0005-0000-0000-000050000000}"/>
    <cellStyle name="_FPS Options High Level Costing 23rd Aug 06" xfId="104" xr:uid="{00000000-0005-0000-0000-000051000000}"/>
    <cellStyle name="_HMT expl text summary Tables" xfId="105" xr:uid="{00000000-0005-0000-0000-000052000000}"/>
    <cellStyle name="_HOD Gosforth_current" xfId="106" xr:uid="{00000000-0005-0000-0000-000053000000}"/>
    <cellStyle name="_IMBE P0 10-11 profiles" xfId="107" xr:uid="{00000000-0005-0000-0000-000054000000}"/>
    <cellStyle name="_InputCY" xfId="108" xr:uid="{00000000-0005-0000-0000-000055000000}"/>
    <cellStyle name="_InputNewFT" xfId="109" xr:uid="{00000000-0005-0000-0000-000056000000}"/>
    <cellStyle name="_InputPY" xfId="110" xr:uid="{00000000-0005-0000-0000-000057000000}"/>
    <cellStyle name="_IT HOD Rainton - Tower Cost Update 5th April 2007 (Revised) V3" xfId="111" xr:uid="{00000000-0005-0000-0000-000058000000}"/>
    <cellStyle name="_IT HOD Rainton - Tower Cost Update 5th April 2007 (Revised) V3_20110317 Guarantee Data sheet with CDS Expected Losses" xfId="112" xr:uid="{00000000-0005-0000-0000-000059000000}"/>
    <cellStyle name="_Maincode" xfId="113" xr:uid="{00000000-0005-0000-0000-00005A000000}"/>
    <cellStyle name="_No_Input" xfId="114" xr:uid="{00000000-0005-0000-0000-00005B000000}"/>
    <cellStyle name="_Note" xfId="115" xr:uid="{00000000-0005-0000-0000-00005C000000}"/>
    <cellStyle name="_P11) Apr 10 IMBE workbook" xfId="116" xr:uid="{00000000-0005-0000-0000-00005D000000}"/>
    <cellStyle name="_P12) May 10 (prov outturn) IMBE workbook" xfId="117" xr:uid="{00000000-0005-0000-0000-00005E000000}"/>
    <cellStyle name="_Project Details Report Aug v0.12" xfId="118" xr:uid="{00000000-0005-0000-0000-00005F000000}"/>
    <cellStyle name="_RB_Update_current" xfId="119" xr:uid="{00000000-0005-0000-0000-000060000000}"/>
    <cellStyle name="_RB_Update_current (SCA draft)PH review" xfId="120" xr:uid="{00000000-0005-0000-0000-000061000000}"/>
    <cellStyle name="_RB_Update_current (SCA draft)PH review_20110317 Guarantee Data sheet with CDS Expected Losses" xfId="121" xr:uid="{00000000-0005-0000-0000-000062000000}"/>
    <cellStyle name="_RB_Update_current (SCA draft)revised" xfId="122" xr:uid="{00000000-0005-0000-0000-000063000000}"/>
    <cellStyle name="_RB_Update_current (SCA draft)revised_20110317 Guarantee Data sheet with CDS Expected Losses" xfId="123" xr:uid="{00000000-0005-0000-0000-000064000000}"/>
    <cellStyle name="_RB_Update_current_20110317 Guarantee Data sheet with CDS Expected Losses" xfId="124" xr:uid="{00000000-0005-0000-0000-000065000000}"/>
    <cellStyle name="_Sample change log v0 2" xfId="125" xr:uid="{00000000-0005-0000-0000-000066000000}"/>
    <cellStyle name="_Sample change log v0 2_20110317 Guarantee Data sheet with CDS Expected Losses" xfId="126" xr:uid="{00000000-0005-0000-0000-000067000000}"/>
    <cellStyle name="_Sub debt extension discount table 31 1 11 v2" xfId="127" xr:uid="{00000000-0005-0000-0000-000068000000}"/>
    <cellStyle name="_sub debt int" xfId="128" xr:uid="{00000000-0005-0000-0000-000069000000}"/>
    <cellStyle name="_sub debt int_20110317 Guarantee Data sheet with CDS Expected Losses" xfId="129" xr:uid="{00000000-0005-0000-0000-00006A000000}"/>
    <cellStyle name="_Subcode" xfId="130" xr:uid="{00000000-0005-0000-0000-00006B000000}"/>
    <cellStyle name="_TableHead" xfId="131" xr:uid="{00000000-0005-0000-0000-00006C000000}"/>
    <cellStyle name="_TableHead 2" xfId="132" xr:uid="{00000000-0005-0000-0000-00006D000000}"/>
    <cellStyle name="_TableHead_Budget09 Fiscal Scenarios_v9.1 (20090415) SM" xfId="133" xr:uid="{00000000-0005-0000-0000-00006E000000}"/>
    <cellStyle name="_TableHead_Chapter 1 tables" xfId="134" xr:uid="{00000000-0005-0000-0000-00006F000000}"/>
    <cellStyle name="_TableHead_Chapter 1 tables1" xfId="135" xr:uid="{00000000-0005-0000-0000-000070000000}"/>
    <cellStyle name="_TableHead_Live final adjusted for SOBR2 rev 0910 1011 a" xfId="136" xr:uid="{00000000-0005-0000-0000-000071000000}"/>
    <cellStyle name="_TableHead_Scorecard E" xfId="137" xr:uid="{00000000-0005-0000-0000-000072000000}"/>
    <cellStyle name="_TableHead_Scorecard E 2" xfId="138" xr:uid="{00000000-0005-0000-0000-000073000000}"/>
    <cellStyle name="_TableHead_Scorecard E 3" xfId="139" xr:uid="{00000000-0005-0000-0000-000074000000}"/>
    <cellStyle name="_TableHead_Sheet1" xfId="140" xr:uid="{00000000-0005-0000-0000-000075000000}"/>
    <cellStyle name="_TableHead_T1A (VAT19.5pkg)" xfId="141" xr:uid="{00000000-0005-0000-0000-000076000000}"/>
    <cellStyle name="_TableHead_T1A (VAT19.5pkg) 2" xfId="142" xr:uid="{00000000-0005-0000-0000-000077000000}"/>
    <cellStyle name="_TableHead_T1A (VAT19.5pkg) 3" xfId="143" xr:uid="{00000000-0005-0000-0000-000078000000}"/>
    <cellStyle name="_TableSuperHead" xfId="144" xr:uid="{00000000-0005-0000-0000-000079000000}"/>
    <cellStyle name="_Tailor Analysis 1.11 (1 Dec take up rates)" xfId="145" xr:uid="{00000000-0005-0000-0000-00007A000000}"/>
    <cellStyle name="_TextEntry" xfId="146" xr:uid="{00000000-0005-0000-0000-00007B000000}"/>
    <cellStyle name="0,0_x000d__x000a_NA_x000d__x000a_" xfId="147" xr:uid="{00000000-0005-0000-0000-00007C000000}"/>
    <cellStyle name="1dp" xfId="148" xr:uid="{00000000-0005-0000-0000-00007D000000}"/>
    <cellStyle name="1dp 2" xfId="149" xr:uid="{00000000-0005-0000-0000-00007E000000}"/>
    <cellStyle name="1dp 3" xfId="150" xr:uid="{00000000-0005-0000-0000-00007F000000}"/>
    <cellStyle name="1dp 4" xfId="151" xr:uid="{00000000-0005-0000-0000-000080000000}"/>
    <cellStyle name="20% - Accent1 10" xfId="152" xr:uid="{00000000-0005-0000-0000-000081000000}"/>
    <cellStyle name="20% - Accent1 10 2" xfId="153" xr:uid="{00000000-0005-0000-0000-000082000000}"/>
    <cellStyle name="20% - Accent1 10 3" xfId="154" xr:uid="{00000000-0005-0000-0000-000083000000}"/>
    <cellStyle name="20% - Accent1 11" xfId="155" xr:uid="{00000000-0005-0000-0000-000084000000}"/>
    <cellStyle name="20% - Accent1 11 2" xfId="156" xr:uid="{00000000-0005-0000-0000-000085000000}"/>
    <cellStyle name="20% - Accent1 11 3" xfId="157" xr:uid="{00000000-0005-0000-0000-000086000000}"/>
    <cellStyle name="20% - Accent1 12" xfId="158" xr:uid="{00000000-0005-0000-0000-000087000000}"/>
    <cellStyle name="20% - Accent1 12 2" xfId="159" xr:uid="{00000000-0005-0000-0000-000088000000}"/>
    <cellStyle name="20% - Accent1 12 3" xfId="160" xr:uid="{00000000-0005-0000-0000-000089000000}"/>
    <cellStyle name="20% - Accent1 13" xfId="161" xr:uid="{00000000-0005-0000-0000-00008A000000}"/>
    <cellStyle name="20% - Accent1 14" xfId="162" xr:uid="{00000000-0005-0000-0000-00008B000000}"/>
    <cellStyle name="20% - Accent1 2" xfId="163" xr:uid="{00000000-0005-0000-0000-00008C000000}"/>
    <cellStyle name="20% - Accent1 2 10" xfId="164" xr:uid="{00000000-0005-0000-0000-00008D000000}"/>
    <cellStyle name="20% - Accent1 2 2" xfId="165" xr:uid="{00000000-0005-0000-0000-00008E000000}"/>
    <cellStyle name="20% - Accent1 2 2 2" xfId="166" xr:uid="{00000000-0005-0000-0000-00008F000000}"/>
    <cellStyle name="20% - Accent1 2 2 2 2" xfId="167" xr:uid="{00000000-0005-0000-0000-000090000000}"/>
    <cellStyle name="20% - Accent1 2 2 2 3" xfId="168" xr:uid="{00000000-0005-0000-0000-000091000000}"/>
    <cellStyle name="20% - Accent1 2 2 3" xfId="169" xr:uid="{00000000-0005-0000-0000-000092000000}"/>
    <cellStyle name="20% - Accent1 2 2 3 2" xfId="170" xr:uid="{00000000-0005-0000-0000-000093000000}"/>
    <cellStyle name="20% - Accent1 2 2 3 3" xfId="171" xr:uid="{00000000-0005-0000-0000-000094000000}"/>
    <cellStyle name="20% - Accent1 2 2 4" xfId="172" xr:uid="{00000000-0005-0000-0000-000095000000}"/>
    <cellStyle name="20% - Accent1 2 2 4 2" xfId="173" xr:uid="{00000000-0005-0000-0000-000096000000}"/>
    <cellStyle name="20% - Accent1 2 2 4 3" xfId="174" xr:uid="{00000000-0005-0000-0000-000097000000}"/>
    <cellStyle name="20% - Accent1 2 2 5" xfId="175" xr:uid="{00000000-0005-0000-0000-000098000000}"/>
    <cellStyle name="20% - Accent1 2 2 5 2" xfId="176" xr:uid="{00000000-0005-0000-0000-000099000000}"/>
    <cellStyle name="20% - Accent1 2 2 5 3" xfId="177" xr:uid="{00000000-0005-0000-0000-00009A000000}"/>
    <cellStyle name="20% - Accent1 2 2 6" xfId="178" xr:uid="{00000000-0005-0000-0000-00009B000000}"/>
    <cellStyle name="20% - Accent1 2 2 7" xfId="179" xr:uid="{00000000-0005-0000-0000-00009C000000}"/>
    <cellStyle name="20% - Accent1 2 3" xfId="180" xr:uid="{00000000-0005-0000-0000-00009D000000}"/>
    <cellStyle name="20% - Accent1 2 3 2" xfId="181" xr:uid="{00000000-0005-0000-0000-00009E000000}"/>
    <cellStyle name="20% - Accent1 2 3 2 2" xfId="182" xr:uid="{00000000-0005-0000-0000-00009F000000}"/>
    <cellStyle name="20% - Accent1 2 3 2 3" xfId="183" xr:uid="{00000000-0005-0000-0000-0000A0000000}"/>
    <cellStyle name="20% - Accent1 2 3 3" xfId="184" xr:uid="{00000000-0005-0000-0000-0000A1000000}"/>
    <cellStyle name="20% - Accent1 2 3 3 2" xfId="185" xr:uid="{00000000-0005-0000-0000-0000A2000000}"/>
    <cellStyle name="20% - Accent1 2 3 3 3" xfId="186" xr:uid="{00000000-0005-0000-0000-0000A3000000}"/>
    <cellStyle name="20% - Accent1 2 3 4" xfId="187" xr:uid="{00000000-0005-0000-0000-0000A4000000}"/>
    <cellStyle name="20% - Accent1 2 3 4 2" xfId="188" xr:uid="{00000000-0005-0000-0000-0000A5000000}"/>
    <cellStyle name="20% - Accent1 2 3 4 3" xfId="189" xr:uid="{00000000-0005-0000-0000-0000A6000000}"/>
    <cellStyle name="20% - Accent1 2 3 5" xfId="190" xr:uid="{00000000-0005-0000-0000-0000A7000000}"/>
    <cellStyle name="20% - Accent1 2 3 5 2" xfId="191" xr:uid="{00000000-0005-0000-0000-0000A8000000}"/>
    <cellStyle name="20% - Accent1 2 3 5 3" xfId="192" xr:uid="{00000000-0005-0000-0000-0000A9000000}"/>
    <cellStyle name="20% - Accent1 2 3 6" xfId="193" xr:uid="{00000000-0005-0000-0000-0000AA000000}"/>
    <cellStyle name="20% - Accent1 2 3 7" xfId="194" xr:uid="{00000000-0005-0000-0000-0000AB000000}"/>
    <cellStyle name="20% - Accent1 2 4" xfId="195" xr:uid="{00000000-0005-0000-0000-0000AC000000}"/>
    <cellStyle name="20% - Accent1 2 4 2" xfId="196" xr:uid="{00000000-0005-0000-0000-0000AD000000}"/>
    <cellStyle name="20% - Accent1 2 4 3" xfId="197" xr:uid="{00000000-0005-0000-0000-0000AE000000}"/>
    <cellStyle name="20% - Accent1 2 5" xfId="198" xr:uid="{00000000-0005-0000-0000-0000AF000000}"/>
    <cellStyle name="20% - Accent1 2 5 2" xfId="199" xr:uid="{00000000-0005-0000-0000-0000B0000000}"/>
    <cellStyle name="20% - Accent1 2 5 3" xfId="200" xr:uid="{00000000-0005-0000-0000-0000B1000000}"/>
    <cellStyle name="20% - Accent1 2 6" xfId="201" xr:uid="{00000000-0005-0000-0000-0000B2000000}"/>
    <cellStyle name="20% - Accent1 2 6 2" xfId="202" xr:uid="{00000000-0005-0000-0000-0000B3000000}"/>
    <cellStyle name="20% - Accent1 2 6 3" xfId="203" xr:uid="{00000000-0005-0000-0000-0000B4000000}"/>
    <cellStyle name="20% - Accent1 2 7" xfId="204" xr:uid="{00000000-0005-0000-0000-0000B5000000}"/>
    <cellStyle name="20% - Accent1 2 7 2" xfId="205" xr:uid="{00000000-0005-0000-0000-0000B6000000}"/>
    <cellStyle name="20% - Accent1 2 7 3" xfId="206" xr:uid="{00000000-0005-0000-0000-0000B7000000}"/>
    <cellStyle name="20% - Accent1 2 8" xfId="207" xr:uid="{00000000-0005-0000-0000-0000B8000000}"/>
    <cellStyle name="20% - Accent1 2 9" xfId="208" xr:uid="{00000000-0005-0000-0000-0000B9000000}"/>
    <cellStyle name="20% - Accent1 3" xfId="209" xr:uid="{00000000-0005-0000-0000-0000BA000000}"/>
    <cellStyle name="20% - Accent1 3 2" xfId="210" xr:uid="{00000000-0005-0000-0000-0000BB000000}"/>
    <cellStyle name="20% - Accent1 3 2 2" xfId="211" xr:uid="{00000000-0005-0000-0000-0000BC000000}"/>
    <cellStyle name="20% - Accent1 3 2 3" xfId="212" xr:uid="{00000000-0005-0000-0000-0000BD000000}"/>
    <cellStyle name="20% - Accent1 3 3" xfId="213" xr:uid="{00000000-0005-0000-0000-0000BE000000}"/>
    <cellStyle name="20% - Accent1 3 3 2" xfId="214" xr:uid="{00000000-0005-0000-0000-0000BF000000}"/>
    <cellStyle name="20% - Accent1 3 3 3" xfId="215" xr:uid="{00000000-0005-0000-0000-0000C0000000}"/>
    <cellStyle name="20% - Accent1 3 4" xfId="216" xr:uid="{00000000-0005-0000-0000-0000C1000000}"/>
    <cellStyle name="20% - Accent1 3 4 2" xfId="217" xr:uid="{00000000-0005-0000-0000-0000C2000000}"/>
    <cellStyle name="20% - Accent1 3 4 3" xfId="218" xr:uid="{00000000-0005-0000-0000-0000C3000000}"/>
    <cellStyle name="20% - Accent1 3 5" xfId="219" xr:uid="{00000000-0005-0000-0000-0000C4000000}"/>
    <cellStyle name="20% - Accent1 3 5 2" xfId="220" xr:uid="{00000000-0005-0000-0000-0000C5000000}"/>
    <cellStyle name="20% - Accent1 3 5 3" xfId="221" xr:uid="{00000000-0005-0000-0000-0000C6000000}"/>
    <cellStyle name="20% - Accent1 3 6" xfId="222" xr:uid="{00000000-0005-0000-0000-0000C7000000}"/>
    <cellStyle name="20% - Accent1 3 7" xfId="223" xr:uid="{00000000-0005-0000-0000-0000C8000000}"/>
    <cellStyle name="20% - Accent1 4" xfId="224" xr:uid="{00000000-0005-0000-0000-0000C9000000}"/>
    <cellStyle name="20% - Accent1 4 2" xfId="225" xr:uid="{00000000-0005-0000-0000-0000CA000000}"/>
    <cellStyle name="20% - Accent1 4 2 2" xfId="226" xr:uid="{00000000-0005-0000-0000-0000CB000000}"/>
    <cellStyle name="20% - Accent1 4 2 3" xfId="227" xr:uid="{00000000-0005-0000-0000-0000CC000000}"/>
    <cellStyle name="20% - Accent1 4 3" xfId="228" xr:uid="{00000000-0005-0000-0000-0000CD000000}"/>
    <cellStyle name="20% - Accent1 4 3 2" xfId="229" xr:uid="{00000000-0005-0000-0000-0000CE000000}"/>
    <cellStyle name="20% - Accent1 4 3 3" xfId="230" xr:uid="{00000000-0005-0000-0000-0000CF000000}"/>
    <cellStyle name="20% - Accent1 4 4" xfId="231" xr:uid="{00000000-0005-0000-0000-0000D0000000}"/>
    <cellStyle name="20% - Accent1 4 4 2" xfId="232" xr:uid="{00000000-0005-0000-0000-0000D1000000}"/>
    <cellStyle name="20% - Accent1 4 4 3" xfId="233" xr:uid="{00000000-0005-0000-0000-0000D2000000}"/>
    <cellStyle name="20% - Accent1 4 5" xfId="234" xr:uid="{00000000-0005-0000-0000-0000D3000000}"/>
    <cellStyle name="20% - Accent1 4 5 2" xfId="235" xr:uid="{00000000-0005-0000-0000-0000D4000000}"/>
    <cellStyle name="20% - Accent1 4 5 3" xfId="236" xr:uid="{00000000-0005-0000-0000-0000D5000000}"/>
    <cellStyle name="20% - Accent1 4 6" xfId="237" xr:uid="{00000000-0005-0000-0000-0000D6000000}"/>
    <cellStyle name="20% - Accent1 4 7" xfId="238" xr:uid="{00000000-0005-0000-0000-0000D7000000}"/>
    <cellStyle name="20% - Accent1 5" xfId="239" xr:uid="{00000000-0005-0000-0000-0000D8000000}"/>
    <cellStyle name="20% - Accent1 5 2" xfId="240" xr:uid="{00000000-0005-0000-0000-0000D9000000}"/>
    <cellStyle name="20% - Accent1 5 2 2" xfId="241" xr:uid="{00000000-0005-0000-0000-0000DA000000}"/>
    <cellStyle name="20% - Accent1 5 2 3" xfId="242" xr:uid="{00000000-0005-0000-0000-0000DB000000}"/>
    <cellStyle name="20% - Accent1 5 3" xfId="243" xr:uid="{00000000-0005-0000-0000-0000DC000000}"/>
    <cellStyle name="20% - Accent1 5 3 2" xfId="244" xr:uid="{00000000-0005-0000-0000-0000DD000000}"/>
    <cellStyle name="20% - Accent1 5 3 3" xfId="245" xr:uid="{00000000-0005-0000-0000-0000DE000000}"/>
    <cellStyle name="20% - Accent1 5 4" xfId="246" xr:uid="{00000000-0005-0000-0000-0000DF000000}"/>
    <cellStyle name="20% - Accent1 5 4 2" xfId="247" xr:uid="{00000000-0005-0000-0000-0000E0000000}"/>
    <cellStyle name="20% - Accent1 5 4 3" xfId="248" xr:uid="{00000000-0005-0000-0000-0000E1000000}"/>
    <cellStyle name="20% - Accent1 5 5" xfId="249" xr:uid="{00000000-0005-0000-0000-0000E2000000}"/>
    <cellStyle name="20% - Accent1 5 5 2" xfId="250" xr:uid="{00000000-0005-0000-0000-0000E3000000}"/>
    <cellStyle name="20% - Accent1 5 5 3" xfId="251" xr:uid="{00000000-0005-0000-0000-0000E4000000}"/>
    <cellStyle name="20% - Accent1 5 6" xfId="252" xr:uid="{00000000-0005-0000-0000-0000E5000000}"/>
    <cellStyle name="20% - Accent1 5 7" xfId="253" xr:uid="{00000000-0005-0000-0000-0000E6000000}"/>
    <cellStyle name="20% - Accent1 6" xfId="254" xr:uid="{00000000-0005-0000-0000-0000E7000000}"/>
    <cellStyle name="20% - Accent1 6 2" xfId="255" xr:uid="{00000000-0005-0000-0000-0000E8000000}"/>
    <cellStyle name="20% - Accent1 6 2 2" xfId="256" xr:uid="{00000000-0005-0000-0000-0000E9000000}"/>
    <cellStyle name="20% - Accent1 6 2 3" xfId="257" xr:uid="{00000000-0005-0000-0000-0000EA000000}"/>
    <cellStyle name="20% - Accent1 6 3" xfId="258" xr:uid="{00000000-0005-0000-0000-0000EB000000}"/>
    <cellStyle name="20% - Accent1 6 3 2" xfId="259" xr:uid="{00000000-0005-0000-0000-0000EC000000}"/>
    <cellStyle name="20% - Accent1 6 3 3" xfId="260" xr:uid="{00000000-0005-0000-0000-0000ED000000}"/>
    <cellStyle name="20% - Accent1 6 4" xfId="261" xr:uid="{00000000-0005-0000-0000-0000EE000000}"/>
    <cellStyle name="20% - Accent1 6 4 2" xfId="262" xr:uid="{00000000-0005-0000-0000-0000EF000000}"/>
    <cellStyle name="20% - Accent1 6 4 3" xfId="263" xr:uid="{00000000-0005-0000-0000-0000F0000000}"/>
    <cellStyle name="20% - Accent1 6 5" xfId="264" xr:uid="{00000000-0005-0000-0000-0000F1000000}"/>
    <cellStyle name="20% - Accent1 6 5 2" xfId="265" xr:uid="{00000000-0005-0000-0000-0000F2000000}"/>
    <cellStyle name="20% - Accent1 6 5 3" xfId="266" xr:uid="{00000000-0005-0000-0000-0000F3000000}"/>
    <cellStyle name="20% - Accent1 6 6" xfId="267" xr:uid="{00000000-0005-0000-0000-0000F4000000}"/>
    <cellStyle name="20% - Accent1 6 7" xfId="268" xr:uid="{00000000-0005-0000-0000-0000F5000000}"/>
    <cellStyle name="20% - Accent1 7" xfId="269" xr:uid="{00000000-0005-0000-0000-0000F6000000}"/>
    <cellStyle name="20% - Accent1 7 2" xfId="270" xr:uid="{00000000-0005-0000-0000-0000F7000000}"/>
    <cellStyle name="20% - Accent1 7 2 2" xfId="271" xr:uid="{00000000-0005-0000-0000-0000F8000000}"/>
    <cellStyle name="20% - Accent1 7 2 3" xfId="272" xr:uid="{00000000-0005-0000-0000-0000F9000000}"/>
    <cellStyle name="20% - Accent1 7 3" xfId="273" xr:uid="{00000000-0005-0000-0000-0000FA000000}"/>
    <cellStyle name="20% - Accent1 7 3 2" xfId="274" xr:uid="{00000000-0005-0000-0000-0000FB000000}"/>
    <cellStyle name="20% - Accent1 7 3 3" xfId="275" xr:uid="{00000000-0005-0000-0000-0000FC000000}"/>
    <cellStyle name="20% - Accent1 7 4" xfId="276" xr:uid="{00000000-0005-0000-0000-0000FD000000}"/>
    <cellStyle name="20% - Accent1 7 4 2" xfId="277" xr:uid="{00000000-0005-0000-0000-0000FE000000}"/>
    <cellStyle name="20% - Accent1 7 4 3" xfId="278" xr:uid="{00000000-0005-0000-0000-0000FF000000}"/>
    <cellStyle name="20% - Accent1 7 5" xfId="279" xr:uid="{00000000-0005-0000-0000-000000010000}"/>
    <cellStyle name="20% - Accent1 7 6" xfId="280" xr:uid="{00000000-0005-0000-0000-000001010000}"/>
    <cellStyle name="20% - Accent1 8" xfId="281" xr:uid="{00000000-0005-0000-0000-000002010000}"/>
    <cellStyle name="20% - Accent1 8 2" xfId="282" xr:uid="{00000000-0005-0000-0000-000003010000}"/>
    <cellStyle name="20% - Accent1 8 2 2" xfId="283" xr:uid="{00000000-0005-0000-0000-000004010000}"/>
    <cellStyle name="20% - Accent1 8 2 3" xfId="284" xr:uid="{00000000-0005-0000-0000-000005010000}"/>
    <cellStyle name="20% - Accent1 8 3" xfId="285" xr:uid="{00000000-0005-0000-0000-000006010000}"/>
    <cellStyle name="20% - Accent1 8 3 2" xfId="286" xr:uid="{00000000-0005-0000-0000-000007010000}"/>
    <cellStyle name="20% - Accent1 8 3 3" xfId="287" xr:uid="{00000000-0005-0000-0000-000008010000}"/>
    <cellStyle name="20% - Accent1 8 4" xfId="288" xr:uid="{00000000-0005-0000-0000-000009010000}"/>
    <cellStyle name="20% - Accent1 8 5" xfId="289" xr:uid="{00000000-0005-0000-0000-00000A010000}"/>
    <cellStyle name="20% - Accent1 9" xfId="290" xr:uid="{00000000-0005-0000-0000-00000B010000}"/>
    <cellStyle name="20% - Accent1 9 2" xfId="291" xr:uid="{00000000-0005-0000-0000-00000C010000}"/>
    <cellStyle name="20% - Accent1 9 3" xfId="292" xr:uid="{00000000-0005-0000-0000-00000D010000}"/>
    <cellStyle name="20% - Accent2 10" xfId="293" xr:uid="{00000000-0005-0000-0000-00000E010000}"/>
    <cellStyle name="20% - Accent2 10 2" xfId="294" xr:uid="{00000000-0005-0000-0000-00000F010000}"/>
    <cellStyle name="20% - Accent2 10 3" xfId="295" xr:uid="{00000000-0005-0000-0000-000010010000}"/>
    <cellStyle name="20% - Accent2 11" xfId="296" xr:uid="{00000000-0005-0000-0000-000011010000}"/>
    <cellStyle name="20% - Accent2 11 2" xfId="297" xr:uid="{00000000-0005-0000-0000-000012010000}"/>
    <cellStyle name="20% - Accent2 11 3" xfId="298" xr:uid="{00000000-0005-0000-0000-000013010000}"/>
    <cellStyle name="20% - Accent2 12" xfId="299" xr:uid="{00000000-0005-0000-0000-000014010000}"/>
    <cellStyle name="20% - Accent2 12 2" xfId="300" xr:uid="{00000000-0005-0000-0000-000015010000}"/>
    <cellStyle name="20% - Accent2 12 3" xfId="301" xr:uid="{00000000-0005-0000-0000-000016010000}"/>
    <cellStyle name="20% - Accent2 13" xfId="302" xr:uid="{00000000-0005-0000-0000-000017010000}"/>
    <cellStyle name="20% - Accent2 14" xfId="303" xr:uid="{00000000-0005-0000-0000-000018010000}"/>
    <cellStyle name="20% - Accent2 2" xfId="304" xr:uid="{00000000-0005-0000-0000-000019010000}"/>
    <cellStyle name="20% - Accent2 2 10" xfId="305" xr:uid="{00000000-0005-0000-0000-00001A010000}"/>
    <cellStyle name="20% - Accent2 2 2" xfId="306" xr:uid="{00000000-0005-0000-0000-00001B010000}"/>
    <cellStyle name="20% - Accent2 2 2 2" xfId="307" xr:uid="{00000000-0005-0000-0000-00001C010000}"/>
    <cellStyle name="20% - Accent2 2 2 2 2" xfId="308" xr:uid="{00000000-0005-0000-0000-00001D010000}"/>
    <cellStyle name="20% - Accent2 2 2 2 3" xfId="309" xr:uid="{00000000-0005-0000-0000-00001E010000}"/>
    <cellStyle name="20% - Accent2 2 2 3" xfId="310" xr:uid="{00000000-0005-0000-0000-00001F010000}"/>
    <cellStyle name="20% - Accent2 2 2 3 2" xfId="311" xr:uid="{00000000-0005-0000-0000-000020010000}"/>
    <cellStyle name="20% - Accent2 2 2 3 3" xfId="312" xr:uid="{00000000-0005-0000-0000-000021010000}"/>
    <cellStyle name="20% - Accent2 2 2 4" xfId="313" xr:uid="{00000000-0005-0000-0000-000022010000}"/>
    <cellStyle name="20% - Accent2 2 2 4 2" xfId="314" xr:uid="{00000000-0005-0000-0000-000023010000}"/>
    <cellStyle name="20% - Accent2 2 2 4 3" xfId="315" xr:uid="{00000000-0005-0000-0000-000024010000}"/>
    <cellStyle name="20% - Accent2 2 2 5" xfId="316" xr:uid="{00000000-0005-0000-0000-000025010000}"/>
    <cellStyle name="20% - Accent2 2 2 5 2" xfId="317" xr:uid="{00000000-0005-0000-0000-000026010000}"/>
    <cellStyle name="20% - Accent2 2 2 5 3" xfId="318" xr:uid="{00000000-0005-0000-0000-000027010000}"/>
    <cellStyle name="20% - Accent2 2 2 6" xfId="319" xr:uid="{00000000-0005-0000-0000-000028010000}"/>
    <cellStyle name="20% - Accent2 2 2 7" xfId="320" xr:uid="{00000000-0005-0000-0000-000029010000}"/>
    <cellStyle name="20% - Accent2 2 3" xfId="321" xr:uid="{00000000-0005-0000-0000-00002A010000}"/>
    <cellStyle name="20% - Accent2 2 3 2" xfId="322" xr:uid="{00000000-0005-0000-0000-00002B010000}"/>
    <cellStyle name="20% - Accent2 2 3 2 2" xfId="323" xr:uid="{00000000-0005-0000-0000-00002C010000}"/>
    <cellStyle name="20% - Accent2 2 3 2 3" xfId="324" xr:uid="{00000000-0005-0000-0000-00002D010000}"/>
    <cellStyle name="20% - Accent2 2 3 3" xfId="325" xr:uid="{00000000-0005-0000-0000-00002E010000}"/>
    <cellStyle name="20% - Accent2 2 3 3 2" xfId="326" xr:uid="{00000000-0005-0000-0000-00002F010000}"/>
    <cellStyle name="20% - Accent2 2 3 3 3" xfId="327" xr:uid="{00000000-0005-0000-0000-000030010000}"/>
    <cellStyle name="20% - Accent2 2 3 4" xfId="328" xr:uid="{00000000-0005-0000-0000-000031010000}"/>
    <cellStyle name="20% - Accent2 2 3 4 2" xfId="329" xr:uid="{00000000-0005-0000-0000-000032010000}"/>
    <cellStyle name="20% - Accent2 2 3 4 3" xfId="330" xr:uid="{00000000-0005-0000-0000-000033010000}"/>
    <cellStyle name="20% - Accent2 2 3 5" xfId="331" xr:uid="{00000000-0005-0000-0000-000034010000}"/>
    <cellStyle name="20% - Accent2 2 3 5 2" xfId="332" xr:uid="{00000000-0005-0000-0000-000035010000}"/>
    <cellStyle name="20% - Accent2 2 3 5 3" xfId="333" xr:uid="{00000000-0005-0000-0000-000036010000}"/>
    <cellStyle name="20% - Accent2 2 3 6" xfId="334" xr:uid="{00000000-0005-0000-0000-000037010000}"/>
    <cellStyle name="20% - Accent2 2 3 7" xfId="335" xr:uid="{00000000-0005-0000-0000-000038010000}"/>
    <cellStyle name="20% - Accent2 2 4" xfId="336" xr:uid="{00000000-0005-0000-0000-000039010000}"/>
    <cellStyle name="20% - Accent2 2 4 2" xfId="337" xr:uid="{00000000-0005-0000-0000-00003A010000}"/>
    <cellStyle name="20% - Accent2 2 4 3" xfId="338" xr:uid="{00000000-0005-0000-0000-00003B010000}"/>
    <cellStyle name="20% - Accent2 2 5" xfId="339" xr:uid="{00000000-0005-0000-0000-00003C010000}"/>
    <cellStyle name="20% - Accent2 2 5 2" xfId="340" xr:uid="{00000000-0005-0000-0000-00003D010000}"/>
    <cellStyle name="20% - Accent2 2 5 3" xfId="341" xr:uid="{00000000-0005-0000-0000-00003E010000}"/>
    <cellStyle name="20% - Accent2 2 6" xfId="342" xr:uid="{00000000-0005-0000-0000-00003F010000}"/>
    <cellStyle name="20% - Accent2 2 6 2" xfId="343" xr:uid="{00000000-0005-0000-0000-000040010000}"/>
    <cellStyle name="20% - Accent2 2 6 3" xfId="344" xr:uid="{00000000-0005-0000-0000-000041010000}"/>
    <cellStyle name="20% - Accent2 2 7" xfId="345" xr:uid="{00000000-0005-0000-0000-000042010000}"/>
    <cellStyle name="20% - Accent2 2 7 2" xfId="346" xr:uid="{00000000-0005-0000-0000-000043010000}"/>
    <cellStyle name="20% - Accent2 2 7 3" xfId="347" xr:uid="{00000000-0005-0000-0000-000044010000}"/>
    <cellStyle name="20% - Accent2 2 8" xfId="348" xr:uid="{00000000-0005-0000-0000-000045010000}"/>
    <cellStyle name="20% - Accent2 2 9" xfId="349" xr:uid="{00000000-0005-0000-0000-000046010000}"/>
    <cellStyle name="20% - Accent2 3" xfId="350" xr:uid="{00000000-0005-0000-0000-000047010000}"/>
    <cellStyle name="20% - Accent2 3 2" xfId="351" xr:uid="{00000000-0005-0000-0000-000048010000}"/>
    <cellStyle name="20% - Accent2 3 2 2" xfId="352" xr:uid="{00000000-0005-0000-0000-000049010000}"/>
    <cellStyle name="20% - Accent2 3 2 3" xfId="353" xr:uid="{00000000-0005-0000-0000-00004A010000}"/>
    <cellStyle name="20% - Accent2 3 3" xfId="354" xr:uid="{00000000-0005-0000-0000-00004B010000}"/>
    <cellStyle name="20% - Accent2 3 3 2" xfId="355" xr:uid="{00000000-0005-0000-0000-00004C010000}"/>
    <cellStyle name="20% - Accent2 3 3 3" xfId="356" xr:uid="{00000000-0005-0000-0000-00004D010000}"/>
    <cellStyle name="20% - Accent2 3 4" xfId="357" xr:uid="{00000000-0005-0000-0000-00004E010000}"/>
    <cellStyle name="20% - Accent2 3 4 2" xfId="358" xr:uid="{00000000-0005-0000-0000-00004F010000}"/>
    <cellStyle name="20% - Accent2 3 4 3" xfId="359" xr:uid="{00000000-0005-0000-0000-000050010000}"/>
    <cellStyle name="20% - Accent2 3 5" xfId="360" xr:uid="{00000000-0005-0000-0000-000051010000}"/>
    <cellStyle name="20% - Accent2 3 5 2" xfId="361" xr:uid="{00000000-0005-0000-0000-000052010000}"/>
    <cellStyle name="20% - Accent2 3 5 3" xfId="362" xr:uid="{00000000-0005-0000-0000-000053010000}"/>
    <cellStyle name="20% - Accent2 3 6" xfId="363" xr:uid="{00000000-0005-0000-0000-000054010000}"/>
    <cellStyle name="20% - Accent2 3 7" xfId="364" xr:uid="{00000000-0005-0000-0000-000055010000}"/>
    <cellStyle name="20% - Accent2 4" xfId="365" xr:uid="{00000000-0005-0000-0000-000056010000}"/>
    <cellStyle name="20% - Accent2 4 2" xfId="366" xr:uid="{00000000-0005-0000-0000-000057010000}"/>
    <cellStyle name="20% - Accent2 4 2 2" xfId="367" xr:uid="{00000000-0005-0000-0000-000058010000}"/>
    <cellStyle name="20% - Accent2 4 2 3" xfId="368" xr:uid="{00000000-0005-0000-0000-000059010000}"/>
    <cellStyle name="20% - Accent2 4 3" xfId="369" xr:uid="{00000000-0005-0000-0000-00005A010000}"/>
    <cellStyle name="20% - Accent2 4 3 2" xfId="370" xr:uid="{00000000-0005-0000-0000-00005B010000}"/>
    <cellStyle name="20% - Accent2 4 3 3" xfId="371" xr:uid="{00000000-0005-0000-0000-00005C010000}"/>
    <cellStyle name="20% - Accent2 4 4" xfId="372" xr:uid="{00000000-0005-0000-0000-00005D010000}"/>
    <cellStyle name="20% - Accent2 4 4 2" xfId="373" xr:uid="{00000000-0005-0000-0000-00005E010000}"/>
    <cellStyle name="20% - Accent2 4 4 3" xfId="374" xr:uid="{00000000-0005-0000-0000-00005F010000}"/>
    <cellStyle name="20% - Accent2 4 5" xfId="375" xr:uid="{00000000-0005-0000-0000-000060010000}"/>
    <cellStyle name="20% - Accent2 4 5 2" xfId="376" xr:uid="{00000000-0005-0000-0000-000061010000}"/>
    <cellStyle name="20% - Accent2 4 5 3" xfId="377" xr:uid="{00000000-0005-0000-0000-000062010000}"/>
    <cellStyle name="20% - Accent2 4 6" xfId="378" xr:uid="{00000000-0005-0000-0000-000063010000}"/>
    <cellStyle name="20% - Accent2 4 7" xfId="379" xr:uid="{00000000-0005-0000-0000-000064010000}"/>
    <cellStyle name="20% - Accent2 5" xfId="380" xr:uid="{00000000-0005-0000-0000-000065010000}"/>
    <cellStyle name="20% - Accent2 5 2" xfId="381" xr:uid="{00000000-0005-0000-0000-000066010000}"/>
    <cellStyle name="20% - Accent2 5 2 2" xfId="382" xr:uid="{00000000-0005-0000-0000-000067010000}"/>
    <cellStyle name="20% - Accent2 5 2 3" xfId="383" xr:uid="{00000000-0005-0000-0000-000068010000}"/>
    <cellStyle name="20% - Accent2 5 3" xfId="384" xr:uid="{00000000-0005-0000-0000-000069010000}"/>
    <cellStyle name="20% - Accent2 5 3 2" xfId="385" xr:uid="{00000000-0005-0000-0000-00006A010000}"/>
    <cellStyle name="20% - Accent2 5 3 3" xfId="386" xr:uid="{00000000-0005-0000-0000-00006B010000}"/>
    <cellStyle name="20% - Accent2 5 4" xfId="387" xr:uid="{00000000-0005-0000-0000-00006C010000}"/>
    <cellStyle name="20% - Accent2 5 4 2" xfId="388" xr:uid="{00000000-0005-0000-0000-00006D010000}"/>
    <cellStyle name="20% - Accent2 5 4 3" xfId="389" xr:uid="{00000000-0005-0000-0000-00006E010000}"/>
    <cellStyle name="20% - Accent2 5 5" xfId="390" xr:uid="{00000000-0005-0000-0000-00006F010000}"/>
    <cellStyle name="20% - Accent2 5 5 2" xfId="391" xr:uid="{00000000-0005-0000-0000-000070010000}"/>
    <cellStyle name="20% - Accent2 5 5 3" xfId="392" xr:uid="{00000000-0005-0000-0000-000071010000}"/>
    <cellStyle name="20% - Accent2 5 6" xfId="393" xr:uid="{00000000-0005-0000-0000-000072010000}"/>
    <cellStyle name="20% - Accent2 5 7" xfId="394" xr:uid="{00000000-0005-0000-0000-000073010000}"/>
    <cellStyle name="20% - Accent2 6" xfId="395" xr:uid="{00000000-0005-0000-0000-000074010000}"/>
    <cellStyle name="20% - Accent2 6 2" xfId="396" xr:uid="{00000000-0005-0000-0000-000075010000}"/>
    <cellStyle name="20% - Accent2 6 2 2" xfId="397" xr:uid="{00000000-0005-0000-0000-000076010000}"/>
    <cellStyle name="20% - Accent2 6 2 3" xfId="398" xr:uid="{00000000-0005-0000-0000-000077010000}"/>
    <cellStyle name="20% - Accent2 6 3" xfId="399" xr:uid="{00000000-0005-0000-0000-000078010000}"/>
    <cellStyle name="20% - Accent2 6 3 2" xfId="400" xr:uid="{00000000-0005-0000-0000-000079010000}"/>
    <cellStyle name="20% - Accent2 6 3 3" xfId="401" xr:uid="{00000000-0005-0000-0000-00007A010000}"/>
    <cellStyle name="20% - Accent2 6 4" xfId="402" xr:uid="{00000000-0005-0000-0000-00007B010000}"/>
    <cellStyle name="20% - Accent2 6 4 2" xfId="403" xr:uid="{00000000-0005-0000-0000-00007C010000}"/>
    <cellStyle name="20% - Accent2 6 4 3" xfId="404" xr:uid="{00000000-0005-0000-0000-00007D010000}"/>
    <cellStyle name="20% - Accent2 6 5" xfId="405" xr:uid="{00000000-0005-0000-0000-00007E010000}"/>
    <cellStyle name="20% - Accent2 6 5 2" xfId="406" xr:uid="{00000000-0005-0000-0000-00007F010000}"/>
    <cellStyle name="20% - Accent2 6 5 3" xfId="407" xr:uid="{00000000-0005-0000-0000-000080010000}"/>
    <cellStyle name="20% - Accent2 6 6" xfId="408" xr:uid="{00000000-0005-0000-0000-000081010000}"/>
    <cellStyle name="20% - Accent2 6 7" xfId="409" xr:uid="{00000000-0005-0000-0000-000082010000}"/>
    <cellStyle name="20% - Accent2 7" xfId="410" xr:uid="{00000000-0005-0000-0000-000083010000}"/>
    <cellStyle name="20% - Accent2 7 2" xfId="411" xr:uid="{00000000-0005-0000-0000-000084010000}"/>
    <cellStyle name="20% - Accent2 7 2 2" xfId="412" xr:uid="{00000000-0005-0000-0000-000085010000}"/>
    <cellStyle name="20% - Accent2 7 2 3" xfId="413" xr:uid="{00000000-0005-0000-0000-000086010000}"/>
    <cellStyle name="20% - Accent2 7 3" xfId="414" xr:uid="{00000000-0005-0000-0000-000087010000}"/>
    <cellStyle name="20% - Accent2 7 3 2" xfId="415" xr:uid="{00000000-0005-0000-0000-000088010000}"/>
    <cellStyle name="20% - Accent2 7 3 3" xfId="416" xr:uid="{00000000-0005-0000-0000-000089010000}"/>
    <cellStyle name="20% - Accent2 7 4" xfId="417" xr:uid="{00000000-0005-0000-0000-00008A010000}"/>
    <cellStyle name="20% - Accent2 7 4 2" xfId="418" xr:uid="{00000000-0005-0000-0000-00008B010000}"/>
    <cellStyle name="20% - Accent2 7 4 3" xfId="419" xr:uid="{00000000-0005-0000-0000-00008C010000}"/>
    <cellStyle name="20% - Accent2 7 5" xfId="420" xr:uid="{00000000-0005-0000-0000-00008D010000}"/>
    <cellStyle name="20% - Accent2 7 6" xfId="421" xr:uid="{00000000-0005-0000-0000-00008E010000}"/>
    <cellStyle name="20% - Accent2 8" xfId="422" xr:uid="{00000000-0005-0000-0000-00008F010000}"/>
    <cellStyle name="20% - Accent2 8 2" xfId="423" xr:uid="{00000000-0005-0000-0000-000090010000}"/>
    <cellStyle name="20% - Accent2 8 2 2" xfId="424" xr:uid="{00000000-0005-0000-0000-000091010000}"/>
    <cellStyle name="20% - Accent2 8 2 3" xfId="425" xr:uid="{00000000-0005-0000-0000-000092010000}"/>
    <cellStyle name="20% - Accent2 8 3" xfId="426" xr:uid="{00000000-0005-0000-0000-000093010000}"/>
    <cellStyle name="20% - Accent2 8 3 2" xfId="427" xr:uid="{00000000-0005-0000-0000-000094010000}"/>
    <cellStyle name="20% - Accent2 8 3 3" xfId="428" xr:uid="{00000000-0005-0000-0000-000095010000}"/>
    <cellStyle name="20% - Accent2 8 4" xfId="429" xr:uid="{00000000-0005-0000-0000-000096010000}"/>
    <cellStyle name="20% - Accent2 8 5" xfId="430" xr:uid="{00000000-0005-0000-0000-000097010000}"/>
    <cellStyle name="20% - Accent2 9" xfId="431" xr:uid="{00000000-0005-0000-0000-000098010000}"/>
    <cellStyle name="20% - Accent2 9 2" xfId="432" xr:uid="{00000000-0005-0000-0000-000099010000}"/>
    <cellStyle name="20% - Accent2 9 3" xfId="433" xr:uid="{00000000-0005-0000-0000-00009A010000}"/>
    <cellStyle name="20% - Accent3 10" xfId="434" xr:uid="{00000000-0005-0000-0000-00009B010000}"/>
    <cellStyle name="20% - Accent3 10 2" xfId="435" xr:uid="{00000000-0005-0000-0000-00009C010000}"/>
    <cellStyle name="20% - Accent3 10 3" xfId="436" xr:uid="{00000000-0005-0000-0000-00009D010000}"/>
    <cellStyle name="20% - Accent3 11" xfId="437" xr:uid="{00000000-0005-0000-0000-00009E010000}"/>
    <cellStyle name="20% - Accent3 11 2" xfId="438" xr:uid="{00000000-0005-0000-0000-00009F010000}"/>
    <cellStyle name="20% - Accent3 11 3" xfId="439" xr:uid="{00000000-0005-0000-0000-0000A0010000}"/>
    <cellStyle name="20% - Accent3 12" xfId="440" xr:uid="{00000000-0005-0000-0000-0000A1010000}"/>
    <cellStyle name="20% - Accent3 12 2" xfId="441" xr:uid="{00000000-0005-0000-0000-0000A2010000}"/>
    <cellStyle name="20% - Accent3 12 3" xfId="442" xr:uid="{00000000-0005-0000-0000-0000A3010000}"/>
    <cellStyle name="20% - Accent3 13" xfId="443" xr:uid="{00000000-0005-0000-0000-0000A4010000}"/>
    <cellStyle name="20% - Accent3 14" xfId="444" xr:uid="{00000000-0005-0000-0000-0000A5010000}"/>
    <cellStyle name="20% - Accent3 2" xfId="445" xr:uid="{00000000-0005-0000-0000-0000A6010000}"/>
    <cellStyle name="20% - Accent3 2 10" xfId="446" xr:uid="{00000000-0005-0000-0000-0000A7010000}"/>
    <cellStyle name="20% - Accent3 2 2" xfId="447" xr:uid="{00000000-0005-0000-0000-0000A8010000}"/>
    <cellStyle name="20% - Accent3 2 2 2" xfId="448" xr:uid="{00000000-0005-0000-0000-0000A9010000}"/>
    <cellStyle name="20% - Accent3 2 2 2 2" xfId="449" xr:uid="{00000000-0005-0000-0000-0000AA010000}"/>
    <cellStyle name="20% - Accent3 2 2 2 3" xfId="450" xr:uid="{00000000-0005-0000-0000-0000AB010000}"/>
    <cellStyle name="20% - Accent3 2 2 3" xfId="451" xr:uid="{00000000-0005-0000-0000-0000AC010000}"/>
    <cellStyle name="20% - Accent3 2 2 3 2" xfId="452" xr:uid="{00000000-0005-0000-0000-0000AD010000}"/>
    <cellStyle name="20% - Accent3 2 2 3 3" xfId="453" xr:uid="{00000000-0005-0000-0000-0000AE010000}"/>
    <cellStyle name="20% - Accent3 2 2 4" xfId="454" xr:uid="{00000000-0005-0000-0000-0000AF010000}"/>
    <cellStyle name="20% - Accent3 2 2 4 2" xfId="455" xr:uid="{00000000-0005-0000-0000-0000B0010000}"/>
    <cellStyle name="20% - Accent3 2 2 4 3" xfId="456" xr:uid="{00000000-0005-0000-0000-0000B1010000}"/>
    <cellStyle name="20% - Accent3 2 2 5" xfId="457" xr:uid="{00000000-0005-0000-0000-0000B2010000}"/>
    <cellStyle name="20% - Accent3 2 2 5 2" xfId="458" xr:uid="{00000000-0005-0000-0000-0000B3010000}"/>
    <cellStyle name="20% - Accent3 2 2 5 3" xfId="459" xr:uid="{00000000-0005-0000-0000-0000B4010000}"/>
    <cellStyle name="20% - Accent3 2 2 6" xfId="460" xr:uid="{00000000-0005-0000-0000-0000B5010000}"/>
    <cellStyle name="20% - Accent3 2 2 7" xfId="461" xr:uid="{00000000-0005-0000-0000-0000B6010000}"/>
    <cellStyle name="20% - Accent3 2 3" xfId="462" xr:uid="{00000000-0005-0000-0000-0000B7010000}"/>
    <cellStyle name="20% - Accent3 2 3 2" xfId="463" xr:uid="{00000000-0005-0000-0000-0000B8010000}"/>
    <cellStyle name="20% - Accent3 2 3 2 2" xfId="464" xr:uid="{00000000-0005-0000-0000-0000B9010000}"/>
    <cellStyle name="20% - Accent3 2 3 2 3" xfId="465" xr:uid="{00000000-0005-0000-0000-0000BA010000}"/>
    <cellStyle name="20% - Accent3 2 3 3" xfId="466" xr:uid="{00000000-0005-0000-0000-0000BB010000}"/>
    <cellStyle name="20% - Accent3 2 3 3 2" xfId="467" xr:uid="{00000000-0005-0000-0000-0000BC010000}"/>
    <cellStyle name="20% - Accent3 2 3 3 3" xfId="468" xr:uid="{00000000-0005-0000-0000-0000BD010000}"/>
    <cellStyle name="20% - Accent3 2 3 4" xfId="469" xr:uid="{00000000-0005-0000-0000-0000BE010000}"/>
    <cellStyle name="20% - Accent3 2 3 4 2" xfId="470" xr:uid="{00000000-0005-0000-0000-0000BF010000}"/>
    <cellStyle name="20% - Accent3 2 3 4 3" xfId="471" xr:uid="{00000000-0005-0000-0000-0000C0010000}"/>
    <cellStyle name="20% - Accent3 2 3 5" xfId="472" xr:uid="{00000000-0005-0000-0000-0000C1010000}"/>
    <cellStyle name="20% - Accent3 2 3 5 2" xfId="473" xr:uid="{00000000-0005-0000-0000-0000C2010000}"/>
    <cellStyle name="20% - Accent3 2 3 5 3" xfId="474" xr:uid="{00000000-0005-0000-0000-0000C3010000}"/>
    <cellStyle name="20% - Accent3 2 3 6" xfId="475" xr:uid="{00000000-0005-0000-0000-0000C4010000}"/>
    <cellStyle name="20% - Accent3 2 3 7" xfId="476" xr:uid="{00000000-0005-0000-0000-0000C5010000}"/>
    <cellStyle name="20% - Accent3 2 4" xfId="477" xr:uid="{00000000-0005-0000-0000-0000C6010000}"/>
    <cellStyle name="20% - Accent3 2 4 2" xfId="478" xr:uid="{00000000-0005-0000-0000-0000C7010000}"/>
    <cellStyle name="20% - Accent3 2 4 3" xfId="479" xr:uid="{00000000-0005-0000-0000-0000C8010000}"/>
    <cellStyle name="20% - Accent3 2 5" xfId="480" xr:uid="{00000000-0005-0000-0000-0000C9010000}"/>
    <cellStyle name="20% - Accent3 2 5 2" xfId="481" xr:uid="{00000000-0005-0000-0000-0000CA010000}"/>
    <cellStyle name="20% - Accent3 2 5 3" xfId="482" xr:uid="{00000000-0005-0000-0000-0000CB010000}"/>
    <cellStyle name="20% - Accent3 2 6" xfId="483" xr:uid="{00000000-0005-0000-0000-0000CC010000}"/>
    <cellStyle name="20% - Accent3 2 6 2" xfId="484" xr:uid="{00000000-0005-0000-0000-0000CD010000}"/>
    <cellStyle name="20% - Accent3 2 6 3" xfId="485" xr:uid="{00000000-0005-0000-0000-0000CE010000}"/>
    <cellStyle name="20% - Accent3 2 7" xfId="486" xr:uid="{00000000-0005-0000-0000-0000CF010000}"/>
    <cellStyle name="20% - Accent3 2 7 2" xfId="487" xr:uid="{00000000-0005-0000-0000-0000D0010000}"/>
    <cellStyle name="20% - Accent3 2 7 3" xfId="488" xr:uid="{00000000-0005-0000-0000-0000D1010000}"/>
    <cellStyle name="20% - Accent3 2 8" xfId="489" xr:uid="{00000000-0005-0000-0000-0000D2010000}"/>
    <cellStyle name="20% - Accent3 2 9" xfId="490" xr:uid="{00000000-0005-0000-0000-0000D3010000}"/>
    <cellStyle name="20% - Accent3 3" xfId="491" xr:uid="{00000000-0005-0000-0000-0000D4010000}"/>
    <cellStyle name="20% - Accent3 3 2" xfId="492" xr:uid="{00000000-0005-0000-0000-0000D5010000}"/>
    <cellStyle name="20% - Accent3 3 2 2" xfId="493" xr:uid="{00000000-0005-0000-0000-0000D6010000}"/>
    <cellStyle name="20% - Accent3 3 2 3" xfId="494" xr:uid="{00000000-0005-0000-0000-0000D7010000}"/>
    <cellStyle name="20% - Accent3 3 3" xfId="495" xr:uid="{00000000-0005-0000-0000-0000D8010000}"/>
    <cellStyle name="20% - Accent3 3 3 2" xfId="496" xr:uid="{00000000-0005-0000-0000-0000D9010000}"/>
    <cellStyle name="20% - Accent3 3 3 3" xfId="497" xr:uid="{00000000-0005-0000-0000-0000DA010000}"/>
    <cellStyle name="20% - Accent3 3 4" xfId="498" xr:uid="{00000000-0005-0000-0000-0000DB010000}"/>
    <cellStyle name="20% - Accent3 3 4 2" xfId="499" xr:uid="{00000000-0005-0000-0000-0000DC010000}"/>
    <cellStyle name="20% - Accent3 3 4 3" xfId="500" xr:uid="{00000000-0005-0000-0000-0000DD010000}"/>
    <cellStyle name="20% - Accent3 3 5" xfId="501" xr:uid="{00000000-0005-0000-0000-0000DE010000}"/>
    <cellStyle name="20% - Accent3 3 5 2" xfId="502" xr:uid="{00000000-0005-0000-0000-0000DF010000}"/>
    <cellStyle name="20% - Accent3 3 5 3" xfId="503" xr:uid="{00000000-0005-0000-0000-0000E0010000}"/>
    <cellStyle name="20% - Accent3 3 6" xfId="504" xr:uid="{00000000-0005-0000-0000-0000E1010000}"/>
    <cellStyle name="20% - Accent3 3 7" xfId="505" xr:uid="{00000000-0005-0000-0000-0000E2010000}"/>
    <cellStyle name="20% - Accent3 4" xfId="506" xr:uid="{00000000-0005-0000-0000-0000E3010000}"/>
    <cellStyle name="20% - Accent3 4 2" xfId="507" xr:uid="{00000000-0005-0000-0000-0000E4010000}"/>
    <cellStyle name="20% - Accent3 4 2 2" xfId="508" xr:uid="{00000000-0005-0000-0000-0000E5010000}"/>
    <cellStyle name="20% - Accent3 4 2 3" xfId="509" xr:uid="{00000000-0005-0000-0000-0000E6010000}"/>
    <cellStyle name="20% - Accent3 4 3" xfId="510" xr:uid="{00000000-0005-0000-0000-0000E7010000}"/>
    <cellStyle name="20% - Accent3 4 3 2" xfId="511" xr:uid="{00000000-0005-0000-0000-0000E8010000}"/>
    <cellStyle name="20% - Accent3 4 3 3" xfId="512" xr:uid="{00000000-0005-0000-0000-0000E9010000}"/>
    <cellStyle name="20% - Accent3 4 4" xfId="513" xr:uid="{00000000-0005-0000-0000-0000EA010000}"/>
    <cellStyle name="20% - Accent3 4 4 2" xfId="514" xr:uid="{00000000-0005-0000-0000-0000EB010000}"/>
    <cellStyle name="20% - Accent3 4 4 3" xfId="515" xr:uid="{00000000-0005-0000-0000-0000EC010000}"/>
    <cellStyle name="20% - Accent3 4 5" xfId="516" xr:uid="{00000000-0005-0000-0000-0000ED010000}"/>
    <cellStyle name="20% - Accent3 4 5 2" xfId="517" xr:uid="{00000000-0005-0000-0000-0000EE010000}"/>
    <cellStyle name="20% - Accent3 4 5 3" xfId="518" xr:uid="{00000000-0005-0000-0000-0000EF010000}"/>
    <cellStyle name="20% - Accent3 4 6" xfId="519" xr:uid="{00000000-0005-0000-0000-0000F0010000}"/>
    <cellStyle name="20% - Accent3 4 7" xfId="520" xr:uid="{00000000-0005-0000-0000-0000F1010000}"/>
    <cellStyle name="20% - Accent3 5" xfId="521" xr:uid="{00000000-0005-0000-0000-0000F2010000}"/>
    <cellStyle name="20% - Accent3 5 2" xfId="522" xr:uid="{00000000-0005-0000-0000-0000F3010000}"/>
    <cellStyle name="20% - Accent3 5 2 2" xfId="523" xr:uid="{00000000-0005-0000-0000-0000F4010000}"/>
    <cellStyle name="20% - Accent3 5 2 3" xfId="524" xr:uid="{00000000-0005-0000-0000-0000F5010000}"/>
    <cellStyle name="20% - Accent3 5 3" xfId="525" xr:uid="{00000000-0005-0000-0000-0000F6010000}"/>
    <cellStyle name="20% - Accent3 5 3 2" xfId="526" xr:uid="{00000000-0005-0000-0000-0000F7010000}"/>
    <cellStyle name="20% - Accent3 5 3 3" xfId="527" xr:uid="{00000000-0005-0000-0000-0000F8010000}"/>
    <cellStyle name="20% - Accent3 5 4" xfId="528" xr:uid="{00000000-0005-0000-0000-0000F9010000}"/>
    <cellStyle name="20% - Accent3 5 4 2" xfId="529" xr:uid="{00000000-0005-0000-0000-0000FA010000}"/>
    <cellStyle name="20% - Accent3 5 4 3" xfId="530" xr:uid="{00000000-0005-0000-0000-0000FB010000}"/>
    <cellStyle name="20% - Accent3 5 5" xfId="531" xr:uid="{00000000-0005-0000-0000-0000FC010000}"/>
    <cellStyle name="20% - Accent3 5 5 2" xfId="532" xr:uid="{00000000-0005-0000-0000-0000FD010000}"/>
    <cellStyle name="20% - Accent3 5 5 3" xfId="533" xr:uid="{00000000-0005-0000-0000-0000FE010000}"/>
    <cellStyle name="20% - Accent3 5 6" xfId="534" xr:uid="{00000000-0005-0000-0000-0000FF010000}"/>
    <cellStyle name="20% - Accent3 5 7" xfId="535" xr:uid="{00000000-0005-0000-0000-000000020000}"/>
    <cellStyle name="20% - Accent3 6" xfId="536" xr:uid="{00000000-0005-0000-0000-000001020000}"/>
    <cellStyle name="20% - Accent3 6 2" xfId="537" xr:uid="{00000000-0005-0000-0000-000002020000}"/>
    <cellStyle name="20% - Accent3 6 2 2" xfId="538" xr:uid="{00000000-0005-0000-0000-000003020000}"/>
    <cellStyle name="20% - Accent3 6 2 3" xfId="539" xr:uid="{00000000-0005-0000-0000-000004020000}"/>
    <cellStyle name="20% - Accent3 6 3" xfId="540" xr:uid="{00000000-0005-0000-0000-000005020000}"/>
    <cellStyle name="20% - Accent3 6 3 2" xfId="541" xr:uid="{00000000-0005-0000-0000-000006020000}"/>
    <cellStyle name="20% - Accent3 6 3 3" xfId="542" xr:uid="{00000000-0005-0000-0000-000007020000}"/>
    <cellStyle name="20% - Accent3 6 4" xfId="543" xr:uid="{00000000-0005-0000-0000-000008020000}"/>
    <cellStyle name="20% - Accent3 6 4 2" xfId="544" xr:uid="{00000000-0005-0000-0000-000009020000}"/>
    <cellStyle name="20% - Accent3 6 4 3" xfId="545" xr:uid="{00000000-0005-0000-0000-00000A020000}"/>
    <cellStyle name="20% - Accent3 6 5" xfId="546" xr:uid="{00000000-0005-0000-0000-00000B020000}"/>
    <cellStyle name="20% - Accent3 6 5 2" xfId="547" xr:uid="{00000000-0005-0000-0000-00000C020000}"/>
    <cellStyle name="20% - Accent3 6 5 3" xfId="548" xr:uid="{00000000-0005-0000-0000-00000D020000}"/>
    <cellStyle name="20% - Accent3 6 6" xfId="549" xr:uid="{00000000-0005-0000-0000-00000E020000}"/>
    <cellStyle name="20% - Accent3 6 7" xfId="550" xr:uid="{00000000-0005-0000-0000-00000F020000}"/>
    <cellStyle name="20% - Accent3 7" xfId="551" xr:uid="{00000000-0005-0000-0000-000010020000}"/>
    <cellStyle name="20% - Accent3 7 2" xfId="552" xr:uid="{00000000-0005-0000-0000-000011020000}"/>
    <cellStyle name="20% - Accent3 7 2 2" xfId="553" xr:uid="{00000000-0005-0000-0000-000012020000}"/>
    <cellStyle name="20% - Accent3 7 2 3" xfId="554" xr:uid="{00000000-0005-0000-0000-000013020000}"/>
    <cellStyle name="20% - Accent3 7 3" xfId="555" xr:uid="{00000000-0005-0000-0000-000014020000}"/>
    <cellStyle name="20% - Accent3 7 3 2" xfId="556" xr:uid="{00000000-0005-0000-0000-000015020000}"/>
    <cellStyle name="20% - Accent3 7 3 3" xfId="557" xr:uid="{00000000-0005-0000-0000-000016020000}"/>
    <cellStyle name="20% - Accent3 7 4" xfId="558" xr:uid="{00000000-0005-0000-0000-000017020000}"/>
    <cellStyle name="20% - Accent3 7 4 2" xfId="559" xr:uid="{00000000-0005-0000-0000-000018020000}"/>
    <cellStyle name="20% - Accent3 7 4 3" xfId="560" xr:uid="{00000000-0005-0000-0000-000019020000}"/>
    <cellStyle name="20% - Accent3 7 5" xfId="561" xr:uid="{00000000-0005-0000-0000-00001A020000}"/>
    <cellStyle name="20% - Accent3 7 6" xfId="562" xr:uid="{00000000-0005-0000-0000-00001B020000}"/>
    <cellStyle name="20% - Accent3 8" xfId="563" xr:uid="{00000000-0005-0000-0000-00001C020000}"/>
    <cellStyle name="20% - Accent3 8 2" xfId="564" xr:uid="{00000000-0005-0000-0000-00001D020000}"/>
    <cellStyle name="20% - Accent3 8 2 2" xfId="565" xr:uid="{00000000-0005-0000-0000-00001E020000}"/>
    <cellStyle name="20% - Accent3 8 2 3" xfId="566" xr:uid="{00000000-0005-0000-0000-00001F020000}"/>
    <cellStyle name="20% - Accent3 8 3" xfId="567" xr:uid="{00000000-0005-0000-0000-000020020000}"/>
    <cellStyle name="20% - Accent3 8 3 2" xfId="568" xr:uid="{00000000-0005-0000-0000-000021020000}"/>
    <cellStyle name="20% - Accent3 8 3 3" xfId="569" xr:uid="{00000000-0005-0000-0000-000022020000}"/>
    <cellStyle name="20% - Accent3 8 4" xfId="570" xr:uid="{00000000-0005-0000-0000-000023020000}"/>
    <cellStyle name="20% - Accent3 8 5" xfId="571" xr:uid="{00000000-0005-0000-0000-000024020000}"/>
    <cellStyle name="20% - Accent3 9" xfId="572" xr:uid="{00000000-0005-0000-0000-000025020000}"/>
    <cellStyle name="20% - Accent3 9 2" xfId="573" xr:uid="{00000000-0005-0000-0000-000026020000}"/>
    <cellStyle name="20% - Accent3 9 3" xfId="574" xr:uid="{00000000-0005-0000-0000-000027020000}"/>
    <cellStyle name="20% - Accent4 10" xfId="575" xr:uid="{00000000-0005-0000-0000-000028020000}"/>
    <cellStyle name="20% - Accent4 10 2" xfId="576" xr:uid="{00000000-0005-0000-0000-000029020000}"/>
    <cellStyle name="20% - Accent4 10 3" xfId="577" xr:uid="{00000000-0005-0000-0000-00002A020000}"/>
    <cellStyle name="20% - Accent4 11" xfId="578" xr:uid="{00000000-0005-0000-0000-00002B020000}"/>
    <cellStyle name="20% - Accent4 11 2" xfId="579" xr:uid="{00000000-0005-0000-0000-00002C020000}"/>
    <cellStyle name="20% - Accent4 11 3" xfId="580" xr:uid="{00000000-0005-0000-0000-00002D020000}"/>
    <cellStyle name="20% - Accent4 12" xfId="581" xr:uid="{00000000-0005-0000-0000-00002E020000}"/>
    <cellStyle name="20% - Accent4 12 2" xfId="582" xr:uid="{00000000-0005-0000-0000-00002F020000}"/>
    <cellStyle name="20% - Accent4 12 3" xfId="583" xr:uid="{00000000-0005-0000-0000-000030020000}"/>
    <cellStyle name="20% - Accent4 13" xfId="584" xr:uid="{00000000-0005-0000-0000-000031020000}"/>
    <cellStyle name="20% - Accent4 14" xfId="585" xr:uid="{00000000-0005-0000-0000-000032020000}"/>
    <cellStyle name="20% - Accent4 2" xfId="586" xr:uid="{00000000-0005-0000-0000-000033020000}"/>
    <cellStyle name="20% - Accent4 2 10" xfId="587" xr:uid="{00000000-0005-0000-0000-000034020000}"/>
    <cellStyle name="20% - Accent4 2 2" xfId="588" xr:uid="{00000000-0005-0000-0000-000035020000}"/>
    <cellStyle name="20% - Accent4 2 2 2" xfId="589" xr:uid="{00000000-0005-0000-0000-000036020000}"/>
    <cellStyle name="20% - Accent4 2 2 2 2" xfId="590" xr:uid="{00000000-0005-0000-0000-000037020000}"/>
    <cellStyle name="20% - Accent4 2 2 2 3" xfId="591" xr:uid="{00000000-0005-0000-0000-000038020000}"/>
    <cellStyle name="20% - Accent4 2 2 3" xfId="592" xr:uid="{00000000-0005-0000-0000-000039020000}"/>
    <cellStyle name="20% - Accent4 2 2 3 2" xfId="593" xr:uid="{00000000-0005-0000-0000-00003A020000}"/>
    <cellStyle name="20% - Accent4 2 2 3 3" xfId="594" xr:uid="{00000000-0005-0000-0000-00003B020000}"/>
    <cellStyle name="20% - Accent4 2 2 4" xfId="595" xr:uid="{00000000-0005-0000-0000-00003C020000}"/>
    <cellStyle name="20% - Accent4 2 2 4 2" xfId="596" xr:uid="{00000000-0005-0000-0000-00003D020000}"/>
    <cellStyle name="20% - Accent4 2 2 4 3" xfId="597" xr:uid="{00000000-0005-0000-0000-00003E020000}"/>
    <cellStyle name="20% - Accent4 2 2 5" xfId="598" xr:uid="{00000000-0005-0000-0000-00003F020000}"/>
    <cellStyle name="20% - Accent4 2 2 5 2" xfId="599" xr:uid="{00000000-0005-0000-0000-000040020000}"/>
    <cellStyle name="20% - Accent4 2 2 5 3" xfId="600" xr:uid="{00000000-0005-0000-0000-000041020000}"/>
    <cellStyle name="20% - Accent4 2 2 6" xfId="601" xr:uid="{00000000-0005-0000-0000-000042020000}"/>
    <cellStyle name="20% - Accent4 2 2 7" xfId="602" xr:uid="{00000000-0005-0000-0000-000043020000}"/>
    <cellStyle name="20% - Accent4 2 3" xfId="603" xr:uid="{00000000-0005-0000-0000-000044020000}"/>
    <cellStyle name="20% - Accent4 2 3 2" xfId="604" xr:uid="{00000000-0005-0000-0000-000045020000}"/>
    <cellStyle name="20% - Accent4 2 3 2 2" xfId="605" xr:uid="{00000000-0005-0000-0000-000046020000}"/>
    <cellStyle name="20% - Accent4 2 3 2 3" xfId="606" xr:uid="{00000000-0005-0000-0000-000047020000}"/>
    <cellStyle name="20% - Accent4 2 3 3" xfId="607" xr:uid="{00000000-0005-0000-0000-000048020000}"/>
    <cellStyle name="20% - Accent4 2 3 3 2" xfId="608" xr:uid="{00000000-0005-0000-0000-000049020000}"/>
    <cellStyle name="20% - Accent4 2 3 3 3" xfId="609" xr:uid="{00000000-0005-0000-0000-00004A020000}"/>
    <cellStyle name="20% - Accent4 2 3 4" xfId="610" xr:uid="{00000000-0005-0000-0000-00004B020000}"/>
    <cellStyle name="20% - Accent4 2 3 4 2" xfId="611" xr:uid="{00000000-0005-0000-0000-00004C020000}"/>
    <cellStyle name="20% - Accent4 2 3 4 3" xfId="612" xr:uid="{00000000-0005-0000-0000-00004D020000}"/>
    <cellStyle name="20% - Accent4 2 3 5" xfId="613" xr:uid="{00000000-0005-0000-0000-00004E020000}"/>
    <cellStyle name="20% - Accent4 2 3 5 2" xfId="614" xr:uid="{00000000-0005-0000-0000-00004F020000}"/>
    <cellStyle name="20% - Accent4 2 3 5 3" xfId="615" xr:uid="{00000000-0005-0000-0000-000050020000}"/>
    <cellStyle name="20% - Accent4 2 3 6" xfId="616" xr:uid="{00000000-0005-0000-0000-000051020000}"/>
    <cellStyle name="20% - Accent4 2 3 7" xfId="617" xr:uid="{00000000-0005-0000-0000-000052020000}"/>
    <cellStyle name="20% - Accent4 2 4" xfId="618" xr:uid="{00000000-0005-0000-0000-000053020000}"/>
    <cellStyle name="20% - Accent4 2 4 2" xfId="619" xr:uid="{00000000-0005-0000-0000-000054020000}"/>
    <cellStyle name="20% - Accent4 2 4 3" xfId="620" xr:uid="{00000000-0005-0000-0000-000055020000}"/>
    <cellStyle name="20% - Accent4 2 5" xfId="621" xr:uid="{00000000-0005-0000-0000-000056020000}"/>
    <cellStyle name="20% - Accent4 2 5 2" xfId="622" xr:uid="{00000000-0005-0000-0000-000057020000}"/>
    <cellStyle name="20% - Accent4 2 5 3" xfId="623" xr:uid="{00000000-0005-0000-0000-000058020000}"/>
    <cellStyle name="20% - Accent4 2 6" xfId="624" xr:uid="{00000000-0005-0000-0000-000059020000}"/>
    <cellStyle name="20% - Accent4 2 6 2" xfId="625" xr:uid="{00000000-0005-0000-0000-00005A020000}"/>
    <cellStyle name="20% - Accent4 2 6 3" xfId="626" xr:uid="{00000000-0005-0000-0000-00005B020000}"/>
    <cellStyle name="20% - Accent4 2 7" xfId="627" xr:uid="{00000000-0005-0000-0000-00005C020000}"/>
    <cellStyle name="20% - Accent4 2 7 2" xfId="628" xr:uid="{00000000-0005-0000-0000-00005D020000}"/>
    <cellStyle name="20% - Accent4 2 7 3" xfId="629" xr:uid="{00000000-0005-0000-0000-00005E020000}"/>
    <cellStyle name="20% - Accent4 2 8" xfId="630" xr:uid="{00000000-0005-0000-0000-00005F020000}"/>
    <cellStyle name="20% - Accent4 2 9" xfId="631" xr:uid="{00000000-0005-0000-0000-000060020000}"/>
    <cellStyle name="20% - Accent4 3" xfId="632" xr:uid="{00000000-0005-0000-0000-000061020000}"/>
    <cellStyle name="20% - Accent4 3 2" xfId="633" xr:uid="{00000000-0005-0000-0000-000062020000}"/>
    <cellStyle name="20% - Accent4 3 2 2" xfId="634" xr:uid="{00000000-0005-0000-0000-000063020000}"/>
    <cellStyle name="20% - Accent4 3 2 3" xfId="635" xr:uid="{00000000-0005-0000-0000-000064020000}"/>
    <cellStyle name="20% - Accent4 3 3" xfId="636" xr:uid="{00000000-0005-0000-0000-000065020000}"/>
    <cellStyle name="20% - Accent4 3 3 2" xfId="637" xr:uid="{00000000-0005-0000-0000-000066020000}"/>
    <cellStyle name="20% - Accent4 3 3 3" xfId="638" xr:uid="{00000000-0005-0000-0000-000067020000}"/>
    <cellStyle name="20% - Accent4 3 4" xfId="639" xr:uid="{00000000-0005-0000-0000-000068020000}"/>
    <cellStyle name="20% - Accent4 3 4 2" xfId="640" xr:uid="{00000000-0005-0000-0000-000069020000}"/>
    <cellStyle name="20% - Accent4 3 4 3" xfId="641" xr:uid="{00000000-0005-0000-0000-00006A020000}"/>
    <cellStyle name="20% - Accent4 3 5" xfId="642" xr:uid="{00000000-0005-0000-0000-00006B020000}"/>
    <cellStyle name="20% - Accent4 3 5 2" xfId="643" xr:uid="{00000000-0005-0000-0000-00006C020000}"/>
    <cellStyle name="20% - Accent4 3 5 3" xfId="644" xr:uid="{00000000-0005-0000-0000-00006D020000}"/>
    <cellStyle name="20% - Accent4 3 6" xfId="645" xr:uid="{00000000-0005-0000-0000-00006E020000}"/>
    <cellStyle name="20% - Accent4 3 7" xfId="646" xr:uid="{00000000-0005-0000-0000-00006F020000}"/>
    <cellStyle name="20% - Accent4 4" xfId="647" xr:uid="{00000000-0005-0000-0000-000070020000}"/>
    <cellStyle name="20% - Accent4 4 2" xfId="648" xr:uid="{00000000-0005-0000-0000-000071020000}"/>
    <cellStyle name="20% - Accent4 4 2 2" xfId="649" xr:uid="{00000000-0005-0000-0000-000072020000}"/>
    <cellStyle name="20% - Accent4 4 2 3" xfId="650" xr:uid="{00000000-0005-0000-0000-000073020000}"/>
    <cellStyle name="20% - Accent4 4 3" xfId="651" xr:uid="{00000000-0005-0000-0000-000074020000}"/>
    <cellStyle name="20% - Accent4 4 3 2" xfId="652" xr:uid="{00000000-0005-0000-0000-000075020000}"/>
    <cellStyle name="20% - Accent4 4 3 3" xfId="653" xr:uid="{00000000-0005-0000-0000-000076020000}"/>
    <cellStyle name="20% - Accent4 4 4" xfId="654" xr:uid="{00000000-0005-0000-0000-000077020000}"/>
    <cellStyle name="20% - Accent4 4 4 2" xfId="655" xr:uid="{00000000-0005-0000-0000-000078020000}"/>
    <cellStyle name="20% - Accent4 4 4 3" xfId="656" xr:uid="{00000000-0005-0000-0000-000079020000}"/>
    <cellStyle name="20% - Accent4 4 5" xfId="657" xr:uid="{00000000-0005-0000-0000-00007A020000}"/>
    <cellStyle name="20% - Accent4 4 5 2" xfId="658" xr:uid="{00000000-0005-0000-0000-00007B020000}"/>
    <cellStyle name="20% - Accent4 4 5 3" xfId="659" xr:uid="{00000000-0005-0000-0000-00007C020000}"/>
    <cellStyle name="20% - Accent4 4 6" xfId="660" xr:uid="{00000000-0005-0000-0000-00007D020000}"/>
    <cellStyle name="20% - Accent4 4 7" xfId="661" xr:uid="{00000000-0005-0000-0000-00007E020000}"/>
    <cellStyle name="20% - Accent4 5" xfId="662" xr:uid="{00000000-0005-0000-0000-00007F020000}"/>
    <cellStyle name="20% - Accent4 5 2" xfId="663" xr:uid="{00000000-0005-0000-0000-000080020000}"/>
    <cellStyle name="20% - Accent4 5 2 2" xfId="664" xr:uid="{00000000-0005-0000-0000-000081020000}"/>
    <cellStyle name="20% - Accent4 5 2 3" xfId="665" xr:uid="{00000000-0005-0000-0000-000082020000}"/>
    <cellStyle name="20% - Accent4 5 3" xfId="666" xr:uid="{00000000-0005-0000-0000-000083020000}"/>
    <cellStyle name="20% - Accent4 5 3 2" xfId="667" xr:uid="{00000000-0005-0000-0000-000084020000}"/>
    <cellStyle name="20% - Accent4 5 3 3" xfId="668" xr:uid="{00000000-0005-0000-0000-000085020000}"/>
    <cellStyle name="20% - Accent4 5 4" xfId="669" xr:uid="{00000000-0005-0000-0000-000086020000}"/>
    <cellStyle name="20% - Accent4 5 4 2" xfId="670" xr:uid="{00000000-0005-0000-0000-000087020000}"/>
    <cellStyle name="20% - Accent4 5 4 3" xfId="671" xr:uid="{00000000-0005-0000-0000-000088020000}"/>
    <cellStyle name="20% - Accent4 5 5" xfId="672" xr:uid="{00000000-0005-0000-0000-000089020000}"/>
    <cellStyle name="20% - Accent4 5 5 2" xfId="673" xr:uid="{00000000-0005-0000-0000-00008A020000}"/>
    <cellStyle name="20% - Accent4 5 5 3" xfId="674" xr:uid="{00000000-0005-0000-0000-00008B020000}"/>
    <cellStyle name="20% - Accent4 5 6" xfId="675" xr:uid="{00000000-0005-0000-0000-00008C020000}"/>
    <cellStyle name="20% - Accent4 5 7" xfId="676" xr:uid="{00000000-0005-0000-0000-00008D020000}"/>
    <cellStyle name="20% - Accent4 6" xfId="677" xr:uid="{00000000-0005-0000-0000-00008E020000}"/>
    <cellStyle name="20% - Accent4 6 2" xfId="678" xr:uid="{00000000-0005-0000-0000-00008F020000}"/>
    <cellStyle name="20% - Accent4 6 2 2" xfId="679" xr:uid="{00000000-0005-0000-0000-000090020000}"/>
    <cellStyle name="20% - Accent4 6 2 3" xfId="680" xr:uid="{00000000-0005-0000-0000-000091020000}"/>
    <cellStyle name="20% - Accent4 6 3" xfId="681" xr:uid="{00000000-0005-0000-0000-000092020000}"/>
    <cellStyle name="20% - Accent4 6 3 2" xfId="682" xr:uid="{00000000-0005-0000-0000-000093020000}"/>
    <cellStyle name="20% - Accent4 6 3 3" xfId="683" xr:uid="{00000000-0005-0000-0000-000094020000}"/>
    <cellStyle name="20% - Accent4 6 4" xfId="684" xr:uid="{00000000-0005-0000-0000-000095020000}"/>
    <cellStyle name="20% - Accent4 6 4 2" xfId="685" xr:uid="{00000000-0005-0000-0000-000096020000}"/>
    <cellStyle name="20% - Accent4 6 4 3" xfId="686" xr:uid="{00000000-0005-0000-0000-000097020000}"/>
    <cellStyle name="20% - Accent4 6 5" xfId="687" xr:uid="{00000000-0005-0000-0000-000098020000}"/>
    <cellStyle name="20% - Accent4 6 5 2" xfId="688" xr:uid="{00000000-0005-0000-0000-000099020000}"/>
    <cellStyle name="20% - Accent4 6 5 3" xfId="689" xr:uid="{00000000-0005-0000-0000-00009A020000}"/>
    <cellStyle name="20% - Accent4 6 6" xfId="690" xr:uid="{00000000-0005-0000-0000-00009B020000}"/>
    <cellStyle name="20% - Accent4 6 7" xfId="691" xr:uid="{00000000-0005-0000-0000-00009C020000}"/>
    <cellStyle name="20% - Accent4 7" xfId="692" xr:uid="{00000000-0005-0000-0000-00009D020000}"/>
    <cellStyle name="20% - Accent4 7 2" xfId="693" xr:uid="{00000000-0005-0000-0000-00009E020000}"/>
    <cellStyle name="20% - Accent4 7 2 2" xfId="694" xr:uid="{00000000-0005-0000-0000-00009F020000}"/>
    <cellStyle name="20% - Accent4 7 2 3" xfId="695" xr:uid="{00000000-0005-0000-0000-0000A0020000}"/>
    <cellStyle name="20% - Accent4 7 3" xfId="696" xr:uid="{00000000-0005-0000-0000-0000A1020000}"/>
    <cellStyle name="20% - Accent4 7 3 2" xfId="697" xr:uid="{00000000-0005-0000-0000-0000A2020000}"/>
    <cellStyle name="20% - Accent4 7 3 3" xfId="698" xr:uid="{00000000-0005-0000-0000-0000A3020000}"/>
    <cellStyle name="20% - Accent4 7 4" xfId="699" xr:uid="{00000000-0005-0000-0000-0000A4020000}"/>
    <cellStyle name="20% - Accent4 7 4 2" xfId="700" xr:uid="{00000000-0005-0000-0000-0000A5020000}"/>
    <cellStyle name="20% - Accent4 7 4 3" xfId="701" xr:uid="{00000000-0005-0000-0000-0000A6020000}"/>
    <cellStyle name="20% - Accent4 7 5" xfId="702" xr:uid="{00000000-0005-0000-0000-0000A7020000}"/>
    <cellStyle name="20% - Accent4 7 6" xfId="703" xr:uid="{00000000-0005-0000-0000-0000A8020000}"/>
    <cellStyle name="20% - Accent4 8" xfId="704" xr:uid="{00000000-0005-0000-0000-0000A9020000}"/>
    <cellStyle name="20% - Accent4 8 2" xfId="705" xr:uid="{00000000-0005-0000-0000-0000AA020000}"/>
    <cellStyle name="20% - Accent4 8 2 2" xfId="706" xr:uid="{00000000-0005-0000-0000-0000AB020000}"/>
    <cellStyle name="20% - Accent4 8 2 3" xfId="707" xr:uid="{00000000-0005-0000-0000-0000AC020000}"/>
    <cellStyle name="20% - Accent4 8 3" xfId="708" xr:uid="{00000000-0005-0000-0000-0000AD020000}"/>
    <cellStyle name="20% - Accent4 8 3 2" xfId="709" xr:uid="{00000000-0005-0000-0000-0000AE020000}"/>
    <cellStyle name="20% - Accent4 8 3 3" xfId="710" xr:uid="{00000000-0005-0000-0000-0000AF020000}"/>
    <cellStyle name="20% - Accent4 8 4" xfId="711" xr:uid="{00000000-0005-0000-0000-0000B0020000}"/>
    <cellStyle name="20% - Accent4 8 5" xfId="712" xr:uid="{00000000-0005-0000-0000-0000B1020000}"/>
    <cellStyle name="20% - Accent4 9" xfId="713" xr:uid="{00000000-0005-0000-0000-0000B2020000}"/>
    <cellStyle name="20% - Accent4 9 2" xfId="714" xr:uid="{00000000-0005-0000-0000-0000B3020000}"/>
    <cellStyle name="20% - Accent4 9 3" xfId="715" xr:uid="{00000000-0005-0000-0000-0000B4020000}"/>
    <cellStyle name="20% - Accent5 10" xfId="716" xr:uid="{00000000-0005-0000-0000-0000B5020000}"/>
    <cellStyle name="20% - Accent5 10 2" xfId="717" xr:uid="{00000000-0005-0000-0000-0000B6020000}"/>
    <cellStyle name="20% - Accent5 10 3" xfId="718" xr:uid="{00000000-0005-0000-0000-0000B7020000}"/>
    <cellStyle name="20% - Accent5 11" xfId="719" xr:uid="{00000000-0005-0000-0000-0000B8020000}"/>
    <cellStyle name="20% - Accent5 11 2" xfId="720" xr:uid="{00000000-0005-0000-0000-0000B9020000}"/>
    <cellStyle name="20% - Accent5 11 3" xfId="721" xr:uid="{00000000-0005-0000-0000-0000BA020000}"/>
    <cellStyle name="20% - Accent5 12" xfId="722" xr:uid="{00000000-0005-0000-0000-0000BB020000}"/>
    <cellStyle name="20% - Accent5 12 2" xfId="723" xr:uid="{00000000-0005-0000-0000-0000BC020000}"/>
    <cellStyle name="20% - Accent5 12 3" xfId="724" xr:uid="{00000000-0005-0000-0000-0000BD020000}"/>
    <cellStyle name="20% - Accent5 13" xfId="725" xr:uid="{00000000-0005-0000-0000-0000BE020000}"/>
    <cellStyle name="20% - Accent5 2" xfId="726" xr:uid="{00000000-0005-0000-0000-0000BF020000}"/>
    <cellStyle name="20% - Accent5 2 10" xfId="727" xr:uid="{00000000-0005-0000-0000-0000C0020000}"/>
    <cellStyle name="20% - Accent5 2 2" xfId="728" xr:uid="{00000000-0005-0000-0000-0000C1020000}"/>
    <cellStyle name="20% - Accent5 2 2 2" xfId="729" xr:uid="{00000000-0005-0000-0000-0000C2020000}"/>
    <cellStyle name="20% - Accent5 2 2 2 2" xfId="730" xr:uid="{00000000-0005-0000-0000-0000C3020000}"/>
    <cellStyle name="20% - Accent5 2 2 2 3" xfId="731" xr:uid="{00000000-0005-0000-0000-0000C4020000}"/>
    <cellStyle name="20% - Accent5 2 2 3" xfId="732" xr:uid="{00000000-0005-0000-0000-0000C5020000}"/>
    <cellStyle name="20% - Accent5 2 2 3 2" xfId="733" xr:uid="{00000000-0005-0000-0000-0000C6020000}"/>
    <cellStyle name="20% - Accent5 2 2 3 3" xfId="734" xr:uid="{00000000-0005-0000-0000-0000C7020000}"/>
    <cellStyle name="20% - Accent5 2 2 4" xfId="735" xr:uid="{00000000-0005-0000-0000-0000C8020000}"/>
    <cellStyle name="20% - Accent5 2 2 4 2" xfId="736" xr:uid="{00000000-0005-0000-0000-0000C9020000}"/>
    <cellStyle name="20% - Accent5 2 2 4 3" xfId="737" xr:uid="{00000000-0005-0000-0000-0000CA020000}"/>
    <cellStyle name="20% - Accent5 2 2 5" xfId="738" xr:uid="{00000000-0005-0000-0000-0000CB020000}"/>
    <cellStyle name="20% - Accent5 2 2 5 2" xfId="739" xr:uid="{00000000-0005-0000-0000-0000CC020000}"/>
    <cellStyle name="20% - Accent5 2 2 5 3" xfId="740" xr:uid="{00000000-0005-0000-0000-0000CD020000}"/>
    <cellStyle name="20% - Accent5 2 2 6" xfId="741" xr:uid="{00000000-0005-0000-0000-0000CE020000}"/>
    <cellStyle name="20% - Accent5 2 2 7" xfId="742" xr:uid="{00000000-0005-0000-0000-0000CF020000}"/>
    <cellStyle name="20% - Accent5 2 3" xfId="743" xr:uid="{00000000-0005-0000-0000-0000D0020000}"/>
    <cellStyle name="20% - Accent5 2 3 2" xfId="744" xr:uid="{00000000-0005-0000-0000-0000D1020000}"/>
    <cellStyle name="20% - Accent5 2 3 2 2" xfId="745" xr:uid="{00000000-0005-0000-0000-0000D2020000}"/>
    <cellStyle name="20% - Accent5 2 3 2 3" xfId="746" xr:uid="{00000000-0005-0000-0000-0000D3020000}"/>
    <cellStyle name="20% - Accent5 2 3 3" xfId="747" xr:uid="{00000000-0005-0000-0000-0000D4020000}"/>
    <cellStyle name="20% - Accent5 2 3 3 2" xfId="748" xr:uid="{00000000-0005-0000-0000-0000D5020000}"/>
    <cellStyle name="20% - Accent5 2 3 3 3" xfId="749" xr:uid="{00000000-0005-0000-0000-0000D6020000}"/>
    <cellStyle name="20% - Accent5 2 3 4" xfId="750" xr:uid="{00000000-0005-0000-0000-0000D7020000}"/>
    <cellStyle name="20% - Accent5 2 3 4 2" xfId="751" xr:uid="{00000000-0005-0000-0000-0000D8020000}"/>
    <cellStyle name="20% - Accent5 2 3 4 3" xfId="752" xr:uid="{00000000-0005-0000-0000-0000D9020000}"/>
    <cellStyle name="20% - Accent5 2 3 5" xfId="753" xr:uid="{00000000-0005-0000-0000-0000DA020000}"/>
    <cellStyle name="20% - Accent5 2 3 5 2" xfId="754" xr:uid="{00000000-0005-0000-0000-0000DB020000}"/>
    <cellStyle name="20% - Accent5 2 3 5 3" xfId="755" xr:uid="{00000000-0005-0000-0000-0000DC020000}"/>
    <cellStyle name="20% - Accent5 2 3 6" xfId="756" xr:uid="{00000000-0005-0000-0000-0000DD020000}"/>
    <cellStyle name="20% - Accent5 2 3 7" xfId="757" xr:uid="{00000000-0005-0000-0000-0000DE020000}"/>
    <cellStyle name="20% - Accent5 2 4" xfId="758" xr:uid="{00000000-0005-0000-0000-0000DF020000}"/>
    <cellStyle name="20% - Accent5 2 4 2" xfId="759" xr:uid="{00000000-0005-0000-0000-0000E0020000}"/>
    <cellStyle name="20% - Accent5 2 4 3" xfId="760" xr:uid="{00000000-0005-0000-0000-0000E1020000}"/>
    <cellStyle name="20% - Accent5 2 5" xfId="761" xr:uid="{00000000-0005-0000-0000-0000E2020000}"/>
    <cellStyle name="20% - Accent5 2 5 2" xfId="762" xr:uid="{00000000-0005-0000-0000-0000E3020000}"/>
    <cellStyle name="20% - Accent5 2 5 3" xfId="763" xr:uid="{00000000-0005-0000-0000-0000E4020000}"/>
    <cellStyle name="20% - Accent5 2 6" xfId="764" xr:uid="{00000000-0005-0000-0000-0000E5020000}"/>
    <cellStyle name="20% - Accent5 2 6 2" xfId="765" xr:uid="{00000000-0005-0000-0000-0000E6020000}"/>
    <cellStyle name="20% - Accent5 2 6 3" xfId="766" xr:uid="{00000000-0005-0000-0000-0000E7020000}"/>
    <cellStyle name="20% - Accent5 2 7" xfId="767" xr:uid="{00000000-0005-0000-0000-0000E8020000}"/>
    <cellStyle name="20% - Accent5 2 7 2" xfId="768" xr:uid="{00000000-0005-0000-0000-0000E9020000}"/>
    <cellStyle name="20% - Accent5 2 7 3" xfId="769" xr:uid="{00000000-0005-0000-0000-0000EA020000}"/>
    <cellStyle name="20% - Accent5 2 8" xfId="770" xr:uid="{00000000-0005-0000-0000-0000EB020000}"/>
    <cellStyle name="20% - Accent5 2 9" xfId="771" xr:uid="{00000000-0005-0000-0000-0000EC020000}"/>
    <cellStyle name="20% - Accent5 3" xfId="772" xr:uid="{00000000-0005-0000-0000-0000ED020000}"/>
    <cellStyle name="20% - Accent5 3 2" xfId="773" xr:uid="{00000000-0005-0000-0000-0000EE020000}"/>
    <cellStyle name="20% - Accent5 3 2 2" xfId="774" xr:uid="{00000000-0005-0000-0000-0000EF020000}"/>
    <cellStyle name="20% - Accent5 3 2 3" xfId="775" xr:uid="{00000000-0005-0000-0000-0000F0020000}"/>
    <cellStyle name="20% - Accent5 3 3" xfId="776" xr:uid="{00000000-0005-0000-0000-0000F1020000}"/>
    <cellStyle name="20% - Accent5 3 3 2" xfId="777" xr:uid="{00000000-0005-0000-0000-0000F2020000}"/>
    <cellStyle name="20% - Accent5 3 3 3" xfId="778" xr:uid="{00000000-0005-0000-0000-0000F3020000}"/>
    <cellStyle name="20% - Accent5 3 4" xfId="779" xr:uid="{00000000-0005-0000-0000-0000F4020000}"/>
    <cellStyle name="20% - Accent5 3 4 2" xfId="780" xr:uid="{00000000-0005-0000-0000-0000F5020000}"/>
    <cellStyle name="20% - Accent5 3 4 3" xfId="781" xr:uid="{00000000-0005-0000-0000-0000F6020000}"/>
    <cellStyle name="20% - Accent5 3 5" xfId="782" xr:uid="{00000000-0005-0000-0000-0000F7020000}"/>
    <cellStyle name="20% - Accent5 3 5 2" xfId="783" xr:uid="{00000000-0005-0000-0000-0000F8020000}"/>
    <cellStyle name="20% - Accent5 3 5 3" xfId="784" xr:uid="{00000000-0005-0000-0000-0000F9020000}"/>
    <cellStyle name="20% - Accent5 3 6" xfId="785" xr:uid="{00000000-0005-0000-0000-0000FA020000}"/>
    <cellStyle name="20% - Accent5 3 7" xfId="786" xr:uid="{00000000-0005-0000-0000-0000FB020000}"/>
    <cellStyle name="20% - Accent5 4" xfId="787" xr:uid="{00000000-0005-0000-0000-0000FC020000}"/>
    <cellStyle name="20% - Accent5 4 2" xfId="788" xr:uid="{00000000-0005-0000-0000-0000FD020000}"/>
    <cellStyle name="20% - Accent5 4 2 2" xfId="789" xr:uid="{00000000-0005-0000-0000-0000FE020000}"/>
    <cellStyle name="20% - Accent5 4 2 3" xfId="790" xr:uid="{00000000-0005-0000-0000-0000FF020000}"/>
    <cellStyle name="20% - Accent5 4 3" xfId="791" xr:uid="{00000000-0005-0000-0000-000000030000}"/>
    <cellStyle name="20% - Accent5 4 3 2" xfId="792" xr:uid="{00000000-0005-0000-0000-000001030000}"/>
    <cellStyle name="20% - Accent5 4 3 3" xfId="793" xr:uid="{00000000-0005-0000-0000-000002030000}"/>
    <cellStyle name="20% - Accent5 4 4" xfId="794" xr:uid="{00000000-0005-0000-0000-000003030000}"/>
    <cellStyle name="20% - Accent5 4 4 2" xfId="795" xr:uid="{00000000-0005-0000-0000-000004030000}"/>
    <cellStyle name="20% - Accent5 4 4 3" xfId="796" xr:uid="{00000000-0005-0000-0000-000005030000}"/>
    <cellStyle name="20% - Accent5 4 5" xfId="797" xr:uid="{00000000-0005-0000-0000-000006030000}"/>
    <cellStyle name="20% - Accent5 4 5 2" xfId="798" xr:uid="{00000000-0005-0000-0000-000007030000}"/>
    <cellStyle name="20% - Accent5 4 5 3" xfId="799" xr:uid="{00000000-0005-0000-0000-000008030000}"/>
    <cellStyle name="20% - Accent5 4 6" xfId="800" xr:uid="{00000000-0005-0000-0000-000009030000}"/>
    <cellStyle name="20% - Accent5 4 7" xfId="801" xr:uid="{00000000-0005-0000-0000-00000A030000}"/>
    <cellStyle name="20% - Accent5 5" xfId="802" xr:uid="{00000000-0005-0000-0000-00000B030000}"/>
    <cellStyle name="20% - Accent5 5 2" xfId="803" xr:uid="{00000000-0005-0000-0000-00000C030000}"/>
    <cellStyle name="20% - Accent5 5 2 2" xfId="804" xr:uid="{00000000-0005-0000-0000-00000D030000}"/>
    <cellStyle name="20% - Accent5 5 2 3" xfId="805" xr:uid="{00000000-0005-0000-0000-00000E030000}"/>
    <cellStyle name="20% - Accent5 5 3" xfId="806" xr:uid="{00000000-0005-0000-0000-00000F030000}"/>
    <cellStyle name="20% - Accent5 5 3 2" xfId="807" xr:uid="{00000000-0005-0000-0000-000010030000}"/>
    <cellStyle name="20% - Accent5 5 3 3" xfId="808" xr:uid="{00000000-0005-0000-0000-000011030000}"/>
    <cellStyle name="20% - Accent5 5 4" xfId="809" xr:uid="{00000000-0005-0000-0000-000012030000}"/>
    <cellStyle name="20% - Accent5 5 4 2" xfId="810" xr:uid="{00000000-0005-0000-0000-000013030000}"/>
    <cellStyle name="20% - Accent5 5 4 3" xfId="811" xr:uid="{00000000-0005-0000-0000-000014030000}"/>
    <cellStyle name="20% - Accent5 5 5" xfId="812" xr:uid="{00000000-0005-0000-0000-000015030000}"/>
    <cellStyle name="20% - Accent5 5 5 2" xfId="813" xr:uid="{00000000-0005-0000-0000-000016030000}"/>
    <cellStyle name="20% - Accent5 5 5 3" xfId="814" xr:uid="{00000000-0005-0000-0000-000017030000}"/>
    <cellStyle name="20% - Accent5 5 6" xfId="815" xr:uid="{00000000-0005-0000-0000-000018030000}"/>
    <cellStyle name="20% - Accent5 5 7" xfId="816" xr:uid="{00000000-0005-0000-0000-000019030000}"/>
    <cellStyle name="20% - Accent5 6" xfId="817" xr:uid="{00000000-0005-0000-0000-00001A030000}"/>
    <cellStyle name="20% - Accent5 6 2" xfId="818" xr:uid="{00000000-0005-0000-0000-00001B030000}"/>
    <cellStyle name="20% - Accent5 6 2 2" xfId="819" xr:uid="{00000000-0005-0000-0000-00001C030000}"/>
    <cellStyle name="20% - Accent5 6 2 3" xfId="820" xr:uid="{00000000-0005-0000-0000-00001D030000}"/>
    <cellStyle name="20% - Accent5 6 3" xfId="821" xr:uid="{00000000-0005-0000-0000-00001E030000}"/>
    <cellStyle name="20% - Accent5 6 3 2" xfId="822" xr:uid="{00000000-0005-0000-0000-00001F030000}"/>
    <cellStyle name="20% - Accent5 6 3 3" xfId="823" xr:uid="{00000000-0005-0000-0000-000020030000}"/>
    <cellStyle name="20% - Accent5 6 4" xfId="824" xr:uid="{00000000-0005-0000-0000-000021030000}"/>
    <cellStyle name="20% - Accent5 6 4 2" xfId="825" xr:uid="{00000000-0005-0000-0000-000022030000}"/>
    <cellStyle name="20% - Accent5 6 4 3" xfId="826" xr:uid="{00000000-0005-0000-0000-000023030000}"/>
    <cellStyle name="20% - Accent5 6 5" xfId="827" xr:uid="{00000000-0005-0000-0000-000024030000}"/>
    <cellStyle name="20% - Accent5 6 5 2" xfId="828" xr:uid="{00000000-0005-0000-0000-000025030000}"/>
    <cellStyle name="20% - Accent5 6 5 3" xfId="829" xr:uid="{00000000-0005-0000-0000-000026030000}"/>
    <cellStyle name="20% - Accent5 6 6" xfId="830" xr:uid="{00000000-0005-0000-0000-000027030000}"/>
    <cellStyle name="20% - Accent5 6 7" xfId="831" xr:uid="{00000000-0005-0000-0000-000028030000}"/>
    <cellStyle name="20% - Accent5 7" xfId="832" xr:uid="{00000000-0005-0000-0000-000029030000}"/>
    <cellStyle name="20% - Accent5 7 2" xfId="833" xr:uid="{00000000-0005-0000-0000-00002A030000}"/>
    <cellStyle name="20% - Accent5 7 2 2" xfId="834" xr:uid="{00000000-0005-0000-0000-00002B030000}"/>
    <cellStyle name="20% - Accent5 7 2 3" xfId="835" xr:uid="{00000000-0005-0000-0000-00002C030000}"/>
    <cellStyle name="20% - Accent5 7 3" xfId="836" xr:uid="{00000000-0005-0000-0000-00002D030000}"/>
    <cellStyle name="20% - Accent5 7 3 2" xfId="837" xr:uid="{00000000-0005-0000-0000-00002E030000}"/>
    <cellStyle name="20% - Accent5 7 3 3" xfId="838" xr:uid="{00000000-0005-0000-0000-00002F030000}"/>
    <cellStyle name="20% - Accent5 7 4" xfId="839" xr:uid="{00000000-0005-0000-0000-000030030000}"/>
    <cellStyle name="20% - Accent5 7 4 2" xfId="840" xr:uid="{00000000-0005-0000-0000-000031030000}"/>
    <cellStyle name="20% - Accent5 7 4 3" xfId="841" xr:uid="{00000000-0005-0000-0000-000032030000}"/>
    <cellStyle name="20% - Accent5 7 5" xfId="842" xr:uid="{00000000-0005-0000-0000-000033030000}"/>
    <cellStyle name="20% - Accent5 7 6" xfId="843" xr:uid="{00000000-0005-0000-0000-000034030000}"/>
    <cellStyle name="20% - Accent5 8" xfId="844" xr:uid="{00000000-0005-0000-0000-000035030000}"/>
    <cellStyle name="20% - Accent5 8 2" xfId="845" xr:uid="{00000000-0005-0000-0000-000036030000}"/>
    <cellStyle name="20% - Accent5 8 2 2" xfId="846" xr:uid="{00000000-0005-0000-0000-000037030000}"/>
    <cellStyle name="20% - Accent5 8 2 3" xfId="847" xr:uid="{00000000-0005-0000-0000-000038030000}"/>
    <cellStyle name="20% - Accent5 8 3" xfId="848" xr:uid="{00000000-0005-0000-0000-000039030000}"/>
    <cellStyle name="20% - Accent5 8 3 2" xfId="849" xr:uid="{00000000-0005-0000-0000-00003A030000}"/>
    <cellStyle name="20% - Accent5 8 3 3" xfId="850" xr:uid="{00000000-0005-0000-0000-00003B030000}"/>
    <cellStyle name="20% - Accent5 8 4" xfId="851" xr:uid="{00000000-0005-0000-0000-00003C030000}"/>
    <cellStyle name="20% - Accent5 8 5" xfId="852" xr:uid="{00000000-0005-0000-0000-00003D030000}"/>
    <cellStyle name="20% - Accent5 9" xfId="853" xr:uid="{00000000-0005-0000-0000-00003E030000}"/>
    <cellStyle name="20% - Accent5 9 2" xfId="854" xr:uid="{00000000-0005-0000-0000-00003F030000}"/>
    <cellStyle name="20% - Accent5 9 3" xfId="855" xr:uid="{00000000-0005-0000-0000-000040030000}"/>
    <cellStyle name="20% - Accent6 10" xfId="856" xr:uid="{00000000-0005-0000-0000-000041030000}"/>
    <cellStyle name="20% - Accent6 10 2" xfId="857" xr:uid="{00000000-0005-0000-0000-000042030000}"/>
    <cellStyle name="20% - Accent6 10 3" xfId="858" xr:uid="{00000000-0005-0000-0000-000043030000}"/>
    <cellStyle name="20% - Accent6 11" xfId="859" xr:uid="{00000000-0005-0000-0000-000044030000}"/>
    <cellStyle name="20% - Accent6 11 2" xfId="860" xr:uid="{00000000-0005-0000-0000-000045030000}"/>
    <cellStyle name="20% - Accent6 11 3" xfId="861" xr:uid="{00000000-0005-0000-0000-000046030000}"/>
    <cellStyle name="20% - Accent6 12" xfId="862" xr:uid="{00000000-0005-0000-0000-000047030000}"/>
    <cellStyle name="20% - Accent6 12 2" xfId="863" xr:uid="{00000000-0005-0000-0000-000048030000}"/>
    <cellStyle name="20% - Accent6 12 3" xfId="864" xr:uid="{00000000-0005-0000-0000-000049030000}"/>
    <cellStyle name="20% - Accent6 13" xfId="865" xr:uid="{00000000-0005-0000-0000-00004A030000}"/>
    <cellStyle name="20% - Accent6 14" xfId="866" xr:uid="{00000000-0005-0000-0000-00004B030000}"/>
    <cellStyle name="20% - Accent6 2" xfId="867" xr:uid="{00000000-0005-0000-0000-00004C030000}"/>
    <cellStyle name="20% - Accent6 2 10" xfId="868" xr:uid="{00000000-0005-0000-0000-00004D030000}"/>
    <cellStyle name="20% - Accent6 2 2" xfId="869" xr:uid="{00000000-0005-0000-0000-00004E030000}"/>
    <cellStyle name="20% - Accent6 2 2 2" xfId="870" xr:uid="{00000000-0005-0000-0000-00004F030000}"/>
    <cellStyle name="20% - Accent6 2 2 2 2" xfId="871" xr:uid="{00000000-0005-0000-0000-000050030000}"/>
    <cellStyle name="20% - Accent6 2 2 2 3" xfId="872" xr:uid="{00000000-0005-0000-0000-000051030000}"/>
    <cellStyle name="20% - Accent6 2 2 3" xfId="873" xr:uid="{00000000-0005-0000-0000-000052030000}"/>
    <cellStyle name="20% - Accent6 2 2 3 2" xfId="874" xr:uid="{00000000-0005-0000-0000-000053030000}"/>
    <cellStyle name="20% - Accent6 2 2 3 3" xfId="875" xr:uid="{00000000-0005-0000-0000-000054030000}"/>
    <cellStyle name="20% - Accent6 2 2 4" xfId="876" xr:uid="{00000000-0005-0000-0000-000055030000}"/>
    <cellStyle name="20% - Accent6 2 2 4 2" xfId="877" xr:uid="{00000000-0005-0000-0000-000056030000}"/>
    <cellStyle name="20% - Accent6 2 2 4 3" xfId="878" xr:uid="{00000000-0005-0000-0000-000057030000}"/>
    <cellStyle name="20% - Accent6 2 2 5" xfId="879" xr:uid="{00000000-0005-0000-0000-000058030000}"/>
    <cellStyle name="20% - Accent6 2 2 5 2" xfId="880" xr:uid="{00000000-0005-0000-0000-000059030000}"/>
    <cellStyle name="20% - Accent6 2 2 5 3" xfId="881" xr:uid="{00000000-0005-0000-0000-00005A030000}"/>
    <cellStyle name="20% - Accent6 2 2 6" xfId="882" xr:uid="{00000000-0005-0000-0000-00005B030000}"/>
    <cellStyle name="20% - Accent6 2 2 7" xfId="883" xr:uid="{00000000-0005-0000-0000-00005C030000}"/>
    <cellStyle name="20% - Accent6 2 3" xfId="884" xr:uid="{00000000-0005-0000-0000-00005D030000}"/>
    <cellStyle name="20% - Accent6 2 3 2" xfId="885" xr:uid="{00000000-0005-0000-0000-00005E030000}"/>
    <cellStyle name="20% - Accent6 2 3 2 2" xfId="886" xr:uid="{00000000-0005-0000-0000-00005F030000}"/>
    <cellStyle name="20% - Accent6 2 3 2 3" xfId="887" xr:uid="{00000000-0005-0000-0000-000060030000}"/>
    <cellStyle name="20% - Accent6 2 3 3" xfId="888" xr:uid="{00000000-0005-0000-0000-000061030000}"/>
    <cellStyle name="20% - Accent6 2 3 3 2" xfId="889" xr:uid="{00000000-0005-0000-0000-000062030000}"/>
    <cellStyle name="20% - Accent6 2 3 3 3" xfId="890" xr:uid="{00000000-0005-0000-0000-000063030000}"/>
    <cellStyle name="20% - Accent6 2 3 4" xfId="891" xr:uid="{00000000-0005-0000-0000-000064030000}"/>
    <cellStyle name="20% - Accent6 2 3 4 2" xfId="892" xr:uid="{00000000-0005-0000-0000-000065030000}"/>
    <cellStyle name="20% - Accent6 2 3 4 3" xfId="893" xr:uid="{00000000-0005-0000-0000-000066030000}"/>
    <cellStyle name="20% - Accent6 2 3 5" xfId="894" xr:uid="{00000000-0005-0000-0000-000067030000}"/>
    <cellStyle name="20% - Accent6 2 3 5 2" xfId="895" xr:uid="{00000000-0005-0000-0000-000068030000}"/>
    <cellStyle name="20% - Accent6 2 3 5 3" xfId="896" xr:uid="{00000000-0005-0000-0000-000069030000}"/>
    <cellStyle name="20% - Accent6 2 3 6" xfId="897" xr:uid="{00000000-0005-0000-0000-00006A030000}"/>
    <cellStyle name="20% - Accent6 2 3 7" xfId="898" xr:uid="{00000000-0005-0000-0000-00006B030000}"/>
    <cellStyle name="20% - Accent6 2 4" xfId="899" xr:uid="{00000000-0005-0000-0000-00006C030000}"/>
    <cellStyle name="20% - Accent6 2 4 2" xfId="900" xr:uid="{00000000-0005-0000-0000-00006D030000}"/>
    <cellStyle name="20% - Accent6 2 4 3" xfId="901" xr:uid="{00000000-0005-0000-0000-00006E030000}"/>
    <cellStyle name="20% - Accent6 2 5" xfId="902" xr:uid="{00000000-0005-0000-0000-00006F030000}"/>
    <cellStyle name="20% - Accent6 2 5 2" xfId="903" xr:uid="{00000000-0005-0000-0000-000070030000}"/>
    <cellStyle name="20% - Accent6 2 5 3" xfId="904" xr:uid="{00000000-0005-0000-0000-000071030000}"/>
    <cellStyle name="20% - Accent6 2 6" xfId="905" xr:uid="{00000000-0005-0000-0000-000072030000}"/>
    <cellStyle name="20% - Accent6 2 6 2" xfId="906" xr:uid="{00000000-0005-0000-0000-000073030000}"/>
    <cellStyle name="20% - Accent6 2 6 3" xfId="907" xr:uid="{00000000-0005-0000-0000-000074030000}"/>
    <cellStyle name="20% - Accent6 2 7" xfId="908" xr:uid="{00000000-0005-0000-0000-000075030000}"/>
    <cellStyle name="20% - Accent6 2 7 2" xfId="909" xr:uid="{00000000-0005-0000-0000-000076030000}"/>
    <cellStyle name="20% - Accent6 2 7 3" xfId="910" xr:uid="{00000000-0005-0000-0000-000077030000}"/>
    <cellStyle name="20% - Accent6 2 8" xfId="911" xr:uid="{00000000-0005-0000-0000-000078030000}"/>
    <cellStyle name="20% - Accent6 2 9" xfId="912" xr:uid="{00000000-0005-0000-0000-000079030000}"/>
    <cellStyle name="20% - Accent6 3" xfId="913" xr:uid="{00000000-0005-0000-0000-00007A030000}"/>
    <cellStyle name="20% - Accent6 3 2" xfId="914" xr:uid="{00000000-0005-0000-0000-00007B030000}"/>
    <cellStyle name="20% - Accent6 3 2 2" xfId="915" xr:uid="{00000000-0005-0000-0000-00007C030000}"/>
    <cellStyle name="20% - Accent6 3 2 3" xfId="916" xr:uid="{00000000-0005-0000-0000-00007D030000}"/>
    <cellStyle name="20% - Accent6 3 3" xfId="917" xr:uid="{00000000-0005-0000-0000-00007E030000}"/>
    <cellStyle name="20% - Accent6 3 3 2" xfId="918" xr:uid="{00000000-0005-0000-0000-00007F030000}"/>
    <cellStyle name="20% - Accent6 3 3 3" xfId="919" xr:uid="{00000000-0005-0000-0000-000080030000}"/>
    <cellStyle name="20% - Accent6 3 4" xfId="920" xr:uid="{00000000-0005-0000-0000-000081030000}"/>
    <cellStyle name="20% - Accent6 3 4 2" xfId="921" xr:uid="{00000000-0005-0000-0000-000082030000}"/>
    <cellStyle name="20% - Accent6 3 4 3" xfId="922" xr:uid="{00000000-0005-0000-0000-000083030000}"/>
    <cellStyle name="20% - Accent6 3 5" xfId="923" xr:uid="{00000000-0005-0000-0000-000084030000}"/>
    <cellStyle name="20% - Accent6 3 5 2" xfId="924" xr:uid="{00000000-0005-0000-0000-000085030000}"/>
    <cellStyle name="20% - Accent6 3 5 3" xfId="925" xr:uid="{00000000-0005-0000-0000-000086030000}"/>
    <cellStyle name="20% - Accent6 3 6" xfId="926" xr:uid="{00000000-0005-0000-0000-000087030000}"/>
    <cellStyle name="20% - Accent6 3 7" xfId="927" xr:uid="{00000000-0005-0000-0000-000088030000}"/>
    <cellStyle name="20% - Accent6 4" xfId="928" xr:uid="{00000000-0005-0000-0000-000089030000}"/>
    <cellStyle name="20% - Accent6 4 2" xfId="929" xr:uid="{00000000-0005-0000-0000-00008A030000}"/>
    <cellStyle name="20% - Accent6 4 2 2" xfId="930" xr:uid="{00000000-0005-0000-0000-00008B030000}"/>
    <cellStyle name="20% - Accent6 4 2 3" xfId="931" xr:uid="{00000000-0005-0000-0000-00008C030000}"/>
    <cellStyle name="20% - Accent6 4 3" xfId="932" xr:uid="{00000000-0005-0000-0000-00008D030000}"/>
    <cellStyle name="20% - Accent6 4 3 2" xfId="933" xr:uid="{00000000-0005-0000-0000-00008E030000}"/>
    <cellStyle name="20% - Accent6 4 3 3" xfId="934" xr:uid="{00000000-0005-0000-0000-00008F030000}"/>
    <cellStyle name="20% - Accent6 4 4" xfId="935" xr:uid="{00000000-0005-0000-0000-000090030000}"/>
    <cellStyle name="20% - Accent6 4 4 2" xfId="936" xr:uid="{00000000-0005-0000-0000-000091030000}"/>
    <cellStyle name="20% - Accent6 4 4 3" xfId="937" xr:uid="{00000000-0005-0000-0000-000092030000}"/>
    <cellStyle name="20% - Accent6 4 5" xfId="938" xr:uid="{00000000-0005-0000-0000-000093030000}"/>
    <cellStyle name="20% - Accent6 4 5 2" xfId="939" xr:uid="{00000000-0005-0000-0000-000094030000}"/>
    <cellStyle name="20% - Accent6 4 5 3" xfId="940" xr:uid="{00000000-0005-0000-0000-000095030000}"/>
    <cellStyle name="20% - Accent6 4 6" xfId="941" xr:uid="{00000000-0005-0000-0000-000096030000}"/>
    <cellStyle name="20% - Accent6 4 7" xfId="942" xr:uid="{00000000-0005-0000-0000-000097030000}"/>
    <cellStyle name="20% - Accent6 5" xfId="943" xr:uid="{00000000-0005-0000-0000-000098030000}"/>
    <cellStyle name="20% - Accent6 5 2" xfId="944" xr:uid="{00000000-0005-0000-0000-000099030000}"/>
    <cellStyle name="20% - Accent6 5 2 2" xfId="945" xr:uid="{00000000-0005-0000-0000-00009A030000}"/>
    <cellStyle name="20% - Accent6 5 2 3" xfId="946" xr:uid="{00000000-0005-0000-0000-00009B030000}"/>
    <cellStyle name="20% - Accent6 5 3" xfId="947" xr:uid="{00000000-0005-0000-0000-00009C030000}"/>
    <cellStyle name="20% - Accent6 5 3 2" xfId="948" xr:uid="{00000000-0005-0000-0000-00009D030000}"/>
    <cellStyle name="20% - Accent6 5 3 3" xfId="949" xr:uid="{00000000-0005-0000-0000-00009E030000}"/>
    <cellStyle name="20% - Accent6 5 4" xfId="950" xr:uid="{00000000-0005-0000-0000-00009F030000}"/>
    <cellStyle name="20% - Accent6 5 4 2" xfId="951" xr:uid="{00000000-0005-0000-0000-0000A0030000}"/>
    <cellStyle name="20% - Accent6 5 4 3" xfId="952" xr:uid="{00000000-0005-0000-0000-0000A1030000}"/>
    <cellStyle name="20% - Accent6 5 5" xfId="953" xr:uid="{00000000-0005-0000-0000-0000A2030000}"/>
    <cellStyle name="20% - Accent6 5 5 2" xfId="954" xr:uid="{00000000-0005-0000-0000-0000A3030000}"/>
    <cellStyle name="20% - Accent6 5 5 3" xfId="955" xr:uid="{00000000-0005-0000-0000-0000A4030000}"/>
    <cellStyle name="20% - Accent6 5 6" xfId="956" xr:uid="{00000000-0005-0000-0000-0000A5030000}"/>
    <cellStyle name="20% - Accent6 5 7" xfId="957" xr:uid="{00000000-0005-0000-0000-0000A6030000}"/>
    <cellStyle name="20% - Accent6 6" xfId="958" xr:uid="{00000000-0005-0000-0000-0000A7030000}"/>
    <cellStyle name="20% - Accent6 6 2" xfId="959" xr:uid="{00000000-0005-0000-0000-0000A8030000}"/>
    <cellStyle name="20% - Accent6 6 2 2" xfId="960" xr:uid="{00000000-0005-0000-0000-0000A9030000}"/>
    <cellStyle name="20% - Accent6 6 2 3" xfId="961" xr:uid="{00000000-0005-0000-0000-0000AA030000}"/>
    <cellStyle name="20% - Accent6 6 3" xfId="962" xr:uid="{00000000-0005-0000-0000-0000AB030000}"/>
    <cellStyle name="20% - Accent6 6 3 2" xfId="963" xr:uid="{00000000-0005-0000-0000-0000AC030000}"/>
    <cellStyle name="20% - Accent6 6 3 3" xfId="964" xr:uid="{00000000-0005-0000-0000-0000AD030000}"/>
    <cellStyle name="20% - Accent6 6 4" xfId="965" xr:uid="{00000000-0005-0000-0000-0000AE030000}"/>
    <cellStyle name="20% - Accent6 6 4 2" xfId="966" xr:uid="{00000000-0005-0000-0000-0000AF030000}"/>
    <cellStyle name="20% - Accent6 6 4 3" xfId="967" xr:uid="{00000000-0005-0000-0000-0000B0030000}"/>
    <cellStyle name="20% - Accent6 6 5" xfId="968" xr:uid="{00000000-0005-0000-0000-0000B1030000}"/>
    <cellStyle name="20% - Accent6 6 5 2" xfId="969" xr:uid="{00000000-0005-0000-0000-0000B2030000}"/>
    <cellStyle name="20% - Accent6 6 5 3" xfId="970" xr:uid="{00000000-0005-0000-0000-0000B3030000}"/>
    <cellStyle name="20% - Accent6 6 6" xfId="971" xr:uid="{00000000-0005-0000-0000-0000B4030000}"/>
    <cellStyle name="20% - Accent6 6 7" xfId="972" xr:uid="{00000000-0005-0000-0000-0000B5030000}"/>
    <cellStyle name="20% - Accent6 7" xfId="973" xr:uid="{00000000-0005-0000-0000-0000B6030000}"/>
    <cellStyle name="20% - Accent6 7 2" xfId="974" xr:uid="{00000000-0005-0000-0000-0000B7030000}"/>
    <cellStyle name="20% - Accent6 7 2 2" xfId="975" xr:uid="{00000000-0005-0000-0000-0000B8030000}"/>
    <cellStyle name="20% - Accent6 7 2 3" xfId="976" xr:uid="{00000000-0005-0000-0000-0000B9030000}"/>
    <cellStyle name="20% - Accent6 7 3" xfId="977" xr:uid="{00000000-0005-0000-0000-0000BA030000}"/>
    <cellStyle name="20% - Accent6 7 3 2" xfId="978" xr:uid="{00000000-0005-0000-0000-0000BB030000}"/>
    <cellStyle name="20% - Accent6 7 3 3" xfId="979" xr:uid="{00000000-0005-0000-0000-0000BC030000}"/>
    <cellStyle name="20% - Accent6 7 4" xfId="980" xr:uid="{00000000-0005-0000-0000-0000BD030000}"/>
    <cellStyle name="20% - Accent6 7 4 2" xfId="981" xr:uid="{00000000-0005-0000-0000-0000BE030000}"/>
    <cellStyle name="20% - Accent6 7 4 3" xfId="982" xr:uid="{00000000-0005-0000-0000-0000BF030000}"/>
    <cellStyle name="20% - Accent6 7 5" xfId="983" xr:uid="{00000000-0005-0000-0000-0000C0030000}"/>
    <cellStyle name="20% - Accent6 7 6" xfId="984" xr:uid="{00000000-0005-0000-0000-0000C1030000}"/>
    <cellStyle name="20% - Accent6 8" xfId="985" xr:uid="{00000000-0005-0000-0000-0000C2030000}"/>
    <cellStyle name="20% - Accent6 8 2" xfId="986" xr:uid="{00000000-0005-0000-0000-0000C3030000}"/>
    <cellStyle name="20% - Accent6 8 2 2" xfId="987" xr:uid="{00000000-0005-0000-0000-0000C4030000}"/>
    <cellStyle name="20% - Accent6 8 2 3" xfId="988" xr:uid="{00000000-0005-0000-0000-0000C5030000}"/>
    <cellStyle name="20% - Accent6 8 3" xfId="989" xr:uid="{00000000-0005-0000-0000-0000C6030000}"/>
    <cellStyle name="20% - Accent6 8 3 2" xfId="990" xr:uid="{00000000-0005-0000-0000-0000C7030000}"/>
    <cellStyle name="20% - Accent6 8 3 3" xfId="991" xr:uid="{00000000-0005-0000-0000-0000C8030000}"/>
    <cellStyle name="20% - Accent6 8 4" xfId="992" xr:uid="{00000000-0005-0000-0000-0000C9030000}"/>
    <cellStyle name="20% - Accent6 8 5" xfId="993" xr:uid="{00000000-0005-0000-0000-0000CA030000}"/>
    <cellStyle name="20% - Accent6 9" xfId="994" xr:uid="{00000000-0005-0000-0000-0000CB030000}"/>
    <cellStyle name="20% - Accent6 9 2" xfId="995" xr:uid="{00000000-0005-0000-0000-0000CC030000}"/>
    <cellStyle name="20% - Accent6 9 3" xfId="996" xr:uid="{00000000-0005-0000-0000-0000CD030000}"/>
    <cellStyle name="3dp" xfId="997" xr:uid="{00000000-0005-0000-0000-0000CE030000}"/>
    <cellStyle name="3dp 2" xfId="998" xr:uid="{00000000-0005-0000-0000-0000CF030000}"/>
    <cellStyle name="3dp 3" xfId="999" xr:uid="{00000000-0005-0000-0000-0000D0030000}"/>
    <cellStyle name="3dp 4" xfId="1000" xr:uid="{00000000-0005-0000-0000-0000D1030000}"/>
    <cellStyle name="40% - Accent1 10" xfId="1001" xr:uid="{00000000-0005-0000-0000-0000D2030000}"/>
    <cellStyle name="40% - Accent1 10 2" xfId="1002" xr:uid="{00000000-0005-0000-0000-0000D3030000}"/>
    <cellStyle name="40% - Accent1 10 3" xfId="1003" xr:uid="{00000000-0005-0000-0000-0000D4030000}"/>
    <cellStyle name="40% - Accent1 11" xfId="1004" xr:uid="{00000000-0005-0000-0000-0000D5030000}"/>
    <cellStyle name="40% - Accent1 11 2" xfId="1005" xr:uid="{00000000-0005-0000-0000-0000D6030000}"/>
    <cellStyle name="40% - Accent1 11 3" xfId="1006" xr:uid="{00000000-0005-0000-0000-0000D7030000}"/>
    <cellStyle name="40% - Accent1 12" xfId="1007" xr:uid="{00000000-0005-0000-0000-0000D8030000}"/>
    <cellStyle name="40% - Accent1 12 2" xfId="1008" xr:uid="{00000000-0005-0000-0000-0000D9030000}"/>
    <cellStyle name="40% - Accent1 12 3" xfId="1009" xr:uid="{00000000-0005-0000-0000-0000DA030000}"/>
    <cellStyle name="40% - Accent1 13" xfId="1010" xr:uid="{00000000-0005-0000-0000-0000DB030000}"/>
    <cellStyle name="40% - Accent1 14" xfId="1011" xr:uid="{00000000-0005-0000-0000-0000DC030000}"/>
    <cellStyle name="40% - Accent1 2" xfId="1012" xr:uid="{00000000-0005-0000-0000-0000DD030000}"/>
    <cellStyle name="40% - Accent1 2 10" xfId="1013" xr:uid="{00000000-0005-0000-0000-0000DE030000}"/>
    <cellStyle name="40% - Accent1 2 2" xfId="1014" xr:uid="{00000000-0005-0000-0000-0000DF030000}"/>
    <cellStyle name="40% - Accent1 2 2 2" xfId="1015" xr:uid="{00000000-0005-0000-0000-0000E0030000}"/>
    <cellStyle name="40% - Accent1 2 2 2 2" xfId="1016" xr:uid="{00000000-0005-0000-0000-0000E1030000}"/>
    <cellStyle name="40% - Accent1 2 2 2 3" xfId="1017" xr:uid="{00000000-0005-0000-0000-0000E2030000}"/>
    <cellStyle name="40% - Accent1 2 2 3" xfId="1018" xr:uid="{00000000-0005-0000-0000-0000E3030000}"/>
    <cellStyle name="40% - Accent1 2 2 3 2" xfId="1019" xr:uid="{00000000-0005-0000-0000-0000E4030000}"/>
    <cellStyle name="40% - Accent1 2 2 3 3" xfId="1020" xr:uid="{00000000-0005-0000-0000-0000E5030000}"/>
    <cellStyle name="40% - Accent1 2 2 4" xfId="1021" xr:uid="{00000000-0005-0000-0000-0000E6030000}"/>
    <cellStyle name="40% - Accent1 2 2 4 2" xfId="1022" xr:uid="{00000000-0005-0000-0000-0000E7030000}"/>
    <cellStyle name="40% - Accent1 2 2 4 3" xfId="1023" xr:uid="{00000000-0005-0000-0000-0000E8030000}"/>
    <cellStyle name="40% - Accent1 2 2 5" xfId="1024" xr:uid="{00000000-0005-0000-0000-0000E9030000}"/>
    <cellStyle name="40% - Accent1 2 2 5 2" xfId="1025" xr:uid="{00000000-0005-0000-0000-0000EA030000}"/>
    <cellStyle name="40% - Accent1 2 2 5 3" xfId="1026" xr:uid="{00000000-0005-0000-0000-0000EB030000}"/>
    <cellStyle name="40% - Accent1 2 2 6" xfId="1027" xr:uid="{00000000-0005-0000-0000-0000EC030000}"/>
    <cellStyle name="40% - Accent1 2 2 7" xfId="1028" xr:uid="{00000000-0005-0000-0000-0000ED030000}"/>
    <cellStyle name="40% - Accent1 2 3" xfId="1029" xr:uid="{00000000-0005-0000-0000-0000EE030000}"/>
    <cellStyle name="40% - Accent1 2 3 2" xfId="1030" xr:uid="{00000000-0005-0000-0000-0000EF030000}"/>
    <cellStyle name="40% - Accent1 2 3 2 2" xfId="1031" xr:uid="{00000000-0005-0000-0000-0000F0030000}"/>
    <cellStyle name="40% - Accent1 2 3 2 3" xfId="1032" xr:uid="{00000000-0005-0000-0000-0000F1030000}"/>
    <cellStyle name="40% - Accent1 2 3 3" xfId="1033" xr:uid="{00000000-0005-0000-0000-0000F2030000}"/>
    <cellStyle name="40% - Accent1 2 3 3 2" xfId="1034" xr:uid="{00000000-0005-0000-0000-0000F3030000}"/>
    <cellStyle name="40% - Accent1 2 3 3 3" xfId="1035" xr:uid="{00000000-0005-0000-0000-0000F4030000}"/>
    <cellStyle name="40% - Accent1 2 3 4" xfId="1036" xr:uid="{00000000-0005-0000-0000-0000F5030000}"/>
    <cellStyle name="40% - Accent1 2 3 4 2" xfId="1037" xr:uid="{00000000-0005-0000-0000-0000F6030000}"/>
    <cellStyle name="40% - Accent1 2 3 4 3" xfId="1038" xr:uid="{00000000-0005-0000-0000-0000F7030000}"/>
    <cellStyle name="40% - Accent1 2 3 5" xfId="1039" xr:uid="{00000000-0005-0000-0000-0000F8030000}"/>
    <cellStyle name="40% - Accent1 2 3 5 2" xfId="1040" xr:uid="{00000000-0005-0000-0000-0000F9030000}"/>
    <cellStyle name="40% - Accent1 2 3 5 3" xfId="1041" xr:uid="{00000000-0005-0000-0000-0000FA030000}"/>
    <cellStyle name="40% - Accent1 2 3 6" xfId="1042" xr:uid="{00000000-0005-0000-0000-0000FB030000}"/>
    <cellStyle name="40% - Accent1 2 3 7" xfId="1043" xr:uid="{00000000-0005-0000-0000-0000FC030000}"/>
    <cellStyle name="40% - Accent1 2 4" xfId="1044" xr:uid="{00000000-0005-0000-0000-0000FD030000}"/>
    <cellStyle name="40% - Accent1 2 4 2" xfId="1045" xr:uid="{00000000-0005-0000-0000-0000FE030000}"/>
    <cellStyle name="40% - Accent1 2 4 3" xfId="1046" xr:uid="{00000000-0005-0000-0000-0000FF030000}"/>
    <cellStyle name="40% - Accent1 2 5" xfId="1047" xr:uid="{00000000-0005-0000-0000-000000040000}"/>
    <cellStyle name="40% - Accent1 2 5 2" xfId="1048" xr:uid="{00000000-0005-0000-0000-000001040000}"/>
    <cellStyle name="40% - Accent1 2 5 3" xfId="1049" xr:uid="{00000000-0005-0000-0000-000002040000}"/>
    <cellStyle name="40% - Accent1 2 6" xfId="1050" xr:uid="{00000000-0005-0000-0000-000003040000}"/>
    <cellStyle name="40% - Accent1 2 6 2" xfId="1051" xr:uid="{00000000-0005-0000-0000-000004040000}"/>
    <cellStyle name="40% - Accent1 2 6 3" xfId="1052" xr:uid="{00000000-0005-0000-0000-000005040000}"/>
    <cellStyle name="40% - Accent1 2 7" xfId="1053" xr:uid="{00000000-0005-0000-0000-000006040000}"/>
    <cellStyle name="40% - Accent1 2 7 2" xfId="1054" xr:uid="{00000000-0005-0000-0000-000007040000}"/>
    <cellStyle name="40% - Accent1 2 7 3" xfId="1055" xr:uid="{00000000-0005-0000-0000-000008040000}"/>
    <cellStyle name="40% - Accent1 2 8" xfId="1056" xr:uid="{00000000-0005-0000-0000-000009040000}"/>
    <cellStyle name="40% - Accent1 2 9" xfId="1057" xr:uid="{00000000-0005-0000-0000-00000A040000}"/>
    <cellStyle name="40% - Accent1 3" xfId="1058" xr:uid="{00000000-0005-0000-0000-00000B040000}"/>
    <cellStyle name="40% - Accent1 3 2" xfId="1059" xr:uid="{00000000-0005-0000-0000-00000C040000}"/>
    <cellStyle name="40% - Accent1 3 2 2" xfId="1060" xr:uid="{00000000-0005-0000-0000-00000D040000}"/>
    <cellStyle name="40% - Accent1 3 2 3" xfId="1061" xr:uid="{00000000-0005-0000-0000-00000E040000}"/>
    <cellStyle name="40% - Accent1 3 3" xfId="1062" xr:uid="{00000000-0005-0000-0000-00000F040000}"/>
    <cellStyle name="40% - Accent1 3 3 2" xfId="1063" xr:uid="{00000000-0005-0000-0000-000010040000}"/>
    <cellStyle name="40% - Accent1 3 3 3" xfId="1064" xr:uid="{00000000-0005-0000-0000-000011040000}"/>
    <cellStyle name="40% - Accent1 3 4" xfId="1065" xr:uid="{00000000-0005-0000-0000-000012040000}"/>
    <cellStyle name="40% - Accent1 3 4 2" xfId="1066" xr:uid="{00000000-0005-0000-0000-000013040000}"/>
    <cellStyle name="40% - Accent1 3 4 3" xfId="1067" xr:uid="{00000000-0005-0000-0000-000014040000}"/>
    <cellStyle name="40% - Accent1 3 5" xfId="1068" xr:uid="{00000000-0005-0000-0000-000015040000}"/>
    <cellStyle name="40% - Accent1 3 5 2" xfId="1069" xr:uid="{00000000-0005-0000-0000-000016040000}"/>
    <cellStyle name="40% - Accent1 3 5 3" xfId="1070" xr:uid="{00000000-0005-0000-0000-000017040000}"/>
    <cellStyle name="40% - Accent1 3 6" xfId="1071" xr:uid="{00000000-0005-0000-0000-000018040000}"/>
    <cellStyle name="40% - Accent1 3 7" xfId="1072" xr:uid="{00000000-0005-0000-0000-000019040000}"/>
    <cellStyle name="40% - Accent1 4" xfId="1073" xr:uid="{00000000-0005-0000-0000-00001A040000}"/>
    <cellStyle name="40% - Accent1 4 2" xfId="1074" xr:uid="{00000000-0005-0000-0000-00001B040000}"/>
    <cellStyle name="40% - Accent1 4 2 2" xfId="1075" xr:uid="{00000000-0005-0000-0000-00001C040000}"/>
    <cellStyle name="40% - Accent1 4 2 3" xfId="1076" xr:uid="{00000000-0005-0000-0000-00001D040000}"/>
    <cellStyle name="40% - Accent1 4 3" xfId="1077" xr:uid="{00000000-0005-0000-0000-00001E040000}"/>
    <cellStyle name="40% - Accent1 4 3 2" xfId="1078" xr:uid="{00000000-0005-0000-0000-00001F040000}"/>
    <cellStyle name="40% - Accent1 4 3 3" xfId="1079" xr:uid="{00000000-0005-0000-0000-000020040000}"/>
    <cellStyle name="40% - Accent1 4 4" xfId="1080" xr:uid="{00000000-0005-0000-0000-000021040000}"/>
    <cellStyle name="40% - Accent1 4 4 2" xfId="1081" xr:uid="{00000000-0005-0000-0000-000022040000}"/>
    <cellStyle name="40% - Accent1 4 4 3" xfId="1082" xr:uid="{00000000-0005-0000-0000-000023040000}"/>
    <cellStyle name="40% - Accent1 4 5" xfId="1083" xr:uid="{00000000-0005-0000-0000-000024040000}"/>
    <cellStyle name="40% - Accent1 4 5 2" xfId="1084" xr:uid="{00000000-0005-0000-0000-000025040000}"/>
    <cellStyle name="40% - Accent1 4 5 3" xfId="1085" xr:uid="{00000000-0005-0000-0000-000026040000}"/>
    <cellStyle name="40% - Accent1 4 6" xfId="1086" xr:uid="{00000000-0005-0000-0000-000027040000}"/>
    <cellStyle name="40% - Accent1 4 7" xfId="1087" xr:uid="{00000000-0005-0000-0000-000028040000}"/>
    <cellStyle name="40% - Accent1 5" xfId="1088" xr:uid="{00000000-0005-0000-0000-000029040000}"/>
    <cellStyle name="40% - Accent1 5 2" xfId="1089" xr:uid="{00000000-0005-0000-0000-00002A040000}"/>
    <cellStyle name="40% - Accent1 5 2 2" xfId="1090" xr:uid="{00000000-0005-0000-0000-00002B040000}"/>
    <cellStyle name="40% - Accent1 5 2 3" xfId="1091" xr:uid="{00000000-0005-0000-0000-00002C040000}"/>
    <cellStyle name="40% - Accent1 5 3" xfId="1092" xr:uid="{00000000-0005-0000-0000-00002D040000}"/>
    <cellStyle name="40% - Accent1 5 3 2" xfId="1093" xr:uid="{00000000-0005-0000-0000-00002E040000}"/>
    <cellStyle name="40% - Accent1 5 3 3" xfId="1094" xr:uid="{00000000-0005-0000-0000-00002F040000}"/>
    <cellStyle name="40% - Accent1 5 4" xfId="1095" xr:uid="{00000000-0005-0000-0000-000030040000}"/>
    <cellStyle name="40% - Accent1 5 4 2" xfId="1096" xr:uid="{00000000-0005-0000-0000-000031040000}"/>
    <cellStyle name="40% - Accent1 5 4 3" xfId="1097" xr:uid="{00000000-0005-0000-0000-000032040000}"/>
    <cellStyle name="40% - Accent1 5 5" xfId="1098" xr:uid="{00000000-0005-0000-0000-000033040000}"/>
    <cellStyle name="40% - Accent1 5 5 2" xfId="1099" xr:uid="{00000000-0005-0000-0000-000034040000}"/>
    <cellStyle name="40% - Accent1 5 5 3" xfId="1100" xr:uid="{00000000-0005-0000-0000-000035040000}"/>
    <cellStyle name="40% - Accent1 5 6" xfId="1101" xr:uid="{00000000-0005-0000-0000-000036040000}"/>
    <cellStyle name="40% - Accent1 5 7" xfId="1102" xr:uid="{00000000-0005-0000-0000-000037040000}"/>
    <cellStyle name="40% - Accent1 6" xfId="1103" xr:uid="{00000000-0005-0000-0000-000038040000}"/>
    <cellStyle name="40% - Accent1 6 2" xfId="1104" xr:uid="{00000000-0005-0000-0000-000039040000}"/>
    <cellStyle name="40% - Accent1 6 2 2" xfId="1105" xr:uid="{00000000-0005-0000-0000-00003A040000}"/>
    <cellStyle name="40% - Accent1 6 2 3" xfId="1106" xr:uid="{00000000-0005-0000-0000-00003B040000}"/>
    <cellStyle name="40% - Accent1 6 3" xfId="1107" xr:uid="{00000000-0005-0000-0000-00003C040000}"/>
    <cellStyle name="40% - Accent1 6 3 2" xfId="1108" xr:uid="{00000000-0005-0000-0000-00003D040000}"/>
    <cellStyle name="40% - Accent1 6 3 3" xfId="1109" xr:uid="{00000000-0005-0000-0000-00003E040000}"/>
    <cellStyle name="40% - Accent1 6 4" xfId="1110" xr:uid="{00000000-0005-0000-0000-00003F040000}"/>
    <cellStyle name="40% - Accent1 6 4 2" xfId="1111" xr:uid="{00000000-0005-0000-0000-000040040000}"/>
    <cellStyle name="40% - Accent1 6 4 3" xfId="1112" xr:uid="{00000000-0005-0000-0000-000041040000}"/>
    <cellStyle name="40% - Accent1 6 5" xfId="1113" xr:uid="{00000000-0005-0000-0000-000042040000}"/>
    <cellStyle name="40% - Accent1 6 5 2" xfId="1114" xr:uid="{00000000-0005-0000-0000-000043040000}"/>
    <cellStyle name="40% - Accent1 6 5 3" xfId="1115" xr:uid="{00000000-0005-0000-0000-000044040000}"/>
    <cellStyle name="40% - Accent1 6 6" xfId="1116" xr:uid="{00000000-0005-0000-0000-000045040000}"/>
    <cellStyle name="40% - Accent1 6 7" xfId="1117" xr:uid="{00000000-0005-0000-0000-000046040000}"/>
    <cellStyle name="40% - Accent1 7" xfId="1118" xr:uid="{00000000-0005-0000-0000-000047040000}"/>
    <cellStyle name="40% - Accent1 7 2" xfId="1119" xr:uid="{00000000-0005-0000-0000-000048040000}"/>
    <cellStyle name="40% - Accent1 7 2 2" xfId="1120" xr:uid="{00000000-0005-0000-0000-000049040000}"/>
    <cellStyle name="40% - Accent1 7 2 3" xfId="1121" xr:uid="{00000000-0005-0000-0000-00004A040000}"/>
    <cellStyle name="40% - Accent1 7 3" xfId="1122" xr:uid="{00000000-0005-0000-0000-00004B040000}"/>
    <cellStyle name="40% - Accent1 7 3 2" xfId="1123" xr:uid="{00000000-0005-0000-0000-00004C040000}"/>
    <cellStyle name="40% - Accent1 7 3 3" xfId="1124" xr:uid="{00000000-0005-0000-0000-00004D040000}"/>
    <cellStyle name="40% - Accent1 7 4" xfId="1125" xr:uid="{00000000-0005-0000-0000-00004E040000}"/>
    <cellStyle name="40% - Accent1 7 4 2" xfId="1126" xr:uid="{00000000-0005-0000-0000-00004F040000}"/>
    <cellStyle name="40% - Accent1 7 4 3" xfId="1127" xr:uid="{00000000-0005-0000-0000-000050040000}"/>
    <cellStyle name="40% - Accent1 7 5" xfId="1128" xr:uid="{00000000-0005-0000-0000-000051040000}"/>
    <cellStyle name="40% - Accent1 7 6" xfId="1129" xr:uid="{00000000-0005-0000-0000-000052040000}"/>
    <cellStyle name="40% - Accent1 8" xfId="1130" xr:uid="{00000000-0005-0000-0000-000053040000}"/>
    <cellStyle name="40% - Accent1 8 2" xfId="1131" xr:uid="{00000000-0005-0000-0000-000054040000}"/>
    <cellStyle name="40% - Accent1 8 2 2" xfId="1132" xr:uid="{00000000-0005-0000-0000-000055040000}"/>
    <cellStyle name="40% - Accent1 8 2 3" xfId="1133" xr:uid="{00000000-0005-0000-0000-000056040000}"/>
    <cellStyle name="40% - Accent1 8 3" xfId="1134" xr:uid="{00000000-0005-0000-0000-000057040000}"/>
    <cellStyle name="40% - Accent1 8 3 2" xfId="1135" xr:uid="{00000000-0005-0000-0000-000058040000}"/>
    <cellStyle name="40% - Accent1 8 3 3" xfId="1136" xr:uid="{00000000-0005-0000-0000-000059040000}"/>
    <cellStyle name="40% - Accent1 8 4" xfId="1137" xr:uid="{00000000-0005-0000-0000-00005A040000}"/>
    <cellStyle name="40% - Accent1 8 5" xfId="1138" xr:uid="{00000000-0005-0000-0000-00005B040000}"/>
    <cellStyle name="40% - Accent1 9" xfId="1139" xr:uid="{00000000-0005-0000-0000-00005C040000}"/>
    <cellStyle name="40% - Accent1 9 2" xfId="1140" xr:uid="{00000000-0005-0000-0000-00005D040000}"/>
    <cellStyle name="40% - Accent1 9 3" xfId="1141" xr:uid="{00000000-0005-0000-0000-00005E040000}"/>
    <cellStyle name="40% - Accent2 10" xfId="1142" xr:uid="{00000000-0005-0000-0000-00005F040000}"/>
    <cellStyle name="40% - Accent2 10 2" xfId="1143" xr:uid="{00000000-0005-0000-0000-000060040000}"/>
    <cellStyle name="40% - Accent2 10 3" xfId="1144" xr:uid="{00000000-0005-0000-0000-000061040000}"/>
    <cellStyle name="40% - Accent2 11" xfId="1145" xr:uid="{00000000-0005-0000-0000-000062040000}"/>
    <cellStyle name="40% - Accent2 11 2" xfId="1146" xr:uid="{00000000-0005-0000-0000-000063040000}"/>
    <cellStyle name="40% - Accent2 11 3" xfId="1147" xr:uid="{00000000-0005-0000-0000-000064040000}"/>
    <cellStyle name="40% - Accent2 12" xfId="1148" xr:uid="{00000000-0005-0000-0000-000065040000}"/>
    <cellStyle name="40% - Accent2 12 2" xfId="1149" xr:uid="{00000000-0005-0000-0000-000066040000}"/>
    <cellStyle name="40% - Accent2 12 3" xfId="1150" xr:uid="{00000000-0005-0000-0000-000067040000}"/>
    <cellStyle name="40% - Accent2 13" xfId="1151" xr:uid="{00000000-0005-0000-0000-000068040000}"/>
    <cellStyle name="40% - Accent2 2" xfId="1152" xr:uid="{00000000-0005-0000-0000-000069040000}"/>
    <cellStyle name="40% - Accent2 2 10" xfId="1153" xr:uid="{00000000-0005-0000-0000-00006A040000}"/>
    <cellStyle name="40% - Accent2 2 2" xfId="1154" xr:uid="{00000000-0005-0000-0000-00006B040000}"/>
    <cellStyle name="40% - Accent2 2 2 2" xfId="1155" xr:uid="{00000000-0005-0000-0000-00006C040000}"/>
    <cellStyle name="40% - Accent2 2 2 2 2" xfId="1156" xr:uid="{00000000-0005-0000-0000-00006D040000}"/>
    <cellStyle name="40% - Accent2 2 2 2 3" xfId="1157" xr:uid="{00000000-0005-0000-0000-00006E040000}"/>
    <cellStyle name="40% - Accent2 2 2 3" xfId="1158" xr:uid="{00000000-0005-0000-0000-00006F040000}"/>
    <cellStyle name="40% - Accent2 2 2 3 2" xfId="1159" xr:uid="{00000000-0005-0000-0000-000070040000}"/>
    <cellStyle name="40% - Accent2 2 2 3 3" xfId="1160" xr:uid="{00000000-0005-0000-0000-000071040000}"/>
    <cellStyle name="40% - Accent2 2 2 4" xfId="1161" xr:uid="{00000000-0005-0000-0000-000072040000}"/>
    <cellStyle name="40% - Accent2 2 2 4 2" xfId="1162" xr:uid="{00000000-0005-0000-0000-000073040000}"/>
    <cellStyle name="40% - Accent2 2 2 4 3" xfId="1163" xr:uid="{00000000-0005-0000-0000-000074040000}"/>
    <cellStyle name="40% - Accent2 2 2 5" xfId="1164" xr:uid="{00000000-0005-0000-0000-000075040000}"/>
    <cellStyle name="40% - Accent2 2 2 5 2" xfId="1165" xr:uid="{00000000-0005-0000-0000-000076040000}"/>
    <cellStyle name="40% - Accent2 2 2 5 3" xfId="1166" xr:uid="{00000000-0005-0000-0000-000077040000}"/>
    <cellStyle name="40% - Accent2 2 2 6" xfId="1167" xr:uid="{00000000-0005-0000-0000-000078040000}"/>
    <cellStyle name="40% - Accent2 2 2 7" xfId="1168" xr:uid="{00000000-0005-0000-0000-000079040000}"/>
    <cellStyle name="40% - Accent2 2 3" xfId="1169" xr:uid="{00000000-0005-0000-0000-00007A040000}"/>
    <cellStyle name="40% - Accent2 2 3 2" xfId="1170" xr:uid="{00000000-0005-0000-0000-00007B040000}"/>
    <cellStyle name="40% - Accent2 2 3 2 2" xfId="1171" xr:uid="{00000000-0005-0000-0000-00007C040000}"/>
    <cellStyle name="40% - Accent2 2 3 2 3" xfId="1172" xr:uid="{00000000-0005-0000-0000-00007D040000}"/>
    <cellStyle name="40% - Accent2 2 3 3" xfId="1173" xr:uid="{00000000-0005-0000-0000-00007E040000}"/>
    <cellStyle name="40% - Accent2 2 3 3 2" xfId="1174" xr:uid="{00000000-0005-0000-0000-00007F040000}"/>
    <cellStyle name="40% - Accent2 2 3 3 3" xfId="1175" xr:uid="{00000000-0005-0000-0000-000080040000}"/>
    <cellStyle name="40% - Accent2 2 3 4" xfId="1176" xr:uid="{00000000-0005-0000-0000-000081040000}"/>
    <cellStyle name="40% - Accent2 2 3 4 2" xfId="1177" xr:uid="{00000000-0005-0000-0000-000082040000}"/>
    <cellStyle name="40% - Accent2 2 3 4 3" xfId="1178" xr:uid="{00000000-0005-0000-0000-000083040000}"/>
    <cellStyle name="40% - Accent2 2 3 5" xfId="1179" xr:uid="{00000000-0005-0000-0000-000084040000}"/>
    <cellStyle name="40% - Accent2 2 3 5 2" xfId="1180" xr:uid="{00000000-0005-0000-0000-000085040000}"/>
    <cellStyle name="40% - Accent2 2 3 5 3" xfId="1181" xr:uid="{00000000-0005-0000-0000-000086040000}"/>
    <cellStyle name="40% - Accent2 2 3 6" xfId="1182" xr:uid="{00000000-0005-0000-0000-000087040000}"/>
    <cellStyle name="40% - Accent2 2 3 7" xfId="1183" xr:uid="{00000000-0005-0000-0000-000088040000}"/>
    <cellStyle name="40% - Accent2 2 4" xfId="1184" xr:uid="{00000000-0005-0000-0000-000089040000}"/>
    <cellStyle name="40% - Accent2 2 4 2" xfId="1185" xr:uid="{00000000-0005-0000-0000-00008A040000}"/>
    <cellStyle name="40% - Accent2 2 4 3" xfId="1186" xr:uid="{00000000-0005-0000-0000-00008B040000}"/>
    <cellStyle name="40% - Accent2 2 5" xfId="1187" xr:uid="{00000000-0005-0000-0000-00008C040000}"/>
    <cellStyle name="40% - Accent2 2 5 2" xfId="1188" xr:uid="{00000000-0005-0000-0000-00008D040000}"/>
    <cellStyle name="40% - Accent2 2 5 3" xfId="1189" xr:uid="{00000000-0005-0000-0000-00008E040000}"/>
    <cellStyle name="40% - Accent2 2 6" xfId="1190" xr:uid="{00000000-0005-0000-0000-00008F040000}"/>
    <cellStyle name="40% - Accent2 2 6 2" xfId="1191" xr:uid="{00000000-0005-0000-0000-000090040000}"/>
    <cellStyle name="40% - Accent2 2 6 3" xfId="1192" xr:uid="{00000000-0005-0000-0000-000091040000}"/>
    <cellStyle name="40% - Accent2 2 7" xfId="1193" xr:uid="{00000000-0005-0000-0000-000092040000}"/>
    <cellStyle name="40% - Accent2 2 7 2" xfId="1194" xr:uid="{00000000-0005-0000-0000-000093040000}"/>
    <cellStyle name="40% - Accent2 2 7 3" xfId="1195" xr:uid="{00000000-0005-0000-0000-000094040000}"/>
    <cellStyle name="40% - Accent2 2 8" xfId="1196" xr:uid="{00000000-0005-0000-0000-000095040000}"/>
    <cellStyle name="40% - Accent2 2 9" xfId="1197" xr:uid="{00000000-0005-0000-0000-000096040000}"/>
    <cellStyle name="40% - Accent2 3" xfId="1198" xr:uid="{00000000-0005-0000-0000-000097040000}"/>
    <cellStyle name="40% - Accent2 3 2" xfId="1199" xr:uid="{00000000-0005-0000-0000-000098040000}"/>
    <cellStyle name="40% - Accent2 3 2 2" xfId="1200" xr:uid="{00000000-0005-0000-0000-000099040000}"/>
    <cellStyle name="40% - Accent2 3 2 3" xfId="1201" xr:uid="{00000000-0005-0000-0000-00009A040000}"/>
    <cellStyle name="40% - Accent2 3 3" xfId="1202" xr:uid="{00000000-0005-0000-0000-00009B040000}"/>
    <cellStyle name="40% - Accent2 3 3 2" xfId="1203" xr:uid="{00000000-0005-0000-0000-00009C040000}"/>
    <cellStyle name="40% - Accent2 3 3 3" xfId="1204" xr:uid="{00000000-0005-0000-0000-00009D040000}"/>
    <cellStyle name="40% - Accent2 3 4" xfId="1205" xr:uid="{00000000-0005-0000-0000-00009E040000}"/>
    <cellStyle name="40% - Accent2 3 4 2" xfId="1206" xr:uid="{00000000-0005-0000-0000-00009F040000}"/>
    <cellStyle name="40% - Accent2 3 4 3" xfId="1207" xr:uid="{00000000-0005-0000-0000-0000A0040000}"/>
    <cellStyle name="40% - Accent2 3 5" xfId="1208" xr:uid="{00000000-0005-0000-0000-0000A1040000}"/>
    <cellStyle name="40% - Accent2 3 5 2" xfId="1209" xr:uid="{00000000-0005-0000-0000-0000A2040000}"/>
    <cellStyle name="40% - Accent2 3 5 3" xfId="1210" xr:uid="{00000000-0005-0000-0000-0000A3040000}"/>
    <cellStyle name="40% - Accent2 3 6" xfId="1211" xr:uid="{00000000-0005-0000-0000-0000A4040000}"/>
    <cellStyle name="40% - Accent2 3 7" xfId="1212" xr:uid="{00000000-0005-0000-0000-0000A5040000}"/>
    <cellStyle name="40% - Accent2 4" xfId="1213" xr:uid="{00000000-0005-0000-0000-0000A6040000}"/>
    <cellStyle name="40% - Accent2 4 2" xfId="1214" xr:uid="{00000000-0005-0000-0000-0000A7040000}"/>
    <cellStyle name="40% - Accent2 4 2 2" xfId="1215" xr:uid="{00000000-0005-0000-0000-0000A8040000}"/>
    <cellStyle name="40% - Accent2 4 2 3" xfId="1216" xr:uid="{00000000-0005-0000-0000-0000A9040000}"/>
    <cellStyle name="40% - Accent2 4 3" xfId="1217" xr:uid="{00000000-0005-0000-0000-0000AA040000}"/>
    <cellStyle name="40% - Accent2 4 3 2" xfId="1218" xr:uid="{00000000-0005-0000-0000-0000AB040000}"/>
    <cellStyle name="40% - Accent2 4 3 3" xfId="1219" xr:uid="{00000000-0005-0000-0000-0000AC040000}"/>
    <cellStyle name="40% - Accent2 4 4" xfId="1220" xr:uid="{00000000-0005-0000-0000-0000AD040000}"/>
    <cellStyle name="40% - Accent2 4 4 2" xfId="1221" xr:uid="{00000000-0005-0000-0000-0000AE040000}"/>
    <cellStyle name="40% - Accent2 4 4 3" xfId="1222" xr:uid="{00000000-0005-0000-0000-0000AF040000}"/>
    <cellStyle name="40% - Accent2 4 5" xfId="1223" xr:uid="{00000000-0005-0000-0000-0000B0040000}"/>
    <cellStyle name="40% - Accent2 4 5 2" xfId="1224" xr:uid="{00000000-0005-0000-0000-0000B1040000}"/>
    <cellStyle name="40% - Accent2 4 5 3" xfId="1225" xr:uid="{00000000-0005-0000-0000-0000B2040000}"/>
    <cellStyle name="40% - Accent2 4 6" xfId="1226" xr:uid="{00000000-0005-0000-0000-0000B3040000}"/>
    <cellStyle name="40% - Accent2 4 7" xfId="1227" xr:uid="{00000000-0005-0000-0000-0000B4040000}"/>
    <cellStyle name="40% - Accent2 5" xfId="1228" xr:uid="{00000000-0005-0000-0000-0000B5040000}"/>
    <cellStyle name="40% - Accent2 5 2" xfId="1229" xr:uid="{00000000-0005-0000-0000-0000B6040000}"/>
    <cellStyle name="40% - Accent2 5 2 2" xfId="1230" xr:uid="{00000000-0005-0000-0000-0000B7040000}"/>
    <cellStyle name="40% - Accent2 5 2 3" xfId="1231" xr:uid="{00000000-0005-0000-0000-0000B8040000}"/>
    <cellStyle name="40% - Accent2 5 3" xfId="1232" xr:uid="{00000000-0005-0000-0000-0000B9040000}"/>
    <cellStyle name="40% - Accent2 5 3 2" xfId="1233" xr:uid="{00000000-0005-0000-0000-0000BA040000}"/>
    <cellStyle name="40% - Accent2 5 3 3" xfId="1234" xr:uid="{00000000-0005-0000-0000-0000BB040000}"/>
    <cellStyle name="40% - Accent2 5 4" xfId="1235" xr:uid="{00000000-0005-0000-0000-0000BC040000}"/>
    <cellStyle name="40% - Accent2 5 4 2" xfId="1236" xr:uid="{00000000-0005-0000-0000-0000BD040000}"/>
    <cellStyle name="40% - Accent2 5 4 3" xfId="1237" xr:uid="{00000000-0005-0000-0000-0000BE040000}"/>
    <cellStyle name="40% - Accent2 5 5" xfId="1238" xr:uid="{00000000-0005-0000-0000-0000BF040000}"/>
    <cellStyle name="40% - Accent2 5 5 2" xfId="1239" xr:uid="{00000000-0005-0000-0000-0000C0040000}"/>
    <cellStyle name="40% - Accent2 5 5 3" xfId="1240" xr:uid="{00000000-0005-0000-0000-0000C1040000}"/>
    <cellStyle name="40% - Accent2 5 6" xfId="1241" xr:uid="{00000000-0005-0000-0000-0000C2040000}"/>
    <cellStyle name="40% - Accent2 5 7" xfId="1242" xr:uid="{00000000-0005-0000-0000-0000C3040000}"/>
    <cellStyle name="40% - Accent2 6" xfId="1243" xr:uid="{00000000-0005-0000-0000-0000C4040000}"/>
    <cellStyle name="40% - Accent2 6 2" xfId="1244" xr:uid="{00000000-0005-0000-0000-0000C5040000}"/>
    <cellStyle name="40% - Accent2 6 2 2" xfId="1245" xr:uid="{00000000-0005-0000-0000-0000C6040000}"/>
    <cellStyle name="40% - Accent2 6 2 3" xfId="1246" xr:uid="{00000000-0005-0000-0000-0000C7040000}"/>
    <cellStyle name="40% - Accent2 6 3" xfId="1247" xr:uid="{00000000-0005-0000-0000-0000C8040000}"/>
    <cellStyle name="40% - Accent2 6 3 2" xfId="1248" xr:uid="{00000000-0005-0000-0000-0000C9040000}"/>
    <cellStyle name="40% - Accent2 6 3 3" xfId="1249" xr:uid="{00000000-0005-0000-0000-0000CA040000}"/>
    <cellStyle name="40% - Accent2 6 4" xfId="1250" xr:uid="{00000000-0005-0000-0000-0000CB040000}"/>
    <cellStyle name="40% - Accent2 6 4 2" xfId="1251" xr:uid="{00000000-0005-0000-0000-0000CC040000}"/>
    <cellStyle name="40% - Accent2 6 4 3" xfId="1252" xr:uid="{00000000-0005-0000-0000-0000CD040000}"/>
    <cellStyle name="40% - Accent2 6 5" xfId="1253" xr:uid="{00000000-0005-0000-0000-0000CE040000}"/>
    <cellStyle name="40% - Accent2 6 5 2" xfId="1254" xr:uid="{00000000-0005-0000-0000-0000CF040000}"/>
    <cellStyle name="40% - Accent2 6 5 3" xfId="1255" xr:uid="{00000000-0005-0000-0000-0000D0040000}"/>
    <cellStyle name="40% - Accent2 6 6" xfId="1256" xr:uid="{00000000-0005-0000-0000-0000D1040000}"/>
    <cellStyle name="40% - Accent2 6 7" xfId="1257" xr:uid="{00000000-0005-0000-0000-0000D2040000}"/>
    <cellStyle name="40% - Accent2 7" xfId="1258" xr:uid="{00000000-0005-0000-0000-0000D3040000}"/>
    <cellStyle name="40% - Accent2 7 2" xfId="1259" xr:uid="{00000000-0005-0000-0000-0000D4040000}"/>
    <cellStyle name="40% - Accent2 7 2 2" xfId="1260" xr:uid="{00000000-0005-0000-0000-0000D5040000}"/>
    <cellStyle name="40% - Accent2 7 2 3" xfId="1261" xr:uid="{00000000-0005-0000-0000-0000D6040000}"/>
    <cellStyle name="40% - Accent2 7 3" xfId="1262" xr:uid="{00000000-0005-0000-0000-0000D7040000}"/>
    <cellStyle name="40% - Accent2 7 3 2" xfId="1263" xr:uid="{00000000-0005-0000-0000-0000D8040000}"/>
    <cellStyle name="40% - Accent2 7 3 3" xfId="1264" xr:uid="{00000000-0005-0000-0000-0000D9040000}"/>
    <cellStyle name="40% - Accent2 7 4" xfId="1265" xr:uid="{00000000-0005-0000-0000-0000DA040000}"/>
    <cellStyle name="40% - Accent2 7 4 2" xfId="1266" xr:uid="{00000000-0005-0000-0000-0000DB040000}"/>
    <cellStyle name="40% - Accent2 7 4 3" xfId="1267" xr:uid="{00000000-0005-0000-0000-0000DC040000}"/>
    <cellStyle name="40% - Accent2 7 5" xfId="1268" xr:uid="{00000000-0005-0000-0000-0000DD040000}"/>
    <cellStyle name="40% - Accent2 7 6" xfId="1269" xr:uid="{00000000-0005-0000-0000-0000DE040000}"/>
    <cellStyle name="40% - Accent2 8" xfId="1270" xr:uid="{00000000-0005-0000-0000-0000DF040000}"/>
    <cellStyle name="40% - Accent2 8 2" xfId="1271" xr:uid="{00000000-0005-0000-0000-0000E0040000}"/>
    <cellStyle name="40% - Accent2 8 2 2" xfId="1272" xr:uid="{00000000-0005-0000-0000-0000E1040000}"/>
    <cellStyle name="40% - Accent2 8 2 3" xfId="1273" xr:uid="{00000000-0005-0000-0000-0000E2040000}"/>
    <cellStyle name="40% - Accent2 8 3" xfId="1274" xr:uid="{00000000-0005-0000-0000-0000E3040000}"/>
    <cellStyle name="40% - Accent2 8 3 2" xfId="1275" xr:uid="{00000000-0005-0000-0000-0000E4040000}"/>
    <cellStyle name="40% - Accent2 8 3 3" xfId="1276" xr:uid="{00000000-0005-0000-0000-0000E5040000}"/>
    <cellStyle name="40% - Accent2 8 4" xfId="1277" xr:uid="{00000000-0005-0000-0000-0000E6040000}"/>
    <cellStyle name="40% - Accent2 8 5" xfId="1278" xr:uid="{00000000-0005-0000-0000-0000E7040000}"/>
    <cellStyle name="40% - Accent2 9" xfId="1279" xr:uid="{00000000-0005-0000-0000-0000E8040000}"/>
    <cellStyle name="40% - Accent2 9 2" xfId="1280" xr:uid="{00000000-0005-0000-0000-0000E9040000}"/>
    <cellStyle name="40% - Accent2 9 3" xfId="1281" xr:uid="{00000000-0005-0000-0000-0000EA040000}"/>
    <cellStyle name="40% - Accent3 10" xfId="1282" xr:uid="{00000000-0005-0000-0000-0000EB040000}"/>
    <cellStyle name="40% - Accent3 10 2" xfId="1283" xr:uid="{00000000-0005-0000-0000-0000EC040000}"/>
    <cellStyle name="40% - Accent3 10 3" xfId="1284" xr:uid="{00000000-0005-0000-0000-0000ED040000}"/>
    <cellStyle name="40% - Accent3 11" xfId="1285" xr:uid="{00000000-0005-0000-0000-0000EE040000}"/>
    <cellStyle name="40% - Accent3 11 2" xfId="1286" xr:uid="{00000000-0005-0000-0000-0000EF040000}"/>
    <cellStyle name="40% - Accent3 11 3" xfId="1287" xr:uid="{00000000-0005-0000-0000-0000F0040000}"/>
    <cellStyle name="40% - Accent3 12" xfId="1288" xr:uid="{00000000-0005-0000-0000-0000F1040000}"/>
    <cellStyle name="40% - Accent3 12 2" xfId="1289" xr:uid="{00000000-0005-0000-0000-0000F2040000}"/>
    <cellStyle name="40% - Accent3 12 3" xfId="1290" xr:uid="{00000000-0005-0000-0000-0000F3040000}"/>
    <cellStyle name="40% - Accent3 13" xfId="1291" xr:uid="{00000000-0005-0000-0000-0000F4040000}"/>
    <cellStyle name="40% - Accent3 14" xfId="1292" xr:uid="{00000000-0005-0000-0000-0000F5040000}"/>
    <cellStyle name="40% - Accent3 2" xfId="1293" xr:uid="{00000000-0005-0000-0000-0000F6040000}"/>
    <cellStyle name="40% - Accent3 2 10" xfId="1294" xr:uid="{00000000-0005-0000-0000-0000F7040000}"/>
    <cellStyle name="40% - Accent3 2 2" xfId="1295" xr:uid="{00000000-0005-0000-0000-0000F8040000}"/>
    <cellStyle name="40% - Accent3 2 2 2" xfId="1296" xr:uid="{00000000-0005-0000-0000-0000F9040000}"/>
    <cellStyle name="40% - Accent3 2 2 2 2" xfId="1297" xr:uid="{00000000-0005-0000-0000-0000FA040000}"/>
    <cellStyle name="40% - Accent3 2 2 2 3" xfId="1298" xr:uid="{00000000-0005-0000-0000-0000FB040000}"/>
    <cellStyle name="40% - Accent3 2 2 3" xfId="1299" xr:uid="{00000000-0005-0000-0000-0000FC040000}"/>
    <cellStyle name="40% - Accent3 2 2 3 2" xfId="1300" xr:uid="{00000000-0005-0000-0000-0000FD040000}"/>
    <cellStyle name="40% - Accent3 2 2 3 3" xfId="1301" xr:uid="{00000000-0005-0000-0000-0000FE040000}"/>
    <cellStyle name="40% - Accent3 2 2 4" xfId="1302" xr:uid="{00000000-0005-0000-0000-0000FF040000}"/>
    <cellStyle name="40% - Accent3 2 2 4 2" xfId="1303" xr:uid="{00000000-0005-0000-0000-000000050000}"/>
    <cellStyle name="40% - Accent3 2 2 4 3" xfId="1304" xr:uid="{00000000-0005-0000-0000-000001050000}"/>
    <cellStyle name="40% - Accent3 2 2 5" xfId="1305" xr:uid="{00000000-0005-0000-0000-000002050000}"/>
    <cellStyle name="40% - Accent3 2 2 5 2" xfId="1306" xr:uid="{00000000-0005-0000-0000-000003050000}"/>
    <cellStyle name="40% - Accent3 2 2 5 3" xfId="1307" xr:uid="{00000000-0005-0000-0000-000004050000}"/>
    <cellStyle name="40% - Accent3 2 2 6" xfId="1308" xr:uid="{00000000-0005-0000-0000-000005050000}"/>
    <cellStyle name="40% - Accent3 2 2 7" xfId="1309" xr:uid="{00000000-0005-0000-0000-000006050000}"/>
    <cellStyle name="40% - Accent3 2 3" xfId="1310" xr:uid="{00000000-0005-0000-0000-000007050000}"/>
    <cellStyle name="40% - Accent3 2 3 2" xfId="1311" xr:uid="{00000000-0005-0000-0000-000008050000}"/>
    <cellStyle name="40% - Accent3 2 3 2 2" xfId="1312" xr:uid="{00000000-0005-0000-0000-000009050000}"/>
    <cellStyle name="40% - Accent3 2 3 2 3" xfId="1313" xr:uid="{00000000-0005-0000-0000-00000A050000}"/>
    <cellStyle name="40% - Accent3 2 3 3" xfId="1314" xr:uid="{00000000-0005-0000-0000-00000B050000}"/>
    <cellStyle name="40% - Accent3 2 3 3 2" xfId="1315" xr:uid="{00000000-0005-0000-0000-00000C050000}"/>
    <cellStyle name="40% - Accent3 2 3 3 3" xfId="1316" xr:uid="{00000000-0005-0000-0000-00000D050000}"/>
    <cellStyle name="40% - Accent3 2 3 4" xfId="1317" xr:uid="{00000000-0005-0000-0000-00000E050000}"/>
    <cellStyle name="40% - Accent3 2 3 4 2" xfId="1318" xr:uid="{00000000-0005-0000-0000-00000F050000}"/>
    <cellStyle name="40% - Accent3 2 3 4 3" xfId="1319" xr:uid="{00000000-0005-0000-0000-000010050000}"/>
    <cellStyle name="40% - Accent3 2 3 5" xfId="1320" xr:uid="{00000000-0005-0000-0000-000011050000}"/>
    <cellStyle name="40% - Accent3 2 3 5 2" xfId="1321" xr:uid="{00000000-0005-0000-0000-000012050000}"/>
    <cellStyle name="40% - Accent3 2 3 5 3" xfId="1322" xr:uid="{00000000-0005-0000-0000-000013050000}"/>
    <cellStyle name="40% - Accent3 2 3 6" xfId="1323" xr:uid="{00000000-0005-0000-0000-000014050000}"/>
    <cellStyle name="40% - Accent3 2 3 7" xfId="1324" xr:uid="{00000000-0005-0000-0000-000015050000}"/>
    <cellStyle name="40% - Accent3 2 4" xfId="1325" xr:uid="{00000000-0005-0000-0000-000016050000}"/>
    <cellStyle name="40% - Accent3 2 4 2" xfId="1326" xr:uid="{00000000-0005-0000-0000-000017050000}"/>
    <cellStyle name="40% - Accent3 2 4 3" xfId="1327" xr:uid="{00000000-0005-0000-0000-000018050000}"/>
    <cellStyle name="40% - Accent3 2 5" xfId="1328" xr:uid="{00000000-0005-0000-0000-000019050000}"/>
    <cellStyle name="40% - Accent3 2 5 2" xfId="1329" xr:uid="{00000000-0005-0000-0000-00001A050000}"/>
    <cellStyle name="40% - Accent3 2 5 3" xfId="1330" xr:uid="{00000000-0005-0000-0000-00001B050000}"/>
    <cellStyle name="40% - Accent3 2 6" xfId="1331" xr:uid="{00000000-0005-0000-0000-00001C050000}"/>
    <cellStyle name="40% - Accent3 2 6 2" xfId="1332" xr:uid="{00000000-0005-0000-0000-00001D050000}"/>
    <cellStyle name="40% - Accent3 2 6 3" xfId="1333" xr:uid="{00000000-0005-0000-0000-00001E050000}"/>
    <cellStyle name="40% - Accent3 2 7" xfId="1334" xr:uid="{00000000-0005-0000-0000-00001F050000}"/>
    <cellStyle name="40% - Accent3 2 7 2" xfId="1335" xr:uid="{00000000-0005-0000-0000-000020050000}"/>
    <cellStyle name="40% - Accent3 2 7 3" xfId="1336" xr:uid="{00000000-0005-0000-0000-000021050000}"/>
    <cellStyle name="40% - Accent3 2 8" xfId="1337" xr:uid="{00000000-0005-0000-0000-000022050000}"/>
    <cellStyle name="40% - Accent3 2 9" xfId="1338" xr:uid="{00000000-0005-0000-0000-000023050000}"/>
    <cellStyle name="40% - Accent3 3" xfId="1339" xr:uid="{00000000-0005-0000-0000-000024050000}"/>
    <cellStyle name="40% - Accent3 3 2" xfId="1340" xr:uid="{00000000-0005-0000-0000-000025050000}"/>
    <cellStyle name="40% - Accent3 3 2 2" xfId="1341" xr:uid="{00000000-0005-0000-0000-000026050000}"/>
    <cellStyle name="40% - Accent3 3 2 3" xfId="1342" xr:uid="{00000000-0005-0000-0000-000027050000}"/>
    <cellStyle name="40% - Accent3 3 3" xfId="1343" xr:uid="{00000000-0005-0000-0000-000028050000}"/>
    <cellStyle name="40% - Accent3 3 3 2" xfId="1344" xr:uid="{00000000-0005-0000-0000-000029050000}"/>
    <cellStyle name="40% - Accent3 3 3 3" xfId="1345" xr:uid="{00000000-0005-0000-0000-00002A050000}"/>
    <cellStyle name="40% - Accent3 3 4" xfId="1346" xr:uid="{00000000-0005-0000-0000-00002B050000}"/>
    <cellStyle name="40% - Accent3 3 4 2" xfId="1347" xr:uid="{00000000-0005-0000-0000-00002C050000}"/>
    <cellStyle name="40% - Accent3 3 4 3" xfId="1348" xr:uid="{00000000-0005-0000-0000-00002D050000}"/>
    <cellStyle name="40% - Accent3 3 5" xfId="1349" xr:uid="{00000000-0005-0000-0000-00002E050000}"/>
    <cellStyle name="40% - Accent3 3 5 2" xfId="1350" xr:uid="{00000000-0005-0000-0000-00002F050000}"/>
    <cellStyle name="40% - Accent3 3 5 3" xfId="1351" xr:uid="{00000000-0005-0000-0000-000030050000}"/>
    <cellStyle name="40% - Accent3 3 6" xfId="1352" xr:uid="{00000000-0005-0000-0000-000031050000}"/>
    <cellStyle name="40% - Accent3 3 7" xfId="1353" xr:uid="{00000000-0005-0000-0000-000032050000}"/>
    <cellStyle name="40% - Accent3 4" xfId="1354" xr:uid="{00000000-0005-0000-0000-000033050000}"/>
    <cellStyle name="40% - Accent3 4 2" xfId="1355" xr:uid="{00000000-0005-0000-0000-000034050000}"/>
    <cellStyle name="40% - Accent3 4 2 2" xfId="1356" xr:uid="{00000000-0005-0000-0000-000035050000}"/>
    <cellStyle name="40% - Accent3 4 2 3" xfId="1357" xr:uid="{00000000-0005-0000-0000-000036050000}"/>
    <cellStyle name="40% - Accent3 4 3" xfId="1358" xr:uid="{00000000-0005-0000-0000-000037050000}"/>
    <cellStyle name="40% - Accent3 4 3 2" xfId="1359" xr:uid="{00000000-0005-0000-0000-000038050000}"/>
    <cellStyle name="40% - Accent3 4 3 3" xfId="1360" xr:uid="{00000000-0005-0000-0000-000039050000}"/>
    <cellStyle name="40% - Accent3 4 4" xfId="1361" xr:uid="{00000000-0005-0000-0000-00003A050000}"/>
    <cellStyle name="40% - Accent3 4 4 2" xfId="1362" xr:uid="{00000000-0005-0000-0000-00003B050000}"/>
    <cellStyle name="40% - Accent3 4 4 3" xfId="1363" xr:uid="{00000000-0005-0000-0000-00003C050000}"/>
    <cellStyle name="40% - Accent3 4 5" xfId="1364" xr:uid="{00000000-0005-0000-0000-00003D050000}"/>
    <cellStyle name="40% - Accent3 4 5 2" xfId="1365" xr:uid="{00000000-0005-0000-0000-00003E050000}"/>
    <cellStyle name="40% - Accent3 4 5 3" xfId="1366" xr:uid="{00000000-0005-0000-0000-00003F050000}"/>
    <cellStyle name="40% - Accent3 4 6" xfId="1367" xr:uid="{00000000-0005-0000-0000-000040050000}"/>
    <cellStyle name="40% - Accent3 4 7" xfId="1368" xr:uid="{00000000-0005-0000-0000-000041050000}"/>
    <cellStyle name="40% - Accent3 5" xfId="1369" xr:uid="{00000000-0005-0000-0000-000042050000}"/>
    <cellStyle name="40% - Accent3 5 2" xfId="1370" xr:uid="{00000000-0005-0000-0000-000043050000}"/>
    <cellStyle name="40% - Accent3 5 2 2" xfId="1371" xr:uid="{00000000-0005-0000-0000-000044050000}"/>
    <cellStyle name="40% - Accent3 5 2 3" xfId="1372" xr:uid="{00000000-0005-0000-0000-000045050000}"/>
    <cellStyle name="40% - Accent3 5 3" xfId="1373" xr:uid="{00000000-0005-0000-0000-000046050000}"/>
    <cellStyle name="40% - Accent3 5 3 2" xfId="1374" xr:uid="{00000000-0005-0000-0000-000047050000}"/>
    <cellStyle name="40% - Accent3 5 3 3" xfId="1375" xr:uid="{00000000-0005-0000-0000-000048050000}"/>
    <cellStyle name="40% - Accent3 5 4" xfId="1376" xr:uid="{00000000-0005-0000-0000-000049050000}"/>
    <cellStyle name="40% - Accent3 5 4 2" xfId="1377" xr:uid="{00000000-0005-0000-0000-00004A050000}"/>
    <cellStyle name="40% - Accent3 5 4 3" xfId="1378" xr:uid="{00000000-0005-0000-0000-00004B050000}"/>
    <cellStyle name="40% - Accent3 5 5" xfId="1379" xr:uid="{00000000-0005-0000-0000-00004C050000}"/>
    <cellStyle name="40% - Accent3 5 5 2" xfId="1380" xr:uid="{00000000-0005-0000-0000-00004D050000}"/>
    <cellStyle name="40% - Accent3 5 5 3" xfId="1381" xr:uid="{00000000-0005-0000-0000-00004E050000}"/>
    <cellStyle name="40% - Accent3 5 6" xfId="1382" xr:uid="{00000000-0005-0000-0000-00004F050000}"/>
    <cellStyle name="40% - Accent3 5 7" xfId="1383" xr:uid="{00000000-0005-0000-0000-000050050000}"/>
    <cellStyle name="40% - Accent3 6" xfId="1384" xr:uid="{00000000-0005-0000-0000-000051050000}"/>
    <cellStyle name="40% - Accent3 6 2" xfId="1385" xr:uid="{00000000-0005-0000-0000-000052050000}"/>
    <cellStyle name="40% - Accent3 6 2 2" xfId="1386" xr:uid="{00000000-0005-0000-0000-000053050000}"/>
    <cellStyle name="40% - Accent3 6 2 3" xfId="1387" xr:uid="{00000000-0005-0000-0000-000054050000}"/>
    <cellStyle name="40% - Accent3 6 3" xfId="1388" xr:uid="{00000000-0005-0000-0000-000055050000}"/>
    <cellStyle name="40% - Accent3 6 3 2" xfId="1389" xr:uid="{00000000-0005-0000-0000-000056050000}"/>
    <cellStyle name="40% - Accent3 6 3 3" xfId="1390" xr:uid="{00000000-0005-0000-0000-000057050000}"/>
    <cellStyle name="40% - Accent3 6 4" xfId="1391" xr:uid="{00000000-0005-0000-0000-000058050000}"/>
    <cellStyle name="40% - Accent3 6 4 2" xfId="1392" xr:uid="{00000000-0005-0000-0000-000059050000}"/>
    <cellStyle name="40% - Accent3 6 4 3" xfId="1393" xr:uid="{00000000-0005-0000-0000-00005A050000}"/>
    <cellStyle name="40% - Accent3 6 5" xfId="1394" xr:uid="{00000000-0005-0000-0000-00005B050000}"/>
    <cellStyle name="40% - Accent3 6 5 2" xfId="1395" xr:uid="{00000000-0005-0000-0000-00005C050000}"/>
    <cellStyle name="40% - Accent3 6 5 3" xfId="1396" xr:uid="{00000000-0005-0000-0000-00005D050000}"/>
    <cellStyle name="40% - Accent3 6 6" xfId="1397" xr:uid="{00000000-0005-0000-0000-00005E050000}"/>
    <cellStyle name="40% - Accent3 6 7" xfId="1398" xr:uid="{00000000-0005-0000-0000-00005F050000}"/>
    <cellStyle name="40% - Accent3 7" xfId="1399" xr:uid="{00000000-0005-0000-0000-000060050000}"/>
    <cellStyle name="40% - Accent3 7 2" xfId="1400" xr:uid="{00000000-0005-0000-0000-000061050000}"/>
    <cellStyle name="40% - Accent3 7 2 2" xfId="1401" xr:uid="{00000000-0005-0000-0000-000062050000}"/>
    <cellStyle name="40% - Accent3 7 2 3" xfId="1402" xr:uid="{00000000-0005-0000-0000-000063050000}"/>
    <cellStyle name="40% - Accent3 7 3" xfId="1403" xr:uid="{00000000-0005-0000-0000-000064050000}"/>
    <cellStyle name="40% - Accent3 7 3 2" xfId="1404" xr:uid="{00000000-0005-0000-0000-000065050000}"/>
    <cellStyle name="40% - Accent3 7 3 3" xfId="1405" xr:uid="{00000000-0005-0000-0000-000066050000}"/>
    <cellStyle name="40% - Accent3 7 4" xfId="1406" xr:uid="{00000000-0005-0000-0000-000067050000}"/>
    <cellStyle name="40% - Accent3 7 4 2" xfId="1407" xr:uid="{00000000-0005-0000-0000-000068050000}"/>
    <cellStyle name="40% - Accent3 7 4 3" xfId="1408" xr:uid="{00000000-0005-0000-0000-000069050000}"/>
    <cellStyle name="40% - Accent3 7 5" xfId="1409" xr:uid="{00000000-0005-0000-0000-00006A050000}"/>
    <cellStyle name="40% - Accent3 7 6" xfId="1410" xr:uid="{00000000-0005-0000-0000-00006B050000}"/>
    <cellStyle name="40% - Accent3 8" xfId="1411" xr:uid="{00000000-0005-0000-0000-00006C050000}"/>
    <cellStyle name="40% - Accent3 8 2" xfId="1412" xr:uid="{00000000-0005-0000-0000-00006D050000}"/>
    <cellStyle name="40% - Accent3 8 2 2" xfId="1413" xr:uid="{00000000-0005-0000-0000-00006E050000}"/>
    <cellStyle name="40% - Accent3 8 2 3" xfId="1414" xr:uid="{00000000-0005-0000-0000-00006F050000}"/>
    <cellStyle name="40% - Accent3 8 3" xfId="1415" xr:uid="{00000000-0005-0000-0000-000070050000}"/>
    <cellStyle name="40% - Accent3 8 3 2" xfId="1416" xr:uid="{00000000-0005-0000-0000-000071050000}"/>
    <cellStyle name="40% - Accent3 8 3 3" xfId="1417" xr:uid="{00000000-0005-0000-0000-000072050000}"/>
    <cellStyle name="40% - Accent3 8 4" xfId="1418" xr:uid="{00000000-0005-0000-0000-000073050000}"/>
    <cellStyle name="40% - Accent3 8 5" xfId="1419" xr:uid="{00000000-0005-0000-0000-000074050000}"/>
    <cellStyle name="40% - Accent3 9" xfId="1420" xr:uid="{00000000-0005-0000-0000-000075050000}"/>
    <cellStyle name="40% - Accent3 9 2" xfId="1421" xr:uid="{00000000-0005-0000-0000-000076050000}"/>
    <cellStyle name="40% - Accent3 9 3" xfId="1422" xr:uid="{00000000-0005-0000-0000-000077050000}"/>
    <cellStyle name="40% - Accent4 10" xfId="1423" xr:uid="{00000000-0005-0000-0000-000078050000}"/>
    <cellStyle name="40% - Accent4 10 2" xfId="1424" xr:uid="{00000000-0005-0000-0000-000079050000}"/>
    <cellStyle name="40% - Accent4 10 3" xfId="1425" xr:uid="{00000000-0005-0000-0000-00007A050000}"/>
    <cellStyle name="40% - Accent4 11" xfId="1426" xr:uid="{00000000-0005-0000-0000-00007B050000}"/>
    <cellStyle name="40% - Accent4 11 2" xfId="1427" xr:uid="{00000000-0005-0000-0000-00007C050000}"/>
    <cellStyle name="40% - Accent4 11 3" xfId="1428" xr:uid="{00000000-0005-0000-0000-00007D050000}"/>
    <cellStyle name="40% - Accent4 12" xfId="1429" xr:uid="{00000000-0005-0000-0000-00007E050000}"/>
    <cellStyle name="40% - Accent4 12 2" xfId="1430" xr:uid="{00000000-0005-0000-0000-00007F050000}"/>
    <cellStyle name="40% - Accent4 12 3" xfId="1431" xr:uid="{00000000-0005-0000-0000-000080050000}"/>
    <cellStyle name="40% - Accent4 13" xfId="1432" xr:uid="{00000000-0005-0000-0000-000081050000}"/>
    <cellStyle name="40% - Accent4 14" xfId="1433" xr:uid="{00000000-0005-0000-0000-000082050000}"/>
    <cellStyle name="40% - Accent4 2" xfId="1434" xr:uid="{00000000-0005-0000-0000-000083050000}"/>
    <cellStyle name="40% - Accent4 2 10" xfId="1435" xr:uid="{00000000-0005-0000-0000-000084050000}"/>
    <cellStyle name="40% - Accent4 2 2" xfId="1436" xr:uid="{00000000-0005-0000-0000-000085050000}"/>
    <cellStyle name="40% - Accent4 2 2 2" xfId="1437" xr:uid="{00000000-0005-0000-0000-000086050000}"/>
    <cellStyle name="40% - Accent4 2 2 2 2" xfId="1438" xr:uid="{00000000-0005-0000-0000-000087050000}"/>
    <cellStyle name="40% - Accent4 2 2 2 3" xfId="1439" xr:uid="{00000000-0005-0000-0000-000088050000}"/>
    <cellStyle name="40% - Accent4 2 2 3" xfId="1440" xr:uid="{00000000-0005-0000-0000-000089050000}"/>
    <cellStyle name="40% - Accent4 2 2 3 2" xfId="1441" xr:uid="{00000000-0005-0000-0000-00008A050000}"/>
    <cellStyle name="40% - Accent4 2 2 3 3" xfId="1442" xr:uid="{00000000-0005-0000-0000-00008B050000}"/>
    <cellStyle name="40% - Accent4 2 2 4" xfId="1443" xr:uid="{00000000-0005-0000-0000-00008C050000}"/>
    <cellStyle name="40% - Accent4 2 2 4 2" xfId="1444" xr:uid="{00000000-0005-0000-0000-00008D050000}"/>
    <cellStyle name="40% - Accent4 2 2 4 3" xfId="1445" xr:uid="{00000000-0005-0000-0000-00008E050000}"/>
    <cellStyle name="40% - Accent4 2 2 5" xfId="1446" xr:uid="{00000000-0005-0000-0000-00008F050000}"/>
    <cellStyle name="40% - Accent4 2 2 5 2" xfId="1447" xr:uid="{00000000-0005-0000-0000-000090050000}"/>
    <cellStyle name="40% - Accent4 2 2 5 3" xfId="1448" xr:uid="{00000000-0005-0000-0000-000091050000}"/>
    <cellStyle name="40% - Accent4 2 2 6" xfId="1449" xr:uid="{00000000-0005-0000-0000-000092050000}"/>
    <cellStyle name="40% - Accent4 2 2 7" xfId="1450" xr:uid="{00000000-0005-0000-0000-000093050000}"/>
    <cellStyle name="40% - Accent4 2 3" xfId="1451" xr:uid="{00000000-0005-0000-0000-000094050000}"/>
    <cellStyle name="40% - Accent4 2 3 2" xfId="1452" xr:uid="{00000000-0005-0000-0000-000095050000}"/>
    <cellStyle name="40% - Accent4 2 3 2 2" xfId="1453" xr:uid="{00000000-0005-0000-0000-000096050000}"/>
    <cellStyle name="40% - Accent4 2 3 2 3" xfId="1454" xr:uid="{00000000-0005-0000-0000-000097050000}"/>
    <cellStyle name="40% - Accent4 2 3 3" xfId="1455" xr:uid="{00000000-0005-0000-0000-000098050000}"/>
    <cellStyle name="40% - Accent4 2 3 3 2" xfId="1456" xr:uid="{00000000-0005-0000-0000-000099050000}"/>
    <cellStyle name="40% - Accent4 2 3 3 3" xfId="1457" xr:uid="{00000000-0005-0000-0000-00009A050000}"/>
    <cellStyle name="40% - Accent4 2 3 4" xfId="1458" xr:uid="{00000000-0005-0000-0000-00009B050000}"/>
    <cellStyle name="40% - Accent4 2 3 4 2" xfId="1459" xr:uid="{00000000-0005-0000-0000-00009C050000}"/>
    <cellStyle name="40% - Accent4 2 3 4 3" xfId="1460" xr:uid="{00000000-0005-0000-0000-00009D050000}"/>
    <cellStyle name="40% - Accent4 2 3 5" xfId="1461" xr:uid="{00000000-0005-0000-0000-00009E050000}"/>
    <cellStyle name="40% - Accent4 2 3 5 2" xfId="1462" xr:uid="{00000000-0005-0000-0000-00009F050000}"/>
    <cellStyle name="40% - Accent4 2 3 5 3" xfId="1463" xr:uid="{00000000-0005-0000-0000-0000A0050000}"/>
    <cellStyle name="40% - Accent4 2 3 6" xfId="1464" xr:uid="{00000000-0005-0000-0000-0000A1050000}"/>
    <cellStyle name="40% - Accent4 2 3 7" xfId="1465" xr:uid="{00000000-0005-0000-0000-0000A2050000}"/>
    <cellStyle name="40% - Accent4 2 4" xfId="1466" xr:uid="{00000000-0005-0000-0000-0000A3050000}"/>
    <cellStyle name="40% - Accent4 2 4 2" xfId="1467" xr:uid="{00000000-0005-0000-0000-0000A4050000}"/>
    <cellStyle name="40% - Accent4 2 4 3" xfId="1468" xr:uid="{00000000-0005-0000-0000-0000A5050000}"/>
    <cellStyle name="40% - Accent4 2 5" xfId="1469" xr:uid="{00000000-0005-0000-0000-0000A6050000}"/>
    <cellStyle name="40% - Accent4 2 5 2" xfId="1470" xr:uid="{00000000-0005-0000-0000-0000A7050000}"/>
    <cellStyle name="40% - Accent4 2 5 3" xfId="1471" xr:uid="{00000000-0005-0000-0000-0000A8050000}"/>
    <cellStyle name="40% - Accent4 2 6" xfId="1472" xr:uid="{00000000-0005-0000-0000-0000A9050000}"/>
    <cellStyle name="40% - Accent4 2 6 2" xfId="1473" xr:uid="{00000000-0005-0000-0000-0000AA050000}"/>
    <cellStyle name="40% - Accent4 2 6 3" xfId="1474" xr:uid="{00000000-0005-0000-0000-0000AB050000}"/>
    <cellStyle name="40% - Accent4 2 7" xfId="1475" xr:uid="{00000000-0005-0000-0000-0000AC050000}"/>
    <cellStyle name="40% - Accent4 2 7 2" xfId="1476" xr:uid="{00000000-0005-0000-0000-0000AD050000}"/>
    <cellStyle name="40% - Accent4 2 7 3" xfId="1477" xr:uid="{00000000-0005-0000-0000-0000AE050000}"/>
    <cellStyle name="40% - Accent4 2 8" xfId="1478" xr:uid="{00000000-0005-0000-0000-0000AF050000}"/>
    <cellStyle name="40% - Accent4 2 9" xfId="1479" xr:uid="{00000000-0005-0000-0000-0000B0050000}"/>
    <cellStyle name="40% - Accent4 3" xfId="1480" xr:uid="{00000000-0005-0000-0000-0000B1050000}"/>
    <cellStyle name="40% - Accent4 3 2" xfId="1481" xr:uid="{00000000-0005-0000-0000-0000B2050000}"/>
    <cellStyle name="40% - Accent4 3 2 2" xfId="1482" xr:uid="{00000000-0005-0000-0000-0000B3050000}"/>
    <cellStyle name="40% - Accent4 3 2 3" xfId="1483" xr:uid="{00000000-0005-0000-0000-0000B4050000}"/>
    <cellStyle name="40% - Accent4 3 3" xfId="1484" xr:uid="{00000000-0005-0000-0000-0000B5050000}"/>
    <cellStyle name="40% - Accent4 3 3 2" xfId="1485" xr:uid="{00000000-0005-0000-0000-0000B6050000}"/>
    <cellStyle name="40% - Accent4 3 3 3" xfId="1486" xr:uid="{00000000-0005-0000-0000-0000B7050000}"/>
    <cellStyle name="40% - Accent4 3 4" xfId="1487" xr:uid="{00000000-0005-0000-0000-0000B8050000}"/>
    <cellStyle name="40% - Accent4 3 4 2" xfId="1488" xr:uid="{00000000-0005-0000-0000-0000B9050000}"/>
    <cellStyle name="40% - Accent4 3 4 3" xfId="1489" xr:uid="{00000000-0005-0000-0000-0000BA050000}"/>
    <cellStyle name="40% - Accent4 3 5" xfId="1490" xr:uid="{00000000-0005-0000-0000-0000BB050000}"/>
    <cellStyle name="40% - Accent4 3 5 2" xfId="1491" xr:uid="{00000000-0005-0000-0000-0000BC050000}"/>
    <cellStyle name="40% - Accent4 3 5 3" xfId="1492" xr:uid="{00000000-0005-0000-0000-0000BD050000}"/>
    <cellStyle name="40% - Accent4 3 6" xfId="1493" xr:uid="{00000000-0005-0000-0000-0000BE050000}"/>
    <cellStyle name="40% - Accent4 3 7" xfId="1494" xr:uid="{00000000-0005-0000-0000-0000BF050000}"/>
    <cellStyle name="40% - Accent4 4" xfId="1495" xr:uid="{00000000-0005-0000-0000-0000C0050000}"/>
    <cellStyle name="40% - Accent4 4 2" xfId="1496" xr:uid="{00000000-0005-0000-0000-0000C1050000}"/>
    <cellStyle name="40% - Accent4 4 2 2" xfId="1497" xr:uid="{00000000-0005-0000-0000-0000C2050000}"/>
    <cellStyle name="40% - Accent4 4 2 3" xfId="1498" xr:uid="{00000000-0005-0000-0000-0000C3050000}"/>
    <cellStyle name="40% - Accent4 4 3" xfId="1499" xr:uid="{00000000-0005-0000-0000-0000C4050000}"/>
    <cellStyle name="40% - Accent4 4 3 2" xfId="1500" xr:uid="{00000000-0005-0000-0000-0000C5050000}"/>
    <cellStyle name="40% - Accent4 4 3 3" xfId="1501" xr:uid="{00000000-0005-0000-0000-0000C6050000}"/>
    <cellStyle name="40% - Accent4 4 4" xfId="1502" xr:uid="{00000000-0005-0000-0000-0000C7050000}"/>
    <cellStyle name="40% - Accent4 4 4 2" xfId="1503" xr:uid="{00000000-0005-0000-0000-0000C8050000}"/>
    <cellStyle name="40% - Accent4 4 4 3" xfId="1504" xr:uid="{00000000-0005-0000-0000-0000C9050000}"/>
    <cellStyle name="40% - Accent4 4 5" xfId="1505" xr:uid="{00000000-0005-0000-0000-0000CA050000}"/>
    <cellStyle name="40% - Accent4 4 5 2" xfId="1506" xr:uid="{00000000-0005-0000-0000-0000CB050000}"/>
    <cellStyle name="40% - Accent4 4 5 3" xfId="1507" xr:uid="{00000000-0005-0000-0000-0000CC050000}"/>
    <cellStyle name="40% - Accent4 4 6" xfId="1508" xr:uid="{00000000-0005-0000-0000-0000CD050000}"/>
    <cellStyle name="40% - Accent4 4 7" xfId="1509" xr:uid="{00000000-0005-0000-0000-0000CE050000}"/>
    <cellStyle name="40% - Accent4 5" xfId="1510" xr:uid="{00000000-0005-0000-0000-0000CF050000}"/>
    <cellStyle name="40% - Accent4 5 2" xfId="1511" xr:uid="{00000000-0005-0000-0000-0000D0050000}"/>
    <cellStyle name="40% - Accent4 5 2 2" xfId="1512" xr:uid="{00000000-0005-0000-0000-0000D1050000}"/>
    <cellStyle name="40% - Accent4 5 2 3" xfId="1513" xr:uid="{00000000-0005-0000-0000-0000D2050000}"/>
    <cellStyle name="40% - Accent4 5 3" xfId="1514" xr:uid="{00000000-0005-0000-0000-0000D3050000}"/>
    <cellStyle name="40% - Accent4 5 3 2" xfId="1515" xr:uid="{00000000-0005-0000-0000-0000D4050000}"/>
    <cellStyle name="40% - Accent4 5 3 3" xfId="1516" xr:uid="{00000000-0005-0000-0000-0000D5050000}"/>
    <cellStyle name="40% - Accent4 5 4" xfId="1517" xr:uid="{00000000-0005-0000-0000-0000D6050000}"/>
    <cellStyle name="40% - Accent4 5 4 2" xfId="1518" xr:uid="{00000000-0005-0000-0000-0000D7050000}"/>
    <cellStyle name="40% - Accent4 5 4 3" xfId="1519" xr:uid="{00000000-0005-0000-0000-0000D8050000}"/>
    <cellStyle name="40% - Accent4 5 5" xfId="1520" xr:uid="{00000000-0005-0000-0000-0000D9050000}"/>
    <cellStyle name="40% - Accent4 5 5 2" xfId="1521" xr:uid="{00000000-0005-0000-0000-0000DA050000}"/>
    <cellStyle name="40% - Accent4 5 5 3" xfId="1522" xr:uid="{00000000-0005-0000-0000-0000DB050000}"/>
    <cellStyle name="40% - Accent4 5 6" xfId="1523" xr:uid="{00000000-0005-0000-0000-0000DC050000}"/>
    <cellStyle name="40% - Accent4 5 7" xfId="1524" xr:uid="{00000000-0005-0000-0000-0000DD050000}"/>
    <cellStyle name="40% - Accent4 6" xfId="1525" xr:uid="{00000000-0005-0000-0000-0000DE050000}"/>
    <cellStyle name="40% - Accent4 6 2" xfId="1526" xr:uid="{00000000-0005-0000-0000-0000DF050000}"/>
    <cellStyle name="40% - Accent4 6 2 2" xfId="1527" xr:uid="{00000000-0005-0000-0000-0000E0050000}"/>
    <cellStyle name="40% - Accent4 6 2 3" xfId="1528" xr:uid="{00000000-0005-0000-0000-0000E1050000}"/>
    <cellStyle name="40% - Accent4 6 3" xfId="1529" xr:uid="{00000000-0005-0000-0000-0000E2050000}"/>
    <cellStyle name="40% - Accent4 6 3 2" xfId="1530" xr:uid="{00000000-0005-0000-0000-0000E3050000}"/>
    <cellStyle name="40% - Accent4 6 3 3" xfId="1531" xr:uid="{00000000-0005-0000-0000-0000E4050000}"/>
    <cellStyle name="40% - Accent4 6 4" xfId="1532" xr:uid="{00000000-0005-0000-0000-0000E5050000}"/>
    <cellStyle name="40% - Accent4 6 4 2" xfId="1533" xr:uid="{00000000-0005-0000-0000-0000E6050000}"/>
    <cellStyle name="40% - Accent4 6 4 3" xfId="1534" xr:uid="{00000000-0005-0000-0000-0000E7050000}"/>
    <cellStyle name="40% - Accent4 6 5" xfId="1535" xr:uid="{00000000-0005-0000-0000-0000E8050000}"/>
    <cellStyle name="40% - Accent4 6 5 2" xfId="1536" xr:uid="{00000000-0005-0000-0000-0000E9050000}"/>
    <cellStyle name="40% - Accent4 6 5 3" xfId="1537" xr:uid="{00000000-0005-0000-0000-0000EA050000}"/>
    <cellStyle name="40% - Accent4 6 6" xfId="1538" xr:uid="{00000000-0005-0000-0000-0000EB050000}"/>
    <cellStyle name="40% - Accent4 6 7" xfId="1539" xr:uid="{00000000-0005-0000-0000-0000EC050000}"/>
    <cellStyle name="40% - Accent4 7" xfId="1540" xr:uid="{00000000-0005-0000-0000-0000ED050000}"/>
    <cellStyle name="40% - Accent4 7 2" xfId="1541" xr:uid="{00000000-0005-0000-0000-0000EE050000}"/>
    <cellStyle name="40% - Accent4 7 2 2" xfId="1542" xr:uid="{00000000-0005-0000-0000-0000EF050000}"/>
    <cellStyle name="40% - Accent4 7 2 3" xfId="1543" xr:uid="{00000000-0005-0000-0000-0000F0050000}"/>
    <cellStyle name="40% - Accent4 7 3" xfId="1544" xr:uid="{00000000-0005-0000-0000-0000F1050000}"/>
    <cellStyle name="40% - Accent4 7 3 2" xfId="1545" xr:uid="{00000000-0005-0000-0000-0000F2050000}"/>
    <cellStyle name="40% - Accent4 7 3 3" xfId="1546" xr:uid="{00000000-0005-0000-0000-0000F3050000}"/>
    <cellStyle name="40% - Accent4 7 4" xfId="1547" xr:uid="{00000000-0005-0000-0000-0000F4050000}"/>
    <cellStyle name="40% - Accent4 7 4 2" xfId="1548" xr:uid="{00000000-0005-0000-0000-0000F5050000}"/>
    <cellStyle name="40% - Accent4 7 4 3" xfId="1549" xr:uid="{00000000-0005-0000-0000-0000F6050000}"/>
    <cellStyle name="40% - Accent4 7 5" xfId="1550" xr:uid="{00000000-0005-0000-0000-0000F7050000}"/>
    <cellStyle name="40% - Accent4 7 6" xfId="1551" xr:uid="{00000000-0005-0000-0000-0000F8050000}"/>
    <cellStyle name="40% - Accent4 8" xfId="1552" xr:uid="{00000000-0005-0000-0000-0000F9050000}"/>
    <cellStyle name="40% - Accent4 8 2" xfId="1553" xr:uid="{00000000-0005-0000-0000-0000FA050000}"/>
    <cellStyle name="40% - Accent4 8 2 2" xfId="1554" xr:uid="{00000000-0005-0000-0000-0000FB050000}"/>
    <cellStyle name="40% - Accent4 8 2 3" xfId="1555" xr:uid="{00000000-0005-0000-0000-0000FC050000}"/>
    <cellStyle name="40% - Accent4 8 3" xfId="1556" xr:uid="{00000000-0005-0000-0000-0000FD050000}"/>
    <cellStyle name="40% - Accent4 8 3 2" xfId="1557" xr:uid="{00000000-0005-0000-0000-0000FE050000}"/>
    <cellStyle name="40% - Accent4 8 3 3" xfId="1558" xr:uid="{00000000-0005-0000-0000-0000FF050000}"/>
    <cellStyle name="40% - Accent4 8 4" xfId="1559" xr:uid="{00000000-0005-0000-0000-000000060000}"/>
    <cellStyle name="40% - Accent4 8 5" xfId="1560" xr:uid="{00000000-0005-0000-0000-000001060000}"/>
    <cellStyle name="40% - Accent4 9" xfId="1561" xr:uid="{00000000-0005-0000-0000-000002060000}"/>
    <cellStyle name="40% - Accent4 9 2" xfId="1562" xr:uid="{00000000-0005-0000-0000-000003060000}"/>
    <cellStyle name="40% - Accent4 9 3" xfId="1563" xr:uid="{00000000-0005-0000-0000-000004060000}"/>
    <cellStyle name="40% - Accent5 10" xfId="1564" xr:uid="{00000000-0005-0000-0000-000005060000}"/>
    <cellStyle name="40% - Accent5 10 2" xfId="1565" xr:uid="{00000000-0005-0000-0000-000006060000}"/>
    <cellStyle name="40% - Accent5 10 3" xfId="1566" xr:uid="{00000000-0005-0000-0000-000007060000}"/>
    <cellStyle name="40% - Accent5 11" xfId="1567" xr:uid="{00000000-0005-0000-0000-000008060000}"/>
    <cellStyle name="40% - Accent5 11 2" xfId="1568" xr:uid="{00000000-0005-0000-0000-000009060000}"/>
    <cellStyle name="40% - Accent5 11 3" xfId="1569" xr:uid="{00000000-0005-0000-0000-00000A060000}"/>
    <cellStyle name="40% - Accent5 12" xfId="1570" xr:uid="{00000000-0005-0000-0000-00000B060000}"/>
    <cellStyle name="40% - Accent5 12 2" xfId="1571" xr:uid="{00000000-0005-0000-0000-00000C060000}"/>
    <cellStyle name="40% - Accent5 12 3" xfId="1572" xr:uid="{00000000-0005-0000-0000-00000D060000}"/>
    <cellStyle name="40% - Accent5 13" xfId="1573" xr:uid="{00000000-0005-0000-0000-00000E060000}"/>
    <cellStyle name="40% - Accent5 14" xfId="1574" xr:uid="{00000000-0005-0000-0000-00000F060000}"/>
    <cellStyle name="40% - Accent5 2" xfId="1575" xr:uid="{00000000-0005-0000-0000-000010060000}"/>
    <cellStyle name="40% - Accent5 2 10" xfId="1576" xr:uid="{00000000-0005-0000-0000-000011060000}"/>
    <cellStyle name="40% - Accent5 2 2" xfId="1577" xr:uid="{00000000-0005-0000-0000-000012060000}"/>
    <cellStyle name="40% - Accent5 2 2 2" xfId="1578" xr:uid="{00000000-0005-0000-0000-000013060000}"/>
    <cellStyle name="40% - Accent5 2 2 2 2" xfId="1579" xr:uid="{00000000-0005-0000-0000-000014060000}"/>
    <cellStyle name="40% - Accent5 2 2 2 3" xfId="1580" xr:uid="{00000000-0005-0000-0000-000015060000}"/>
    <cellStyle name="40% - Accent5 2 2 3" xfId="1581" xr:uid="{00000000-0005-0000-0000-000016060000}"/>
    <cellStyle name="40% - Accent5 2 2 3 2" xfId="1582" xr:uid="{00000000-0005-0000-0000-000017060000}"/>
    <cellStyle name="40% - Accent5 2 2 3 3" xfId="1583" xr:uid="{00000000-0005-0000-0000-000018060000}"/>
    <cellStyle name="40% - Accent5 2 2 4" xfId="1584" xr:uid="{00000000-0005-0000-0000-000019060000}"/>
    <cellStyle name="40% - Accent5 2 2 4 2" xfId="1585" xr:uid="{00000000-0005-0000-0000-00001A060000}"/>
    <cellStyle name="40% - Accent5 2 2 4 3" xfId="1586" xr:uid="{00000000-0005-0000-0000-00001B060000}"/>
    <cellStyle name="40% - Accent5 2 2 5" xfId="1587" xr:uid="{00000000-0005-0000-0000-00001C060000}"/>
    <cellStyle name="40% - Accent5 2 2 5 2" xfId="1588" xr:uid="{00000000-0005-0000-0000-00001D060000}"/>
    <cellStyle name="40% - Accent5 2 2 5 3" xfId="1589" xr:uid="{00000000-0005-0000-0000-00001E060000}"/>
    <cellStyle name="40% - Accent5 2 2 6" xfId="1590" xr:uid="{00000000-0005-0000-0000-00001F060000}"/>
    <cellStyle name="40% - Accent5 2 2 7" xfId="1591" xr:uid="{00000000-0005-0000-0000-000020060000}"/>
    <cellStyle name="40% - Accent5 2 3" xfId="1592" xr:uid="{00000000-0005-0000-0000-000021060000}"/>
    <cellStyle name="40% - Accent5 2 3 2" xfId="1593" xr:uid="{00000000-0005-0000-0000-000022060000}"/>
    <cellStyle name="40% - Accent5 2 3 2 2" xfId="1594" xr:uid="{00000000-0005-0000-0000-000023060000}"/>
    <cellStyle name="40% - Accent5 2 3 2 3" xfId="1595" xr:uid="{00000000-0005-0000-0000-000024060000}"/>
    <cellStyle name="40% - Accent5 2 3 3" xfId="1596" xr:uid="{00000000-0005-0000-0000-000025060000}"/>
    <cellStyle name="40% - Accent5 2 3 3 2" xfId="1597" xr:uid="{00000000-0005-0000-0000-000026060000}"/>
    <cellStyle name="40% - Accent5 2 3 3 3" xfId="1598" xr:uid="{00000000-0005-0000-0000-000027060000}"/>
    <cellStyle name="40% - Accent5 2 3 4" xfId="1599" xr:uid="{00000000-0005-0000-0000-000028060000}"/>
    <cellStyle name="40% - Accent5 2 3 4 2" xfId="1600" xr:uid="{00000000-0005-0000-0000-000029060000}"/>
    <cellStyle name="40% - Accent5 2 3 4 3" xfId="1601" xr:uid="{00000000-0005-0000-0000-00002A060000}"/>
    <cellStyle name="40% - Accent5 2 3 5" xfId="1602" xr:uid="{00000000-0005-0000-0000-00002B060000}"/>
    <cellStyle name="40% - Accent5 2 3 5 2" xfId="1603" xr:uid="{00000000-0005-0000-0000-00002C060000}"/>
    <cellStyle name="40% - Accent5 2 3 5 3" xfId="1604" xr:uid="{00000000-0005-0000-0000-00002D060000}"/>
    <cellStyle name="40% - Accent5 2 3 6" xfId="1605" xr:uid="{00000000-0005-0000-0000-00002E060000}"/>
    <cellStyle name="40% - Accent5 2 3 7" xfId="1606" xr:uid="{00000000-0005-0000-0000-00002F060000}"/>
    <cellStyle name="40% - Accent5 2 4" xfId="1607" xr:uid="{00000000-0005-0000-0000-000030060000}"/>
    <cellStyle name="40% - Accent5 2 4 2" xfId="1608" xr:uid="{00000000-0005-0000-0000-000031060000}"/>
    <cellStyle name="40% - Accent5 2 4 3" xfId="1609" xr:uid="{00000000-0005-0000-0000-000032060000}"/>
    <cellStyle name="40% - Accent5 2 5" xfId="1610" xr:uid="{00000000-0005-0000-0000-000033060000}"/>
    <cellStyle name="40% - Accent5 2 5 2" xfId="1611" xr:uid="{00000000-0005-0000-0000-000034060000}"/>
    <cellStyle name="40% - Accent5 2 5 3" xfId="1612" xr:uid="{00000000-0005-0000-0000-000035060000}"/>
    <cellStyle name="40% - Accent5 2 6" xfId="1613" xr:uid="{00000000-0005-0000-0000-000036060000}"/>
    <cellStyle name="40% - Accent5 2 6 2" xfId="1614" xr:uid="{00000000-0005-0000-0000-000037060000}"/>
    <cellStyle name="40% - Accent5 2 6 3" xfId="1615" xr:uid="{00000000-0005-0000-0000-000038060000}"/>
    <cellStyle name="40% - Accent5 2 7" xfId="1616" xr:uid="{00000000-0005-0000-0000-000039060000}"/>
    <cellStyle name="40% - Accent5 2 7 2" xfId="1617" xr:uid="{00000000-0005-0000-0000-00003A060000}"/>
    <cellStyle name="40% - Accent5 2 7 3" xfId="1618" xr:uid="{00000000-0005-0000-0000-00003B060000}"/>
    <cellStyle name="40% - Accent5 2 8" xfId="1619" xr:uid="{00000000-0005-0000-0000-00003C060000}"/>
    <cellStyle name="40% - Accent5 2 9" xfId="1620" xr:uid="{00000000-0005-0000-0000-00003D060000}"/>
    <cellStyle name="40% - Accent5 3" xfId="1621" xr:uid="{00000000-0005-0000-0000-00003E060000}"/>
    <cellStyle name="40% - Accent5 3 2" xfId="1622" xr:uid="{00000000-0005-0000-0000-00003F060000}"/>
    <cellStyle name="40% - Accent5 3 2 2" xfId="1623" xr:uid="{00000000-0005-0000-0000-000040060000}"/>
    <cellStyle name="40% - Accent5 3 2 3" xfId="1624" xr:uid="{00000000-0005-0000-0000-000041060000}"/>
    <cellStyle name="40% - Accent5 3 3" xfId="1625" xr:uid="{00000000-0005-0000-0000-000042060000}"/>
    <cellStyle name="40% - Accent5 3 3 2" xfId="1626" xr:uid="{00000000-0005-0000-0000-000043060000}"/>
    <cellStyle name="40% - Accent5 3 3 3" xfId="1627" xr:uid="{00000000-0005-0000-0000-000044060000}"/>
    <cellStyle name="40% - Accent5 3 4" xfId="1628" xr:uid="{00000000-0005-0000-0000-000045060000}"/>
    <cellStyle name="40% - Accent5 3 4 2" xfId="1629" xr:uid="{00000000-0005-0000-0000-000046060000}"/>
    <cellStyle name="40% - Accent5 3 4 3" xfId="1630" xr:uid="{00000000-0005-0000-0000-000047060000}"/>
    <cellStyle name="40% - Accent5 3 5" xfId="1631" xr:uid="{00000000-0005-0000-0000-000048060000}"/>
    <cellStyle name="40% - Accent5 3 5 2" xfId="1632" xr:uid="{00000000-0005-0000-0000-000049060000}"/>
    <cellStyle name="40% - Accent5 3 5 3" xfId="1633" xr:uid="{00000000-0005-0000-0000-00004A060000}"/>
    <cellStyle name="40% - Accent5 3 6" xfId="1634" xr:uid="{00000000-0005-0000-0000-00004B060000}"/>
    <cellStyle name="40% - Accent5 3 7" xfId="1635" xr:uid="{00000000-0005-0000-0000-00004C060000}"/>
    <cellStyle name="40% - Accent5 4" xfId="1636" xr:uid="{00000000-0005-0000-0000-00004D060000}"/>
    <cellStyle name="40% - Accent5 4 2" xfId="1637" xr:uid="{00000000-0005-0000-0000-00004E060000}"/>
    <cellStyle name="40% - Accent5 4 2 2" xfId="1638" xr:uid="{00000000-0005-0000-0000-00004F060000}"/>
    <cellStyle name="40% - Accent5 4 2 3" xfId="1639" xr:uid="{00000000-0005-0000-0000-000050060000}"/>
    <cellStyle name="40% - Accent5 4 3" xfId="1640" xr:uid="{00000000-0005-0000-0000-000051060000}"/>
    <cellStyle name="40% - Accent5 4 3 2" xfId="1641" xr:uid="{00000000-0005-0000-0000-000052060000}"/>
    <cellStyle name="40% - Accent5 4 3 3" xfId="1642" xr:uid="{00000000-0005-0000-0000-000053060000}"/>
    <cellStyle name="40% - Accent5 4 4" xfId="1643" xr:uid="{00000000-0005-0000-0000-000054060000}"/>
    <cellStyle name="40% - Accent5 4 4 2" xfId="1644" xr:uid="{00000000-0005-0000-0000-000055060000}"/>
    <cellStyle name="40% - Accent5 4 4 3" xfId="1645" xr:uid="{00000000-0005-0000-0000-000056060000}"/>
    <cellStyle name="40% - Accent5 4 5" xfId="1646" xr:uid="{00000000-0005-0000-0000-000057060000}"/>
    <cellStyle name="40% - Accent5 4 5 2" xfId="1647" xr:uid="{00000000-0005-0000-0000-000058060000}"/>
    <cellStyle name="40% - Accent5 4 5 3" xfId="1648" xr:uid="{00000000-0005-0000-0000-000059060000}"/>
    <cellStyle name="40% - Accent5 4 6" xfId="1649" xr:uid="{00000000-0005-0000-0000-00005A060000}"/>
    <cellStyle name="40% - Accent5 4 7" xfId="1650" xr:uid="{00000000-0005-0000-0000-00005B060000}"/>
    <cellStyle name="40% - Accent5 5" xfId="1651" xr:uid="{00000000-0005-0000-0000-00005C060000}"/>
    <cellStyle name="40% - Accent5 5 2" xfId="1652" xr:uid="{00000000-0005-0000-0000-00005D060000}"/>
    <cellStyle name="40% - Accent5 5 2 2" xfId="1653" xr:uid="{00000000-0005-0000-0000-00005E060000}"/>
    <cellStyle name="40% - Accent5 5 2 3" xfId="1654" xr:uid="{00000000-0005-0000-0000-00005F060000}"/>
    <cellStyle name="40% - Accent5 5 3" xfId="1655" xr:uid="{00000000-0005-0000-0000-000060060000}"/>
    <cellStyle name="40% - Accent5 5 3 2" xfId="1656" xr:uid="{00000000-0005-0000-0000-000061060000}"/>
    <cellStyle name="40% - Accent5 5 3 3" xfId="1657" xr:uid="{00000000-0005-0000-0000-000062060000}"/>
    <cellStyle name="40% - Accent5 5 4" xfId="1658" xr:uid="{00000000-0005-0000-0000-000063060000}"/>
    <cellStyle name="40% - Accent5 5 4 2" xfId="1659" xr:uid="{00000000-0005-0000-0000-000064060000}"/>
    <cellStyle name="40% - Accent5 5 4 3" xfId="1660" xr:uid="{00000000-0005-0000-0000-000065060000}"/>
    <cellStyle name="40% - Accent5 5 5" xfId="1661" xr:uid="{00000000-0005-0000-0000-000066060000}"/>
    <cellStyle name="40% - Accent5 5 5 2" xfId="1662" xr:uid="{00000000-0005-0000-0000-000067060000}"/>
    <cellStyle name="40% - Accent5 5 5 3" xfId="1663" xr:uid="{00000000-0005-0000-0000-000068060000}"/>
    <cellStyle name="40% - Accent5 5 6" xfId="1664" xr:uid="{00000000-0005-0000-0000-000069060000}"/>
    <cellStyle name="40% - Accent5 5 7" xfId="1665" xr:uid="{00000000-0005-0000-0000-00006A060000}"/>
    <cellStyle name="40% - Accent5 6" xfId="1666" xr:uid="{00000000-0005-0000-0000-00006B060000}"/>
    <cellStyle name="40% - Accent5 6 2" xfId="1667" xr:uid="{00000000-0005-0000-0000-00006C060000}"/>
    <cellStyle name="40% - Accent5 6 2 2" xfId="1668" xr:uid="{00000000-0005-0000-0000-00006D060000}"/>
    <cellStyle name="40% - Accent5 6 2 3" xfId="1669" xr:uid="{00000000-0005-0000-0000-00006E060000}"/>
    <cellStyle name="40% - Accent5 6 3" xfId="1670" xr:uid="{00000000-0005-0000-0000-00006F060000}"/>
    <cellStyle name="40% - Accent5 6 3 2" xfId="1671" xr:uid="{00000000-0005-0000-0000-000070060000}"/>
    <cellStyle name="40% - Accent5 6 3 3" xfId="1672" xr:uid="{00000000-0005-0000-0000-000071060000}"/>
    <cellStyle name="40% - Accent5 6 4" xfId="1673" xr:uid="{00000000-0005-0000-0000-000072060000}"/>
    <cellStyle name="40% - Accent5 6 4 2" xfId="1674" xr:uid="{00000000-0005-0000-0000-000073060000}"/>
    <cellStyle name="40% - Accent5 6 4 3" xfId="1675" xr:uid="{00000000-0005-0000-0000-000074060000}"/>
    <cellStyle name="40% - Accent5 6 5" xfId="1676" xr:uid="{00000000-0005-0000-0000-000075060000}"/>
    <cellStyle name="40% - Accent5 6 5 2" xfId="1677" xr:uid="{00000000-0005-0000-0000-000076060000}"/>
    <cellStyle name="40% - Accent5 6 5 3" xfId="1678" xr:uid="{00000000-0005-0000-0000-000077060000}"/>
    <cellStyle name="40% - Accent5 6 6" xfId="1679" xr:uid="{00000000-0005-0000-0000-000078060000}"/>
    <cellStyle name="40% - Accent5 6 7" xfId="1680" xr:uid="{00000000-0005-0000-0000-000079060000}"/>
    <cellStyle name="40% - Accent5 7" xfId="1681" xr:uid="{00000000-0005-0000-0000-00007A060000}"/>
    <cellStyle name="40% - Accent5 7 2" xfId="1682" xr:uid="{00000000-0005-0000-0000-00007B060000}"/>
    <cellStyle name="40% - Accent5 7 2 2" xfId="1683" xr:uid="{00000000-0005-0000-0000-00007C060000}"/>
    <cellStyle name="40% - Accent5 7 2 3" xfId="1684" xr:uid="{00000000-0005-0000-0000-00007D060000}"/>
    <cellStyle name="40% - Accent5 7 3" xfId="1685" xr:uid="{00000000-0005-0000-0000-00007E060000}"/>
    <cellStyle name="40% - Accent5 7 3 2" xfId="1686" xr:uid="{00000000-0005-0000-0000-00007F060000}"/>
    <cellStyle name="40% - Accent5 7 3 3" xfId="1687" xr:uid="{00000000-0005-0000-0000-000080060000}"/>
    <cellStyle name="40% - Accent5 7 4" xfId="1688" xr:uid="{00000000-0005-0000-0000-000081060000}"/>
    <cellStyle name="40% - Accent5 7 4 2" xfId="1689" xr:uid="{00000000-0005-0000-0000-000082060000}"/>
    <cellStyle name="40% - Accent5 7 4 3" xfId="1690" xr:uid="{00000000-0005-0000-0000-000083060000}"/>
    <cellStyle name="40% - Accent5 7 5" xfId="1691" xr:uid="{00000000-0005-0000-0000-000084060000}"/>
    <cellStyle name="40% - Accent5 7 6" xfId="1692" xr:uid="{00000000-0005-0000-0000-000085060000}"/>
    <cellStyle name="40% - Accent5 8" xfId="1693" xr:uid="{00000000-0005-0000-0000-000086060000}"/>
    <cellStyle name="40% - Accent5 8 2" xfId="1694" xr:uid="{00000000-0005-0000-0000-000087060000}"/>
    <cellStyle name="40% - Accent5 8 2 2" xfId="1695" xr:uid="{00000000-0005-0000-0000-000088060000}"/>
    <cellStyle name="40% - Accent5 8 2 3" xfId="1696" xr:uid="{00000000-0005-0000-0000-000089060000}"/>
    <cellStyle name="40% - Accent5 8 3" xfId="1697" xr:uid="{00000000-0005-0000-0000-00008A060000}"/>
    <cellStyle name="40% - Accent5 8 3 2" xfId="1698" xr:uid="{00000000-0005-0000-0000-00008B060000}"/>
    <cellStyle name="40% - Accent5 8 3 3" xfId="1699" xr:uid="{00000000-0005-0000-0000-00008C060000}"/>
    <cellStyle name="40% - Accent5 8 4" xfId="1700" xr:uid="{00000000-0005-0000-0000-00008D060000}"/>
    <cellStyle name="40% - Accent5 8 5" xfId="1701" xr:uid="{00000000-0005-0000-0000-00008E060000}"/>
    <cellStyle name="40% - Accent5 9" xfId="1702" xr:uid="{00000000-0005-0000-0000-00008F060000}"/>
    <cellStyle name="40% - Accent5 9 2" xfId="1703" xr:uid="{00000000-0005-0000-0000-000090060000}"/>
    <cellStyle name="40% - Accent5 9 3" xfId="1704" xr:uid="{00000000-0005-0000-0000-000091060000}"/>
    <cellStyle name="40% - Accent6 10" xfId="1705" xr:uid="{00000000-0005-0000-0000-000092060000}"/>
    <cellStyle name="40% - Accent6 10 2" xfId="1706" xr:uid="{00000000-0005-0000-0000-000093060000}"/>
    <cellStyle name="40% - Accent6 10 3" xfId="1707" xr:uid="{00000000-0005-0000-0000-000094060000}"/>
    <cellStyle name="40% - Accent6 11" xfId="1708" xr:uid="{00000000-0005-0000-0000-000095060000}"/>
    <cellStyle name="40% - Accent6 11 2" xfId="1709" xr:uid="{00000000-0005-0000-0000-000096060000}"/>
    <cellStyle name="40% - Accent6 11 3" xfId="1710" xr:uid="{00000000-0005-0000-0000-000097060000}"/>
    <cellStyle name="40% - Accent6 12" xfId="1711" xr:uid="{00000000-0005-0000-0000-000098060000}"/>
    <cellStyle name="40% - Accent6 12 2" xfId="1712" xr:uid="{00000000-0005-0000-0000-000099060000}"/>
    <cellStyle name="40% - Accent6 12 3" xfId="1713" xr:uid="{00000000-0005-0000-0000-00009A060000}"/>
    <cellStyle name="40% - Accent6 13" xfId="1714" xr:uid="{00000000-0005-0000-0000-00009B060000}"/>
    <cellStyle name="40% - Accent6 14" xfId="1715" xr:uid="{00000000-0005-0000-0000-00009C060000}"/>
    <cellStyle name="40% - Accent6 2" xfId="1716" xr:uid="{00000000-0005-0000-0000-00009D060000}"/>
    <cellStyle name="40% - Accent6 2 10" xfId="1717" xr:uid="{00000000-0005-0000-0000-00009E060000}"/>
    <cellStyle name="40% - Accent6 2 2" xfId="1718" xr:uid="{00000000-0005-0000-0000-00009F060000}"/>
    <cellStyle name="40% - Accent6 2 2 2" xfId="1719" xr:uid="{00000000-0005-0000-0000-0000A0060000}"/>
    <cellStyle name="40% - Accent6 2 2 2 2" xfId="1720" xr:uid="{00000000-0005-0000-0000-0000A1060000}"/>
    <cellStyle name="40% - Accent6 2 2 2 3" xfId="1721" xr:uid="{00000000-0005-0000-0000-0000A2060000}"/>
    <cellStyle name="40% - Accent6 2 2 3" xfId="1722" xr:uid="{00000000-0005-0000-0000-0000A3060000}"/>
    <cellStyle name="40% - Accent6 2 2 3 2" xfId="1723" xr:uid="{00000000-0005-0000-0000-0000A4060000}"/>
    <cellStyle name="40% - Accent6 2 2 3 3" xfId="1724" xr:uid="{00000000-0005-0000-0000-0000A5060000}"/>
    <cellStyle name="40% - Accent6 2 2 4" xfId="1725" xr:uid="{00000000-0005-0000-0000-0000A6060000}"/>
    <cellStyle name="40% - Accent6 2 2 4 2" xfId="1726" xr:uid="{00000000-0005-0000-0000-0000A7060000}"/>
    <cellStyle name="40% - Accent6 2 2 4 3" xfId="1727" xr:uid="{00000000-0005-0000-0000-0000A8060000}"/>
    <cellStyle name="40% - Accent6 2 2 5" xfId="1728" xr:uid="{00000000-0005-0000-0000-0000A9060000}"/>
    <cellStyle name="40% - Accent6 2 2 5 2" xfId="1729" xr:uid="{00000000-0005-0000-0000-0000AA060000}"/>
    <cellStyle name="40% - Accent6 2 2 5 3" xfId="1730" xr:uid="{00000000-0005-0000-0000-0000AB060000}"/>
    <cellStyle name="40% - Accent6 2 2 6" xfId="1731" xr:uid="{00000000-0005-0000-0000-0000AC060000}"/>
    <cellStyle name="40% - Accent6 2 2 7" xfId="1732" xr:uid="{00000000-0005-0000-0000-0000AD060000}"/>
    <cellStyle name="40% - Accent6 2 3" xfId="1733" xr:uid="{00000000-0005-0000-0000-0000AE060000}"/>
    <cellStyle name="40% - Accent6 2 3 2" xfId="1734" xr:uid="{00000000-0005-0000-0000-0000AF060000}"/>
    <cellStyle name="40% - Accent6 2 3 2 2" xfId="1735" xr:uid="{00000000-0005-0000-0000-0000B0060000}"/>
    <cellStyle name="40% - Accent6 2 3 2 3" xfId="1736" xr:uid="{00000000-0005-0000-0000-0000B1060000}"/>
    <cellStyle name="40% - Accent6 2 3 3" xfId="1737" xr:uid="{00000000-0005-0000-0000-0000B2060000}"/>
    <cellStyle name="40% - Accent6 2 3 3 2" xfId="1738" xr:uid="{00000000-0005-0000-0000-0000B3060000}"/>
    <cellStyle name="40% - Accent6 2 3 3 3" xfId="1739" xr:uid="{00000000-0005-0000-0000-0000B4060000}"/>
    <cellStyle name="40% - Accent6 2 3 4" xfId="1740" xr:uid="{00000000-0005-0000-0000-0000B5060000}"/>
    <cellStyle name="40% - Accent6 2 3 4 2" xfId="1741" xr:uid="{00000000-0005-0000-0000-0000B6060000}"/>
    <cellStyle name="40% - Accent6 2 3 4 3" xfId="1742" xr:uid="{00000000-0005-0000-0000-0000B7060000}"/>
    <cellStyle name="40% - Accent6 2 3 5" xfId="1743" xr:uid="{00000000-0005-0000-0000-0000B8060000}"/>
    <cellStyle name="40% - Accent6 2 3 5 2" xfId="1744" xr:uid="{00000000-0005-0000-0000-0000B9060000}"/>
    <cellStyle name="40% - Accent6 2 3 5 3" xfId="1745" xr:uid="{00000000-0005-0000-0000-0000BA060000}"/>
    <cellStyle name="40% - Accent6 2 3 6" xfId="1746" xr:uid="{00000000-0005-0000-0000-0000BB060000}"/>
    <cellStyle name="40% - Accent6 2 3 7" xfId="1747" xr:uid="{00000000-0005-0000-0000-0000BC060000}"/>
    <cellStyle name="40% - Accent6 2 4" xfId="1748" xr:uid="{00000000-0005-0000-0000-0000BD060000}"/>
    <cellStyle name="40% - Accent6 2 4 2" xfId="1749" xr:uid="{00000000-0005-0000-0000-0000BE060000}"/>
    <cellStyle name="40% - Accent6 2 4 3" xfId="1750" xr:uid="{00000000-0005-0000-0000-0000BF060000}"/>
    <cellStyle name="40% - Accent6 2 5" xfId="1751" xr:uid="{00000000-0005-0000-0000-0000C0060000}"/>
    <cellStyle name="40% - Accent6 2 5 2" xfId="1752" xr:uid="{00000000-0005-0000-0000-0000C1060000}"/>
    <cellStyle name="40% - Accent6 2 5 3" xfId="1753" xr:uid="{00000000-0005-0000-0000-0000C2060000}"/>
    <cellStyle name="40% - Accent6 2 6" xfId="1754" xr:uid="{00000000-0005-0000-0000-0000C3060000}"/>
    <cellStyle name="40% - Accent6 2 6 2" xfId="1755" xr:uid="{00000000-0005-0000-0000-0000C4060000}"/>
    <cellStyle name="40% - Accent6 2 6 3" xfId="1756" xr:uid="{00000000-0005-0000-0000-0000C5060000}"/>
    <cellStyle name="40% - Accent6 2 7" xfId="1757" xr:uid="{00000000-0005-0000-0000-0000C6060000}"/>
    <cellStyle name="40% - Accent6 2 7 2" xfId="1758" xr:uid="{00000000-0005-0000-0000-0000C7060000}"/>
    <cellStyle name="40% - Accent6 2 7 3" xfId="1759" xr:uid="{00000000-0005-0000-0000-0000C8060000}"/>
    <cellStyle name="40% - Accent6 2 8" xfId="1760" xr:uid="{00000000-0005-0000-0000-0000C9060000}"/>
    <cellStyle name="40% - Accent6 2 9" xfId="1761" xr:uid="{00000000-0005-0000-0000-0000CA060000}"/>
    <cellStyle name="40% - Accent6 3" xfId="1762" xr:uid="{00000000-0005-0000-0000-0000CB060000}"/>
    <cellStyle name="40% - Accent6 3 2" xfId="1763" xr:uid="{00000000-0005-0000-0000-0000CC060000}"/>
    <cellStyle name="40% - Accent6 3 2 2" xfId="1764" xr:uid="{00000000-0005-0000-0000-0000CD060000}"/>
    <cellStyle name="40% - Accent6 3 2 3" xfId="1765" xr:uid="{00000000-0005-0000-0000-0000CE060000}"/>
    <cellStyle name="40% - Accent6 3 3" xfId="1766" xr:uid="{00000000-0005-0000-0000-0000CF060000}"/>
    <cellStyle name="40% - Accent6 3 3 2" xfId="1767" xr:uid="{00000000-0005-0000-0000-0000D0060000}"/>
    <cellStyle name="40% - Accent6 3 3 3" xfId="1768" xr:uid="{00000000-0005-0000-0000-0000D1060000}"/>
    <cellStyle name="40% - Accent6 3 4" xfId="1769" xr:uid="{00000000-0005-0000-0000-0000D2060000}"/>
    <cellStyle name="40% - Accent6 3 4 2" xfId="1770" xr:uid="{00000000-0005-0000-0000-0000D3060000}"/>
    <cellStyle name="40% - Accent6 3 4 3" xfId="1771" xr:uid="{00000000-0005-0000-0000-0000D4060000}"/>
    <cellStyle name="40% - Accent6 3 5" xfId="1772" xr:uid="{00000000-0005-0000-0000-0000D5060000}"/>
    <cellStyle name="40% - Accent6 3 5 2" xfId="1773" xr:uid="{00000000-0005-0000-0000-0000D6060000}"/>
    <cellStyle name="40% - Accent6 3 5 3" xfId="1774" xr:uid="{00000000-0005-0000-0000-0000D7060000}"/>
    <cellStyle name="40% - Accent6 3 6" xfId="1775" xr:uid="{00000000-0005-0000-0000-0000D8060000}"/>
    <cellStyle name="40% - Accent6 3 7" xfId="1776" xr:uid="{00000000-0005-0000-0000-0000D9060000}"/>
    <cellStyle name="40% - Accent6 4" xfId="1777" xr:uid="{00000000-0005-0000-0000-0000DA060000}"/>
    <cellStyle name="40% - Accent6 4 2" xfId="1778" xr:uid="{00000000-0005-0000-0000-0000DB060000}"/>
    <cellStyle name="40% - Accent6 4 2 2" xfId="1779" xr:uid="{00000000-0005-0000-0000-0000DC060000}"/>
    <cellStyle name="40% - Accent6 4 2 3" xfId="1780" xr:uid="{00000000-0005-0000-0000-0000DD060000}"/>
    <cellStyle name="40% - Accent6 4 3" xfId="1781" xr:uid="{00000000-0005-0000-0000-0000DE060000}"/>
    <cellStyle name="40% - Accent6 4 3 2" xfId="1782" xr:uid="{00000000-0005-0000-0000-0000DF060000}"/>
    <cellStyle name="40% - Accent6 4 3 3" xfId="1783" xr:uid="{00000000-0005-0000-0000-0000E0060000}"/>
    <cellStyle name="40% - Accent6 4 4" xfId="1784" xr:uid="{00000000-0005-0000-0000-0000E1060000}"/>
    <cellStyle name="40% - Accent6 4 4 2" xfId="1785" xr:uid="{00000000-0005-0000-0000-0000E2060000}"/>
    <cellStyle name="40% - Accent6 4 4 3" xfId="1786" xr:uid="{00000000-0005-0000-0000-0000E3060000}"/>
    <cellStyle name="40% - Accent6 4 5" xfId="1787" xr:uid="{00000000-0005-0000-0000-0000E4060000}"/>
    <cellStyle name="40% - Accent6 4 5 2" xfId="1788" xr:uid="{00000000-0005-0000-0000-0000E5060000}"/>
    <cellStyle name="40% - Accent6 4 5 3" xfId="1789" xr:uid="{00000000-0005-0000-0000-0000E6060000}"/>
    <cellStyle name="40% - Accent6 4 6" xfId="1790" xr:uid="{00000000-0005-0000-0000-0000E7060000}"/>
    <cellStyle name="40% - Accent6 4 7" xfId="1791" xr:uid="{00000000-0005-0000-0000-0000E8060000}"/>
    <cellStyle name="40% - Accent6 5" xfId="1792" xr:uid="{00000000-0005-0000-0000-0000E9060000}"/>
    <cellStyle name="40% - Accent6 5 2" xfId="1793" xr:uid="{00000000-0005-0000-0000-0000EA060000}"/>
    <cellStyle name="40% - Accent6 5 2 2" xfId="1794" xr:uid="{00000000-0005-0000-0000-0000EB060000}"/>
    <cellStyle name="40% - Accent6 5 2 3" xfId="1795" xr:uid="{00000000-0005-0000-0000-0000EC060000}"/>
    <cellStyle name="40% - Accent6 5 3" xfId="1796" xr:uid="{00000000-0005-0000-0000-0000ED060000}"/>
    <cellStyle name="40% - Accent6 5 3 2" xfId="1797" xr:uid="{00000000-0005-0000-0000-0000EE060000}"/>
    <cellStyle name="40% - Accent6 5 3 3" xfId="1798" xr:uid="{00000000-0005-0000-0000-0000EF060000}"/>
    <cellStyle name="40% - Accent6 5 4" xfId="1799" xr:uid="{00000000-0005-0000-0000-0000F0060000}"/>
    <cellStyle name="40% - Accent6 5 4 2" xfId="1800" xr:uid="{00000000-0005-0000-0000-0000F1060000}"/>
    <cellStyle name="40% - Accent6 5 4 3" xfId="1801" xr:uid="{00000000-0005-0000-0000-0000F2060000}"/>
    <cellStyle name="40% - Accent6 5 5" xfId="1802" xr:uid="{00000000-0005-0000-0000-0000F3060000}"/>
    <cellStyle name="40% - Accent6 5 5 2" xfId="1803" xr:uid="{00000000-0005-0000-0000-0000F4060000}"/>
    <cellStyle name="40% - Accent6 5 5 3" xfId="1804" xr:uid="{00000000-0005-0000-0000-0000F5060000}"/>
    <cellStyle name="40% - Accent6 5 6" xfId="1805" xr:uid="{00000000-0005-0000-0000-0000F6060000}"/>
    <cellStyle name="40% - Accent6 5 7" xfId="1806" xr:uid="{00000000-0005-0000-0000-0000F7060000}"/>
    <cellStyle name="40% - Accent6 6" xfId="1807" xr:uid="{00000000-0005-0000-0000-0000F8060000}"/>
    <cellStyle name="40% - Accent6 6 2" xfId="1808" xr:uid="{00000000-0005-0000-0000-0000F9060000}"/>
    <cellStyle name="40% - Accent6 6 2 2" xfId="1809" xr:uid="{00000000-0005-0000-0000-0000FA060000}"/>
    <cellStyle name="40% - Accent6 6 2 3" xfId="1810" xr:uid="{00000000-0005-0000-0000-0000FB060000}"/>
    <cellStyle name="40% - Accent6 6 3" xfId="1811" xr:uid="{00000000-0005-0000-0000-0000FC060000}"/>
    <cellStyle name="40% - Accent6 6 3 2" xfId="1812" xr:uid="{00000000-0005-0000-0000-0000FD060000}"/>
    <cellStyle name="40% - Accent6 6 3 3" xfId="1813" xr:uid="{00000000-0005-0000-0000-0000FE060000}"/>
    <cellStyle name="40% - Accent6 6 4" xfId="1814" xr:uid="{00000000-0005-0000-0000-0000FF060000}"/>
    <cellStyle name="40% - Accent6 6 4 2" xfId="1815" xr:uid="{00000000-0005-0000-0000-000000070000}"/>
    <cellStyle name="40% - Accent6 6 4 3" xfId="1816" xr:uid="{00000000-0005-0000-0000-000001070000}"/>
    <cellStyle name="40% - Accent6 6 5" xfId="1817" xr:uid="{00000000-0005-0000-0000-000002070000}"/>
    <cellStyle name="40% - Accent6 6 5 2" xfId="1818" xr:uid="{00000000-0005-0000-0000-000003070000}"/>
    <cellStyle name="40% - Accent6 6 5 3" xfId="1819" xr:uid="{00000000-0005-0000-0000-000004070000}"/>
    <cellStyle name="40% - Accent6 6 6" xfId="1820" xr:uid="{00000000-0005-0000-0000-000005070000}"/>
    <cellStyle name="40% - Accent6 6 7" xfId="1821" xr:uid="{00000000-0005-0000-0000-000006070000}"/>
    <cellStyle name="40% - Accent6 7" xfId="1822" xr:uid="{00000000-0005-0000-0000-000007070000}"/>
    <cellStyle name="40% - Accent6 7 2" xfId="1823" xr:uid="{00000000-0005-0000-0000-000008070000}"/>
    <cellStyle name="40% - Accent6 7 2 2" xfId="1824" xr:uid="{00000000-0005-0000-0000-000009070000}"/>
    <cellStyle name="40% - Accent6 7 2 3" xfId="1825" xr:uid="{00000000-0005-0000-0000-00000A070000}"/>
    <cellStyle name="40% - Accent6 7 3" xfId="1826" xr:uid="{00000000-0005-0000-0000-00000B070000}"/>
    <cellStyle name="40% - Accent6 7 3 2" xfId="1827" xr:uid="{00000000-0005-0000-0000-00000C070000}"/>
    <cellStyle name="40% - Accent6 7 3 3" xfId="1828" xr:uid="{00000000-0005-0000-0000-00000D070000}"/>
    <cellStyle name="40% - Accent6 7 4" xfId="1829" xr:uid="{00000000-0005-0000-0000-00000E070000}"/>
    <cellStyle name="40% - Accent6 7 4 2" xfId="1830" xr:uid="{00000000-0005-0000-0000-00000F070000}"/>
    <cellStyle name="40% - Accent6 7 4 3" xfId="1831" xr:uid="{00000000-0005-0000-0000-000010070000}"/>
    <cellStyle name="40% - Accent6 7 5" xfId="1832" xr:uid="{00000000-0005-0000-0000-000011070000}"/>
    <cellStyle name="40% - Accent6 7 6" xfId="1833" xr:uid="{00000000-0005-0000-0000-000012070000}"/>
    <cellStyle name="40% - Accent6 8" xfId="1834" xr:uid="{00000000-0005-0000-0000-000013070000}"/>
    <cellStyle name="40% - Accent6 8 2" xfId="1835" xr:uid="{00000000-0005-0000-0000-000014070000}"/>
    <cellStyle name="40% - Accent6 8 2 2" xfId="1836" xr:uid="{00000000-0005-0000-0000-000015070000}"/>
    <cellStyle name="40% - Accent6 8 2 3" xfId="1837" xr:uid="{00000000-0005-0000-0000-000016070000}"/>
    <cellStyle name="40% - Accent6 8 3" xfId="1838" xr:uid="{00000000-0005-0000-0000-000017070000}"/>
    <cellStyle name="40% - Accent6 8 3 2" xfId="1839" xr:uid="{00000000-0005-0000-0000-000018070000}"/>
    <cellStyle name="40% - Accent6 8 3 3" xfId="1840" xr:uid="{00000000-0005-0000-0000-000019070000}"/>
    <cellStyle name="40% - Accent6 8 4" xfId="1841" xr:uid="{00000000-0005-0000-0000-00001A070000}"/>
    <cellStyle name="40% - Accent6 8 5" xfId="1842" xr:uid="{00000000-0005-0000-0000-00001B070000}"/>
    <cellStyle name="40% - Accent6 9" xfId="1843" xr:uid="{00000000-0005-0000-0000-00001C070000}"/>
    <cellStyle name="40% - Accent6 9 2" xfId="1844" xr:uid="{00000000-0005-0000-0000-00001D070000}"/>
    <cellStyle name="40% - Accent6 9 3" xfId="1845" xr:uid="{00000000-0005-0000-0000-00001E070000}"/>
    <cellStyle name="4dp" xfId="1846" xr:uid="{00000000-0005-0000-0000-00001F070000}"/>
    <cellStyle name="4dp 2" xfId="1847" xr:uid="{00000000-0005-0000-0000-000020070000}"/>
    <cellStyle name="4dp 3" xfId="1848" xr:uid="{00000000-0005-0000-0000-000021070000}"/>
    <cellStyle name="4dp 4" xfId="1849" xr:uid="{00000000-0005-0000-0000-000022070000}"/>
    <cellStyle name="60% - Accent1 2" xfId="1850" xr:uid="{00000000-0005-0000-0000-000023070000}"/>
    <cellStyle name="60% - Accent1 3" xfId="1851" xr:uid="{00000000-0005-0000-0000-000024070000}"/>
    <cellStyle name="60% - Accent1 4" xfId="1852" xr:uid="{00000000-0005-0000-0000-000025070000}"/>
    <cellStyle name="60% - Accent1 5" xfId="1853" xr:uid="{00000000-0005-0000-0000-000026070000}"/>
    <cellStyle name="60% - Accent1 6" xfId="1854" xr:uid="{00000000-0005-0000-0000-000027070000}"/>
    <cellStyle name="60% - Accent1 7" xfId="1855" xr:uid="{00000000-0005-0000-0000-000028070000}"/>
    <cellStyle name="60% - Accent2 2" xfId="1856" xr:uid="{00000000-0005-0000-0000-000029070000}"/>
    <cellStyle name="60% - Accent2 3" xfId="1857" xr:uid="{00000000-0005-0000-0000-00002A070000}"/>
    <cellStyle name="60% - Accent2 4" xfId="1858" xr:uid="{00000000-0005-0000-0000-00002B070000}"/>
    <cellStyle name="60% - Accent2 5" xfId="1859" xr:uid="{00000000-0005-0000-0000-00002C070000}"/>
    <cellStyle name="60% - Accent2 6" xfId="1860" xr:uid="{00000000-0005-0000-0000-00002D070000}"/>
    <cellStyle name="60% - Accent2 7" xfId="1861" xr:uid="{00000000-0005-0000-0000-00002E070000}"/>
    <cellStyle name="60% - Accent3 2" xfId="1862" xr:uid="{00000000-0005-0000-0000-00002F070000}"/>
    <cellStyle name="60% - Accent3 3" xfId="1863" xr:uid="{00000000-0005-0000-0000-000030070000}"/>
    <cellStyle name="60% - Accent3 4" xfId="1864" xr:uid="{00000000-0005-0000-0000-000031070000}"/>
    <cellStyle name="60% - Accent3 5" xfId="1865" xr:uid="{00000000-0005-0000-0000-000032070000}"/>
    <cellStyle name="60% - Accent3 6" xfId="1866" xr:uid="{00000000-0005-0000-0000-000033070000}"/>
    <cellStyle name="60% - Accent3 7" xfId="1867" xr:uid="{00000000-0005-0000-0000-000034070000}"/>
    <cellStyle name="60% - Accent4 2" xfId="1868" xr:uid="{00000000-0005-0000-0000-000035070000}"/>
    <cellStyle name="60% - Accent4 3" xfId="1869" xr:uid="{00000000-0005-0000-0000-000036070000}"/>
    <cellStyle name="60% - Accent4 4" xfId="1870" xr:uid="{00000000-0005-0000-0000-000037070000}"/>
    <cellStyle name="60% - Accent4 5" xfId="1871" xr:uid="{00000000-0005-0000-0000-000038070000}"/>
    <cellStyle name="60% - Accent4 6" xfId="1872" xr:uid="{00000000-0005-0000-0000-000039070000}"/>
    <cellStyle name="60% - Accent4 7" xfId="1873" xr:uid="{00000000-0005-0000-0000-00003A070000}"/>
    <cellStyle name="60% - Accent5 2" xfId="1874" xr:uid="{00000000-0005-0000-0000-00003B070000}"/>
    <cellStyle name="60% - Accent5 3" xfId="1875" xr:uid="{00000000-0005-0000-0000-00003C070000}"/>
    <cellStyle name="60% - Accent5 4" xfId="1876" xr:uid="{00000000-0005-0000-0000-00003D070000}"/>
    <cellStyle name="60% - Accent5 5" xfId="1877" xr:uid="{00000000-0005-0000-0000-00003E070000}"/>
    <cellStyle name="60% - Accent5 6" xfId="1878" xr:uid="{00000000-0005-0000-0000-00003F070000}"/>
    <cellStyle name="60% - Accent5 7" xfId="1879" xr:uid="{00000000-0005-0000-0000-000040070000}"/>
    <cellStyle name="60% - Accent6 2" xfId="1880" xr:uid="{00000000-0005-0000-0000-000041070000}"/>
    <cellStyle name="60% - Accent6 3" xfId="1881" xr:uid="{00000000-0005-0000-0000-000042070000}"/>
    <cellStyle name="60% - Accent6 4" xfId="1882" xr:uid="{00000000-0005-0000-0000-000043070000}"/>
    <cellStyle name="60% - Accent6 5" xfId="1883" xr:uid="{00000000-0005-0000-0000-000044070000}"/>
    <cellStyle name="60% - Accent6 6" xfId="1884" xr:uid="{00000000-0005-0000-0000-000045070000}"/>
    <cellStyle name="60% - Accent6 7" xfId="1885" xr:uid="{00000000-0005-0000-0000-000046070000}"/>
    <cellStyle name="Accent1 2" xfId="1886" xr:uid="{00000000-0005-0000-0000-000047070000}"/>
    <cellStyle name="Accent1 3" xfId="1887" xr:uid="{00000000-0005-0000-0000-000048070000}"/>
    <cellStyle name="Accent1 4" xfId="1888" xr:uid="{00000000-0005-0000-0000-000049070000}"/>
    <cellStyle name="Accent1 5" xfId="1889" xr:uid="{00000000-0005-0000-0000-00004A070000}"/>
    <cellStyle name="Accent1 6" xfId="1890" xr:uid="{00000000-0005-0000-0000-00004B070000}"/>
    <cellStyle name="Accent1 7" xfId="1891" xr:uid="{00000000-0005-0000-0000-00004C070000}"/>
    <cellStyle name="Accent2 2" xfId="1892" xr:uid="{00000000-0005-0000-0000-00004D070000}"/>
    <cellStyle name="Accent2 3" xfId="1893" xr:uid="{00000000-0005-0000-0000-00004E070000}"/>
    <cellStyle name="Accent2 4" xfId="1894" xr:uid="{00000000-0005-0000-0000-00004F070000}"/>
    <cellStyle name="Accent2 5" xfId="1895" xr:uid="{00000000-0005-0000-0000-000050070000}"/>
    <cellStyle name="Accent2 6" xfId="1896" xr:uid="{00000000-0005-0000-0000-000051070000}"/>
    <cellStyle name="Accent2 7" xfId="1897" xr:uid="{00000000-0005-0000-0000-000052070000}"/>
    <cellStyle name="Accent3 2" xfId="1898" xr:uid="{00000000-0005-0000-0000-000053070000}"/>
    <cellStyle name="Accent3 3" xfId="1899" xr:uid="{00000000-0005-0000-0000-000054070000}"/>
    <cellStyle name="Accent3 4" xfId="1900" xr:uid="{00000000-0005-0000-0000-000055070000}"/>
    <cellStyle name="Accent3 5" xfId="1901" xr:uid="{00000000-0005-0000-0000-000056070000}"/>
    <cellStyle name="Accent3 6" xfId="1902" xr:uid="{00000000-0005-0000-0000-000057070000}"/>
    <cellStyle name="Accent3 7" xfId="1903" xr:uid="{00000000-0005-0000-0000-000058070000}"/>
    <cellStyle name="Accent4 2" xfId="1904" xr:uid="{00000000-0005-0000-0000-000059070000}"/>
    <cellStyle name="Accent4 3" xfId="1905" xr:uid="{00000000-0005-0000-0000-00005A070000}"/>
    <cellStyle name="Accent4 4" xfId="1906" xr:uid="{00000000-0005-0000-0000-00005B070000}"/>
    <cellStyle name="Accent4 5" xfId="1907" xr:uid="{00000000-0005-0000-0000-00005C070000}"/>
    <cellStyle name="Accent4 6" xfId="1908" xr:uid="{00000000-0005-0000-0000-00005D070000}"/>
    <cellStyle name="Accent4 7" xfId="1909" xr:uid="{00000000-0005-0000-0000-00005E070000}"/>
    <cellStyle name="Accent5 2" xfId="1910" xr:uid="{00000000-0005-0000-0000-00005F070000}"/>
    <cellStyle name="Accent5 3" xfId="1911" xr:uid="{00000000-0005-0000-0000-000060070000}"/>
    <cellStyle name="Accent5 4" xfId="1912" xr:uid="{00000000-0005-0000-0000-000061070000}"/>
    <cellStyle name="Accent5 5" xfId="1913" xr:uid="{00000000-0005-0000-0000-000062070000}"/>
    <cellStyle name="Accent5 6" xfId="1914" xr:uid="{00000000-0005-0000-0000-000063070000}"/>
    <cellStyle name="Accent6 2" xfId="1915" xr:uid="{00000000-0005-0000-0000-000064070000}"/>
    <cellStyle name="Accent6 3" xfId="1916" xr:uid="{00000000-0005-0000-0000-000065070000}"/>
    <cellStyle name="Accent6 4" xfId="1917" xr:uid="{00000000-0005-0000-0000-000066070000}"/>
    <cellStyle name="Accent6 5" xfId="1918" xr:uid="{00000000-0005-0000-0000-000067070000}"/>
    <cellStyle name="Accent6 6" xfId="1919" xr:uid="{00000000-0005-0000-0000-000068070000}"/>
    <cellStyle name="Accent6 7" xfId="1920" xr:uid="{00000000-0005-0000-0000-000069070000}"/>
    <cellStyle name="Adjustable" xfId="1921" xr:uid="{00000000-0005-0000-0000-00006A070000}"/>
    <cellStyle name="ANCLAS,REZONES Y SUS PARTES,DE FUNDICION,DE HIERRO O DE ACERO" xfId="1922" xr:uid="{00000000-0005-0000-0000-00006B070000}"/>
    <cellStyle name="annee semestre" xfId="1923" xr:uid="{00000000-0005-0000-0000-00006C070000}"/>
    <cellStyle name="Assumptions Heading_Pivot_Table_Example_BA" xfId="1924" xr:uid="{00000000-0005-0000-0000-00006D070000}"/>
    <cellStyle name="Assumptions Right Currency_Pivot_Table_Example_BA" xfId="1925" xr:uid="{00000000-0005-0000-0000-00006E070000}"/>
    <cellStyle name="avt31l" xfId="1926" xr:uid="{00000000-0005-0000-0000-00006F070000}"/>
    <cellStyle name="Bad 2" xfId="1927" xr:uid="{00000000-0005-0000-0000-000070070000}"/>
    <cellStyle name="Bad 3" xfId="1928" xr:uid="{00000000-0005-0000-0000-000071070000}"/>
    <cellStyle name="Bad 4" xfId="1929" xr:uid="{00000000-0005-0000-0000-000072070000}"/>
    <cellStyle name="Bad 5" xfId="1930" xr:uid="{00000000-0005-0000-0000-000073070000}"/>
    <cellStyle name="Bad 6" xfId="1931" xr:uid="{00000000-0005-0000-0000-000074070000}"/>
    <cellStyle name="Bad 7" xfId="1932" xr:uid="{00000000-0005-0000-0000-000075070000}"/>
    <cellStyle name="Bid £m format" xfId="1933" xr:uid="{00000000-0005-0000-0000-000076070000}"/>
    <cellStyle name="Blank" xfId="50421" xr:uid="{69A51D0C-75CA-4633-BD55-EC5468A6ED7E}"/>
    <cellStyle name="blue" xfId="1934" xr:uid="{00000000-0005-0000-0000-000077070000}"/>
    <cellStyle name="BM Header Main" xfId="1935" xr:uid="{00000000-0005-0000-0000-000078070000}"/>
    <cellStyle name="BM Header Non-Underlined" xfId="1936" xr:uid="{00000000-0005-0000-0000-000079070000}"/>
    <cellStyle name="BM Header Secondary" xfId="1937" xr:uid="{00000000-0005-0000-0000-00007A070000}"/>
    <cellStyle name="BM Header Underlined" xfId="1938" xr:uid="{00000000-0005-0000-0000-00007B070000}"/>
    <cellStyle name="BM Input" xfId="1939" xr:uid="{00000000-0005-0000-0000-00007C070000}"/>
    <cellStyle name="BM Input 10" xfId="1940" xr:uid="{00000000-0005-0000-0000-00007D070000}"/>
    <cellStyle name="BM Input 10 2" xfId="1941" xr:uid="{00000000-0005-0000-0000-00007E070000}"/>
    <cellStyle name="BM Input 10 2 2" xfId="1942" xr:uid="{00000000-0005-0000-0000-00007F070000}"/>
    <cellStyle name="BM Input 10 3" xfId="1943" xr:uid="{00000000-0005-0000-0000-000080070000}"/>
    <cellStyle name="BM Input 11" xfId="1944" xr:uid="{00000000-0005-0000-0000-000081070000}"/>
    <cellStyle name="BM Input 11 2" xfId="1945" xr:uid="{00000000-0005-0000-0000-000082070000}"/>
    <cellStyle name="BM Input 11 2 2" xfId="1946" xr:uid="{00000000-0005-0000-0000-000083070000}"/>
    <cellStyle name="BM Input 11 3" xfId="1947" xr:uid="{00000000-0005-0000-0000-000084070000}"/>
    <cellStyle name="BM Input 12" xfId="1948" xr:uid="{00000000-0005-0000-0000-000085070000}"/>
    <cellStyle name="BM Input 12 2" xfId="1949" xr:uid="{00000000-0005-0000-0000-000086070000}"/>
    <cellStyle name="BM Input 12 2 2" xfId="1950" xr:uid="{00000000-0005-0000-0000-000087070000}"/>
    <cellStyle name="BM Input 12 3" xfId="1951" xr:uid="{00000000-0005-0000-0000-000088070000}"/>
    <cellStyle name="BM Input 13" xfId="1952" xr:uid="{00000000-0005-0000-0000-000089070000}"/>
    <cellStyle name="BM Input 13 2" xfId="1953" xr:uid="{00000000-0005-0000-0000-00008A070000}"/>
    <cellStyle name="BM Input 13 2 2" xfId="1954" xr:uid="{00000000-0005-0000-0000-00008B070000}"/>
    <cellStyle name="BM Input 13 3" xfId="1955" xr:uid="{00000000-0005-0000-0000-00008C070000}"/>
    <cellStyle name="BM Input 14" xfId="1956" xr:uid="{00000000-0005-0000-0000-00008D070000}"/>
    <cellStyle name="BM Input 14 2" xfId="1957" xr:uid="{00000000-0005-0000-0000-00008E070000}"/>
    <cellStyle name="BM Input 14 2 2" xfId="1958" xr:uid="{00000000-0005-0000-0000-00008F070000}"/>
    <cellStyle name="BM Input 14 3" xfId="1959" xr:uid="{00000000-0005-0000-0000-000090070000}"/>
    <cellStyle name="BM Input 15" xfId="1960" xr:uid="{00000000-0005-0000-0000-000091070000}"/>
    <cellStyle name="BM Input 15 2" xfId="1961" xr:uid="{00000000-0005-0000-0000-000092070000}"/>
    <cellStyle name="BM Input 15 2 2" xfId="1962" xr:uid="{00000000-0005-0000-0000-000093070000}"/>
    <cellStyle name="BM Input 15 3" xfId="1963" xr:uid="{00000000-0005-0000-0000-000094070000}"/>
    <cellStyle name="BM Input 16" xfId="1964" xr:uid="{00000000-0005-0000-0000-000095070000}"/>
    <cellStyle name="BM Input 16 2" xfId="1965" xr:uid="{00000000-0005-0000-0000-000096070000}"/>
    <cellStyle name="BM Input 16 2 2" xfId="1966" xr:uid="{00000000-0005-0000-0000-000097070000}"/>
    <cellStyle name="BM Input 16 3" xfId="1967" xr:uid="{00000000-0005-0000-0000-000098070000}"/>
    <cellStyle name="BM Input 17" xfId="1968" xr:uid="{00000000-0005-0000-0000-000099070000}"/>
    <cellStyle name="BM Input 17 2" xfId="1969" xr:uid="{00000000-0005-0000-0000-00009A070000}"/>
    <cellStyle name="BM Input 17 2 2" xfId="1970" xr:uid="{00000000-0005-0000-0000-00009B070000}"/>
    <cellStyle name="BM Input 17 3" xfId="1971" xr:uid="{00000000-0005-0000-0000-00009C070000}"/>
    <cellStyle name="BM Input 18" xfId="1972" xr:uid="{00000000-0005-0000-0000-00009D070000}"/>
    <cellStyle name="BM Input 18 2" xfId="1973" xr:uid="{00000000-0005-0000-0000-00009E070000}"/>
    <cellStyle name="BM Input 18 2 2" xfId="1974" xr:uid="{00000000-0005-0000-0000-00009F070000}"/>
    <cellStyle name="BM Input 18 3" xfId="1975" xr:uid="{00000000-0005-0000-0000-0000A0070000}"/>
    <cellStyle name="BM Input 19" xfId="1976" xr:uid="{00000000-0005-0000-0000-0000A1070000}"/>
    <cellStyle name="BM Input 19 2" xfId="1977" xr:uid="{00000000-0005-0000-0000-0000A2070000}"/>
    <cellStyle name="BM Input 19 2 2" xfId="1978" xr:uid="{00000000-0005-0000-0000-0000A3070000}"/>
    <cellStyle name="BM Input 19 3" xfId="1979" xr:uid="{00000000-0005-0000-0000-0000A4070000}"/>
    <cellStyle name="BM Input 2" xfId="1980" xr:uid="{00000000-0005-0000-0000-0000A5070000}"/>
    <cellStyle name="BM Input 2 10" xfId="1981" xr:uid="{00000000-0005-0000-0000-0000A6070000}"/>
    <cellStyle name="BM Input 2 10 2" xfId="1982" xr:uid="{00000000-0005-0000-0000-0000A7070000}"/>
    <cellStyle name="BM Input 2 10 2 2" xfId="1983" xr:uid="{00000000-0005-0000-0000-0000A8070000}"/>
    <cellStyle name="BM Input 2 10 3" xfId="1984" xr:uid="{00000000-0005-0000-0000-0000A9070000}"/>
    <cellStyle name="BM Input 2 11" xfId="1985" xr:uid="{00000000-0005-0000-0000-0000AA070000}"/>
    <cellStyle name="BM Input 2 11 2" xfId="1986" xr:uid="{00000000-0005-0000-0000-0000AB070000}"/>
    <cellStyle name="BM Input 2 11 2 2" xfId="1987" xr:uid="{00000000-0005-0000-0000-0000AC070000}"/>
    <cellStyle name="BM Input 2 11 3" xfId="1988" xr:uid="{00000000-0005-0000-0000-0000AD070000}"/>
    <cellStyle name="BM Input 2 12" xfId="1989" xr:uid="{00000000-0005-0000-0000-0000AE070000}"/>
    <cellStyle name="BM Input 2 12 2" xfId="1990" xr:uid="{00000000-0005-0000-0000-0000AF070000}"/>
    <cellStyle name="BM Input 2 12 2 2" xfId="1991" xr:uid="{00000000-0005-0000-0000-0000B0070000}"/>
    <cellStyle name="BM Input 2 12 3" xfId="1992" xr:uid="{00000000-0005-0000-0000-0000B1070000}"/>
    <cellStyle name="BM Input 2 13" xfId="1993" xr:uid="{00000000-0005-0000-0000-0000B2070000}"/>
    <cellStyle name="BM Input 2 13 2" xfId="1994" xr:uid="{00000000-0005-0000-0000-0000B3070000}"/>
    <cellStyle name="BM Input 2 13 2 2" xfId="1995" xr:uid="{00000000-0005-0000-0000-0000B4070000}"/>
    <cellStyle name="BM Input 2 13 3" xfId="1996" xr:uid="{00000000-0005-0000-0000-0000B5070000}"/>
    <cellStyle name="BM Input 2 14" xfId="1997" xr:uid="{00000000-0005-0000-0000-0000B6070000}"/>
    <cellStyle name="BM Input 2 14 2" xfId="1998" xr:uid="{00000000-0005-0000-0000-0000B7070000}"/>
    <cellStyle name="BM Input 2 14 2 2" xfId="1999" xr:uid="{00000000-0005-0000-0000-0000B8070000}"/>
    <cellStyle name="BM Input 2 14 3" xfId="2000" xr:uid="{00000000-0005-0000-0000-0000B9070000}"/>
    <cellStyle name="BM Input 2 15" xfId="2001" xr:uid="{00000000-0005-0000-0000-0000BA070000}"/>
    <cellStyle name="BM Input 2 15 2" xfId="2002" xr:uid="{00000000-0005-0000-0000-0000BB070000}"/>
    <cellStyle name="BM Input 2 15 2 2" xfId="2003" xr:uid="{00000000-0005-0000-0000-0000BC070000}"/>
    <cellStyle name="BM Input 2 15 3" xfId="2004" xr:uid="{00000000-0005-0000-0000-0000BD070000}"/>
    <cellStyle name="BM Input 2 16" xfId="2005" xr:uid="{00000000-0005-0000-0000-0000BE070000}"/>
    <cellStyle name="BM Input 2 16 2" xfId="2006" xr:uid="{00000000-0005-0000-0000-0000BF070000}"/>
    <cellStyle name="BM Input 2 16 2 2" xfId="2007" xr:uid="{00000000-0005-0000-0000-0000C0070000}"/>
    <cellStyle name="BM Input 2 16 3" xfId="2008" xr:uid="{00000000-0005-0000-0000-0000C1070000}"/>
    <cellStyle name="BM Input 2 17" xfId="2009" xr:uid="{00000000-0005-0000-0000-0000C2070000}"/>
    <cellStyle name="BM Input 2 17 2" xfId="2010" xr:uid="{00000000-0005-0000-0000-0000C3070000}"/>
    <cellStyle name="BM Input 2 17 2 2" xfId="2011" xr:uid="{00000000-0005-0000-0000-0000C4070000}"/>
    <cellStyle name="BM Input 2 17 3" xfId="2012" xr:uid="{00000000-0005-0000-0000-0000C5070000}"/>
    <cellStyle name="BM Input 2 18" xfId="2013" xr:uid="{00000000-0005-0000-0000-0000C6070000}"/>
    <cellStyle name="BM Input 2 18 2" xfId="2014" xr:uid="{00000000-0005-0000-0000-0000C7070000}"/>
    <cellStyle name="BM Input 2 18 2 2" xfId="2015" xr:uid="{00000000-0005-0000-0000-0000C8070000}"/>
    <cellStyle name="BM Input 2 18 3" xfId="2016" xr:uid="{00000000-0005-0000-0000-0000C9070000}"/>
    <cellStyle name="BM Input 2 19" xfId="2017" xr:uid="{00000000-0005-0000-0000-0000CA070000}"/>
    <cellStyle name="BM Input 2 19 2" xfId="2018" xr:uid="{00000000-0005-0000-0000-0000CB070000}"/>
    <cellStyle name="BM Input 2 19 2 2" xfId="2019" xr:uid="{00000000-0005-0000-0000-0000CC070000}"/>
    <cellStyle name="BM Input 2 19 3" xfId="2020" xr:uid="{00000000-0005-0000-0000-0000CD070000}"/>
    <cellStyle name="BM Input 2 2" xfId="2021" xr:uid="{00000000-0005-0000-0000-0000CE070000}"/>
    <cellStyle name="BM Input 2 2 10" xfId="2022" xr:uid="{00000000-0005-0000-0000-0000CF070000}"/>
    <cellStyle name="BM Input 2 2 10 2" xfId="2023" xr:uid="{00000000-0005-0000-0000-0000D0070000}"/>
    <cellStyle name="BM Input 2 2 10 2 2" xfId="2024" xr:uid="{00000000-0005-0000-0000-0000D1070000}"/>
    <cellStyle name="BM Input 2 2 10 3" xfId="2025" xr:uid="{00000000-0005-0000-0000-0000D2070000}"/>
    <cellStyle name="BM Input 2 2 11" xfId="2026" xr:uid="{00000000-0005-0000-0000-0000D3070000}"/>
    <cellStyle name="BM Input 2 2 11 2" xfId="2027" xr:uid="{00000000-0005-0000-0000-0000D4070000}"/>
    <cellStyle name="BM Input 2 2 11 2 2" xfId="2028" xr:uid="{00000000-0005-0000-0000-0000D5070000}"/>
    <cellStyle name="BM Input 2 2 11 3" xfId="2029" xr:uid="{00000000-0005-0000-0000-0000D6070000}"/>
    <cellStyle name="BM Input 2 2 12" xfId="2030" xr:uid="{00000000-0005-0000-0000-0000D7070000}"/>
    <cellStyle name="BM Input 2 2 12 2" xfId="2031" xr:uid="{00000000-0005-0000-0000-0000D8070000}"/>
    <cellStyle name="BM Input 2 2 12 2 2" xfId="2032" xr:uid="{00000000-0005-0000-0000-0000D9070000}"/>
    <cellStyle name="BM Input 2 2 12 3" xfId="2033" xr:uid="{00000000-0005-0000-0000-0000DA070000}"/>
    <cellStyle name="BM Input 2 2 13" xfId="2034" xr:uid="{00000000-0005-0000-0000-0000DB070000}"/>
    <cellStyle name="BM Input 2 2 13 2" xfId="2035" xr:uid="{00000000-0005-0000-0000-0000DC070000}"/>
    <cellStyle name="BM Input 2 2 13 2 2" xfId="2036" xr:uid="{00000000-0005-0000-0000-0000DD070000}"/>
    <cellStyle name="BM Input 2 2 13 3" xfId="2037" xr:uid="{00000000-0005-0000-0000-0000DE070000}"/>
    <cellStyle name="BM Input 2 2 14" xfId="2038" xr:uid="{00000000-0005-0000-0000-0000DF070000}"/>
    <cellStyle name="BM Input 2 2 14 2" xfId="2039" xr:uid="{00000000-0005-0000-0000-0000E0070000}"/>
    <cellStyle name="BM Input 2 2 14 2 2" xfId="2040" xr:uid="{00000000-0005-0000-0000-0000E1070000}"/>
    <cellStyle name="BM Input 2 2 14 3" xfId="2041" xr:uid="{00000000-0005-0000-0000-0000E2070000}"/>
    <cellStyle name="BM Input 2 2 15" xfId="2042" xr:uid="{00000000-0005-0000-0000-0000E3070000}"/>
    <cellStyle name="BM Input 2 2 15 2" xfId="2043" xr:uid="{00000000-0005-0000-0000-0000E4070000}"/>
    <cellStyle name="BM Input 2 2 15 2 2" xfId="2044" xr:uid="{00000000-0005-0000-0000-0000E5070000}"/>
    <cellStyle name="BM Input 2 2 15 3" xfId="2045" xr:uid="{00000000-0005-0000-0000-0000E6070000}"/>
    <cellStyle name="BM Input 2 2 16" xfId="2046" xr:uid="{00000000-0005-0000-0000-0000E7070000}"/>
    <cellStyle name="BM Input 2 2 16 2" xfId="2047" xr:uid="{00000000-0005-0000-0000-0000E8070000}"/>
    <cellStyle name="BM Input 2 2 16 2 2" xfId="2048" xr:uid="{00000000-0005-0000-0000-0000E9070000}"/>
    <cellStyle name="BM Input 2 2 16 3" xfId="2049" xr:uid="{00000000-0005-0000-0000-0000EA070000}"/>
    <cellStyle name="BM Input 2 2 17" xfId="2050" xr:uid="{00000000-0005-0000-0000-0000EB070000}"/>
    <cellStyle name="BM Input 2 2 17 2" xfId="2051" xr:uid="{00000000-0005-0000-0000-0000EC070000}"/>
    <cellStyle name="BM Input 2 2 17 2 2" xfId="2052" xr:uid="{00000000-0005-0000-0000-0000ED070000}"/>
    <cellStyle name="BM Input 2 2 17 3" xfId="2053" xr:uid="{00000000-0005-0000-0000-0000EE070000}"/>
    <cellStyle name="BM Input 2 2 18" xfId="2054" xr:uid="{00000000-0005-0000-0000-0000EF070000}"/>
    <cellStyle name="BM Input 2 2 18 2" xfId="2055" xr:uid="{00000000-0005-0000-0000-0000F0070000}"/>
    <cellStyle name="BM Input 2 2 19" xfId="2056" xr:uid="{00000000-0005-0000-0000-0000F1070000}"/>
    <cellStyle name="BM Input 2 2 2" xfId="2057" xr:uid="{00000000-0005-0000-0000-0000F2070000}"/>
    <cellStyle name="BM Input 2 2 2 10" xfId="2058" xr:uid="{00000000-0005-0000-0000-0000F3070000}"/>
    <cellStyle name="BM Input 2 2 2 10 2" xfId="2059" xr:uid="{00000000-0005-0000-0000-0000F4070000}"/>
    <cellStyle name="BM Input 2 2 2 10 2 2" xfId="2060" xr:uid="{00000000-0005-0000-0000-0000F5070000}"/>
    <cellStyle name="BM Input 2 2 2 10 3" xfId="2061" xr:uid="{00000000-0005-0000-0000-0000F6070000}"/>
    <cellStyle name="BM Input 2 2 2 11" xfId="2062" xr:uid="{00000000-0005-0000-0000-0000F7070000}"/>
    <cellStyle name="BM Input 2 2 2 11 2" xfId="2063" xr:uid="{00000000-0005-0000-0000-0000F8070000}"/>
    <cellStyle name="BM Input 2 2 2 11 2 2" xfId="2064" xr:uid="{00000000-0005-0000-0000-0000F9070000}"/>
    <cellStyle name="BM Input 2 2 2 11 3" xfId="2065" xr:uid="{00000000-0005-0000-0000-0000FA070000}"/>
    <cellStyle name="BM Input 2 2 2 12" xfId="2066" xr:uid="{00000000-0005-0000-0000-0000FB070000}"/>
    <cellStyle name="BM Input 2 2 2 12 2" xfId="2067" xr:uid="{00000000-0005-0000-0000-0000FC070000}"/>
    <cellStyle name="BM Input 2 2 2 12 2 2" xfId="2068" xr:uid="{00000000-0005-0000-0000-0000FD070000}"/>
    <cellStyle name="BM Input 2 2 2 12 3" xfId="2069" xr:uid="{00000000-0005-0000-0000-0000FE070000}"/>
    <cellStyle name="BM Input 2 2 2 13" xfId="2070" xr:uid="{00000000-0005-0000-0000-0000FF070000}"/>
    <cellStyle name="BM Input 2 2 2 13 2" xfId="2071" xr:uid="{00000000-0005-0000-0000-000000080000}"/>
    <cellStyle name="BM Input 2 2 2 13 2 2" xfId="2072" xr:uid="{00000000-0005-0000-0000-000001080000}"/>
    <cellStyle name="BM Input 2 2 2 13 3" xfId="2073" xr:uid="{00000000-0005-0000-0000-000002080000}"/>
    <cellStyle name="BM Input 2 2 2 14" xfId="2074" xr:uid="{00000000-0005-0000-0000-000003080000}"/>
    <cellStyle name="BM Input 2 2 2 14 2" xfId="2075" xr:uid="{00000000-0005-0000-0000-000004080000}"/>
    <cellStyle name="BM Input 2 2 2 14 2 2" xfId="2076" xr:uid="{00000000-0005-0000-0000-000005080000}"/>
    <cellStyle name="BM Input 2 2 2 14 3" xfId="2077" xr:uid="{00000000-0005-0000-0000-000006080000}"/>
    <cellStyle name="BM Input 2 2 2 15" xfId="2078" xr:uid="{00000000-0005-0000-0000-000007080000}"/>
    <cellStyle name="BM Input 2 2 2 15 2" xfId="2079" xr:uid="{00000000-0005-0000-0000-000008080000}"/>
    <cellStyle name="BM Input 2 2 2 15 2 2" xfId="2080" xr:uid="{00000000-0005-0000-0000-000009080000}"/>
    <cellStyle name="BM Input 2 2 2 15 3" xfId="2081" xr:uid="{00000000-0005-0000-0000-00000A080000}"/>
    <cellStyle name="BM Input 2 2 2 16" xfId="2082" xr:uid="{00000000-0005-0000-0000-00000B080000}"/>
    <cellStyle name="BM Input 2 2 2 16 2" xfId="2083" xr:uid="{00000000-0005-0000-0000-00000C080000}"/>
    <cellStyle name="BM Input 2 2 2 16 2 2" xfId="2084" xr:uid="{00000000-0005-0000-0000-00000D080000}"/>
    <cellStyle name="BM Input 2 2 2 16 3" xfId="2085" xr:uid="{00000000-0005-0000-0000-00000E080000}"/>
    <cellStyle name="BM Input 2 2 2 17" xfId="2086" xr:uid="{00000000-0005-0000-0000-00000F080000}"/>
    <cellStyle name="BM Input 2 2 2 17 2" xfId="2087" xr:uid="{00000000-0005-0000-0000-000010080000}"/>
    <cellStyle name="BM Input 2 2 2 17 2 2" xfId="2088" xr:uid="{00000000-0005-0000-0000-000011080000}"/>
    <cellStyle name="BM Input 2 2 2 17 3" xfId="2089" xr:uid="{00000000-0005-0000-0000-000012080000}"/>
    <cellStyle name="BM Input 2 2 2 18" xfId="2090" xr:uid="{00000000-0005-0000-0000-000013080000}"/>
    <cellStyle name="BM Input 2 2 2 18 2" xfId="2091" xr:uid="{00000000-0005-0000-0000-000014080000}"/>
    <cellStyle name="BM Input 2 2 2 18 2 2" xfId="2092" xr:uid="{00000000-0005-0000-0000-000015080000}"/>
    <cellStyle name="BM Input 2 2 2 18 3" xfId="2093" xr:uid="{00000000-0005-0000-0000-000016080000}"/>
    <cellStyle name="BM Input 2 2 2 19" xfId="2094" xr:uid="{00000000-0005-0000-0000-000017080000}"/>
    <cellStyle name="BM Input 2 2 2 19 2" xfId="2095" xr:uid="{00000000-0005-0000-0000-000018080000}"/>
    <cellStyle name="BM Input 2 2 2 19 2 2" xfId="2096" xr:uid="{00000000-0005-0000-0000-000019080000}"/>
    <cellStyle name="BM Input 2 2 2 19 3" xfId="2097" xr:uid="{00000000-0005-0000-0000-00001A080000}"/>
    <cellStyle name="BM Input 2 2 2 2" xfId="2098" xr:uid="{00000000-0005-0000-0000-00001B080000}"/>
    <cellStyle name="BM Input 2 2 2 2 2" xfId="2099" xr:uid="{00000000-0005-0000-0000-00001C080000}"/>
    <cellStyle name="BM Input 2 2 2 2 2 2" xfId="2100" xr:uid="{00000000-0005-0000-0000-00001D080000}"/>
    <cellStyle name="BM Input 2 2 2 2 2 3" xfId="2101" xr:uid="{00000000-0005-0000-0000-00001E080000}"/>
    <cellStyle name="BM Input 2 2 2 2 3" xfId="2102" xr:uid="{00000000-0005-0000-0000-00001F080000}"/>
    <cellStyle name="BM Input 2 2 2 2 3 2" xfId="2103" xr:uid="{00000000-0005-0000-0000-000020080000}"/>
    <cellStyle name="BM Input 2 2 2 2 4" xfId="2104" xr:uid="{00000000-0005-0000-0000-000021080000}"/>
    <cellStyle name="BM Input 2 2 2 20" xfId="2105" xr:uid="{00000000-0005-0000-0000-000022080000}"/>
    <cellStyle name="BM Input 2 2 2 20 2" xfId="2106" xr:uid="{00000000-0005-0000-0000-000023080000}"/>
    <cellStyle name="BM Input 2 2 2 20 2 2" xfId="2107" xr:uid="{00000000-0005-0000-0000-000024080000}"/>
    <cellStyle name="BM Input 2 2 2 20 3" xfId="2108" xr:uid="{00000000-0005-0000-0000-000025080000}"/>
    <cellStyle name="BM Input 2 2 2 21" xfId="2109" xr:uid="{00000000-0005-0000-0000-000026080000}"/>
    <cellStyle name="BM Input 2 2 2 21 2" xfId="2110" xr:uid="{00000000-0005-0000-0000-000027080000}"/>
    <cellStyle name="BM Input 2 2 2 22" xfId="2111" xr:uid="{00000000-0005-0000-0000-000028080000}"/>
    <cellStyle name="BM Input 2 2 2 23" xfId="2112" xr:uid="{00000000-0005-0000-0000-000029080000}"/>
    <cellStyle name="BM Input 2 2 2 3" xfId="2113" xr:uid="{00000000-0005-0000-0000-00002A080000}"/>
    <cellStyle name="BM Input 2 2 2 3 2" xfId="2114" xr:uid="{00000000-0005-0000-0000-00002B080000}"/>
    <cellStyle name="BM Input 2 2 2 3 2 2" xfId="2115" xr:uid="{00000000-0005-0000-0000-00002C080000}"/>
    <cellStyle name="BM Input 2 2 2 3 3" xfId="2116" xr:uid="{00000000-0005-0000-0000-00002D080000}"/>
    <cellStyle name="BM Input 2 2 2 3 4" xfId="2117" xr:uid="{00000000-0005-0000-0000-00002E080000}"/>
    <cellStyle name="BM Input 2 2 2 4" xfId="2118" xr:uid="{00000000-0005-0000-0000-00002F080000}"/>
    <cellStyle name="BM Input 2 2 2 4 2" xfId="2119" xr:uid="{00000000-0005-0000-0000-000030080000}"/>
    <cellStyle name="BM Input 2 2 2 4 2 2" xfId="2120" xr:uid="{00000000-0005-0000-0000-000031080000}"/>
    <cellStyle name="BM Input 2 2 2 4 3" xfId="2121" xr:uid="{00000000-0005-0000-0000-000032080000}"/>
    <cellStyle name="BM Input 2 2 2 4 4" xfId="2122" xr:uid="{00000000-0005-0000-0000-000033080000}"/>
    <cellStyle name="BM Input 2 2 2 5" xfId="2123" xr:uid="{00000000-0005-0000-0000-000034080000}"/>
    <cellStyle name="BM Input 2 2 2 5 2" xfId="2124" xr:uid="{00000000-0005-0000-0000-000035080000}"/>
    <cellStyle name="BM Input 2 2 2 5 2 2" xfId="2125" xr:uid="{00000000-0005-0000-0000-000036080000}"/>
    <cellStyle name="BM Input 2 2 2 5 3" xfId="2126" xr:uid="{00000000-0005-0000-0000-000037080000}"/>
    <cellStyle name="BM Input 2 2 2 6" xfId="2127" xr:uid="{00000000-0005-0000-0000-000038080000}"/>
    <cellStyle name="BM Input 2 2 2 6 2" xfId="2128" xr:uid="{00000000-0005-0000-0000-000039080000}"/>
    <cellStyle name="BM Input 2 2 2 6 2 2" xfId="2129" xr:uid="{00000000-0005-0000-0000-00003A080000}"/>
    <cellStyle name="BM Input 2 2 2 6 3" xfId="2130" xr:uid="{00000000-0005-0000-0000-00003B080000}"/>
    <cellStyle name="BM Input 2 2 2 7" xfId="2131" xr:uid="{00000000-0005-0000-0000-00003C080000}"/>
    <cellStyle name="BM Input 2 2 2 7 2" xfId="2132" xr:uid="{00000000-0005-0000-0000-00003D080000}"/>
    <cellStyle name="BM Input 2 2 2 7 2 2" xfId="2133" xr:uid="{00000000-0005-0000-0000-00003E080000}"/>
    <cellStyle name="BM Input 2 2 2 7 3" xfId="2134" xr:uid="{00000000-0005-0000-0000-00003F080000}"/>
    <cellStyle name="BM Input 2 2 2 8" xfId="2135" xr:uid="{00000000-0005-0000-0000-000040080000}"/>
    <cellStyle name="BM Input 2 2 2 8 2" xfId="2136" xr:uid="{00000000-0005-0000-0000-000041080000}"/>
    <cellStyle name="BM Input 2 2 2 8 2 2" xfId="2137" xr:uid="{00000000-0005-0000-0000-000042080000}"/>
    <cellStyle name="BM Input 2 2 2 8 3" xfId="2138" xr:uid="{00000000-0005-0000-0000-000043080000}"/>
    <cellStyle name="BM Input 2 2 2 9" xfId="2139" xr:uid="{00000000-0005-0000-0000-000044080000}"/>
    <cellStyle name="BM Input 2 2 2 9 2" xfId="2140" xr:uid="{00000000-0005-0000-0000-000045080000}"/>
    <cellStyle name="BM Input 2 2 2 9 2 2" xfId="2141" xr:uid="{00000000-0005-0000-0000-000046080000}"/>
    <cellStyle name="BM Input 2 2 2 9 3" xfId="2142" xr:uid="{00000000-0005-0000-0000-000047080000}"/>
    <cellStyle name="BM Input 2 2 20" xfId="2143" xr:uid="{00000000-0005-0000-0000-000048080000}"/>
    <cellStyle name="BM Input 2 2 3" xfId="2144" xr:uid="{00000000-0005-0000-0000-000049080000}"/>
    <cellStyle name="BM Input 2 2 3 2" xfId="2145" xr:uid="{00000000-0005-0000-0000-00004A080000}"/>
    <cellStyle name="BM Input 2 2 3 2 2" xfId="2146" xr:uid="{00000000-0005-0000-0000-00004B080000}"/>
    <cellStyle name="BM Input 2 2 3 2 3" xfId="2147" xr:uid="{00000000-0005-0000-0000-00004C080000}"/>
    <cellStyle name="BM Input 2 2 3 3" xfId="2148" xr:uid="{00000000-0005-0000-0000-00004D080000}"/>
    <cellStyle name="BM Input 2 2 3 3 2" xfId="2149" xr:uid="{00000000-0005-0000-0000-00004E080000}"/>
    <cellStyle name="BM Input 2 2 3 4" xfId="2150" xr:uid="{00000000-0005-0000-0000-00004F080000}"/>
    <cellStyle name="BM Input 2 2 4" xfId="2151" xr:uid="{00000000-0005-0000-0000-000050080000}"/>
    <cellStyle name="BM Input 2 2 4 2" xfId="2152" xr:uid="{00000000-0005-0000-0000-000051080000}"/>
    <cellStyle name="BM Input 2 2 4 2 2" xfId="2153" xr:uid="{00000000-0005-0000-0000-000052080000}"/>
    <cellStyle name="BM Input 2 2 4 3" xfId="2154" xr:uid="{00000000-0005-0000-0000-000053080000}"/>
    <cellStyle name="BM Input 2 2 4 4" xfId="2155" xr:uid="{00000000-0005-0000-0000-000054080000}"/>
    <cellStyle name="BM Input 2 2 5" xfId="2156" xr:uid="{00000000-0005-0000-0000-000055080000}"/>
    <cellStyle name="BM Input 2 2 5 2" xfId="2157" xr:uid="{00000000-0005-0000-0000-000056080000}"/>
    <cellStyle name="BM Input 2 2 5 2 2" xfId="2158" xr:uid="{00000000-0005-0000-0000-000057080000}"/>
    <cellStyle name="BM Input 2 2 5 3" xfId="2159" xr:uid="{00000000-0005-0000-0000-000058080000}"/>
    <cellStyle name="BM Input 2 2 5 4" xfId="2160" xr:uid="{00000000-0005-0000-0000-000059080000}"/>
    <cellStyle name="BM Input 2 2 6" xfId="2161" xr:uid="{00000000-0005-0000-0000-00005A080000}"/>
    <cellStyle name="BM Input 2 2 6 2" xfId="2162" xr:uid="{00000000-0005-0000-0000-00005B080000}"/>
    <cellStyle name="BM Input 2 2 6 2 2" xfId="2163" xr:uid="{00000000-0005-0000-0000-00005C080000}"/>
    <cellStyle name="BM Input 2 2 6 3" xfId="2164" xr:uid="{00000000-0005-0000-0000-00005D080000}"/>
    <cellStyle name="BM Input 2 2 7" xfId="2165" xr:uid="{00000000-0005-0000-0000-00005E080000}"/>
    <cellStyle name="BM Input 2 2 7 2" xfId="2166" xr:uid="{00000000-0005-0000-0000-00005F080000}"/>
    <cellStyle name="BM Input 2 2 7 2 2" xfId="2167" xr:uid="{00000000-0005-0000-0000-000060080000}"/>
    <cellStyle name="BM Input 2 2 7 3" xfId="2168" xr:uid="{00000000-0005-0000-0000-000061080000}"/>
    <cellStyle name="BM Input 2 2 8" xfId="2169" xr:uid="{00000000-0005-0000-0000-000062080000}"/>
    <cellStyle name="BM Input 2 2 8 2" xfId="2170" xr:uid="{00000000-0005-0000-0000-000063080000}"/>
    <cellStyle name="BM Input 2 2 8 2 2" xfId="2171" xr:uid="{00000000-0005-0000-0000-000064080000}"/>
    <cellStyle name="BM Input 2 2 8 3" xfId="2172" xr:uid="{00000000-0005-0000-0000-000065080000}"/>
    <cellStyle name="BM Input 2 2 9" xfId="2173" xr:uid="{00000000-0005-0000-0000-000066080000}"/>
    <cellStyle name="BM Input 2 2 9 2" xfId="2174" xr:uid="{00000000-0005-0000-0000-000067080000}"/>
    <cellStyle name="BM Input 2 2 9 2 2" xfId="2175" xr:uid="{00000000-0005-0000-0000-000068080000}"/>
    <cellStyle name="BM Input 2 2 9 3" xfId="2176" xr:uid="{00000000-0005-0000-0000-000069080000}"/>
    <cellStyle name="BM Input 2 20" xfId="2177" xr:uid="{00000000-0005-0000-0000-00006A080000}"/>
    <cellStyle name="BM Input 2 20 2" xfId="2178" xr:uid="{00000000-0005-0000-0000-00006B080000}"/>
    <cellStyle name="BM Input 2 20 2 2" xfId="2179" xr:uid="{00000000-0005-0000-0000-00006C080000}"/>
    <cellStyle name="BM Input 2 20 3" xfId="2180" xr:uid="{00000000-0005-0000-0000-00006D080000}"/>
    <cellStyle name="BM Input 2 21" xfId="2181" xr:uid="{00000000-0005-0000-0000-00006E080000}"/>
    <cellStyle name="BM Input 2 21 2" xfId="2182" xr:uid="{00000000-0005-0000-0000-00006F080000}"/>
    <cellStyle name="BM Input 2 22" xfId="2183" xr:uid="{00000000-0005-0000-0000-000070080000}"/>
    <cellStyle name="BM Input 2 23" xfId="2184" xr:uid="{00000000-0005-0000-0000-000071080000}"/>
    <cellStyle name="BM Input 2 3" xfId="2185" xr:uid="{00000000-0005-0000-0000-000072080000}"/>
    <cellStyle name="BM Input 2 3 10" xfId="2186" xr:uid="{00000000-0005-0000-0000-000073080000}"/>
    <cellStyle name="BM Input 2 3 10 2" xfId="2187" xr:uid="{00000000-0005-0000-0000-000074080000}"/>
    <cellStyle name="BM Input 2 3 10 2 2" xfId="2188" xr:uid="{00000000-0005-0000-0000-000075080000}"/>
    <cellStyle name="BM Input 2 3 10 3" xfId="2189" xr:uid="{00000000-0005-0000-0000-000076080000}"/>
    <cellStyle name="BM Input 2 3 11" xfId="2190" xr:uid="{00000000-0005-0000-0000-000077080000}"/>
    <cellStyle name="BM Input 2 3 11 2" xfId="2191" xr:uid="{00000000-0005-0000-0000-000078080000}"/>
    <cellStyle name="BM Input 2 3 11 2 2" xfId="2192" xr:uid="{00000000-0005-0000-0000-000079080000}"/>
    <cellStyle name="BM Input 2 3 11 3" xfId="2193" xr:uid="{00000000-0005-0000-0000-00007A080000}"/>
    <cellStyle name="BM Input 2 3 12" xfId="2194" xr:uid="{00000000-0005-0000-0000-00007B080000}"/>
    <cellStyle name="BM Input 2 3 12 2" xfId="2195" xr:uid="{00000000-0005-0000-0000-00007C080000}"/>
    <cellStyle name="BM Input 2 3 12 2 2" xfId="2196" xr:uid="{00000000-0005-0000-0000-00007D080000}"/>
    <cellStyle name="BM Input 2 3 12 3" xfId="2197" xr:uid="{00000000-0005-0000-0000-00007E080000}"/>
    <cellStyle name="BM Input 2 3 13" xfId="2198" xr:uid="{00000000-0005-0000-0000-00007F080000}"/>
    <cellStyle name="BM Input 2 3 13 2" xfId="2199" xr:uid="{00000000-0005-0000-0000-000080080000}"/>
    <cellStyle name="BM Input 2 3 13 2 2" xfId="2200" xr:uid="{00000000-0005-0000-0000-000081080000}"/>
    <cellStyle name="BM Input 2 3 13 3" xfId="2201" xr:uid="{00000000-0005-0000-0000-000082080000}"/>
    <cellStyle name="BM Input 2 3 14" xfId="2202" xr:uid="{00000000-0005-0000-0000-000083080000}"/>
    <cellStyle name="BM Input 2 3 14 2" xfId="2203" xr:uid="{00000000-0005-0000-0000-000084080000}"/>
    <cellStyle name="BM Input 2 3 14 2 2" xfId="2204" xr:uid="{00000000-0005-0000-0000-000085080000}"/>
    <cellStyle name="BM Input 2 3 14 3" xfId="2205" xr:uid="{00000000-0005-0000-0000-000086080000}"/>
    <cellStyle name="BM Input 2 3 15" xfId="2206" xr:uid="{00000000-0005-0000-0000-000087080000}"/>
    <cellStyle name="BM Input 2 3 15 2" xfId="2207" xr:uid="{00000000-0005-0000-0000-000088080000}"/>
    <cellStyle name="BM Input 2 3 15 2 2" xfId="2208" xr:uid="{00000000-0005-0000-0000-000089080000}"/>
    <cellStyle name="BM Input 2 3 15 3" xfId="2209" xr:uid="{00000000-0005-0000-0000-00008A080000}"/>
    <cellStyle name="BM Input 2 3 16" xfId="2210" xr:uid="{00000000-0005-0000-0000-00008B080000}"/>
    <cellStyle name="BM Input 2 3 16 2" xfId="2211" xr:uid="{00000000-0005-0000-0000-00008C080000}"/>
    <cellStyle name="BM Input 2 3 16 2 2" xfId="2212" xr:uid="{00000000-0005-0000-0000-00008D080000}"/>
    <cellStyle name="BM Input 2 3 16 3" xfId="2213" xr:uid="{00000000-0005-0000-0000-00008E080000}"/>
    <cellStyle name="BM Input 2 3 17" xfId="2214" xr:uid="{00000000-0005-0000-0000-00008F080000}"/>
    <cellStyle name="BM Input 2 3 17 2" xfId="2215" xr:uid="{00000000-0005-0000-0000-000090080000}"/>
    <cellStyle name="BM Input 2 3 17 2 2" xfId="2216" xr:uid="{00000000-0005-0000-0000-000091080000}"/>
    <cellStyle name="BM Input 2 3 17 3" xfId="2217" xr:uid="{00000000-0005-0000-0000-000092080000}"/>
    <cellStyle name="BM Input 2 3 18" xfId="2218" xr:uid="{00000000-0005-0000-0000-000093080000}"/>
    <cellStyle name="BM Input 2 3 18 2" xfId="2219" xr:uid="{00000000-0005-0000-0000-000094080000}"/>
    <cellStyle name="BM Input 2 3 19" xfId="2220" xr:uid="{00000000-0005-0000-0000-000095080000}"/>
    <cellStyle name="BM Input 2 3 2" xfId="2221" xr:uid="{00000000-0005-0000-0000-000096080000}"/>
    <cellStyle name="BM Input 2 3 2 10" xfId="2222" xr:uid="{00000000-0005-0000-0000-000097080000}"/>
    <cellStyle name="BM Input 2 3 2 10 2" xfId="2223" xr:uid="{00000000-0005-0000-0000-000098080000}"/>
    <cellStyle name="BM Input 2 3 2 10 2 2" xfId="2224" xr:uid="{00000000-0005-0000-0000-000099080000}"/>
    <cellStyle name="BM Input 2 3 2 10 3" xfId="2225" xr:uid="{00000000-0005-0000-0000-00009A080000}"/>
    <cellStyle name="BM Input 2 3 2 11" xfId="2226" xr:uid="{00000000-0005-0000-0000-00009B080000}"/>
    <cellStyle name="BM Input 2 3 2 11 2" xfId="2227" xr:uid="{00000000-0005-0000-0000-00009C080000}"/>
    <cellStyle name="BM Input 2 3 2 11 2 2" xfId="2228" xr:uid="{00000000-0005-0000-0000-00009D080000}"/>
    <cellStyle name="BM Input 2 3 2 11 3" xfId="2229" xr:uid="{00000000-0005-0000-0000-00009E080000}"/>
    <cellStyle name="BM Input 2 3 2 12" xfId="2230" xr:uid="{00000000-0005-0000-0000-00009F080000}"/>
    <cellStyle name="BM Input 2 3 2 12 2" xfId="2231" xr:uid="{00000000-0005-0000-0000-0000A0080000}"/>
    <cellStyle name="BM Input 2 3 2 12 2 2" xfId="2232" xr:uid="{00000000-0005-0000-0000-0000A1080000}"/>
    <cellStyle name="BM Input 2 3 2 12 3" xfId="2233" xr:uid="{00000000-0005-0000-0000-0000A2080000}"/>
    <cellStyle name="BM Input 2 3 2 13" xfId="2234" xr:uid="{00000000-0005-0000-0000-0000A3080000}"/>
    <cellStyle name="BM Input 2 3 2 13 2" xfId="2235" xr:uid="{00000000-0005-0000-0000-0000A4080000}"/>
    <cellStyle name="BM Input 2 3 2 13 2 2" xfId="2236" xr:uid="{00000000-0005-0000-0000-0000A5080000}"/>
    <cellStyle name="BM Input 2 3 2 13 3" xfId="2237" xr:uid="{00000000-0005-0000-0000-0000A6080000}"/>
    <cellStyle name="BM Input 2 3 2 14" xfId="2238" xr:uid="{00000000-0005-0000-0000-0000A7080000}"/>
    <cellStyle name="BM Input 2 3 2 14 2" xfId="2239" xr:uid="{00000000-0005-0000-0000-0000A8080000}"/>
    <cellStyle name="BM Input 2 3 2 14 2 2" xfId="2240" xr:uid="{00000000-0005-0000-0000-0000A9080000}"/>
    <cellStyle name="BM Input 2 3 2 14 3" xfId="2241" xr:uid="{00000000-0005-0000-0000-0000AA080000}"/>
    <cellStyle name="BM Input 2 3 2 15" xfId="2242" xr:uid="{00000000-0005-0000-0000-0000AB080000}"/>
    <cellStyle name="BM Input 2 3 2 15 2" xfId="2243" xr:uid="{00000000-0005-0000-0000-0000AC080000}"/>
    <cellStyle name="BM Input 2 3 2 15 2 2" xfId="2244" xr:uid="{00000000-0005-0000-0000-0000AD080000}"/>
    <cellStyle name="BM Input 2 3 2 15 3" xfId="2245" xr:uid="{00000000-0005-0000-0000-0000AE080000}"/>
    <cellStyle name="BM Input 2 3 2 16" xfId="2246" xr:uid="{00000000-0005-0000-0000-0000AF080000}"/>
    <cellStyle name="BM Input 2 3 2 16 2" xfId="2247" xr:uid="{00000000-0005-0000-0000-0000B0080000}"/>
    <cellStyle name="BM Input 2 3 2 16 2 2" xfId="2248" xr:uid="{00000000-0005-0000-0000-0000B1080000}"/>
    <cellStyle name="BM Input 2 3 2 16 3" xfId="2249" xr:uid="{00000000-0005-0000-0000-0000B2080000}"/>
    <cellStyle name="BM Input 2 3 2 17" xfId="2250" xr:uid="{00000000-0005-0000-0000-0000B3080000}"/>
    <cellStyle name="BM Input 2 3 2 17 2" xfId="2251" xr:uid="{00000000-0005-0000-0000-0000B4080000}"/>
    <cellStyle name="BM Input 2 3 2 17 2 2" xfId="2252" xr:uid="{00000000-0005-0000-0000-0000B5080000}"/>
    <cellStyle name="BM Input 2 3 2 17 3" xfId="2253" xr:uid="{00000000-0005-0000-0000-0000B6080000}"/>
    <cellStyle name="BM Input 2 3 2 18" xfId="2254" xr:uid="{00000000-0005-0000-0000-0000B7080000}"/>
    <cellStyle name="BM Input 2 3 2 18 2" xfId="2255" xr:uid="{00000000-0005-0000-0000-0000B8080000}"/>
    <cellStyle name="BM Input 2 3 2 18 2 2" xfId="2256" xr:uid="{00000000-0005-0000-0000-0000B9080000}"/>
    <cellStyle name="BM Input 2 3 2 18 3" xfId="2257" xr:uid="{00000000-0005-0000-0000-0000BA080000}"/>
    <cellStyle name="BM Input 2 3 2 19" xfId="2258" xr:uid="{00000000-0005-0000-0000-0000BB080000}"/>
    <cellStyle name="BM Input 2 3 2 19 2" xfId="2259" xr:uid="{00000000-0005-0000-0000-0000BC080000}"/>
    <cellStyle name="BM Input 2 3 2 19 2 2" xfId="2260" xr:uid="{00000000-0005-0000-0000-0000BD080000}"/>
    <cellStyle name="BM Input 2 3 2 19 3" xfId="2261" xr:uid="{00000000-0005-0000-0000-0000BE080000}"/>
    <cellStyle name="BM Input 2 3 2 2" xfId="2262" xr:uid="{00000000-0005-0000-0000-0000BF080000}"/>
    <cellStyle name="BM Input 2 3 2 2 2" xfId="2263" xr:uid="{00000000-0005-0000-0000-0000C0080000}"/>
    <cellStyle name="BM Input 2 3 2 2 2 2" xfId="2264" xr:uid="{00000000-0005-0000-0000-0000C1080000}"/>
    <cellStyle name="BM Input 2 3 2 2 3" xfId="2265" xr:uid="{00000000-0005-0000-0000-0000C2080000}"/>
    <cellStyle name="BM Input 2 3 2 2 4" xfId="2266" xr:uid="{00000000-0005-0000-0000-0000C3080000}"/>
    <cellStyle name="BM Input 2 3 2 20" xfId="2267" xr:uid="{00000000-0005-0000-0000-0000C4080000}"/>
    <cellStyle name="BM Input 2 3 2 20 2" xfId="2268" xr:uid="{00000000-0005-0000-0000-0000C5080000}"/>
    <cellStyle name="BM Input 2 3 2 20 2 2" xfId="2269" xr:uid="{00000000-0005-0000-0000-0000C6080000}"/>
    <cellStyle name="BM Input 2 3 2 20 3" xfId="2270" xr:uid="{00000000-0005-0000-0000-0000C7080000}"/>
    <cellStyle name="BM Input 2 3 2 21" xfId="2271" xr:uid="{00000000-0005-0000-0000-0000C8080000}"/>
    <cellStyle name="BM Input 2 3 2 21 2" xfId="2272" xr:uid="{00000000-0005-0000-0000-0000C9080000}"/>
    <cellStyle name="BM Input 2 3 2 22" xfId="2273" xr:uid="{00000000-0005-0000-0000-0000CA080000}"/>
    <cellStyle name="BM Input 2 3 2 23" xfId="2274" xr:uid="{00000000-0005-0000-0000-0000CB080000}"/>
    <cellStyle name="BM Input 2 3 2 3" xfId="2275" xr:uid="{00000000-0005-0000-0000-0000CC080000}"/>
    <cellStyle name="BM Input 2 3 2 3 2" xfId="2276" xr:uid="{00000000-0005-0000-0000-0000CD080000}"/>
    <cellStyle name="BM Input 2 3 2 3 2 2" xfId="2277" xr:uid="{00000000-0005-0000-0000-0000CE080000}"/>
    <cellStyle name="BM Input 2 3 2 3 3" xfId="2278" xr:uid="{00000000-0005-0000-0000-0000CF080000}"/>
    <cellStyle name="BM Input 2 3 2 3 4" xfId="2279" xr:uid="{00000000-0005-0000-0000-0000D0080000}"/>
    <cellStyle name="BM Input 2 3 2 4" xfId="2280" xr:uid="{00000000-0005-0000-0000-0000D1080000}"/>
    <cellStyle name="BM Input 2 3 2 4 2" xfId="2281" xr:uid="{00000000-0005-0000-0000-0000D2080000}"/>
    <cellStyle name="BM Input 2 3 2 4 2 2" xfId="2282" xr:uid="{00000000-0005-0000-0000-0000D3080000}"/>
    <cellStyle name="BM Input 2 3 2 4 3" xfId="2283" xr:uid="{00000000-0005-0000-0000-0000D4080000}"/>
    <cellStyle name="BM Input 2 3 2 5" xfId="2284" xr:uid="{00000000-0005-0000-0000-0000D5080000}"/>
    <cellStyle name="BM Input 2 3 2 5 2" xfId="2285" xr:uid="{00000000-0005-0000-0000-0000D6080000}"/>
    <cellStyle name="BM Input 2 3 2 5 2 2" xfId="2286" xr:uid="{00000000-0005-0000-0000-0000D7080000}"/>
    <cellStyle name="BM Input 2 3 2 5 3" xfId="2287" xr:uid="{00000000-0005-0000-0000-0000D8080000}"/>
    <cellStyle name="BM Input 2 3 2 6" xfId="2288" xr:uid="{00000000-0005-0000-0000-0000D9080000}"/>
    <cellStyle name="BM Input 2 3 2 6 2" xfId="2289" xr:uid="{00000000-0005-0000-0000-0000DA080000}"/>
    <cellStyle name="BM Input 2 3 2 6 2 2" xfId="2290" xr:uid="{00000000-0005-0000-0000-0000DB080000}"/>
    <cellStyle name="BM Input 2 3 2 6 3" xfId="2291" xr:uid="{00000000-0005-0000-0000-0000DC080000}"/>
    <cellStyle name="BM Input 2 3 2 7" xfId="2292" xr:uid="{00000000-0005-0000-0000-0000DD080000}"/>
    <cellStyle name="BM Input 2 3 2 7 2" xfId="2293" xr:uid="{00000000-0005-0000-0000-0000DE080000}"/>
    <cellStyle name="BM Input 2 3 2 7 2 2" xfId="2294" xr:uid="{00000000-0005-0000-0000-0000DF080000}"/>
    <cellStyle name="BM Input 2 3 2 7 3" xfId="2295" xr:uid="{00000000-0005-0000-0000-0000E0080000}"/>
    <cellStyle name="BM Input 2 3 2 8" xfId="2296" xr:uid="{00000000-0005-0000-0000-0000E1080000}"/>
    <cellStyle name="BM Input 2 3 2 8 2" xfId="2297" xr:uid="{00000000-0005-0000-0000-0000E2080000}"/>
    <cellStyle name="BM Input 2 3 2 8 2 2" xfId="2298" xr:uid="{00000000-0005-0000-0000-0000E3080000}"/>
    <cellStyle name="BM Input 2 3 2 8 3" xfId="2299" xr:uid="{00000000-0005-0000-0000-0000E4080000}"/>
    <cellStyle name="BM Input 2 3 2 9" xfId="2300" xr:uid="{00000000-0005-0000-0000-0000E5080000}"/>
    <cellStyle name="BM Input 2 3 2 9 2" xfId="2301" xr:uid="{00000000-0005-0000-0000-0000E6080000}"/>
    <cellStyle name="BM Input 2 3 2 9 2 2" xfId="2302" xr:uid="{00000000-0005-0000-0000-0000E7080000}"/>
    <cellStyle name="BM Input 2 3 2 9 3" xfId="2303" xr:uid="{00000000-0005-0000-0000-0000E8080000}"/>
    <cellStyle name="BM Input 2 3 20" xfId="2304" xr:uid="{00000000-0005-0000-0000-0000E9080000}"/>
    <cellStyle name="BM Input 2 3 3" xfId="2305" xr:uid="{00000000-0005-0000-0000-0000EA080000}"/>
    <cellStyle name="BM Input 2 3 3 2" xfId="2306" xr:uid="{00000000-0005-0000-0000-0000EB080000}"/>
    <cellStyle name="BM Input 2 3 3 2 2" xfId="2307" xr:uid="{00000000-0005-0000-0000-0000EC080000}"/>
    <cellStyle name="BM Input 2 3 3 3" xfId="2308" xr:uid="{00000000-0005-0000-0000-0000ED080000}"/>
    <cellStyle name="BM Input 2 3 3 4" xfId="2309" xr:uid="{00000000-0005-0000-0000-0000EE080000}"/>
    <cellStyle name="BM Input 2 3 4" xfId="2310" xr:uid="{00000000-0005-0000-0000-0000EF080000}"/>
    <cellStyle name="BM Input 2 3 4 2" xfId="2311" xr:uid="{00000000-0005-0000-0000-0000F0080000}"/>
    <cellStyle name="BM Input 2 3 4 2 2" xfId="2312" xr:uid="{00000000-0005-0000-0000-0000F1080000}"/>
    <cellStyle name="BM Input 2 3 4 3" xfId="2313" xr:uid="{00000000-0005-0000-0000-0000F2080000}"/>
    <cellStyle name="BM Input 2 3 4 4" xfId="2314" xr:uid="{00000000-0005-0000-0000-0000F3080000}"/>
    <cellStyle name="BM Input 2 3 5" xfId="2315" xr:uid="{00000000-0005-0000-0000-0000F4080000}"/>
    <cellStyle name="BM Input 2 3 5 2" xfId="2316" xr:uid="{00000000-0005-0000-0000-0000F5080000}"/>
    <cellStyle name="BM Input 2 3 5 2 2" xfId="2317" xr:uid="{00000000-0005-0000-0000-0000F6080000}"/>
    <cellStyle name="BM Input 2 3 5 3" xfId="2318" xr:uid="{00000000-0005-0000-0000-0000F7080000}"/>
    <cellStyle name="BM Input 2 3 6" xfId="2319" xr:uid="{00000000-0005-0000-0000-0000F8080000}"/>
    <cellStyle name="BM Input 2 3 6 2" xfId="2320" xr:uid="{00000000-0005-0000-0000-0000F9080000}"/>
    <cellStyle name="BM Input 2 3 6 2 2" xfId="2321" xr:uid="{00000000-0005-0000-0000-0000FA080000}"/>
    <cellStyle name="BM Input 2 3 6 3" xfId="2322" xr:uid="{00000000-0005-0000-0000-0000FB080000}"/>
    <cellStyle name="BM Input 2 3 7" xfId="2323" xr:uid="{00000000-0005-0000-0000-0000FC080000}"/>
    <cellStyle name="BM Input 2 3 7 2" xfId="2324" xr:uid="{00000000-0005-0000-0000-0000FD080000}"/>
    <cellStyle name="BM Input 2 3 7 2 2" xfId="2325" xr:uid="{00000000-0005-0000-0000-0000FE080000}"/>
    <cellStyle name="BM Input 2 3 7 3" xfId="2326" xr:uid="{00000000-0005-0000-0000-0000FF080000}"/>
    <cellStyle name="BM Input 2 3 8" xfId="2327" xr:uid="{00000000-0005-0000-0000-000000090000}"/>
    <cellStyle name="BM Input 2 3 8 2" xfId="2328" xr:uid="{00000000-0005-0000-0000-000001090000}"/>
    <cellStyle name="BM Input 2 3 8 2 2" xfId="2329" xr:uid="{00000000-0005-0000-0000-000002090000}"/>
    <cellStyle name="BM Input 2 3 8 3" xfId="2330" xr:uid="{00000000-0005-0000-0000-000003090000}"/>
    <cellStyle name="BM Input 2 3 9" xfId="2331" xr:uid="{00000000-0005-0000-0000-000004090000}"/>
    <cellStyle name="BM Input 2 3 9 2" xfId="2332" xr:uid="{00000000-0005-0000-0000-000005090000}"/>
    <cellStyle name="BM Input 2 3 9 2 2" xfId="2333" xr:uid="{00000000-0005-0000-0000-000006090000}"/>
    <cellStyle name="BM Input 2 3 9 3" xfId="2334" xr:uid="{00000000-0005-0000-0000-000007090000}"/>
    <cellStyle name="BM Input 2 4" xfId="2335" xr:uid="{00000000-0005-0000-0000-000008090000}"/>
    <cellStyle name="BM Input 2 4 10" xfId="2336" xr:uid="{00000000-0005-0000-0000-000009090000}"/>
    <cellStyle name="BM Input 2 4 10 2" xfId="2337" xr:uid="{00000000-0005-0000-0000-00000A090000}"/>
    <cellStyle name="BM Input 2 4 10 2 2" xfId="2338" xr:uid="{00000000-0005-0000-0000-00000B090000}"/>
    <cellStyle name="BM Input 2 4 10 3" xfId="2339" xr:uid="{00000000-0005-0000-0000-00000C090000}"/>
    <cellStyle name="BM Input 2 4 11" xfId="2340" xr:uid="{00000000-0005-0000-0000-00000D090000}"/>
    <cellStyle name="BM Input 2 4 11 2" xfId="2341" xr:uid="{00000000-0005-0000-0000-00000E090000}"/>
    <cellStyle name="BM Input 2 4 11 2 2" xfId="2342" xr:uid="{00000000-0005-0000-0000-00000F090000}"/>
    <cellStyle name="BM Input 2 4 11 3" xfId="2343" xr:uid="{00000000-0005-0000-0000-000010090000}"/>
    <cellStyle name="BM Input 2 4 12" xfId="2344" xr:uid="{00000000-0005-0000-0000-000011090000}"/>
    <cellStyle name="BM Input 2 4 12 2" xfId="2345" xr:uid="{00000000-0005-0000-0000-000012090000}"/>
    <cellStyle name="BM Input 2 4 12 2 2" xfId="2346" xr:uid="{00000000-0005-0000-0000-000013090000}"/>
    <cellStyle name="BM Input 2 4 12 3" xfId="2347" xr:uid="{00000000-0005-0000-0000-000014090000}"/>
    <cellStyle name="BM Input 2 4 13" xfId="2348" xr:uid="{00000000-0005-0000-0000-000015090000}"/>
    <cellStyle name="BM Input 2 4 13 2" xfId="2349" xr:uid="{00000000-0005-0000-0000-000016090000}"/>
    <cellStyle name="BM Input 2 4 13 2 2" xfId="2350" xr:uid="{00000000-0005-0000-0000-000017090000}"/>
    <cellStyle name="BM Input 2 4 13 3" xfId="2351" xr:uid="{00000000-0005-0000-0000-000018090000}"/>
    <cellStyle name="BM Input 2 4 14" xfId="2352" xr:uid="{00000000-0005-0000-0000-000019090000}"/>
    <cellStyle name="BM Input 2 4 14 2" xfId="2353" xr:uid="{00000000-0005-0000-0000-00001A090000}"/>
    <cellStyle name="BM Input 2 4 14 2 2" xfId="2354" xr:uid="{00000000-0005-0000-0000-00001B090000}"/>
    <cellStyle name="BM Input 2 4 14 3" xfId="2355" xr:uid="{00000000-0005-0000-0000-00001C090000}"/>
    <cellStyle name="BM Input 2 4 15" xfId="2356" xr:uid="{00000000-0005-0000-0000-00001D090000}"/>
    <cellStyle name="BM Input 2 4 15 2" xfId="2357" xr:uid="{00000000-0005-0000-0000-00001E090000}"/>
    <cellStyle name="BM Input 2 4 15 2 2" xfId="2358" xr:uid="{00000000-0005-0000-0000-00001F090000}"/>
    <cellStyle name="BM Input 2 4 15 3" xfId="2359" xr:uid="{00000000-0005-0000-0000-000020090000}"/>
    <cellStyle name="BM Input 2 4 16" xfId="2360" xr:uid="{00000000-0005-0000-0000-000021090000}"/>
    <cellStyle name="BM Input 2 4 16 2" xfId="2361" xr:uid="{00000000-0005-0000-0000-000022090000}"/>
    <cellStyle name="BM Input 2 4 16 2 2" xfId="2362" xr:uid="{00000000-0005-0000-0000-000023090000}"/>
    <cellStyle name="BM Input 2 4 16 3" xfId="2363" xr:uid="{00000000-0005-0000-0000-000024090000}"/>
    <cellStyle name="BM Input 2 4 17" xfId="2364" xr:uid="{00000000-0005-0000-0000-000025090000}"/>
    <cellStyle name="BM Input 2 4 17 2" xfId="2365" xr:uid="{00000000-0005-0000-0000-000026090000}"/>
    <cellStyle name="BM Input 2 4 17 2 2" xfId="2366" xr:uid="{00000000-0005-0000-0000-000027090000}"/>
    <cellStyle name="BM Input 2 4 17 3" xfId="2367" xr:uid="{00000000-0005-0000-0000-000028090000}"/>
    <cellStyle name="BM Input 2 4 18" xfId="2368" xr:uid="{00000000-0005-0000-0000-000029090000}"/>
    <cellStyle name="BM Input 2 4 18 2" xfId="2369" xr:uid="{00000000-0005-0000-0000-00002A090000}"/>
    <cellStyle name="BM Input 2 4 18 2 2" xfId="2370" xr:uid="{00000000-0005-0000-0000-00002B090000}"/>
    <cellStyle name="BM Input 2 4 18 3" xfId="2371" xr:uid="{00000000-0005-0000-0000-00002C090000}"/>
    <cellStyle name="BM Input 2 4 19" xfId="2372" xr:uid="{00000000-0005-0000-0000-00002D090000}"/>
    <cellStyle name="BM Input 2 4 19 2" xfId="2373" xr:uid="{00000000-0005-0000-0000-00002E090000}"/>
    <cellStyle name="BM Input 2 4 19 2 2" xfId="2374" xr:uid="{00000000-0005-0000-0000-00002F090000}"/>
    <cellStyle name="BM Input 2 4 19 3" xfId="2375" xr:uid="{00000000-0005-0000-0000-000030090000}"/>
    <cellStyle name="BM Input 2 4 2" xfId="2376" xr:uid="{00000000-0005-0000-0000-000031090000}"/>
    <cellStyle name="BM Input 2 4 2 10" xfId="2377" xr:uid="{00000000-0005-0000-0000-000032090000}"/>
    <cellStyle name="BM Input 2 4 2 10 2" xfId="2378" xr:uid="{00000000-0005-0000-0000-000033090000}"/>
    <cellStyle name="BM Input 2 4 2 10 2 2" xfId="2379" xr:uid="{00000000-0005-0000-0000-000034090000}"/>
    <cellStyle name="BM Input 2 4 2 10 3" xfId="2380" xr:uid="{00000000-0005-0000-0000-000035090000}"/>
    <cellStyle name="BM Input 2 4 2 11" xfId="2381" xr:uid="{00000000-0005-0000-0000-000036090000}"/>
    <cellStyle name="BM Input 2 4 2 11 2" xfId="2382" xr:uid="{00000000-0005-0000-0000-000037090000}"/>
    <cellStyle name="BM Input 2 4 2 11 2 2" xfId="2383" xr:uid="{00000000-0005-0000-0000-000038090000}"/>
    <cellStyle name="BM Input 2 4 2 11 3" xfId="2384" xr:uid="{00000000-0005-0000-0000-000039090000}"/>
    <cellStyle name="BM Input 2 4 2 12" xfId="2385" xr:uid="{00000000-0005-0000-0000-00003A090000}"/>
    <cellStyle name="BM Input 2 4 2 12 2" xfId="2386" xr:uid="{00000000-0005-0000-0000-00003B090000}"/>
    <cellStyle name="BM Input 2 4 2 12 2 2" xfId="2387" xr:uid="{00000000-0005-0000-0000-00003C090000}"/>
    <cellStyle name="BM Input 2 4 2 12 3" xfId="2388" xr:uid="{00000000-0005-0000-0000-00003D090000}"/>
    <cellStyle name="BM Input 2 4 2 13" xfId="2389" xr:uid="{00000000-0005-0000-0000-00003E090000}"/>
    <cellStyle name="BM Input 2 4 2 13 2" xfId="2390" xr:uid="{00000000-0005-0000-0000-00003F090000}"/>
    <cellStyle name="BM Input 2 4 2 13 2 2" xfId="2391" xr:uid="{00000000-0005-0000-0000-000040090000}"/>
    <cellStyle name="BM Input 2 4 2 13 3" xfId="2392" xr:uid="{00000000-0005-0000-0000-000041090000}"/>
    <cellStyle name="BM Input 2 4 2 14" xfId="2393" xr:uid="{00000000-0005-0000-0000-000042090000}"/>
    <cellStyle name="BM Input 2 4 2 14 2" xfId="2394" xr:uid="{00000000-0005-0000-0000-000043090000}"/>
    <cellStyle name="BM Input 2 4 2 14 2 2" xfId="2395" xr:uid="{00000000-0005-0000-0000-000044090000}"/>
    <cellStyle name="BM Input 2 4 2 14 3" xfId="2396" xr:uid="{00000000-0005-0000-0000-000045090000}"/>
    <cellStyle name="BM Input 2 4 2 15" xfId="2397" xr:uid="{00000000-0005-0000-0000-000046090000}"/>
    <cellStyle name="BM Input 2 4 2 15 2" xfId="2398" xr:uid="{00000000-0005-0000-0000-000047090000}"/>
    <cellStyle name="BM Input 2 4 2 15 2 2" xfId="2399" xr:uid="{00000000-0005-0000-0000-000048090000}"/>
    <cellStyle name="BM Input 2 4 2 15 3" xfId="2400" xr:uid="{00000000-0005-0000-0000-000049090000}"/>
    <cellStyle name="BM Input 2 4 2 16" xfId="2401" xr:uid="{00000000-0005-0000-0000-00004A090000}"/>
    <cellStyle name="BM Input 2 4 2 16 2" xfId="2402" xr:uid="{00000000-0005-0000-0000-00004B090000}"/>
    <cellStyle name="BM Input 2 4 2 16 2 2" xfId="2403" xr:uid="{00000000-0005-0000-0000-00004C090000}"/>
    <cellStyle name="BM Input 2 4 2 16 3" xfId="2404" xr:uid="{00000000-0005-0000-0000-00004D090000}"/>
    <cellStyle name="BM Input 2 4 2 17" xfId="2405" xr:uid="{00000000-0005-0000-0000-00004E090000}"/>
    <cellStyle name="BM Input 2 4 2 17 2" xfId="2406" xr:uid="{00000000-0005-0000-0000-00004F090000}"/>
    <cellStyle name="BM Input 2 4 2 17 2 2" xfId="2407" xr:uid="{00000000-0005-0000-0000-000050090000}"/>
    <cellStyle name="BM Input 2 4 2 17 3" xfId="2408" xr:uid="{00000000-0005-0000-0000-000051090000}"/>
    <cellStyle name="BM Input 2 4 2 18" xfId="2409" xr:uid="{00000000-0005-0000-0000-000052090000}"/>
    <cellStyle name="BM Input 2 4 2 18 2" xfId="2410" xr:uid="{00000000-0005-0000-0000-000053090000}"/>
    <cellStyle name="BM Input 2 4 2 18 2 2" xfId="2411" xr:uid="{00000000-0005-0000-0000-000054090000}"/>
    <cellStyle name="BM Input 2 4 2 18 3" xfId="2412" xr:uid="{00000000-0005-0000-0000-000055090000}"/>
    <cellStyle name="BM Input 2 4 2 19" xfId="2413" xr:uid="{00000000-0005-0000-0000-000056090000}"/>
    <cellStyle name="BM Input 2 4 2 19 2" xfId="2414" xr:uid="{00000000-0005-0000-0000-000057090000}"/>
    <cellStyle name="BM Input 2 4 2 19 2 2" xfId="2415" xr:uid="{00000000-0005-0000-0000-000058090000}"/>
    <cellStyle name="BM Input 2 4 2 19 3" xfId="2416" xr:uid="{00000000-0005-0000-0000-000059090000}"/>
    <cellStyle name="BM Input 2 4 2 2" xfId="2417" xr:uid="{00000000-0005-0000-0000-00005A090000}"/>
    <cellStyle name="BM Input 2 4 2 2 2" xfId="2418" xr:uid="{00000000-0005-0000-0000-00005B090000}"/>
    <cellStyle name="BM Input 2 4 2 2 2 2" xfId="2419" xr:uid="{00000000-0005-0000-0000-00005C090000}"/>
    <cellStyle name="BM Input 2 4 2 2 3" xfId="2420" xr:uid="{00000000-0005-0000-0000-00005D090000}"/>
    <cellStyle name="BM Input 2 4 2 2 4" xfId="2421" xr:uid="{00000000-0005-0000-0000-00005E090000}"/>
    <cellStyle name="BM Input 2 4 2 20" xfId="2422" xr:uid="{00000000-0005-0000-0000-00005F090000}"/>
    <cellStyle name="BM Input 2 4 2 20 2" xfId="2423" xr:uid="{00000000-0005-0000-0000-000060090000}"/>
    <cellStyle name="BM Input 2 4 2 20 2 2" xfId="2424" xr:uid="{00000000-0005-0000-0000-000061090000}"/>
    <cellStyle name="BM Input 2 4 2 20 3" xfId="2425" xr:uid="{00000000-0005-0000-0000-000062090000}"/>
    <cellStyle name="BM Input 2 4 2 21" xfId="2426" xr:uid="{00000000-0005-0000-0000-000063090000}"/>
    <cellStyle name="BM Input 2 4 2 21 2" xfId="2427" xr:uid="{00000000-0005-0000-0000-000064090000}"/>
    <cellStyle name="BM Input 2 4 2 22" xfId="2428" xr:uid="{00000000-0005-0000-0000-000065090000}"/>
    <cellStyle name="BM Input 2 4 2 23" xfId="2429" xr:uid="{00000000-0005-0000-0000-000066090000}"/>
    <cellStyle name="BM Input 2 4 2 3" xfId="2430" xr:uid="{00000000-0005-0000-0000-000067090000}"/>
    <cellStyle name="BM Input 2 4 2 3 2" xfId="2431" xr:uid="{00000000-0005-0000-0000-000068090000}"/>
    <cellStyle name="BM Input 2 4 2 3 2 2" xfId="2432" xr:uid="{00000000-0005-0000-0000-000069090000}"/>
    <cellStyle name="BM Input 2 4 2 3 3" xfId="2433" xr:uid="{00000000-0005-0000-0000-00006A090000}"/>
    <cellStyle name="BM Input 2 4 2 4" xfId="2434" xr:uid="{00000000-0005-0000-0000-00006B090000}"/>
    <cellStyle name="BM Input 2 4 2 4 2" xfId="2435" xr:uid="{00000000-0005-0000-0000-00006C090000}"/>
    <cellStyle name="BM Input 2 4 2 4 2 2" xfId="2436" xr:uid="{00000000-0005-0000-0000-00006D090000}"/>
    <cellStyle name="BM Input 2 4 2 4 3" xfId="2437" xr:uid="{00000000-0005-0000-0000-00006E090000}"/>
    <cellStyle name="BM Input 2 4 2 5" xfId="2438" xr:uid="{00000000-0005-0000-0000-00006F090000}"/>
    <cellStyle name="BM Input 2 4 2 5 2" xfId="2439" xr:uid="{00000000-0005-0000-0000-000070090000}"/>
    <cellStyle name="BM Input 2 4 2 5 2 2" xfId="2440" xr:uid="{00000000-0005-0000-0000-000071090000}"/>
    <cellStyle name="BM Input 2 4 2 5 3" xfId="2441" xr:uid="{00000000-0005-0000-0000-000072090000}"/>
    <cellStyle name="BM Input 2 4 2 6" xfId="2442" xr:uid="{00000000-0005-0000-0000-000073090000}"/>
    <cellStyle name="BM Input 2 4 2 6 2" xfId="2443" xr:uid="{00000000-0005-0000-0000-000074090000}"/>
    <cellStyle name="BM Input 2 4 2 6 2 2" xfId="2444" xr:uid="{00000000-0005-0000-0000-000075090000}"/>
    <cellStyle name="BM Input 2 4 2 6 3" xfId="2445" xr:uid="{00000000-0005-0000-0000-000076090000}"/>
    <cellStyle name="BM Input 2 4 2 7" xfId="2446" xr:uid="{00000000-0005-0000-0000-000077090000}"/>
    <cellStyle name="BM Input 2 4 2 7 2" xfId="2447" xr:uid="{00000000-0005-0000-0000-000078090000}"/>
    <cellStyle name="BM Input 2 4 2 7 2 2" xfId="2448" xr:uid="{00000000-0005-0000-0000-000079090000}"/>
    <cellStyle name="BM Input 2 4 2 7 3" xfId="2449" xr:uid="{00000000-0005-0000-0000-00007A090000}"/>
    <cellStyle name="BM Input 2 4 2 8" xfId="2450" xr:uid="{00000000-0005-0000-0000-00007B090000}"/>
    <cellStyle name="BM Input 2 4 2 8 2" xfId="2451" xr:uid="{00000000-0005-0000-0000-00007C090000}"/>
    <cellStyle name="BM Input 2 4 2 8 2 2" xfId="2452" xr:uid="{00000000-0005-0000-0000-00007D090000}"/>
    <cellStyle name="BM Input 2 4 2 8 3" xfId="2453" xr:uid="{00000000-0005-0000-0000-00007E090000}"/>
    <cellStyle name="BM Input 2 4 2 9" xfId="2454" xr:uid="{00000000-0005-0000-0000-00007F090000}"/>
    <cellStyle name="BM Input 2 4 2 9 2" xfId="2455" xr:uid="{00000000-0005-0000-0000-000080090000}"/>
    <cellStyle name="BM Input 2 4 2 9 2 2" xfId="2456" xr:uid="{00000000-0005-0000-0000-000081090000}"/>
    <cellStyle name="BM Input 2 4 2 9 3" xfId="2457" xr:uid="{00000000-0005-0000-0000-000082090000}"/>
    <cellStyle name="BM Input 2 4 20" xfId="2458" xr:uid="{00000000-0005-0000-0000-000083090000}"/>
    <cellStyle name="BM Input 2 4 20 2" xfId="2459" xr:uid="{00000000-0005-0000-0000-000084090000}"/>
    <cellStyle name="BM Input 2 4 20 2 2" xfId="2460" xr:uid="{00000000-0005-0000-0000-000085090000}"/>
    <cellStyle name="BM Input 2 4 20 3" xfId="2461" xr:uid="{00000000-0005-0000-0000-000086090000}"/>
    <cellStyle name="BM Input 2 4 21" xfId="2462" xr:uid="{00000000-0005-0000-0000-000087090000}"/>
    <cellStyle name="BM Input 2 4 21 2" xfId="2463" xr:uid="{00000000-0005-0000-0000-000088090000}"/>
    <cellStyle name="BM Input 2 4 21 2 2" xfId="2464" xr:uid="{00000000-0005-0000-0000-000089090000}"/>
    <cellStyle name="BM Input 2 4 21 3" xfId="2465" xr:uid="{00000000-0005-0000-0000-00008A090000}"/>
    <cellStyle name="BM Input 2 4 22" xfId="2466" xr:uid="{00000000-0005-0000-0000-00008B090000}"/>
    <cellStyle name="BM Input 2 4 22 2" xfId="2467" xr:uid="{00000000-0005-0000-0000-00008C090000}"/>
    <cellStyle name="BM Input 2 4 23" xfId="2468" xr:uid="{00000000-0005-0000-0000-00008D090000}"/>
    <cellStyle name="BM Input 2 4 24" xfId="2469" xr:uid="{00000000-0005-0000-0000-00008E090000}"/>
    <cellStyle name="BM Input 2 4 3" xfId="2470" xr:uid="{00000000-0005-0000-0000-00008F090000}"/>
    <cellStyle name="BM Input 2 4 3 2" xfId="2471" xr:uid="{00000000-0005-0000-0000-000090090000}"/>
    <cellStyle name="BM Input 2 4 3 2 2" xfId="2472" xr:uid="{00000000-0005-0000-0000-000091090000}"/>
    <cellStyle name="BM Input 2 4 3 3" xfId="2473" xr:uid="{00000000-0005-0000-0000-000092090000}"/>
    <cellStyle name="BM Input 2 4 3 4" xfId="2474" xr:uid="{00000000-0005-0000-0000-000093090000}"/>
    <cellStyle name="BM Input 2 4 4" xfId="2475" xr:uid="{00000000-0005-0000-0000-000094090000}"/>
    <cellStyle name="BM Input 2 4 4 2" xfId="2476" xr:uid="{00000000-0005-0000-0000-000095090000}"/>
    <cellStyle name="BM Input 2 4 4 2 2" xfId="2477" xr:uid="{00000000-0005-0000-0000-000096090000}"/>
    <cellStyle name="BM Input 2 4 4 3" xfId="2478" xr:uid="{00000000-0005-0000-0000-000097090000}"/>
    <cellStyle name="BM Input 2 4 4 4" xfId="2479" xr:uid="{00000000-0005-0000-0000-000098090000}"/>
    <cellStyle name="BM Input 2 4 5" xfId="2480" xr:uid="{00000000-0005-0000-0000-000099090000}"/>
    <cellStyle name="BM Input 2 4 5 2" xfId="2481" xr:uid="{00000000-0005-0000-0000-00009A090000}"/>
    <cellStyle name="BM Input 2 4 5 2 2" xfId="2482" xr:uid="{00000000-0005-0000-0000-00009B090000}"/>
    <cellStyle name="BM Input 2 4 5 3" xfId="2483" xr:uid="{00000000-0005-0000-0000-00009C090000}"/>
    <cellStyle name="BM Input 2 4 6" xfId="2484" xr:uid="{00000000-0005-0000-0000-00009D090000}"/>
    <cellStyle name="BM Input 2 4 6 2" xfId="2485" xr:uid="{00000000-0005-0000-0000-00009E090000}"/>
    <cellStyle name="BM Input 2 4 6 2 2" xfId="2486" xr:uid="{00000000-0005-0000-0000-00009F090000}"/>
    <cellStyle name="BM Input 2 4 6 3" xfId="2487" xr:uid="{00000000-0005-0000-0000-0000A0090000}"/>
    <cellStyle name="BM Input 2 4 7" xfId="2488" xr:uid="{00000000-0005-0000-0000-0000A1090000}"/>
    <cellStyle name="BM Input 2 4 7 2" xfId="2489" xr:uid="{00000000-0005-0000-0000-0000A2090000}"/>
    <cellStyle name="BM Input 2 4 7 2 2" xfId="2490" xr:uid="{00000000-0005-0000-0000-0000A3090000}"/>
    <cellStyle name="BM Input 2 4 7 3" xfId="2491" xr:uid="{00000000-0005-0000-0000-0000A4090000}"/>
    <cellStyle name="BM Input 2 4 8" xfId="2492" xr:uid="{00000000-0005-0000-0000-0000A5090000}"/>
    <cellStyle name="BM Input 2 4 8 2" xfId="2493" xr:uid="{00000000-0005-0000-0000-0000A6090000}"/>
    <cellStyle name="BM Input 2 4 8 2 2" xfId="2494" xr:uid="{00000000-0005-0000-0000-0000A7090000}"/>
    <cellStyle name="BM Input 2 4 8 3" xfId="2495" xr:uid="{00000000-0005-0000-0000-0000A8090000}"/>
    <cellStyle name="BM Input 2 4 9" xfId="2496" xr:uid="{00000000-0005-0000-0000-0000A9090000}"/>
    <cellStyle name="BM Input 2 4 9 2" xfId="2497" xr:uid="{00000000-0005-0000-0000-0000AA090000}"/>
    <cellStyle name="BM Input 2 4 9 2 2" xfId="2498" xr:uid="{00000000-0005-0000-0000-0000AB090000}"/>
    <cellStyle name="BM Input 2 4 9 3" xfId="2499" xr:uid="{00000000-0005-0000-0000-0000AC090000}"/>
    <cellStyle name="BM Input 2 5" xfId="2500" xr:uid="{00000000-0005-0000-0000-0000AD090000}"/>
    <cellStyle name="BM Input 2 5 10" xfId="2501" xr:uid="{00000000-0005-0000-0000-0000AE090000}"/>
    <cellStyle name="BM Input 2 5 10 2" xfId="2502" xr:uid="{00000000-0005-0000-0000-0000AF090000}"/>
    <cellStyle name="BM Input 2 5 10 2 2" xfId="2503" xr:uid="{00000000-0005-0000-0000-0000B0090000}"/>
    <cellStyle name="BM Input 2 5 10 3" xfId="2504" xr:uid="{00000000-0005-0000-0000-0000B1090000}"/>
    <cellStyle name="BM Input 2 5 11" xfId="2505" xr:uid="{00000000-0005-0000-0000-0000B2090000}"/>
    <cellStyle name="BM Input 2 5 11 2" xfId="2506" xr:uid="{00000000-0005-0000-0000-0000B3090000}"/>
    <cellStyle name="BM Input 2 5 11 2 2" xfId="2507" xr:uid="{00000000-0005-0000-0000-0000B4090000}"/>
    <cellStyle name="BM Input 2 5 11 3" xfId="2508" xr:uid="{00000000-0005-0000-0000-0000B5090000}"/>
    <cellStyle name="BM Input 2 5 12" xfId="2509" xr:uid="{00000000-0005-0000-0000-0000B6090000}"/>
    <cellStyle name="BM Input 2 5 12 2" xfId="2510" xr:uid="{00000000-0005-0000-0000-0000B7090000}"/>
    <cellStyle name="BM Input 2 5 12 2 2" xfId="2511" xr:uid="{00000000-0005-0000-0000-0000B8090000}"/>
    <cellStyle name="BM Input 2 5 12 3" xfId="2512" xr:uid="{00000000-0005-0000-0000-0000B9090000}"/>
    <cellStyle name="BM Input 2 5 13" xfId="2513" xr:uid="{00000000-0005-0000-0000-0000BA090000}"/>
    <cellStyle name="BM Input 2 5 13 2" xfId="2514" xr:uid="{00000000-0005-0000-0000-0000BB090000}"/>
    <cellStyle name="BM Input 2 5 13 2 2" xfId="2515" xr:uid="{00000000-0005-0000-0000-0000BC090000}"/>
    <cellStyle name="BM Input 2 5 13 3" xfId="2516" xr:uid="{00000000-0005-0000-0000-0000BD090000}"/>
    <cellStyle name="BM Input 2 5 14" xfId="2517" xr:uid="{00000000-0005-0000-0000-0000BE090000}"/>
    <cellStyle name="BM Input 2 5 14 2" xfId="2518" xr:uid="{00000000-0005-0000-0000-0000BF090000}"/>
    <cellStyle name="BM Input 2 5 14 2 2" xfId="2519" xr:uid="{00000000-0005-0000-0000-0000C0090000}"/>
    <cellStyle name="BM Input 2 5 14 3" xfId="2520" xr:uid="{00000000-0005-0000-0000-0000C1090000}"/>
    <cellStyle name="BM Input 2 5 15" xfId="2521" xr:uid="{00000000-0005-0000-0000-0000C2090000}"/>
    <cellStyle name="BM Input 2 5 15 2" xfId="2522" xr:uid="{00000000-0005-0000-0000-0000C3090000}"/>
    <cellStyle name="BM Input 2 5 15 2 2" xfId="2523" xr:uid="{00000000-0005-0000-0000-0000C4090000}"/>
    <cellStyle name="BM Input 2 5 15 3" xfId="2524" xr:uid="{00000000-0005-0000-0000-0000C5090000}"/>
    <cellStyle name="BM Input 2 5 16" xfId="2525" xr:uid="{00000000-0005-0000-0000-0000C6090000}"/>
    <cellStyle name="BM Input 2 5 16 2" xfId="2526" xr:uid="{00000000-0005-0000-0000-0000C7090000}"/>
    <cellStyle name="BM Input 2 5 16 2 2" xfId="2527" xr:uid="{00000000-0005-0000-0000-0000C8090000}"/>
    <cellStyle name="BM Input 2 5 16 3" xfId="2528" xr:uid="{00000000-0005-0000-0000-0000C9090000}"/>
    <cellStyle name="BM Input 2 5 17" xfId="2529" xr:uid="{00000000-0005-0000-0000-0000CA090000}"/>
    <cellStyle name="BM Input 2 5 17 2" xfId="2530" xr:uid="{00000000-0005-0000-0000-0000CB090000}"/>
    <cellStyle name="BM Input 2 5 17 2 2" xfId="2531" xr:uid="{00000000-0005-0000-0000-0000CC090000}"/>
    <cellStyle name="BM Input 2 5 17 3" xfId="2532" xr:uid="{00000000-0005-0000-0000-0000CD090000}"/>
    <cellStyle name="BM Input 2 5 18" xfId="2533" xr:uid="{00000000-0005-0000-0000-0000CE090000}"/>
    <cellStyle name="BM Input 2 5 18 2" xfId="2534" xr:uid="{00000000-0005-0000-0000-0000CF090000}"/>
    <cellStyle name="BM Input 2 5 18 2 2" xfId="2535" xr:uid="{00000000-0005-0000-0000-0000D0090000}"/>
    <cellStyle name="BM Input 2 5 18 3" xfId="2536" xr:uid="{00000000-0005-0000-0000-0000D1090000}"/>
    <cellStyle name="BM Input 2 5 19" xfId="2537" xr:uid="{00000000-0005-0000-0000-0000D2090000}"/>
    <cellStyle name="BM Input 2 5 19 2" xfId="2538" xr:uid="{00000000-0005-0000-0000-0000D3090000}"/>
    <cellStyle name="BM Input 2 5 19 2 2" xfId="2539" xr:uid="{00000000-0005-0000-0000-0000D4090000}"/>
    <cellStyle name="BM Input 2 5 19 3" xfId="2540" xr:uid="{00000000-0005-0000-0000-0000D5090000}"/>
    <cellStyle name="BM Input 2 5 2" xfId="2541" xr:uid="{00000000-0005-0000-0000-0000D6090000}"/>
    <cellStyle name="BM Input 2 5 2 2" xfId="2542" xr:uid="{00000000-0005-0000-0000-0000D7090000}"/>
    <cellStyle name="BM Input 2 5 2 2 2" xfId="2543" xr:uid="{00000000-0005-0000-0000-0000D8090000}"/>
    <cellStyle name="BM Input 2 5 2 3" xfId="2544" xr:uid="{00000000-0005-0000-0000-0000D9090000}"/>
    <cellStyle name="BM Input 2 5 2 4" xfId="2545" xr:uid="{00000000-0005-0000-0000-0000DA090000}"/>
    <cellStyle name="BM Input 2 5 20" xfId="2546" xr:uid="{00000000-0005-0000-0000-0000DB090000}"/>
    <cellStyle name="BM Input 2 5 20 2" xfId="2547" xr:uid="{00000000-0005-0000-0000-0000DC090000}"/>
    <cellStyle name="BM Input 2 5 20 2 2" xfId="2548" xr:uid="{00000000-0005-0000-0000-0000DD090000}"/>
    <cellStyle name="BM Input 2 5 20 3" xfId="2549" xr:uid="{00000000-0005-0000-0000-0000DE090000}"/>
    <cellStyle name="BM Input 2 5 21" xfId="2550" xr:uid="{00000000-0005-0000-0000-0000DF090000}"/>
    <cellStyle name="BM Input 2 5 21 2" xfId="2551" xr:uid="{00000000-0005-0000-0000-0000E0090000}"/>
    <cellStyle name="BM Input 2 5 22" xfId="2552" xr:uid="{00000000-0005-0000-0000-0000E1090000}"/>
    <cellStyle name="BM Input 2 5 23" xfId="2553" xr:uid="{00000000-0005-0000-0000-0000E2090000}"/>
    <cellStyle name="BM Input 2 5 3" xfId="2554" xr:uid="{00000000-0005-0000-0000-0000E3090000}"/>
    <cellStyle name="BM Input 2 5 3 2" xfId="2555" xr:uid="{00000000-0005-0000-0000-0000E4090000}"/>
    <cellStyle name="BM Input 2 5 3 2 2" xfId="2556" xr:uid="{00000000-0005-0000-0000-0000E5090000}"/>
    <cellStyle name="BM Input 2 5 3 3" xfId="2557" xr:uid="{00000000-0005-0000-0000-0000E6090000}"/>
    <cellStyle name="BM Input 2 5 4" xfId="2558" xr:uid="{00000000-0005-0000-0000-0000E7090000}"/>
    <cellStyle name="BM Input 2 5 4 2" xfId="2559" xr:uid="{00000000-0005-0000-0000-0000E8090000}"/>
    <cellStyle name="BM Input 2 5 4 2 2" xfId="2560" xr:uid="{00000000-0005-0000-0000-0000E9090000}"/>
    <cellStyle name="BM Input 2 5 4 3" xfId="2561" xr:uid="{00000000-0005-0000-0000-0000EA090000}"/>
    <cellStyle name="BM Input 2 5 5" xfId="2562" xr:uid="{00000000-0005-0000-0000-0000EB090000}"/>
    <cellStyle name="BM Input 2 5 5 2" xfId="2563" xr:uid="{00000000-0005-0000-0000-0000EC090000}"/>
    <cellStyle name="BM Input 2 5 5 2 2" xfId="2564" xr:uid="{00000000-0005-0000-0000-0000ED090000}"/>
    <cellStyle name="BM Input 2 5 5 3" xfId="2565" xr:uid="{00000000-0005-0000-0000-0000EE090000}"/>
    <cellStyle name="BM Input 2 5 6" xfId="2566" xr:uid="{00000000-0005-0000-0000-0000EF090000}"/>
    <cellStyle name="BM Input 2 5 6 2" xfId="2567" xr:uid="{00000000-0005-0000-0000-0000F0090000}"/>
    <cellStyle name="BM Input 2 5 6 2 2" xfId="2568" xr:uid="{00000000-0005-0000-0000-0000F1090000}"/>
    <cellStyle name="BM Input 2 5 6 3" xfId="2569" xr:uid="{00000000-0005-0000-0000-0000F2090000}"/>
    <cellStyle name="BM Input 2 5 7" xfId="2570" xr:uid="{00000000-0005-0000-0000-0000F3090000}"/>
    <cellStyle name="BM Input 2 5 7 2" xfId="2571" xr:uid="{00000000-0005-0000-0000-0000F4090000}"/>
    <cellStyle name="BM Input 2 5 7 2 2" xfId="2572" xr:uid="{00000000-0005-0000-0000-0000F5090000}"/>
    <cellStyle name="BM Input 2 5 7 3" xfId="2573" xr:uid="{00000000-0005-0000-0000-0000F6090000}"/>
    <cellStyle name="BM Input 2 5 8" xfId="2574" xr:uid="{00000000-0005-0000-0000-0000F7090000}"/>
    <cellStyle name="BM Input 2 5 8 2" xfId="2575" xr:uid="{00000000-0005-0000-0000-0000F8090000}"/>
    <cellStyle name="BM Input 2 5 8 2 2" xfId="2576" xr:uid="{00000000-0005-0000-0000-0000F9090000}"/>
    <cellStyle name="BM Input 2 5 8 3" xfId="2577" xr:uid="{00000000-0005-0000-0000-0000FA090000}"/>
    <cellStyle name="BM Input 2 5 9" xfId="2578" xr:uid="{00000000-0005-0000-0000-0000FB090000}"/>
    <cellStyle name="BM Input 2 5 9 2" xfId="2579" xr:uid="{00000000-0005-0000-0000-0000FC090000}"/>
    <cellStyle name="BM Input 2 5 9 2 2" xfId="2580" xr:uid="{00000000-0005-0000-0000-0000FD090000}"/>
    <cellStyle name="BM Input 2 5 9 3" xfId="2581" xr:uid="{00000000-0005-0000-0000-0000FE090000}"/>
    <cellStyle name="BM Input 2 6" xfId="2582" xr:uid="{00000000-0005-0000-0000-0000FF090000}"/>
    <cellStyle name="BM Input 2 6 2" xfId="2583" xr:uid="{00000000-0005-0000-0000-0000000A0000}"/>
    <cellStyle name="BM Input 2 6 2 2" xfId="2584" xr:uid="{00000000-0005-0000-0000-0000010A0000}"/>
    <cellStyle name="BM Input 2 6 3" xfId="2585" xr:uid="{00000000-0005-0000-0000-0000020A0000}"/>
    <cellStyle name="BM Input 2 6 4" xfId="2586" xr:uid="{00000000-0005-0000-0000-0000030A0000}"/>
    <cellStyle name="BM Input 2 7" xfId="2587" xr:uid="{00000000-0005-0000-0000-0000040A0000}"/>
    <cellStyle name="BM Input 2 7 2" xfId="2588" xr:uid="{00000000-0005-0000-0000-0000050A0000}"/>
    <cellStyle name="BM Input 2 7 2 2" xfId="2589" xr:uid="{00000000-0005-0000-0000-0000060A0000}"/>
    <cellStyle name="BM Input 2 7 3" xfId="2590" xr:uid="{00000000-0005-0000-0000-0000070A0000}"/>
    <cellStyle name="BM Input 2 8" xfId="2591" xr:uid="{00000000-0005-0000-0000-0000080A0000}"/>
    <cellStyle name="BM Input 2 8 2" xfId="2592" xr:uid="{00000000-0005-0000-0000-0000090A0000}"/>
    <cellStyle name="BM Input 2 8 2 2" xfId="2593" xr:uid="{00000000-0005-0000-0000-00000A0A0000}"/>
    <cellStyle name="BM Input 2 8 3" xfId="2594" xr:uid="{00000000-0005-0000-0000-00000B0A0000}"/>
    <cellStyle name="BM Input 2 9" xfId="2595" xr:uid="{00000000-0005-0000-0000-00000C0A0000}"/>
    <cellStyle name="BM Input 2 9 2" xfId="2596" xr:uid="{00000000-0005-0000-0000-00000D0A0000}"/>
    <cellStyle name="BM Input 2 9 2 2" xfId="2597" xr:uid="{00000000-0005-0000-0000-00000E0A0000}"/>
    <cellStyle name="BM Input 2 9 3" xfId="2598" xr:uid="{00000000-0005-0000-0000-00000F0A0000}"/>
    <cellStyle name="BM Input 20" xfId="2599" xr:uid="{00000000-0005-0000-0000-0000100A0000}"/>
    <cellStyle name="BM Input 20 2" xfId="2600" xr:uid="{00000000-0005-0000-0000-0000110A0000}"/>
    <cellStyle name="BM Input 20 2 2" xfId="2601" xr:uid="{00000000-0005-0000-0000-0000120A0000}"/>
    <cellStyle name="BM Input 20 3" xfId="2602" xr:uid="{00000000-0005-0000-0000-0000130A0000}"/>
    <cellStyle name="BM Input 21" xfId="2603" xr:uid="{00000000-0005-0000-0000-0000140A0000}"/>
    <cellStyle name="BM Input 21 2" xfId="2604" xr:uid="{00000000-0005-0000-0000-0000150A0000}"/>
    <cellStyle name="BM Input 21 2 2" xfId="2605" xr:uid="{00000000-0005-0000-0000-0000160A0000}"/>
    <cellStyle name="BM Input 21 3" xfId="2606" xr:uid="{00000000-0005-0000-0000-0000170A0000}"/>
    <cellStyle name="BM Input 22" xfId="2607" xr:uid="{00000000-0005-0000-0000-0000180A0000}"/>
    <cellStyle name="BM Input 22 2" xfId="2608" xr:uid="{00000000-0005-0000-0000-0000190A0000}"/>
    <cellStyle name="BM Input 23" xfId="2609" xr:uid="{00000000-0005-0000-0000-00001A0A0000}"/>
    <cellStyle name="BM Input 24" xfId="2610" xr:uid="{00000000-0005-0000-0000-00001B0A0000}"/>
    <cellStyle name="BM Input 25" xfId="2611" xr:uid="{00000000-0005-0000-0000-00001C0A0000}"/>
    <cellStyle name="BM Input 26" xfId="2612" xr:uid="{00000000-0005-0000-0000-00001D0A0000}"/>
    <cellStyle name="BM Input 27" xfId="2613" xr:uid="{00000000-0005-0000-0000-00001E0A0000}"/>
    <cellStyle name="BM Input 3" xfId="2614" xr:uid="{00000000-0005-0000-0000-00001F0A0000}"/>
    <cellStyle name="BM Input 3 10" xfId="2615" xr:uid="{00000000-0005-0000-0000-0000200A0000}"/>
    <cellStyle name="BM Input 3 10 2" xfId="2616" xr:uid="{00000000-0005-0000-0000-0000210A0000}"/>
    <cellStyle name="BM Input 3 10 2 2" xfId="2617" xr:uid="{00000000-0005-0000-0000-0000220A0000}"/>
    <cellStyle name="BM Input 3 10 3" xfId="2618" xr:uid="{00000000-0005-0000-0000-0000230A0000}"/>
    <cellStyle name="BM Input 3 11" xfId="2619" xr:uid="{00000000-0005-0000-0000-0000240A0000}"/>
    <cellStyle name="BM Input 3 11 2" xfId="2620" xr:uid="{00000000-0005-0000-0000-0000250A0000}"/>
    <cellStyle name="BM Input 3 11 2 2" xfId="2621" xr:uid="{00000000-0005-0000-0000-0000260A0000}"/>
    <cellStyle name="BM Input 3 11 3" xfId="2622" xr:uid="{00000000-0005-0000-0000-0000270A0000}"/>
    <cellStyle name="BM Input 3 12" xfId="2623" xr:uid="{00000000-0005-0000-0000-0000280A0000}"/>
    <cellStyle name="BM Input 3 12 2" xfId="2624" xr:uid="{00000000-0005-0000-0000-0000290A0000}"/>
    <cellStyle name="BM Input 3 12 2 2" xfId="2625" xr:uid="{00000000-0005-0000-0000-00002A0A0000}"/>
    <cellStyle name="BM Input 3 12 3" xfId="2626" xr:uid="{00000000-0005-0000-0000-00002B0A0000}"/>
    <cellStyle name="BM Input 3 13" xfId="2627" xr:uid="{00000000-0005-0000-0000-00002C0A0000}"/>
    <cellStyle name="BM Input 3 13 2" xfId="2628" xr:uid="{00000000-0005-0000-0000-00002D0A0000}"/>
    <cellStyle name="BM Input 3 13 2 2" xfId="2629" xr:uid="{00000000-0005-0000-0000-00002E0A0000}"/>
    <cellStyle name="BM Input 3 13 3" xfId="2630" xr:uid="{00000000-0005-0000-0000-00002F0A0000}"/>
    <cellStyle name="BM Input 3 14" xfId="2631" xr:uid="{00000000-0005-0000-0000-0000300A0000}"/>
    <cellStyle name="BM Input 3 14 2" xfId="2632" xr:uid="{00000000-0005-0000-0000-0000310A0000}"/>
    <cellStyle name="BM Input 3 14 2 2" xfId="2633" xr:uid="{00000000-0005-0000-0000-0000320A0000}"/>
    <cellStyle name="BM Input 3 14 3" xfId="2634" xr:uid="{00000000-0005-0000-0000-0000330A0000}"/>
    <cellStyle name="BM Input 3 15" xfId="2635" xr:uid="{00000000-0005-0000-0000-0000340A0000}"/>
    <cellStyle name="BM Input 3 15 2" xfId="2636" xr:uid="{00000000-0005-0000-0000-0000350A0000}"/>
    <cellStyle name="BM Input 3 15 2 2" xfId="2637" xr:uid="{00000000-0005-0000-0000-0000360A0000}"/>
    <cellStyle name="BM Input 3 15 3" xfId="2638" xr:uid="{00000000-0005-0000-0000-0000370A0000}"/>
    <cellStyle name="BM Input 3 16" xfId="2639" xr:uid="{00000000-0005-0000-0000-0000380A0000}"/>
    <cellStyle name="BM Input 3 16 2" xfId="2640" xr:uid="{00000000-0005-0000-0000-0000390A0000}"/>
    <cellStyle name="BM Input 3 16 2 2" xfId="2641" xr:uid="{00000000-0005-0000-0000-00003A0A0000}"/>
    <cellStyle name="BM Input 3 16 3" xfId="2642" xr:uid="{00000000-0005-0000-0000-00003B0A0000}"/>
    <cellStyle name="BM Input 3 17" xfId="2643" xr:uid="{00000000-0005-0000-0000-00003C0A0000}"/>
    <cellStyle name="BM Input 3 17 2" xfId="2644" xr:uid="{00000000-0005-0000-0000-00003D0A0000}"/>
    <cellStyle name="BM Input 3 17 2 2" xfId="2645" xr:uid="{00000000-0005-0000-0000-00003E0A0000}"/>
    <cellStyle name="BM Input 3 17 3" xfId="2646" xr:uid="{00000000-0005-0000-0000-00003F0A0000}"/>
    <cellStyle name="BM Input 3 18" xfId="2647" xr:uid="{00000000-0005-0000-0000-0000400A0000}"/>
    <cellStyle name="BM Input 3 18 2" xfId="2648" xr:uid="{00000000-0005-0000-0000-0000410A0000}"/>
    <cellStyle name="BM Input 3 19" xfId="2649" xr:uid="{00000000-0005-0000-0000-0000420A0000}"/>
    <cellStyle name="BM Input 3 2" xfId="2650" xr:uid="{00000000-0005-0000-0000-0000430A0000}"/>
    <cellStyle name="BM Input 3 2 10" xfId="2651" xr:uid="{00000000-0005-0000-0000-0000440A0000}"/>
    <cellStyle name="BM Input 3 2 10 2" xfId="2652" xr:uid="{00000000-0005-0000-0000-0000450A0000}"/>
    <cellStyle name="BM Input 3 2 10 2 2" xfId="2653" xr:uid="{00000000-0005-0000-0000-0000460A0000}"/>
    <cellStyle name="BM Input 3 2 10 3" xfId="2654" xr:uid="{00000000-0005-0000-0000-0000470A0000}"/>
    <cellStyle name="BM Input 3 2 11" xfId="2655" xr:uid="{00000000-0005-0000-0000-0000480A0000}"/>
    <cellStyle name="BM Input 3 2 11 2" xfId="2656" xr:uid="{00000000-0005-0000-0000-0000490A0000}"/>
    <cellStyle name="BM Input 3 2 11 2 2" xfId="2657" xr:uid="{00000000-0005-0000-0000-00004A0A0000}"/>
    <cellStyle name="BM Input 3 2 11 3" xfId="2658" xr:uid="{00000000-0005-0000-0000-00004B0A0000}"/>
    <cellStyle name="BM Input 3 2 12" xfId="2659" xr:uid="{00000000-0005-0000-0000-00004C0A0000}"/>
    <cellStyle name="BM Input 3 2 12 2" xfId="2660" xr:uid="{00000000-0005-0000-0000-00004D0A0000}"/>
    <cellStyle name="BM Input 3 2 12 2 2" xfId="2661" xr:uid="{00000000-0005-0000-0000-00004E0A0000}"/>
    <cellStyle name="BM Input 3 2 12 3" xfId="2662" xr:uid="{00000000-0005-0000-0000-00004F0A0000}"/>
    <cellStyle name="BM Input 3 2 13" xfId="2663" xr:uid="{00000000-0005-0000-0000-0000500A0000}"/>
    <cellStyle name="BM Input 3 2 13 2" xfId="2664" xr:uid="{00000000-0005-0000-0000-0000510A0000}"/>
    <cellStyle name="BM Input 3 2 13 2 2" xfId="2665" xr:uid="{00000000-0005-0000-0000-0000520A0000}"/>
    <cellStyle name="BM Input 3 2 13 3" xfId="2666" xr:uid="{00000000-0005-0000-0000-0000530A0000}"/>
    <cellStyle name="BM Input 3 2 14" xfId="2667" xr:uid="{00000000-0005-0000-0000-0000540A0000}"/>
    <cellStyle name="BM Input 3 2 14 2" xfId="2668" xr:uid="{00000000-0005-0000-0000-0000550A0000}"/>
    <cellStyle name="BM Input 3 2 14 2 2" xfId="2669" xr:uid="{00000000-0005-0000-0000-0000560A0000}"/>
    <cellStyle name="BM Input 3 2 14 3" xfId="2670" xr:uid="{00000000-0005-0000-0000-0000570A0000}"/>
    <cellStyle name="BM Input 3 2 15" xfId="2671" xr:uid="{00000000-0005-0000-0000-0000580A0000}"/>
    <cellStyle name="BM Input 3 2 15 2" xfId="2672" xr:uid="{00000000-0005-0000-0000-0000590A0000}"/>
    <cellStyle name="BM Input 3 2 15 2 2" xfId="2673" xr:uid="{00000000-0005-0000-0000-00005A0A0000}"/>
    <cellStyle name="BM Input 3 2 15 3" xfId="2674" xr:uid="{00000000-0005-0000-0000-00005B0A0000}"/>
    <cellStyle name="BM Input 3 2 16" xfId="2675" xr:uid="{00000000-0005-0000-0000-00005C0A0000}"/>
    <cellStyle name="BM Input 3 2 16 2" xfId="2676" xr:uid="{00000000-0005-0000-0000-00005D0A0000}"/>
    <cellStyle name="BM Input 3 2 16 2 2" xfId="2677" xr:uid="{00000000-0005-0000-0000-00005E0A0000}"/>
    <cellStyle name="BM Input 3 2 16 3" xfId="2678" xr:uid="{00000000-0005-0000-0000-00005F0A0000}"/>
    <cellStyle name="BM Input 3 2 17" xfId="2679" xr:uid="{00000000-0005-0000-0000-0000600A0000}"/>
    <cellStyle name="BM Input 3 2 17 2" xfId="2680" xr:uid="{00000000-0005-0000-0000-0000610A0000}"/>
    <cellStyle name="BM Input 3 2 17 2 2" xfId="2681" xr:uid="{00000000-0005-0000-0000-0000620A0000}"/>
    <cellStyle name="BM Input 3 2 17 3" xfId="2682" xr:uid="{00000000-0005-0000-0000-0000630A0000}"/>
    <cellStyle name="BM Input 3 2 18" xfId="2683" xr:uid="{00000000-0005-0000-0000-0000640A0000}"/>
    <cellStyle name="BM Input 3 2 18 2" xfId="2684" xr:uid="{00000000-0005-0000-0000-0000650A0000}"/>
    <cellStyle name="BM Input 3 2 18 2 2" xfId="2685" xr:uid="{00000000-0005-0000-0000-0000660A0000}"/>
    <cellStyle name="BM Input 3 2 18 3" xfId="2686" xr:uid="{00000000-0005-0000-0000-0000670A0000}"/>
    <cellStyle name="BM Input 3 2 19" xfId="2687" xr:uid="{00000000-0005-0000-0000-0000680A0000}"/>
    <cellStyle name="BM Input 3 2 19 2" xfId="2688" xr:uid="{00000000-0005-0000-0000-0000690A0000}"/>
    <cellStyle name="BM Input 3 2 19 2 2" xfId="2689" xr:uid="{00000000-0005-0000-0000-00006A0A0000}"/>
    <cellStyle name="BM Input 3 2 19 3" xfId="2690" xr:uid="{00000000-0005-0000-0000-00006B0A0000}"/>
    <cellStyle name="BM Input 3 2 2" xfId="2691" xr:uid="{00000000-0005-0000-0000-00006C0A0000}"/>
    <cellStyle name="BM Input 3 2 2 2" xfId="2692" xr:uid="{00000000-0005-0000-0000-00006D0A0000}"/>
    <cellStyle name="BM Input 3 2 2 2 2" xfId="2693" xr:uid="{00000000-0005-0000-0000-00006E0A0000}"/>
    <cellStyle name="BM Input 3 2 2 2 2 2" xfId="2694" xr:uid="{00000000-0005-0000-0000-00006F0A0000}"/>
    <cellStyle name="BM Input 3 2 2 2 3" xfId="2695" xr:uid="{00000000-0005-0000-0000-0000700A0000}"/>
    <cellStyle name="BM Input 3 2 2 2 4" xfId="2696" xr:uid="{00000000-0005-0000-0000-0000710A0000}"/>
    <cellStyle name="BM Input 3 2 2 3" xfId="2697" xr:uid="{00000000-0005-0000-0000-0000720A0000}"/>
    <cellStyle name="BM Input 3 2 2 3 2" xfId="2698" xr:uid="{00000000-0005-0000-0000-0000730A0000}"/>
    <cellStyle name="BM Input 3 2 2 4" xfId="2699" xr:uid="{00000000-0005-0000-0000-0000740A0000}"/>
    <cellStyle name="BM Input 3 2 2 5" xfId="2700" xr:uid="{00000000-0005-0000-0000-0000750A0000}"/>
    <cellStyle name="BM Input 3 2 20" xfId="2701" xr:uid="{00000000-0005-0000-0000-0000760A0000}"/>
    <cellStyle name="BM Input 3 2 20 2" xfId="2702" xr:uid="{00000000-0005-0000-0000-0000770A0000}"/>
    <cellStyle name="BM Input 3 2 20 2 2" xfId="2703" xr:uid="{00000000-0005-0000-0000-0000780A0000}"/>
    <cellStyle name="BM Input 3 2 20 3" xfId="2704" xr:uid="{00000000-0005-0000-0000-0000790A0000}"/>
    <cellStyle name="BM Input 3 2 21" xfId="2705" xr:uid="{00000000-0005-0000-0000-00007A0A0000}"/>
    <cellStyle name="BM Input 3 2 21 2" xfId="2706" xr:uid="{00000000-0005-0000-0000-00007B0A0000}"/>
    <cellStyle name="BM Input 3 2 22" xfId="2707" xr:uid="{00000000-0005-0000-0000-00007C0A0000}"/>
    <cellStyle name="BM Input 3 2 23" xfId="2708" xr:uid="{00000000-0005-0000-0000-00007D0A0000}"/>
    <cellStyle name="BM Input 3 2 3" xfId="2709" xr:uid="{00000000-0005-0000-0000-00007E0A0000}"/>
    <cellStyle name="BM Input 3 2 3 2" xfId="2710" xr:uid="{00000000-0005-0000-0000-00007F0A0000}"/>
    <cellStyle name="BM Input 3 2 3 2 2" xfId="2711" xr:uid="{00000000-0005-0000-0000-0000800A0000}"/>
    <cellStyle name="BM Input 3 2 3 2 3" xfId="2712" xr:uid="{00000000-0005-0000-0000-0000810A0000}"/>
    <cellStyle name="BM Input 3 2 3 3" xfId="2713" xr:uid="{00000000-0005-0000-0000-0000820A0000}"/>
    <cellStyle name="BM Input 3 2 3 3 2" xfId="2714" xr:uid="{00000000-0005-0000-0000-0000830A0000}"/>
    <cellStyle name="BM Input 3 2 3 4" xfId="2715" xr:uid="{00000000-0005-0000-0000-0000840A0000}"/>
    <cellStyle name="BM Input 3 2 4" xfId="2716" xr:uid="{00000000-0005-0000-0000-0000850A0000}"/>
    <cellStyle name="BM Input 3 2 4 2" xfId="2717" xr:uid="{00000000-0005-0000-0000-0000860A0000}"/>
    <cellStyle name="BM Input 3 2 4 2 2" xfId="2718" xr:uid="{00000000-0005-0000-0000-0000870A0000}"/>
    <cellStyle name="BM Input 3 2 4 3" xfId="2719" xr:uid="{00000000-0005-0000-0000-0000880A0000}"/>
    <cellStyle name="BM Input 3 2 4 4" xfId="2720" xr:uid="{00000000-0005-0000-0000-0000890A0000}"/>
    <cellStyle name="BM Input 3 2 5" xfId="2721" xr:uid="{00000000-0005-0000-0000-00008A0A0000}"/>
    <cellStyle name="BM Input 3 2 5 2" xfId="2722" xr:uid="{00000000-0005-0000-0000-00008B0A0000}"/>
    <cellStyle name="BM Input 3 2 5 2 2" xfId="2723" xr:uid="{00000000-0005-0000-0000-00008C0A0000}"/>
    <cellStyle name="BM Input 3 2 5 3" xfId="2724" xr:uid="{00000000-0005-0000-0000-00008D0A0000}"/>
    <cellStyle name="BM Input 3 2 5 4" xfId="2725" xr:uid="{00000000-0005-0000-0000-00008E0A0000}"/>
    <cellStyle name="BM Input 3 2 6" xfId="2726" xr:uid="{00000000-0005-0000-0000-00008F0A0000}"/>
    <cellStyle name="BM Input 3 2 6 2" xfId="2727" xr:uid="{00000000-0005-0000-0000-0000900A0000}"/>
    <cellStyle name="BM Input 3 2 6 2 2" xfId="2728" xr:uid="{00000000-0005-0000-0000-0000910A0000}"/>
    <cellStyle name="BM Input 3 2 6 3" xfId="2729" xr:uid="{00000000-0005-0000-0000-0000920A0000}"/>
    <cellStyle name="BM Input 3 2 7" xfId="2730" xr:uid="{00000000-0005-0000-0000-0000930A0000}"/>
    <cellStyle name="BM Input 3 2 7 2" xfId="2731" xr:uid="{00000000-0005-0000-0000-0000940A0000}"/>
    <cellStyle name="BM Input 3 2 7 2 2" xfId="2732" xr:uid="{00000000-0005-0000-0000-0000950A0000}"/>
    <cellStyle name="BM Input 3 2 7 3" xfId="2733" xr:uid="{00000000-0005-0000-0000-0000960A0000}"/>
    <cellStyle name="BM Input 3 2 8" xfId="2734" xr:uid="{00000000-0005-0000-0000-0000970A0000}"/>
    <cellStyle name="BM Input 3 2 8 2" xfId="2735" xr:uid="{00000000-0005-0000-0000-0000980A0000}"/>
    <cellStyle name="BM Input 3 2 8 2 2" xfId="2736" xr:uid="{00000000-0005-0000-0000-0000990A0000}"/>
    <cellStyle name="BM Input 3 2 8 3" xfId="2737" xr:uid="{00000000-0005-0000-0000-00009A0A0000}"/>
    <cellStyle name="BM Input 3 2 9" xfId="2738" xr:uid="{00000000-0005-0000-0000-00009B0A0000}"/>
    <cellStyle name="BM Input 3 2 9 2" xfId="2739" xr:uid="{00000000-0005-0000-0000-00009C0A0000}"/>
    <cellStyle name="BM Input 3 2 9 2 2" xfId="2740" xr:uid="{00000000-0005-0000-0000-00009D0A0000}"/>
    <cellStyle name="BM Input 3 2 9 3" xfId="2741" xr:uid="{00000000-0005-0000-0000-00009E0A0000}"/>
    <cellStyle name="BM Input 3 20" xfId="2742" xr:uid="{00000000-0005-0000-0000-00009F0A0000}"/>
    <cellStyle name="BM Input 3 3" xfId="2743" xr:uid="{00000000-0005-0000-0000-0000A00A0000}"/>
    <cellStyle name="BM Input 3 3 2" xfId="2744" xr:uid="{00000000-0005-0000-0000-0000A10A0000}"/>
    <cellStyle name="BM Input 3 3 2 2" xfId="2745" xr:uid="{00000000-0005-0000-0000-0000A20A0000}"/>
    <cellStyle name="BM Input 3 3 2 2 2" xfId="2746" xr:uid="{00000000-0005-0000-0000-0000A30A0000}"/>
    <cellStyle name="BM Input 3 3 2 3" xfId="2747" xr:uid="{00000000-0005-0000-0000-0000A40A0000}"/>
    <cellStyle name="BM Input 3 3 2 4" xfId="2748" xr:uid="{00000000-0005-0000-0000-0000A50A0000}"/>
    <cellStyle name="BM Input 3 3 3" xfId="2749" xr:uid="{00000000-0005-0000-0000-0000A60A0000}"/>
    <cellStyle name="BM Input 3 3 3 2" xfId="2750" xr:uid="{00000000-0005-0000-0000-0000A70A0000}"/>
    <cellStyle name="BM Input 3 3 4" xfId="2751" xr:uid="{00000000-0005-0000-0000-0000A80A0000}"/>
    <cellStyle name="BM Input 3 3 5" xfId="2752" xr:uid="{00000000-0005-0000-0000-0000A90A0000}"/>
    <cellStyle name="BM Input 3 4" xfId="2753" xr:uid="{00000000-0005-0000-0000-0000AA0A0000}"/>
    <cellStyle name="BM Input 3 4 2" xfId="2754" xr:uid="{00000000-0005-0000-0000-0000AB0A0000}"/>
    <cellStyle name="BM Input 3 4 2 2" xfId="2755" xr:uid="{00000000-0005-0000-0000-0000AC0A0000}"/>
    <cellStyle name="BM Input 3 4 2 3" xfId="2756" xr:uid="{00000000-0005-0000-0000-0000AD0A0000}"/>
    <cellStyle name="BM Input 3 4 3" xfId="2757" xr:uid="{00000000-0005-0000-0000-0000AE0A0000}"/>
    <cellStyle name="BM Input 3 4 3 2" xfId="2758" xr:uid="{00000000-0005-0000-0000-0000AF0A0000}"/>
    <cellStyle name="BM Input 3 4 4" xfId="2759" xr:uid="{00000000-0005-0000-0000-0000B00A0000}"/>
    <cellStyle name="BM Input 3 5" xfId="2760" xr:uid="{00000000-0005-0000-0000-0000B10A0000}"/>
    <cellStyle name="BM Input 3 5 2" xfId="2761" xr:uid="{00000000-0005-0000-0000-0000B20A0000}"/>
    <cellStyle name="BM Input 3 5 2 2" xfId="2762" xr:uid="{00000000-0005-0000-0000-0000B30A0000}"/>
    <cellStyle name="BM Input 3 5 2 3" xfId="2763" xr:uid="{00000000-0005-0000-0000-0000B40A0000}"/>
    <cellStyle name="BM Input 3 5 3" xfId="2764" xr:uid="{00000000-0005-0000-0000-0000B50A0000}"/>
    <cellStyle name="BM Input 3 5 4" xfId="2765" xr:uid="{00000000-0005-0000-0000-0000B60A0000}"/>
    <cellStyle name="BM Input 3 6" xfId="2766" xr:uid="{00000000-0005-0000-0000-0000B70A0000}"/>
    <cellStyle name="BM Input 3 6 2" xfId="2767" xr:uid="{00000000-0005-0000-0000-0000B80A0000}"/>
    <cellStyle name="BM Input 3 6 2 2" xfId="2768" xr:uid="{00000000-0005-0000-0000-0000B90A0000}"/>
    <cellStyle name="BM Input 3 6 3" xfId="2769" xr:uid="{00000000-0005-0000-0000-0000BA0A0000}"/>
    <cellStyle name="BM Input 3 6 4" xfId="2770" xr:uid="{00000000-0005-0000-0000-0000BB0A0000}"/>
    <cellStyle name="BM Input 3 7" xfId="2771" xr:uid="{00000000-0005-0000-0000-0000BC0A0000}"/>
    <cellStyle name="BM Input 3 7 2" xfId="2772" xr:uid="{00000000-0005-0000-0000-0000BD0A0000}"/>
    <cellStyle name="BM Input 3 7 2 2" xfId="2773" xr:uid="{00000000-0005-0000-0000-0000BE0A0000}"/>
    <cellStyle name="BM Input 3 7 3" xfId="2774" xr:uid="{00000000-0005-0000-0000-0000BF0A0000}"/>
    <cellStyle name="BM Input 3 8" xfId="2775" xr:uid="{00000000-0005-0000-0000-0000C00A0000}"/>
    <cellStyle name="BM Input 3 8 2" xfId="2776" xr:uid="{00000000-0005-0000-0000-0000C10A0000}"/>
    <cellStyle name="BM Input 3 8 2 2" xfId="2777" xr:uid="{00000000-0005-0000-0000-0000C20A0000}"/>
    <cellStyle name="BM Input 3 8 3" xfId="2778" xr:uid="{00000000-0005-0000-0000-0000C30A0000}"/>
    <cellStyle name="BM Input 3 9" xfId="2779" xr:uid="{00000000-0005-0000-0000-0000C40A0000}"/>
    <cellStyle name="BM Input 3 9 2" xfId="2780" xr:uid="{00000000-0005-0000-0000-0000C50A0000}"/>
    <cellStyle name="BM Input 3 9 2 2" xfId="2781" xr:uid="{00000000-0005-0000-0000-0000C60A0000}"/>
    <cellStyle name="BM Input 3 9 3" xfId="2782" xr:uid="{00000000-0005-0000-0000-0000C70A0000}"/>
    <cellStyle name="BM Input 4" xfId="2783" xr:uid="{00000000-0005-0000-0000-0000C80A0000}"/>
    <cellStyle name="BM Input 4 10" xfId="2784" xr:uid="{00000000-0005-0000-0000-0000C90A0000}"/>
    <cellStyle name="BM Input 4 10 2" xfId="2785" xr:uid="{00000000-0005-0000-0000-0000CA0A0000}"/>
    <cellStyle name="BM Input 4 10 2 2" xfId="2786" xr:uid="{00000000-0005-0000-0000-0000CB0A0000}"/>
    <cellStyle name="BM Input 4 10 3" xfId="2787" xr:uid="{00000000-0005-0000-0000-0000CC0A0000}"/>
    <cellStyle name="BM Input 4 11" xfId="2788" xr:uid="{00000000-0005-0000-0000-0000CD0A0000}"/>
    <cellStyle name="BM Input 4 11 2" xfId="2789" xr:uid="{00000000-0005-0000-0000-0000CE0A0000}"/>
    <cellStyle name="BM Input 4 11 2 2" xfId="2790" xr:uid="{00000000-0005-0000-0000-0000CF0A0000}"/>
    <cellStyle name="BM Input 4 11 3" xfId="2791" xr:uid="{00000000-0005-0000-0000-0000D00A0000}"/>
    <cellStyle name="BM Input 4 12" xfId="2792" xr:uid="{00000000-0005-0000-0000-0000D10A0000}"/>
    <cellStyle name="BM Input 4 12 2" xfId="2793" xr:uid="{00000000-0005-0000-0000-0000D20A0000}"/>
    <cellStyle name="BM Input 4 12 2 2" xfId="2794" xr:uid="{00000000-0005-0000-0000-0000D30A0000}"/>
    <cellStyle name="BM Input 4 12 3" xfId="2795" xr:uid="{00000000-0005-0000-0000-0000D40A0000}"/>
    <cellStyle name="BM Input 4 13" xfId="2796" xr:uid="{00000000-0005-0000-0000-0000D50A0000}"/>
    <cellStyle name="BM Input 4 13 2" xfId="2797" xr:uid="{00000000-0005-0000-0000-0000D60A0000}"/>
    <cellStyle name="BM Input 4 13 2 2" xfId="2798" xr:uid="{00000000-0005-0000-0000-0000D70A0000}"/>
    <cellStyle name="BM Input 4 13 3" xfId="2799" xr:uid="{00000000-0005-0000-0000-0000D80A0000}"/>
    <cellStyle name="BM Input 4 14" xfId="2800" xr:uid="{00000000-0005-0000-0000-0000D90A0000}"/>
    <cellStyle name="BM Input 4 14 2" xfId="2801" xr:uid="{00000000-0005-0000-0000-0000DA0A0000}"/>
    <cellStyle name="BM Input 4 14 2 2" xfId="2802" xr:uid="{00000000-0005-0000-0000-0000DB0A0000}"/>
    <cellStyle name="BM Input 4 14 3" xfId="2803" xr:uid="{00000000-0005-0000-0000-0000DC0A0000}"/>
    <cellStyle name="BM Input 4 15" xfId="2804" xr:uid="{00000000-0005-0000-0000-0000DD0A0000}"/>
    <cellStyle name="BM Input 4 15 2" xfId="2805" xr:uid="{00000000-0005-0000-0000-0000DE0A0000}"/>
    <cellStyle name="BM Input 4 15 2 2" xfId="2806" xr:uid="{00000000-0005-0000-0000-0000DF0A0000}"/>
    <cellStyle name="BM Input 4 15 3" xfId="2807" xr:uid="{00000000-0005-0000-0000-0000E00A0000}"/>
    <cellStyle name="BM Input 4 16" xfId="2808" xr:uid="{00000000-0005-0000-0000-0000E10A0000}"/>
    <cellStyle name="BM Input 4 16 2" xfId="2809" xr:uid="{00000000-0005-0000-0000-0000E20A0000}"/>
    <cellStyle name="BM Input 4 16 2 2" xfId="2810" xr:uid="{00000000-0005-0000-0000-0000E30A0000}"/>
    <cellStyle name="BM Input 4 16 3" xfId="2811" xr:uid="{00000000-0005-0000-0000-0000E40A0000}"/>
    <cellStyle name="BM Input 4 17" xfId="2812" xr:uid="{00000000-0005-0000-0000-0000E50A0000}"/>
    <cellStyle name="BM Input 4 17 2" xfId="2813" xr:uid="{00000000-0005-0000-0000-0000E60A0000}"/>
    <cellStyle name="BM Input 4 17 2 2" xfId="2814" xr:uid="{00000000-0005-0000-0000-0000E70A0000}"/>
    <cellStyle name="BM Input 4 17 3" xfId="2815" xr:uid="{00000000-0005-0000-0000-0000E80A0000}"/>
    <cellStyle name="BM Input 4 18" xfId="2816" xr:uid="{00000000-0005-0000-0000-0000E90A0000}"/>
    <cellStyle name="BM Input 4 18 2" xfId="2817" xr:uid="{00000000-0005-0000-0000-0000EA0A0000}"/>
    <cellStyle name="BM Input 4 19" xfId="2818" xr:uid="{00000000-0005-0000-0000-0000EB0A0000}"/>
    <cellStyle name="BM Input 4 2" xfId="2819" xr:uid="{00000000-0005-0000-0000-0000EC0A0000}"/>
    <cellStyle name="BM Input 4 2 10" xfId="2820" xr:uid="{00000000-0005-0000-0000-0000ED0A0000}"/>
    <cellStyle name="BM Input 4 2 10 2" xfId="2821" xr:uid="{00000000-0005-0000-0000-0000EE0A0000}"/>
    <cellStyle name="BM Input 4 2 10 2 2" xfId="2822" xr:uid="{00000000-0005-0000-0000-0000EF0A0000}"/>
    <cellStyle name="BM Input 4 2 10 3" xfId="2823" xr:uid="{00000000-0005-0000-0000-0000F00A0000}"/>
    <cellStyle name="BM Input 4 2 11" xfId="2824" xr:uid="{00000000-0005-0000-0000-0000F10A0000}"/>
    <cellStyle name="BM Input 4 2 11 2" xfId="2825" xr:uid="{00000000-0005-0000-0000-0000F20A0000}"/>
    <cellStyle name="BM Input 4 2 11 2 2" xfId="2826" xr:uid="{00000000-0005-0000-0000-0000F30A0000}"/>
    <cellStyle name="BM Input 4 2 11 3" xfId="2827" xr:uid="{00000000-0005-0000-0000-0000F40A0000}"/>
    <cellStyle name="BM Input 4 2 12" xfId="2828" xr:uid="{00000000-0005-0000-0000-0000F50A0000}"/>
    <cellStyle name="BM Input 4 2 12 2" xfId="2829" xr:uid="{00000000-0005-0000-0000-0000F60A0000}"/>
    <cellStyle name="BM Input 4 2 12 2 2" xfId="2830" xr:uid="{00000000-0005-0000-0000-0000F70A0000}"/>
    <cellStyle name="BM Input 4 2 12 3" xfId="2831" xr:uid="{00000000-0005-0000-0000-0000F80A0000}"/>
    <cellStyle name="BM Input 4 2 13" xfId="2832" xr:uid="{00000000-0005-0000-0000-0000F90A0000}"/>
    <cellStyle name="BM Input 4 2 13 2" xfId="2833" xr:uid="{00000000-0005-0000-0000-0000FA0A0000}"/>
    <cellStyle name="BM Input 4 2 13 2 2" xfId="2834" xr:uid="{00000000-0005-0000-0000-0000FB0A0000}"/>
    <cellStyle name="BM Input 4 2 13 3" xfId="2835" xr:uid="{00000000-0005-0000-0000-0000FC0A0000}"/>
    <cellStyle name="BM Input 4 2 14" xfId="2836" xr:uid="{00000000-0005-0000-0000-0000FD0A0000}"/>
    <cellStyle name="BM Input 4 2 14 2" xfId="2837" xr:uid="{00000000-0005-0000-0000-0000FE0A0000}"/>
    <cellStyle name="BM Input 4 2 14 2 2" xfId="2838" xr:uid="{00000000-0005-0000-0000-0000FF0A0000}"/>
    <cellStyle name="BM Input 4 2 14 3" xfId="2839" xr:uid="{00000000-0005-0000-0000-0000000B0000}"/>
    <cellStyle name="BM Input 4 2 15" xfId="2840" xr:uid="{00000000-0005-0000-0000-0000010B0000}"/>
    <cellStyle name="BM Input 4 2 15 2" xfId="2841" xr:uid="{00000000-0005-0000-0000-0000020B0000}"/>
    <cellStyle name="BM Input 4 2 15 2 2" xfId="2842" xr:uid="{00000000-0005-0000-0000-0000030B0000}"/>
    <cellStyle name="BM Input 4 2 15 3" xfId="2843" xr:uid="{00000000-0005-0000-0000-0000040B0000}"/>
    <cellStyle name="BM Input 4 2 16" xfId="2844" xr:uid="{00000000-0005-0000-0000-0000050B0000}"/>
    <cellStyle name="BM Input 4 2 16 2" xfId="2845" xr:uid="{00000000-0005-0000-0000-0000060B0000}"/>
    <cellStyle name="BM Input 4 2 16 2 2" xfId="2846" xr:uid="{00000000-0005-0000-0000-0000070B0000}"/>
    <cellStyle name="BM Input 4 2 16 3" xfId="2847" xr:uid="{00000000-0005-0000-0000-0000080B0000}"/>
    <cellStyle name="BM Input 4 2 17" xfId="2848" xr:uid="{00000000-0005-0000-0000-0000090B0000}"/>
    <cellStyle name="BM Input 4 2 17 2" xfId="2849" xr:uid="{00000000-0005-0000-0000-00000A0B0000}"/>
    <cellStyle name="BM Input 4 2 17 2 2" xfId="2850" xr:uid="{00000000-0005-0000-0000-00000B0B0000}"/>
    <cellStyle name="BM Input 4 2 17 3" xfId="2851" xr:uid="{00000000-0005-0000-0000-00000C0B0000}"/>
    <cellStyle name="BM Input 4 2 18" xfId="2852" xr:uid="{00000000-0005-0000-0000-00000D0B0000}"/>
    <cellStyle name="BM Input 4 2 18 2" xfId="2853" xr:uid="{00000000-0005-0000-0000-00000E0B0000}"/>
    <cellStyle name="BM Input 4 2 18 2 2" xfId="2854" xr:uid="{00000000-0005-0000-0000-00000F0B0000}"/>
    <cellStyle name="BM Input 4 2 18 3" xfId="2855" xr:uid="{00000000-0005-0000-0000-0000100B0000}"/>
    <cellStyle name="BM Input 4 2 19" xfId="2856" xr:uid="{00000000-0005-0000-0000-0000110B0000}"/>
    <cellStyle name="BM Input 4 2 19 2" xfId="2857" xr:uid="{00000000-0005-0000-0000-0000120B0000}"/>
    <cellStyle name="BM Input 4 2 19 2 2" xfId="2858" xr:uid="{00000000-0005-0000-0000-0000130B0000}"/>
    <cellStyle name="BM Input 4 2 19 3" xfId="2859" xr:uid="{00000000-0005-0000-0000-0000140B0000}"/>
    <cellStyle name="BM Input 4 2 2" xfId="2860" xr:uid="{00000000-0005-0000-0000-0000150B0000}"/>
    <cellStyle name="BM Input 4 2 2 2" xfId="2861" xr:uid="{00000000-0005-0000-0000-0000160B0000}"/>
    <cellStyle name="BM Input 4 2 2 2 2" xfId="2862" xr:uid="{00000000-0005-0000-0000-0000170B0000}"/>
    <cellStyle name="BM Input 4 2 2 2 2 2" xfId="2863" xr:uid="{00000000-0005-0000-0000-0000180B0000}"/>
    <cellStyle name="BM Input 4 2 2 2 3" xfId="2864" xr:uid="{00000000-0005-0000-0000-0000190B0000}"/>
    <cellStyle name="BM Input 4 2 2 2 4" xfId="2865" xr:uid="{00000000-0005-0000-0000-00001A0B0000}"/>
    <cellStyle name="BM Input 4 2 2 3" xfId="2866" xr:uid="{00000000-0005-0000-0000-00001B0B0000}"/>
    <cellStyle name="BM Input 4 2 2 3 2" xfId="2867" xr:uid="{00000000-0005-0000-0000-00001C0B0000}"/>
    <cellStyle name="BM Input 4 2 2 4" xfId="2868" xr:uid="{00000000-0005-0000-0000-00001D0B0000}"/>
    <cellStyle name="BM Input 4 2 2 5" xfId="2869" xr:uid="{00000000-0005-0000-0000-00001E0B0000}"/>
    <cellStyle name="BM Input 4 2 20" xfId="2870" xr:uid="{00000000-0005-0000-0000-00001F0B0000}"/>
    <cellStyle name="BM Input 4 2 20 2" xfId="2871" xr:uid="{00000000-0005-0000-0000-0000200B0000}"/>
    <cellStyle name="BM Input 4 2 20 2 2" xfId="2872" xr:uid="{00000000-0005-0000-0000-0000210B0000}"/>
    <cellStyle name="BM Input 4 2 20 3" xfId="2873" xr:uid="{00000000-0005-0000-0000-0000220B0000}"/>
    <cellStyle name="BM Input 4 2 21" xfId="2874" xr:uid="{00000000-0005-0000-0000-0000230B0000}"/>
    <cellStyle name="BM Input 4 2 21 2" xfId="2875" xr:uid="{00000000-0005-0000-0000-0000240B0000}"/>
    <cellStyle name="BM Input 4 2 22" xfId="2876" xr:uid="{00000000-0005-0000-0000-0000250B0000}"/>
    <cellStyle name="BM Input 4 2 23" xfId="2877" xr:uid="{00000000-0005-0000-0000-0000260B0000}"/>
    <cellStyle name="BM Input 4 2 3" xfId="2878" xr:uid="{00000000-0005-0000-0000-0000270B0000}"/>
    <cellStyle name="BM Input 4 2 3 2" xfId="2879" xr:uid="{00000000-0005-0000-0000-0000280B0000}"/>
    <cellStyle name="BM Input 4 2 3 2 2" xfId="2880" xr:uid="{00000000-0005-0000-0000-0000290B0000}"/>
    <cellStyle name="BM Input 4 2 3 2 3" xfId="2881" xr:uid="{00000000-0005-0000-0000-00002A0B0000}"/>
    <cellStyle name="BM Input 4 2 3 3" xfId="2882" xr:uid="{00000000-0005-0000-0000-00002B0B0000}"/>
    <cellStyle name="BM Input 4 2 3 3 2" xfId="2883" xr:uid="{00000000-0005-0000-0000-00002C0B0000}"/>
    <cellStyle name="BM Input 4 2 3 4" xfId="2884" xr:uid="{00000000-0005-0000-0000-00002D0B0000}"/>
    <cellStyle name="BM Input 4 2 4" xfId="2885" xr:uid="{00000000-0005-0000-0000-00002E0B0000}"/>
    <cellStyle name="BM Input 4 2 4 2" xfId="2886" xr:uid="{00000000-0005-0000-0000-00002F0B0000}"/>
    <cellStyle name="BM Input 4 2 4 2 2" xfId="2887" xr:uid="{00000000-0005-0000-0000-0000300B0000}"/>
    <cellStyle name="BM Input 4 2 4 3" xfId="2888" xr:uid="{00000000-0005-0000-0000-0000310B0000}"/>
    <cellStyle name="BM Input 4 2 4 4" xfId="2889" xr:uid="{00000000-0005-0000-0000-0000320B0000}"/>
    <cellStyle name="BM Input 4 2 5" xfId="2890" xr:uid="{00000000-0005-0000-0000-0000330B0000}"/>
    <cellStyle name="BM Input 4 2 5 2" xfId="2891" xr:uid="{00000000-0005-0000-0000-0000340B0000}"/>
    <cellStyle name="BM Input 4 2 5 2 2" xfId="2892" xr:uid="{00000000-0005-0000-0000-0000350B0000}"/>
    <cellStyle name="BM Input 4 2 5 3" xfId="2893" xr:uid="{00000000-0005-0000-0000-0000360B0000}"/>
    <cellStyle name="BM Input 4 2 5 4" xfId="2894" xr:uid="{00000000-0005-0000-0000-0000370B0000}"/>
    <cellStyle name="BM Input 4 2 6" xfId="2895" xr:uid="{00000000-0005-0000-0000-0000380B0000}"/>
    <cellStyle name="BM Input 4 2 6 2" xfId="2896" xr:uid="{00000000-0005-0000-0000-0000390B0000}"/>
    <cellStyle name="BM Input 4 2 6 2 2" xfId="2897" xr:uid="{00000000-0005-0000-0000-00003A0B0000}"/>
    <cellStyle name="BM Input 4 2 6 3" xfId="2898" xr:uid="{00000000-0005-0000-0000-00003B0B0000}"/>
    <cellStyle name="BM Input 4 2 7" xfId="2899" xr:uid="{00000000-0005-0000-0000-00003C0B0000}"/>
    <cellStyle name="BM Input 4 2 7 2" xfId="2900" xr:uid="{00000000-0005-0000-0000-00003D0B0000}"/>
    <cellStyle name="BM Input 4 2 7 2 2" xfId="2901" xr:uid="{00000000-0005-0000-0000-00003E0B0000}"/>
    <cellStyle name="BM Input 4 2 7 3" xfId="2902" xr:uid="{00000000-0005-0000-0000-00003F0B0000}"/>
    <cellStyle name="BM Input 4 2 8" xfId="2903" xr:uid="{00000000-0005-0000-0000-0000400B0000}"/>
    <cellStyle name="BM Input 4 2 8 2" xfId="2904" xr:uid="{00000000-0005-0000-0000-0000410B0000}"/>
    <cellStyle name="BM Input 4 2 8 2 2" xfId="2905" xr:uid="{00000000-0005-0000-0000-0000420B0000}"/>
    <cellStyle name="BM Input 4 2 8 3" xfId="2906" xr:uid="{00000000-0005-0000-0000-0000430B0000}"/>
    <cellStyle name="BM Input 4 2 9" xfId="2907" xr:uid="{00000000-0005-0000-0000-0000440B0000}"/>
    <cellStyle name="BM Input 4 2 9 2" xfId="2908" xr:uid="{00000000-0005-0000-0000-0000450B0000}"/>
    <cellStyle name="BM Input 4 2 9 2 2" xfId="2909" xr:uid="{00000000-0005-0000-0000-0000460B0000}"/>
    <cellStyle name="BM Input 4 2 9 3" xfId="2910" xr:uid="{00000000-0005-0000-0000-0000470B0000}"/>
    <cellStyle name="BM Input 4 20" xfId="2911" xr:uid="{00000000-0005-0000-0000-0000480B0000}"/>
    <cellStyle name="BM Input 4 3" xfId="2912" xr:uid="{00000000-0005-0000-0000-0000490B0000}"/>
    <cellStyle name="BM Input 4 3 2" xfId="2913" xr:uid="{00000000-0005-0000-0000-00004A0B0000}"/>
    <cellStyle name="BM Input 4 3 2 2" xfId="2914" xr:uid="{00000000-0005-0000-0000-00004B0B0000}"/>
    <cellStyle name="BM Input 4 3 2 2 2" xfId="2915" xr:uid="{00000000-0005-0000-0000-00004C0B0000}"/>
    <cellStyle name="BM Input 4 3 2 3" xfId="2916" xr:uid="{00000000-0005-0000-0000-00004D0B0000}"/>
    <cellStyle name="BM Input 4 3 2 4" xfId="2917" xr:uid="{00000000-0005-0000-0000-00004E0B0000}"/>
    <cellStyle name="BM Input 4 3 3" xfId="2918" xr:uid="{00000000-0005-0000-0000-00004F0B0000}"/>
    <cellStyle name="BM Input 4 3 3 2" xfId="2919" xr:uid="{00000000-0005-0000-0000-0000500B0000}"/>
    <cellStyle name="BM Input 4 3 4" xfId="2920" xr:uid="{00000000-0005-0000-0000-0000510B0000}"/>
    <cellStyle name="BM Input 4 3 5" xfId="2921" xr:uid="{00000000-0005-0000-0000-0000520B0000}"/>
    <cellStyle name="BM Input 4 4" xfId="2922" xr:uid="{00000000-0005-0000-0000-0000530B0000}"/>
    <cellStyle name="BM Input 4 4 2" xfId="2923" xr:uid="{00000000-0005-0000-0000-0000540B0000}"/>
    <cellStyle name="BM Input 4 4 2 2" xfId="2924" xr:uid="{00000000-0005-0000-0000-0000550B0000}"/>
    <cellStyle name="BM Input 4 4 2 3" xfId="2925" xr:uid="{00000000-0005-0000-0000-0000560B0000}"/>
    <cellStyle name="BM Input 4 4 3" xfId="2926" xr:uid="{00000000-0005-0000-0000-0000570B0000}"/>
    <cellStyle name="BM Input 4 4 3 2" xfId="2927" xr:uid="{00000000-0005-0000-0000-0000580B0000}"/>
    <cellStyle name="BM Input 4 4 4" xfId="2928" xr:uid="{00000000-0005-0000-0000-0000590B0000}"/>
    <cellStyle name="BM Input 4 5" xfId="2929" xr:uid="{00000000-0005-0000-0000-00005A0B0000}"/>
    <cellStyle name="BM Input 4 5 2" xfId="2930" xr:uid="{00000000-0005-0000-0000-00005B0B0000}"/>
    <cellStyle name="BM Input 4 5 2 2" xfId="2931" xr:uid="{00000000-0005-0000-0000-00005C0B0000}"/>
    <cellStyle name="BM Input 4 5 2 3" xfId="2932" xr:uid="{00000000-0005-0000-0000-00005D0B0000}"/>
    <cellStyle name="BM Input 4 5 3" xfId="2933" xr:uid="{00000000-0005-0000-0000-00005E0B0000}"/>
    <cellStyle name="BM Input 4 5 4" xfId="2934" xr:uid="{00000000-0005-0000-0000-00005F0B0000}"/>
    <cellStyle name="BM Input 4 6" xfId="2935" xr:uid="{00000000-0005-0000-0000-0000600B0000}"/>
    <cellStyle name="BM Input 4 6 2" xfId="2936" xr:uid="{00000000-0005-0000-0000-0000610B0000}"/>
    <cellStyle name="BM Input 4 6 2 2" xfId="2937" xr:uid="{00000000-0005-0000-0000-0000620B0000}"/>
    <cellStyle name="BM Input 4 6 3" xfId="2938" xr:uid="{00000000-0005-0000-0000-0000630B0000}"/>
    <cellStyle name="BM Input 4 6 4" xfId="2939" xr:uid="{00000000-0005-0000-0000-0000640B0000}"/>
    <cellStyle name="BM Input 4 7" xfId="2940" xr:uid="{00000000-0005-0000-0000-0000650B0000}"/>
    <cellStyle name="BM Input 4 7 2" xfId="2941" xr:uid="{00000000-0005-0000-0000-0000660B0000}"/>
    <cellStyle name="BM Input 4 7 2 2" xfId="2942" xr:uid="{00000000-0005-0000-0000-0000670B0000}"/>
    <cellStyle name="BM Input 4 7 3" xfId="2943" xr:uid="{00000000-0005-0000-0000-0000680B0000}"/>
    <cellStyle name="BM Input 4 8" xfId="2944" xr:uid="{00000000-0005-0000-0000-0000690B0000}"/>
    <cellStyle name="BM Input 4 8 2" xfId="2945" xr:uid="{00000000-0005-0000-0000-00006A0B0000}"/>
    <cellStyle name="BM Input 4 8 2 2" xfId="2946" xr:uid="{00000000-0005-0000-0000-00006B0B0000}"/>
    <cellStyle name="BM Input 4 8 3" xfId="2947" xr:uid="{00000000-0005-0000-0000-00006C0B0000}"/>
    <cellStyle name="BM Input 4 9" xfId="2948" xr:uid="{00000000-0005-0000-0000-00006D0B0000}"/>
    <cellStyle name="BM Input 4 9 2" xfId="2949" xr:uid="{00000000-0005-0000-0000-00006E0B0000}"/>
    <cellStyle name="BM Input 4 9 2 2" xfId="2950" xr:uid="{00000000-0005-0000-0000-00006F0B0000}"/>
    <cellStyle name="BM Input 4 9 3" xfId="2951" xr:uid="{00000000-0005-0000-0000-0000700B0000}"/>
    <cellStyle name="BM Input 5" xfId="2952" xr:uid="{00000000-0005-0000-0000-0000710B0000}"/>
    <cellStyle name="BM Input 5 10" xfId="2953" xr:uid="{00000000-0005-0000-0000-0000720B0000}"/>
    <cellStyle name="BM Input 5 10 2" xfId="2954" xr:uid="{00000000-0005-0000-0000-0000730B0000}"/>
    <cellStyle name="BM Input 5 10 2 2" xfId="2955" xr:uid="{00000000-0005-0000-0000-0000740B0000}"/>
    <cellStyle name="BM Input 5 10 3" xfId="2956" xr:uid="{00000000-0005-0000-0000-0000750B0000}"/>
    <cellStyle name="BM Input 5 11" xfId="2957" xr:uid="{00000000-0005-0000-0000-0000760B0000}"/>
    <cellStyle name="BM Input 5 11 2" xfId="2958" xr:uid="{00000000-0005-0000-0000-0000770B0000}"/>
    <cellStyle name="BM Input 5 11 2 2" xfId="2959" xr:uid="{00000000-0005-0000-0000-0000780B0000}"/>
    <cellStyle name="BM Input 5 11 3" xfId="2960" xr:uid="{00000000-0005-0000-0000-0000790B0000}"/>
    <cellStyle name="BM Input 5 12" xfId="2961" xr:uid="{00000000-0005-0000-0000-00007A0B0000}"/>
    <cellStyle name="BM Input 5 12 2" xfId="2962" xr:uid="{00000000-0005-0000-0000-00007B0B0000}"/>
    <cellStyle name="BM Input 5 12 2 2" xfId="2963" xr:uid="{00000000-0005-0000-0000-00007C0B0000}"/>
    <cellStyle name="BM Input 5 12 3" xfId="2964" xr:uid="{00000000-0005-0000-0000-00007D0B0000}"/>
    <cellStyle name="BM Input 5 13" xfId="2965" xr:uid="{00000000-0005-0000-0000-00007E0B0000}"/>
    <cellStyle name="BM Input 5 13 2" xfId="2966" xr:uid="{00000000-0005-0000-0000-00007F0B0000}"/>
    <cellStyle name="BM Input 5 13 2 2" xfId="2967" xr:uid="{00000000-0005-0000-0000-0000800B0000}"/>
    <cellStyle name="BM Input 5 13 3" xfId="2968" xr:uid="{00000000-0005-0000-0000-0000810B0000}"/>
    <cellStyle name="BM Input 5 14" xfId="2969" xr:uid="{00000000-0005-0000-0000-0000820B0000}"/>
    <cellStyle name="BM Input 5 14 2" xfId="2970" xr:uid="{00000000-0005-0000-0000-0000830B0000}"/>
    <cellStyle name="BM Input 5 14 2 2" xfId="2971" xr:uid="{00000000-0005-0000-0000-0000840B0000}"/>
    <cellStyle name="BM Input 5 14 3" xfId="2972" xr:uid="{00000000-0005-0000-0000-0000850B0000}"/>
    <cellStyle name="BM Input 5 15" xfId="2973" xr:uid="{00000000-0005-0000-0000-0000860B0000}"/>
    <cellStyle name="BM Input 5 15 2" xfId="2974" xr:uid="{00000000-0005-0000-0000-0000870B0000}"/>
    <cellStyle name="BM Input 5 15 2 2" xfId="2975" xr:uid="{00000000-0005-0000-0000-0000880B0000}"/>
    <cellStyle name="BM Input 5 15 3" xfId="2976" xr:uid="{00000000-0005-0000-0000-0000890B0000}"/>
    <cellStyle name="BM Input 5 16" xfId="2977" xr:uid="{00000000-0005-0000-0000-00008A0B0000}"/>
    <cellStyle name="BM Input 5 16 2" xfId="2978" xr:uid="{00000000-0005-0000-0000-00008B0B0000}"/>
    <cellStyle name="BM Input 5 16 2 2" xfId="2979" xr:uid="{00000000-0005-0000-0000-00008C0B0000}"/>
    <cellStyle name="BM Input 5 16 3" xfId="2980" xr:uid="{00000000-0005-0000-0000-00008D0B0000}"/>
    <cellStyle name="BM Input 5 17" xfId="2981" xr:uid="{00000000-0005-0000-0000-00008E0B0000}"/>
    <cellStyle name="BM Input 5 17 2" xfId="2982" xr:uid="{00000000-0005-0000-0000-00008F0B0000}"/>
    <cellStyle name="BM Input 5 17 2 2" xfId="2983" xr:uid="{00000000-0005-0000-0000-0000900B0000}"/>
    <cellStyle name="BM Input 5 17 3" xfId="2984" xr:uid="{00000000-0005-0000-0000-0000910B0000}"/>
    <cellStyle name="BM Input 5 18" xfId="2985" xr:uid="{00000000-0005-0000-0000-0000920B0000}"/>
    <cellStyle name="BM Input 5 18 2" xfId="2986" xr:uid="{00000000-0005-0000-0000-0000930B0000}"/>
    <cellStyle name="BM Input 5 18 2 2" xfId="2987" xr:uid="{00000000-0005-0000-0000-0000940B0000}"/>
    <cellStyle name="BM Input 5 18 3" xfId="2988" xr:uid="{00000000-0005-0000-0000-0000950B0000}"/>
    <cellStyle name="BM Input 5 19" xfId="2989" xr:uid="{00000000-0005-0000-0000-0000960B0000}"/>
    <cellStyle name="BM Input 5 19 2" xfId="2990" xr:uid="{00000000-0005-0000-0000-0000970B0000}"/>
    <cellStyle name="BM Input 5 19 2 2" xfId="2991" xr:uid="{00000000-0005-0000-0000-0000980B0000}"/>
    <cellStyle name="BM Input 5 19 3" xfId="2992" xr:uid="{00000000-0005-0000-0000-0000990B0000}"/>
    <cellStyle name="BM Input 5 2" xfId="2993" xr:uid="{00000000-0005-0000-0000-00009A0B0000}"/>
    <cellStyle name="BM Input 5 2 10" xfId="2994" xr:uid="{00000000-0005-0000-0000-00009B0B0000}"/>
    <cellStyle name="BM Input 5 2 10 2" xfId="2995" xr:uid="{00000000-0005-0000-0000-00009C0B0000}"/>
    <cellStyle name="BM Input 5 2 10 2 2" xfId="2996" xr:uid="{00000000-0005-0000-0000-00009D0B0000}"/>
    <cellStyle name="BM Input 5 2 10 3" xfId="2997" xr:uid="{00000000-0005-0000-0000-00009E0B0000}"/>
    <cellStyle name="BM Input 5 2 11" xfId="2998" xr:uid="{00000000-0005-0000-0000-00009F0B0000}"/>
    <cellStyle name="BM Input 5 2 11 2" xfId="2999" xr:uid="{00000000-0005-0000-0000-0000A00B0000}"/>
    <cellStyle name="BM Input 5 2 11 2 2" xfId="3000" xr:uid="{00000000-0005-0000-0000-0000A10B0000}"/>
    <cellStyle name="BM Input 5 2 11 3" xfId="3001" xr:uid="{00000000-0005-0000-0000-0000A20B0000}"/>
    <cellStyle name="BM Input 5 2 12" xfId="3002" xr:uid="{00000000-0005-0000-0000-0000A30B0000}"/>
    <cellStyle name="BM Input 5 2 12 2" xfId="3003" xr:uid="{00000000-0005-0000-0000-0000A40B0000}"/>
    <cellStyle name="BM Input 5 2 12 2 2" xfId="3004" xr:uid="{00000000-0005-0000-0000-0000A50B0000}"/>
    <cellStyle name="BM Input 5 2 12 3" xfId="3005" xr:uid="{00000000-0005-0000-0000-0000A60B0000}"/>
    <cellStyle name="BM Input 5 2 13" xfId="3006" xr:uid="{00000000-0005-0000-0000-0000A70B0000}"/>
    <cellStyle name="BM Input 5 2 13 2" xfId="3007" xr:uid="{00000000-0005-0000-0000-0000A80B0000}"/>
    <cellStyle name="BM Input 5 2 13 2 2" xfId="3008" xr:uid="{00000000-0005-0000-0000-0000A90B0000}"/>
    <cellStyle name="BM Input 5 2 13 3" xfId="3009" xr:uid="{00000000-0005-0000-0000-0000AA0B0000}"/>
    <cellStyle name="BM Input 5 2 14" xfId="3010" xr:uid="{00000000-0005-0000-0000-0000AB0B0000}"/>
    <cellStyle name="BM Input 5 2 14 2" xfId="3011" xr:uid="{00000000-0005-0000-0000-0000AC0B0000}"/>
    <cellStyle name="BM Input 5 2 14 2 2" xfId="3012" xr:uid="{00000000-0005-0000-0000-0000AD0B0000}"/>
    <cellStyle name="BM Input 5 2 14 3" xfId="3013" xr:uid="{00000000-0005-0000-0000-0000AE0B0000}"/>
    <cellStyle name="BM Input 5 2 15" xfId="3014" xr:uid="{00000000-0005-0000-0000-0000AF0B0000}"/>
    <cellStyle name="BM Input 5 2 15 2" xfId="3015" xr:uid="{00000000-0005-0000-0000-0000B00B0000}"/>
    <cellStyle name="BM Input 5 2 15 2 2" xfId="3016" xr:uid="{00000000-0005-0000-0000-0000B10B0000}"/>
    <cellStyle name="BM Input 5 2 15 3" xfId="3017" xr:uid="{00000000-0005-0000-0000-0000B20B0000}"/>
    <cellStyle name="BM Input 5 2 16" xfId="3018" xr:uid="{00000000-0005-0000-0000-0000B30B0000}"/>
    <cellStyle name="BM Input 5 2 16 2" xfId="3019" xr:uid="{00000000-0005-0000-0000-0000B40B0000}"/>
    <cellStyle name="BM Input 5 2 16 2 2" xfId="3020" xr:uid="{00000000-0005-0000-0000-0000B50B0000}"/>
    <cellStyle name="BM Input 5 2 16 3" xfId="3021" xr:uid="{00000000-0005-0000-0000-0000B60B0000}"/>
    <cellStyle name="BM Input 5 2 17" xfId="3022" xr:uid="{00000000-0005-0000-0000-0000B70B0000}"/>
    <cellStyle name="BM Input 5 2 17 2" xfId="3023" xr:uid="{00000000-0005-0000-0000-0000B80B0000}"/>
    <cellStyle name="BM Input 5 2 17 2 2" xfId="3024" xr:uid="{00000000-0005-0000-0000-0000B90B0000}"/>
    <cellStyle name="BM Input 5 2 17 3" xfId="3025" xr:uid="{00000000-0005-0000-0000-0000BA0B0000}"/>
    <cellStyle name="BM Input 5 2 18" xfId="3026" xr:uid="{00000000-0005-0000-0000-0000BB0B0000}"/>
    <cellStyle name="BM Input 5 2 18 2" xfId="3027" xr:uid="{00000000-0005-0000-0000-0000BC0B0000}"/>
    <cellStyle name="BM Input 5 2 18 2 2" xfId="3028" xr:uid="{00000000-0005-0000-0000-0000BD0B0000}"/>
    <cellStyle name="BM Input 5 2 18 3" xfId="3029" xr:uid="{00000000-0005-0000-0000-0000BE0B0000}"/>
    <cellStyle name="BM Input 5 2 19" xfId="3030" xr:uid="{00000000-0005-0000-0000-0000BF0B0000}"/>
    <cellStyle name="BM Input 5 2 19 2" xfId="3031" xr:uid="{00000000-0005-0000-0000-0000C00B0000}"/>
    <cellStyle name="BM Input 5 2 19 2 2" xfId="3032" xr:uid="{00000000-0005-0000-0000-0000C10B0000}"/>
    <cellStyle name="BM Input 5 2 19 3" xfId="3033" xr:uid="{00000000-0005-0000-0000-0000C20B0000}"/>
    <cellStyle name="BM Input 5 2 2" xfId="3034" xr:uid="{00000000-0005-0000-0000-0000C30B0000}"/>
    <cellStyle name="BM Input 5 2 2 2" xfId="3035" xr:uid="{00000000-0005-0000-0000-0000C40B0000}"/>
    <cellStyle name="BM Input 5 2 2 2 2" xfId="3036" xr:uid="{00000000-0005-0000-0000-0000C50B0000}"/>
    <cellStyle name="BM Input 5 2 2 2 3" xfId="3037" xr:uid="{00000000-0005-0000-0000-0000C60B0000}"/>
    <cellStyle name="BM Input 5 2 2 3" xfId="3038" xr:uid="{00000000-0005-0000-0000-0000C70B0000}"/>
    <cellStyle name="BM Input 5 2 2 3 2" xfId="3039" xr:uid="{00000000-0005-0000-0000-0000C80B0000}"/>
    <cellStyle name="BM Input 5 2 2 4" xfId="3040" xr:uid="{00000000-0005-0000-0000-0000C90B0000}"/>
    <cellStyle name="BM Input 5 2 20" xfId="3041" xr:uid="{00000000-0005-0000-0000-0000CA0B0000}"/>
    <cellStyle name="BM Input 5 2 20 2" xfId="3042" xr:uid="{00000000-0005-0000-0000-0000CB0B0000}"/>
    <cellStyle name="BM Input 5 2 20 2 2" xfId="3043" xr:uid="{00000000-0005-0000-0000-0000CC0B0000}"/>
    <cellStyle name="BM Input 5 2 20 3" xfId="3044" xr:uid="{00000000-0005-0000-0000-0000CD0B0000}"/>
    <cellStyle name="BM Input 5 2 21" xfId="3045" xr:uid="{00000000-0005-0000-0000-0000CE0B0000}"/>
    <cellStyle name="BM Input 5 2 21 2" xfId="3046" xr:uid="{00000000-0005-0000-0000-0000CF0B0000}"/>
    <cellStyle name="BM Input 5 2 22" xfId="3047" xr:uid="{00000000-0005-0000-0000-0000D00B0000}"/>
    <cellStyle name="BM Input 5 2 23" xfId="3048" xr:uid="{00000000-0005-0000-0000-0000D10B0000}"/>
    <cellStyle name="BM Input 5 2 3" xfId="3049" xr:uid="{00000000-0005-0000-0000-0000D20B0000}"/>
    <cellStyle name="BM Input 5 2 3 2" xfId="3050" xr:uid="{00000000-0005-0000-0000-0000D30B0000}"/>
    <cellStyle name="BM Input 5 2 3 2 2" xfId="3051" xr:uid="{00000000-0005-0000-0000-0000D40B0000}"/>
    <cellStyle name="BM Input 5 2 3 3" xfId="3052" xr:uid="{00000000-0005-0000-0000-0000D50B0000}"/>
    <cellStyle name="BM Input 5 2 3 4" xfId="3053" xr:uid="{00000000-0005-0000-0000-0000D60B0000}"/>
    <cellStyle name="BM Input 5 2 4" xfId="3054" xr:uid="{00000000-0005-0000-0000-0000D70B0000}"/>
    <cellStyle name="BM Input 5 2 4 2" xfId="3055" xr:uid="{00000000-0005-0000-0000-0000D80B0000}"/>
    <cellStyle name="BM Input 5 2 4 2 2" xfId="3056" xr:uid="{00000000-0005-0000-0000-0000D90B0000}"/>
    <cellStyle name="BM Input 5 2 4 3" xfId="3057" xr:uid="{00000000-0005-0000-0000-0000DA0B0000}"/>
    <cellStyle name="BM Input 5 2 4 4" xfId="3058" xr:uid="{00000000-0005-0000-0000-0000DB0B0000}"/>
    <cellStyle name="BM Input 5 2 5" xfId="3059" xr:uid="{00000000-0005-0000-0000-0000DC0B0000}"/>
    <cellStyle name="BM Input 5 2 5 2" xfId="3060" xr:uid="{00000000-0005-0000-0000-0000DD0B0000}"/>
    <cellStyle name="BM Input 5 2 5 2 2" xfId="3061" xr:uid="{00000000-0005-0000-0000-0000DE0B0000}"/>
    <cellStyle name="BM Input 5 2 5 3" xfId="3062" xr:uid="{00000000-0005-0000-0000-0000DF0B0000}"/>
    <cellStyle name="BM Input 5 2 6" xfId="3063" xr:uid="{00000000-0005-0000-0000-0000E00B0000}"/>
    <cellStyle name="BM Input 5 2 6 2" xfId="3064" xr:uid="{00000000-0005-0000-0000-0000E10B0000}"/>
    <cellStyle name="BM Input 5 2 6 2 2" xfId="3065" xr:uid="{00000000-0005-0000-0000-0000E20B0000}"/>
    <cellStyle name="BM Input 5 2 6 3" xfId="3066" xr:uid="{00000000-0005-0000-0000-0000E30B0000}"/>
    <cellStyle name="BM Input 5 2 7" xfId="3067" xr:uid="{00000000-0005-0000-0000-0000E40B0000}"/>
    <cellStyle name="BM Input 5 2 7 2" xfId="3068" xr:uid="{00000000-0005-0000-0000-0000E50B0000}"/>
    <cellStyle name="BM Input 5 2 7 2 2" xfId="3069" xr:uid="{00000000-0005-0000-0000-0000E60B0000}"/>
    <cellStyle name="BM Input 5 2 7 3" xfId="3070" xr:uid="{00000000-0005-0000-0000-0000E70B0000}"/>
    <cellStyle name="BM Input 5 2 8" xfId="3071" xr:uid="{00000000-0005-0000-0000-0000E80B0000}"/>
    <cellStyle name="BM Input 5 2 8 2" xfId="3072" xr:uid="{00000000-0005-0000-0000-0000E90B0000}"/>
    <cellStyle name="BM Input 5 2 8 2 2" xfId="3073" xr:uid="{00000000-0005-0000-0000-0000EA0B0000}"/>
    <cellStyle name="BM Input 5 2 8 3" xfId="3074" xr:uid="{00000000-0005-0000-0000-0000EB0B0000}"/>
    <cellStyle name="BM Input 5 2 9" xfId="3075" xr:uid="{00000000-0005-0000-0000-0000EC0B0000}"/>
    <cellStyle name="BM Input 5 2 9 2" xfId="3076" xr:uid="{00000000-0005-0000-0000-0000ED0B0000}"/>
    <cellStyle name="BM Input 5 2 9 2 2" xfId="3077" xr:uid="{00000000-0005-0000-0000-0000EE0B0000}"/>
    <cellStyle name="BM Input 5 2 9 3" xfId="3078" xr:uid="{00000000-0005-0000-0000-0000EF0B0000}"/>
    <cellStyle name="BM Input 5 20" xfId="3079" xr:uid="{00000000-0005-0000-0000-0000F00B0000}"/>
    <cellStyle name="BM Input 5 20 2" xfId="3080" xr:uid="{00000000-0005-0000-0000-0000F10B0000}"/>
    <cellStyle name="BM Input 5 20 2 2" xfId="3081" xr:uid="{00000000-0005-0000-0000-0000F20B0000}"/>
    <cellStyle name="BM Input 5 20 3" xfId="3082" xr:uid="{00000000-0005-0000-0000-0000F30B0000}"/>
    <cellStyle name="BM Input 5 21" xfId="3083" xr:uid="{00000000-0005-0000-0000-0000F40B0000}"/>
    <cellStyle name="BM Input 5 21 2" xfId="3084" xr:uid="{00000000-0005-0000-0000-0000F50B0000}"/>
    <cellStyle name="BM Input 5 21 2 2" xfId="3085" xr:uid="{00000000-0005-0000-0000-0000F60B0000}"/>
    <cellStyle name="BM Input 5 21 3" xfId="3086" xr:uid="{00000000-0005-0000-0000-0000F70B0000}"/>
    <cellStyle name="BM Input 5 22" xfId="3087" xr:uid="{00000000-0005-0000-0000-0000F80B0000}"/>
    <cellStyle name="BM Input 5 22 2" xfId="3088" xr:uid="{00000000-0005-0000-0000-0000F90B0000}"/>
    <cellStyle name="BM Input 5 23" xfId="3089" xr:uid="{00000000-0005-0000-0000-0000FA0B0000}"/>
    <cellStyle name="BM Input 5 24" xfId="3090" xr:uid="{00000000-0005-0000-0000-0000FB0B0000}"/>
    <cellStyle name="BM Input 5 3" xfId="3091" xr:uid="{00000000-0005-0000-0000-0000FC0B0000}"/>
    <cellStyle name="BM Input 5 3 2" xfId="3092" xr:uid="{00000000-0005-0000-0000-0000FD0B0000}"/>
    <cellStyle name="BM Input 5 3 2 2" xfId="3093" xr:uid="{00000000-0005-0000-0000-0000FE0B0000}"/>
    <cellStyle name="BM Input 5 3 2 3" xfId="3094" xr:uid="{00000000-0005-0000-0000-0000FF0B0000}"/>
    <cellStyle name="BM Input 5 3 3" xfId="3095" xr:uid="{00000000-0005-0000-0000-0000000C0000}"/>
    <cellStyle name="BM Input 5 3 3 2" xfId="3096" xr:uid="{00000000-0005-0000-0000-0000010C0000}"/>
    <cellStyle name="BM Input 5 3 4" xfId="3097" xr:uid="{00000000-0005-0000-0000-0000020C0000}"/>
    <cellStyle name="BM Input 5 4" xfId="3098" xr:uid="{00000000-0005-0000-0000-0000030C0000}"/>
    <cellStyle name="BM Input 5 4 2" xfId="3099" xr:uid="{00000000-0005-0000-0000-0000040C0000}"/>
    <cellStyle name="BM Input 5 4 2 2" xfId="3100" xr:uid="{00000000-0005-0000-0000-0000050C0000}"/>
    <cellStyle name="BM Input 5 4 3" xfId="3101" xr:uid="{00000000-0005-0000-0000-0000060C0000}"/>
    <cellStyle name="BM Input 5 4 4" xfId="3102" xr:uid="{00000000-0005-0000-0000-0000070C0000}"/>
    <cellStyle name="BM Input 5 5" xfId="3103" xr:uid="{00000000-0005-0000-0000-0000080C0000}"/>
    <cellStyle name="BM Input 5 5 2" xfId="3104" xr:uid="{00000000-0005-0000-0000-0000090C0000}"/>
    <cellStyle name="BM Input 5 5 2 2" xfId="3105" xr:uid="{00000000-0005-0000-0000-00000A0C0000}"/>
    <cellStyle name="BM Input 5 5 3" xfId="3106" xr:uid="{00000000-0005-0000-0000-00000B0C0000}"/>
    <cellStyle name="BM Input 5 5 4" xfId="3107" xr:uid="{00000000-0005-0000-0000-00000C0C0000}"/>
    <cellStyle name="BM Input 5 6" xfId="3108" xr:uid="{00000000-0005-0000-0000-00000D0C0000}"/>
    <cellStyle name="BM Input 5 6 2" xfId="3109" xr:uid="{00000000-0005-0000-0000-00000E0C0000}"/>
    <cellStyle name="BM Input 5 6 2 2" xfId="3110" xr:uid="{00000000-0005-0000-0000-00000F0C0000}"/>
    <cellStyle name="BM Input 5 6 3" xfId="3111" xr:uid="{00000000-0005-0000-0000-0000100C0000}"/>
    <cellStyle name="BM Input 5 7" xfId="3112" xr:uid="{00000000-0005-0000-0000-0000110C0000}"/>
    <cellStyle name="BM Input 5 7 2" xfId="3113" xr:uid="{00000000-0005-0000-0000-0000120C0000}"/>
    <cellStyle name="BM Input 5 7 2 2" xfId="3114" xr:uid="{00000000-0005-0000-0000-0000130C0000}"/>
    <cellStyle name="BM Input 5 7 3" xfId="3115" xr:uid="{00000000-0005-0000-0000-0000140C0000}"/>
    <cellStyle name="BM Input 5 8" xfId="3116" xr:uid="{00000000-0005-0000-0000-0000150C0000}"/>
    <cellStyle name="BM Input 5 8 2" xfId="3117" xr:uid="{00000000-0005-0000-0000-0000160C0000}"/>
    <cellStyle name="BM Input 5 8 2 2" xfId="3118" xr:uid="{00000000-0005-0000-0000-0000170C0000}"/>
    <cellStyle name="BM Input 5 8 3" xfId="3119" xr:uid="{00000000-0005-0000-0000-0000180C0000}"/>
    <cellStyle name="BM Input 5 9" xfId="3120" xr:uid="{00000000-0005-0000-0000-0000190C0000}"/>
    <cellStyle name="BM Input 5 9 2" xfId="3121" xr:uid="{00000000-0005-0000-0000-00001A0C0000}"/>
    <cellStyle name="BM Input 5 9 2 2" xfId="3122" xr:uid="{00000000-0005-0000-0000-00001B0C0000}"/>
    <cellStyle name="BM Input 5 9 3" xfId="3123" xr:uid="{00000000-0005-0000-0000-00001C0C0000}"/>
    <cellStyle name="BM Input 6" xfId="3124" xr:uid="{00000000-0005-0000-0000-00001D0C0000}"/>
    <cellStyle name="BM Input 6 10" xfId="3125" xr:uid="{00000000-0005-0000-0000-00001E0C0000}"/>
    <cellStyle name="BM Input 6 10 2" xfId="3126" xr:uid="{00000000-0005-0000-0000-00001F0C0000}"/>
    <cellStyle name="BM Input 6 10 2 2" xfId="3127" xr:uid="{00000000-0005-0000-0000-0000200C0000}"/>
    <cellStyle name="BM Input 6 10 3" xfId="3128" xr:uid="{00000000-0005-0000-0000-0000210C0000}"/>
    <cellStyle name="BM Input 6 11" xfId="3129" xr:uid="{00000000-0005-0000-0000-0000220C0000}"/>
    <cellStyle name="BM Input 6 11 2" xfId="3130" xr:uid="{00000000-0005-0000-0000-0000230C0000}"/>
    <cellStyle name="BM Input 6 11 2 2" xfId="3131" xr:uid="{00000000-0005-0000-0000-0000240C0000}"/>
    <cellStyle name="BM Input 6 11 3" xfId="3132" xr:uid="{00000000-0005-0000-0000-0000250C0000}"/>
    <cellStyle name="BM Input 6 12" xfId="3133" xr:uid="{00000000-0005-0000-0000-0000260C0000}"/>
    <cellStyle name="BM Input 6 12 2" xfId="3134" xr:uid="{00000000-0005-0000-0000-0000270C0000}"/>
    <cellStyle name="BM Input 6 12 2 2" xfId="3135" xr:uid="{00000000-0005-0000-0000-0000280C0000}"/>
    <cellStyle name="BM Input 6 12 3" xfId="3136" xr:uid="{00000000-0005-0000-0000-0000290C0000}"/>
    <cellStyle name="BM Input 6 13" xfId="3137" xr:uid="{00000000-0005-0000-0000-00002A0C0000}"/>
    <cellStyle name="BM Input 6 13 2" xfId="3138" xr:uid="{00000000-0005-0000-0000-00002B0C0000}"/>
    <cellStyle name="BM Input 6 13 2 2" xfId="3139" xr:uid="{00000000-0005-0000-0000-00002C0C0000}"/>
    <cellStyle name="BM Input 6 13 3" xfId="3140" xr:uid="{00000000-0005-0000-0000-00002D0C0000}"/>
    <cellStyle name="BM Input 6 14" xfId="3141" xr:uid="{00000000-0005-0000-0000-00002E0C0000}"/>
    <cellStyle name="BM Input 6 14 2" xfId="3142" xr:uid="{00000000-0005-0000-0000-00002F0C0000}"/>
    <cellStyle name="BM Input 6 14 2 2" xfId="3143" xr:uid="{00000000-0005-0000-0000-0000300C0000}"/>
    <cellStyle name="BM Input 6 14 3" xfId="3144" xr:uid="{00000000-0005-0000-0000-0000310C0000}"/>
    <cellStyle name="BM Input 6 15" xfId="3145" xr:uid="{00000000-0005-0000-0000-0000320C0000}"/>
    <cellStyle name="BM Input 6 15 2" xfId="3146" xr:uid="{00000000-0005-0000-0000-0000330C0000}"/>
    <cellStyle name="BM Input 6 15 2 2" xfId="3147" xr:uid="{00000000-0005-0000-0000-0000340C0000}"/>
    <cellStyle name="BM Input 6 15 3" xfId="3148" xr:uid="{00000000-0005-0000-0000-0000350C0000}"/>
    <cellStyle name="BM Input 6 16" xfId="3149" xr:uid="{00000000-0005-0000-0000-0000360C0000}"/>
    <cellStyle name="BM Input 6 16 2" xfId="3150" xr:uid="{00000000-0005-0000-0000-0000370C0000}"/>
    <cellStyle name="BM Input 6 16 2 2" xfId="3151" xr:uid="{00000000-0005-0000-0000-0000380C0000}"/>
    <cellStyle name="BM Input 6 16 3" xfId="3152" xr:uid="{00000000-0005-0000-0000-0000390C0000}"/>
    <cellStyle name="BM Input 6 17" xfId="3153" xr:uid="{00000000-0005-0000-0000-00003A0C0000}"/>
    <cellStyle name="BM Input 6 17 2" xfId="3154" xr:uid="{00000000-0005-0000-0000-00003B0C0000}"/>
    <cellStyle name="BM Input 6 17 2 2" xfId="3155" xr:uid="{00000000-0005-0000-0000-00003C0C0000}"/>
    <cellStyle name="BM Input 6 17 3" xfId="3156" xr:uid="{00000000-0005-0000-0000-00003D0C0000}"/>
    <cellStyle name="BM Input 6 18" xfId="3157" xr:uid="{00000000-0005-0000-0000-00003E0C0000}"/>
    <cellStyle name="BM Input 6 18 2" xfId="3158" xr:uid="{00000000-0005-0000-0000-00003F0C0000}"/>
    <cellStyle name="BM Input 6 18 2 2" xfId="3159" xr:uid="{00000000-0005-0000-0000-0000400C0000}"/>
    <cellStyle name="BM Input 6 18 3" xfId="3160" xr:uid="{00000000-0005-0000-0000-0000410C0000}"/>
    <cellStyle name="BM Input 6 19" xfId="3161" xr:uid="{00000000-0005-0000-0000-0000420C0000}"/>
    <cellStyle name="BM Input 6 19 2" xfId="3162" xr:uid="{00000000-0005-0000-0000-0000430C0000}"/>
    <cellStyle name="BM Input 6 19 2 2" xfId="3163" xr:uid="{00000000-0005-0000-0000-0000440C0000}"/>
    <cellStyle name="BM Input 6 19 3" xfId="3164" xr:uid="{00000000-0005-0000-0000-0000450C0000}"/>
    <cellStyle name="BM Input 6 2" xfId="3165" xr:uid="{00000000-0005-0000-0000-0000460C0000}"/>
    <cellStyle name="BM Input 6 2 2" xfId="3166" xr:uid="{00000000-0005-0000-0000-0000470C0000}"/>
    <cellStyle name="BM Input 6 2 2 2" xfId="3167" xr:uid="{00000000-0005-0000-0000-0000480C0000}"/>
    <cellStyle name="BM Input 6 2 2 3" xfId="3168" xr:uid="{00000000-0005-0000-0000-0000490C0000}"/>
    <cellStyle name="BM Input 6 2 3" xfId="3169" xr:uid="{00000000-0005-0000-0000-00004A0C0000}"/>
    <cellStyle name="BM Input 6 2 3 2" xfId="3170" xr:uid="{00000000-0005-0000-0000-00004B0C0000}"/>
    <cellStyle name="BM Input 6 2 4" xfId="3171" xr:uid="{00000000-0005-0000-0000-00004C0C0000}"/>
    <cellStyle name="BM Input 6 20" xfId="3172" xr:uid="{00000000-0005-0000-0000-00004D0C0000}"/>
    <cellStyle name="BM Input 6 20 2" xfId="3173" xr:uid="{00000000-0005-0000-0000-00004E0C0000}"/>
    <cellStyle name="BM Input 6 20 2 2" xfId="3174" xr:uid="{00000000-0005-0000-0000-00004F0C0000}"/>
    <cellStyle name="BM Input 6 20 3" xfId="3175" xr:uid="{00000000-0005-0000-0000-0000500C0000}"/>
    <cellStyle name="BM Input 6 21" xfId="3176" xr:uid="{00000000-0005-0000-0000-0000510C0000}"/>
    <cellStyle name="BM Input 6 21 2" xfId="3177" xr:uid="{00000000-0005-0000-0000-0000520C0000}"/>
    <cellStyle name="BM Input 6 22" xfId="3178" xr:uid="{00000000-0005-0000-0000-0000530C0000}"/>
    <cellStyle name="BM Input 6 23" xfId="3179" xr:uid="{00000000-0005-0000-0000-0000540C0000}"/>
    <cellStyle name="BM Input 6 3" xfId="3180" xr:uid="{00000000-0005-0000-0000-0000550C0000}"/>
    <cellStyle name="BM Input 6 3 2" xfId="3181" xr:uid="{00000000-0005-0000-0000-0000560C0000}"/>
    <cellStyle name="BM Input 6 3 2 2" xfId="3182" xr:uid="{00000000-0005-0000-0000-0000570C0000}"/>
    <cellStyle name="BM Input 6 3 3" xfId="3183" xr:uid="{00000000-0005-0000-0000-0000580C0000}"/>
    <cellStyle name="BM Input 6 3 4" xfId="3184" xr:uid="{00000000-0005-0000-0000-0000590C0000}"/>
    <cellStyle name="BM Input 6 4" xfId="3185" xr:uid="{00000000-0005-0000-0000-00005A0C0000}"/>
    <cellStyle name="BM Input 6 4 2" xfId="3186" xr:uid="{00000000-0005-0000-0000-00005B0C0000}"/>
    <cellStyle name="BM Input 6 4 2 2" xfId="3187" xr:uid="{00000000-0005-0000-0000-00005C0C0000}"/>
    <cellStyle name="BM Input 6 4 3" xfId="3188" xr:uid="{00000000-0005-0000-0000-00005D0C0000}"/>
    <cellStyle name="BM Input 6 4 4" xfId="3189" xr:uid="{00000000-0005-0000-0000-00005E0C0000}"/>
    <cellStyle name="BM Input 6 5" xfId="3190" xr:uid="{00000000-0005-0000-0000-00005F0C0000}"/>
    <cellStyle name="BM Input 6 5 2" xfId="3191" xr:uid="{00000000-0005-0000-0000-0000600C0000}"/>
    <cellStyle name="BM Input 6 5 2 2" xfId="3192" xr:uid="{00000000-0005-0000-0000-0000610C0000}"/>
    <cellStyle name="BM Input 6 5 3" xfId="3193" xr:uid="{00000000-0005-0000-0000-0000620C0000}"/>
    <cellStyle name="BM Input 6 6" xfId="3194" xr:uid="{00000000-0005-0000-0000-0000630C0000}"/>
    <cellStyle name="BM Input 6 6 2" xfId="3195" xr:uid="{00000000-0005-0000-0000-0000640C0000}"/>
    <cellStyle name="BM Input 6 6 2 2" xfId="3196" xr:uid="{00000000-0005-0000-0000-0000650C0000}"/>
    <cellStyle name="BM Input 6 6 3" xfId="3197" xr:uid="{00000000-0005-0000-0000-0000660C0000}"/>
    <cellStyle name="BM Input 6 7" xfId="3198" xr:uid="{00000000-0005-0000-0000-0000670C0000}"/>
    <cellStyle name="BM Input 6 7 2" xfId="3199" xr:uid="{00000000-0005-0000-0000-0000680C0000}"/>
    <cellStyle name="BM Input 6 7 2 2" xfId="3200" xr:uid="{00000000-0005-0000-0000-0000690C0000}"/>
    <cellStyle name="BM Input 6 7 3" xfId="3201" xr:uid="{00000000-0005-0000-0000-00006A0C0000}"/>
    <cellStyle name="BM Input 6 8" xfId="3202" xr:uid="{00000000-0005-0000-0000-00006B0C0000}"/>
    <cellStyle name="BM Input 6 8 2" xfId="3203" xr:uid="{00000000-0005-0000-0000-00006C0C0000}"/>
    <cellStyle name="BM Input 6 8 2 2" xfId="3204" xr:uid="{00000000-0005-0000-0000-00006D0C0000}"/>
    <cellStyle name="BM Input 6 8 3" xfId="3205" xr:uid="{00000000-0005-0000-0000-00006E0C0000}"/>
    <cellStyle name="BM Input 6 9" xfId="3206" xr:uid="{00000000-0005-0000-0000-00006F0C0000}"/>
    <cellStyle name="BM Input 6 9 2" xfId="3207" xr:uid="{00000000-0005-0000-0000-0000700C0000}"/>
    <cellStyle name="BM Input 6 9 2 2" xfId="3208" xr:uid="{00000000-0005-0000-0000-0000710C0000}"/>
    <cellStyle name="BM Input 6 9 3" xfId="3209" xr:uid="{00000000-0005-0000-0000-0000720C0000}"/>
    <cellStyle name="BM Input 7" xfId="3210" xr:uid="{00000000-0005-0000-0000-0000730C0000}"/>
    <cellStyle name="BM Input 7 2" xfId="3211" xr:uid="{00000000-0005-0000-0000-0000740C0000}"/>
    <cellStyle name="BM Input 7 2 2" xfId="3212" xr:uid="{00000000-0005-0000-0000-0000750C0000}"/>
    <cellStyle name="BM Input 7 2 3" xfId="3213" xr:uid="{00000000-0005-0000-0000-0000760C0000}"/>
    <cellStyle name="BM Input 7 3" xfId="3214" xr:uid="{00000000-0005-0000-0000-0000770C0000}"/>
    <cellStyle name="BM Input 7 3 2" xfId="3215" xr:uid="{00000000-0005-0000-0000-0000780C0000}"/>
    <cellStyle name="BM Input 7 4" xfId="3216" xr:uid="{00000000-0005-0000-0000-0000790C0000}"/>
    <cellStyle name="BM Input 8" xfId="3217" xr:uid="{00000000-0005-0000-0000-00007A0C0000}"/>
    <cellStyle name="BM Input 8 2" xfId="3218" xr:uid="{00000000-0005-0000-0000-00007B0C0000}"/>
    <cellStyle name="BM Input 8 2 2" xfId="3219" xr:uid="{00000000-0005-0000-0000-00007C0C0000}"/>
    <cellStyle name="BM Input 8 2 3" xfId="3220" xr:uid="{00000000-0005-0000-0000-00007D0C0000}"/>
    <cellStyle name="BM Input 8 3" xfId="3221" xr:uid="{00000000-0005-0000-0000-00007E0C0000}"/>
    <cellStyle name="BM Input 8 4" xfId="3222" xr:uid="{00000000-0005-0000-0000-00007F0C0000}"/>
    <cellStyle name="BM Input 9" xfId="3223" xr:uid="{00000000-0005-0000-0000-0000800C0000}"/>
    <cellStyle name="BM Input 9 2" xfId="3224" xr:uid="{00000000-0005-0000-0000-0000810C0000}"/>
    <cellStyle name="BM Input 9 2 2" xfId="3225" xr:uid="{00000000-0005-0000-0000-0000820C0000}"/>
    <cellStyle name="BM Input 9 3" xfId="3226" xr:uid="{00000000-0005-0000-0000-0000830C0000}"/>
    <cellStyle name="BM Input 9 4" xfId="3227" xr:uid="{00000000-0005-0000-0000-0000840C0000}"/>
    <cellStyle name="BM Input External Link" xfId="3228" xr:uid="{00000000-0005-0000-0000-0000850C0000}"/>
    <cellStyle name="BM Input External Link 10" xfId="3229" xr:uid="{00000000-0005-0000-0000-0000860C0000}"/>
    <cellStyle name="BM Input External Link 10 2" xfId="3230" xr:uid="{00000000-0005-0000-0000-0000870C0000}"/>
    <cellStyle name="BM Input External Link 10 2 2" xfId="3231" xr:uid="{00000000-0005-0000-0000-0000880C0000}"/>
    <cellStyle name="BM Input External Link 10 3" xfId="3232" xr:uid="{00000000-0005-0000-0000-0000890C0000}"/>
    <cellStyle name="BM Input External Link 11" xfId="3233" xr:uid="{00000000-0005-0000-0000-00008A0C0000}"/>
    <cellStyle name="BM Input External Link 11 2" xfId="3234" xr:uid="{00000000-0005-0000-0000-00008B0C0000}"/>
    <cellStyle name="BM Input External Link 11 2 2" xfId="3235" xr:uid="{00000000-0005-0000-0000-00008C0C0000}"/>
    <cellStyle name="BM Input External Link 11 3" xfId="3236" xr:uid="{00000000-0005-0000-0000-00008D0C0000}"/>
    <cellStyle name="BM Input External Link 12" xfId="3237" xr:uid="{00000000-0005-0000-0000-00008E0C0000}"/>
    <cellStyle name="BM Input External Link 12 2" xfId="3238" xr:uid="{00000000-0005-0000-0000-00008F0C0000}"/>
    <cellStyle name="BM Input External Link 12 2 2" xfId="3239" xr:uid="{00000000-0005-0000-0000-0000900C0000}"/>
    <cellStyle name="BM Input External Link 12 3" xfId="3240" xr:uid="{00000000-0005-0000-0000-0000910C0000}"/>
    <cellStyle name="BM Input External Link 13" xfId="3241" xr:uid="{00000000-0005-0000-0000-0000920C0000}"/>
    <cellStyle name="BM Input External Link 13 2" xfId="3242" xr:uid="{00000000-0005-0000-0000-0000930C0000}"/>
    <cellStyle name="BM Input External Link 13 2 2" xfId="3243" xr:uid="{00000000-0005-0000-0000-0000940C0000}"/>
    <cellStyle name="BM Input External Link 13 3" xfId="3244" xr:uid="{00000000-0005-0000-0000-0000950C0000}"/>
    <cellStyle name="BM Input External Link 14" xfId="3245" xr:uid="{00000000-0005-0000-0000-0000960C0000}"/>
    <cellStyle name="BM Input External Link 14 2" xfId="3246" xr:uid="{00000000-0005-0000-0000-0000970C0000}"/>
    <cellStyle name="BM Input External Link 14 2 2" xfId="3247" xr:uid="{00000000-0005-0000-0000-0000980C0000}"/>
    <cellStyle name="BM Input External Link 14 3" xfId="3248" xr:uid="{00000000-0005-0000-0000-0000990C0000}"/>
    <cellStyle name="BM Input External Link 15" xfId="3249" xr:uid="{00000000-0005-0000-0000-00009A0C0000}"/>
    <cellStyle name="BM Input External Link 15 2" xfId="3250" xr:uid="{00000000-0005-0000-0000-00009B0C0000}"/>
    <cellStyle name="BM Input External Link 15 2 2" xfId="3251" xr:uid="{00000000-0005-0000-0000-00009C0C0000}"/>
    <cellStyle name="BM Input External Link 15 3" xfId="3252" xr:uid="{00000000-0005-0000-0000-00009D0C0000}"/>
    <cellStyle name="BM Input External Link 16" xfId="3253" xr:uid="{00000000-0005-0000-0000-00009E0C0000}"/>
    <cellStyle name="BM Input External Link 16 2" xfId="3254" xr:uid="{00000000-0005-0000-0000-00009F0C0000}"/>
    <cellStyle name="BM Input External Link 16 2 2" xfId="3255" xr:uid="{00000000-0005-0000-0000-0000A00C0000}"/>
    <cellStyle name="BM Input External Link 16 3" xfId="3256" xr:uid="{00000000-0005-0000-0000-0000A10C0000}"/>
    <cellStyle name="BM Input External Link 17" xfId="3257" xr:uid="{00000000-0005-0000-0000-0000A20C0000}"/>
    <cellStyle name="BM Input External Link 17 2" xfId="3258" xr:uid="{00000000-0005-0000-0000-0000A30C0000}"/>
    <cellStyle name="BM Input External Link 17 2 2" xfId="3259" xr:uid="{00000000-0005-0000-0000-0000A40C0000}"/>
    <cellStyle name="BM Input External Link 17 3" xfId="3260" xr:uid="{00000000-0005-0000-0000-0000A50C0000}"/>
    <cellStyle name="BM Input External Link 18" xfId="3261" xr:uid="{00000000-0005-0000-0000-0000A60C0000}"/>
    <cellStyle name="BM Input External Link 18 2" xfId="3262" xr:uid="{00000000-0005-0000-0000-0000A70C0000}"/>
    <cellStyle name="BM Input External Link 18 2 2" xfId="3263" xr:uid="{00000000-0005-0000-0000-0000A80C0000}"/>
    <cellStyle name="BM Input External Link 18 3" xfId="3264" xr:uid="{00000000-0005-0000-0000-0000A90C0000}"/>
    <cellStyle name="BM Input External Link 19" xfId="3265" xr:uid="{00000000-0005-0000-0000-0000AA0C0000}"/>
    <cellStyle name="BM Input External Link 19 2" xfId="3266" xr:uid="{00000000-0005-0000-0000-0000AB0C0000}"/>
    <cellStyle name="BM Input External Link 19 2 2" xfId="3267" xr:uid="{00000000-0005-0000-0000-0000AC0C0000}"/>
    <cellStyle name="BM Input External Link 19 3" xfId="3268" xr:uid="{00000000-0005-0000-0000-0000AD0C0000}"/>
    <cellStyle name="BM Input External Link 2" xfId="3269" xr:uid="{00000000-0005-0000-0000-0000AE0C0000}"/>
    <cellStyle name="BM Input External Link 2 10" xfId="3270" xr:uid="{00000000-0005-0000-0000-0000AF0C0000}"/>
    <cellStyle name="BM Input External Link 2 10 2" xfId="3271" xr:uid="{00000000-0005-0000-0000-0000B00C0000}"/>
    <cellStyle name="BM Input External Link 2 10 2 2" xfId="3272" xr:uid="{00000000-0005-0000-0000-0000B10C0000}"/>
    <cellStyle name="BM Input External Link 2 10 3" xfId="3273" xr:uid="{00000000-0005-0000-0000-0000B20C0000}"/>
    <cellStyle name="BM Input External Link 2 11" xfId="3274" xr:uid="{00000000-0005-0000-0000-0000B30C0000}"/>
    <cellStyle name="BM Input External Link 2 11 2" xfId="3275" xr:uid="{00000000-0005-0000-0000-0000B40C0000}"/>
    <cellStyle name="BM Input External Link 2 11 2 2" xfId="3276" xr:uid="{00000000-0005-0000-0000-0000B50C0000}"/>
    <cellStyle name="BM Input External Link 2 11 3" xfId="3277" xr:uid="{00000000-0005-0000-0000-0000B60C0000}"/>
    <cellStyle name="BM Input External Link 2 12" xfId="3278" xr:uid="{00000000-0005-0000-0000-0000B70C0000}"/>
    <cellStyle name="BM Input External Link 2 12 2" xfId="3279" xr:uid="{00000000-0005-0000-0000-0000B80C0000}"/>
    <cellStyle name="BM Input External Link 2 12 2 2" xfId="3280" xr:uid="{00000000-0005-0000-0000-0000B90C0000}"/>
    <cellStyle name="BM Input External Link 2 12 3" xfId="3281" xr:uid="{00000000-0005-0000-0000-0000BA0C0000}"/>
    <cellStyle name="BM Input External Link 2 13" xfId="3282" xr:uid="{00000000-0005-0000-0000-0000BB0C0000}"/>
    <cellStyle name="BM Input External Link 2 13 2" xfId="3283" xr:uid="{00000000-0005-0000-0000-0000BC0C0000}"/>
    <cellStyle name="BM Input External Link 2 13 2 2" xfId="3284" xr:uid="{00000000-0005-0000-0000-0000BD0C0000}"/>
    <cellStyle name="BM Input External Link 2 13 3" xfId="3285" xr:uid="{00000000-0005-0000-0000-0000BE0C0000}"/>
    <cellStyle name="BM Input External Link 2 14" xfId="3286" xr:uid="{00000000-0005-0000-0000-0000BF0C0000}"/>
    <cellStyle name="BM Input External Link 2 14 2" xfId="3287" xr:uid="{00000000-0005-0000-0000-0000C00C0000}"/>
    <cellStyle name="BM Input External Link 2 14 2 2" xfId="3288" xr:uid="{00000000-0005-0000-0000-0000C10C0000}"/>
    <cellStyle name="BM Input External Link 2 14 3" xfId="3289" xr:uid="{00000000-0005-0000-0000-0000C20C0000}"/>
    <cellStyle name="BM Input External Link 2 15" xfId="3290" xr:uid="{00000000-0005-0000-0000-0000C30C0000}"/>
    <cellStyle name="BM Input External Link 2 15 2" xfId="3291" xr:uid="{00000000-0005-0000-0000-0000C40C0000}"/>
    <cellStyle name="BM Input External Link 2 15 2 2" xfId="3292" xr:uid="{00000000-0005-0000-0000-0000C50C0000}"/>
    <cellStyle name="BM Input External Link 2 15 3" xfId="3293" xr:uid="{00000000-0005-0000-0000-0000C60C0000}"/>
    <cellStyle name="BM Input External Link 2 16" xfId="3294" xr:uid="{00000000-0005-0000-0000-0000C70C0000}"/>
    <cellStyle name="BM Input External Link 2 16 2" xfId="3295" xr:uid="{00000000-0005-0000-0000-0000C80C0000}"/>
    <cellStyle name="BM Input External Link 2 16 2 2" xfId="3296" xr:uid="{00000000-0005-0000-0000-0000C90C0000}"/>
    <cellStyle name="BM Input External Link 2 16 3" xfId="3297" xr:uid="{00000000-0005-0000-0000-0000CA0C0000}"/>
    <cellStyle name="BM Input External Link 2 17" xfId="3298" xr:uid="{00000000-0005-0000-0000-0000CB0C0000}"/>
    <cellStyle name="BM Input External Link 2 17 2" xfId="3299" xr:uid="{00000000-0005-0000-0000-0000CC0C0000}"/>
    <cellStyle name="BM Input External Link 2 17 2 2" xfId="3300" xr:uid="{00000000-0005-0000-0000-0000CD0C0000}"/>
    <cellStyle name="BM Input External Link 2 17 3" xfId="3301" xr:uid="{00000000-0005-0000-0000-0000CE0C0000}"/>
    <cellStyle name="BM Input External Link 2 18" xfId="3302" xr:uid="{00000000-0005-0000-0000-0000CF0C0000}"/>
    <cellStyle name="BM Input External Link 2 18 2" xfId="3303" xr:uid="{00000000-0005-0000-0000-0000D00C0000}"/>
    <cellStyle name="BM Input External Link 2 18 2 2" xfId="3304" xr:uid="{00000000-0005-0000-0000-0000D10C0000}"/>
    <cellStyle name="BM Input External Link 2 18 3" xfId="3305" xr:uid="{00000000-0005-0000-0000-0000D20C0000}"/>
    <cellStyle name="BM Input External Link 2 19" xfId="3306" xr:uid="{00000000-0005-0000-0000-0000D30C0000}"/>
    <cellStyle name="BM Input External Link 2 19 2" xfId="3307" xr:uid="{00000000-0005-0000-0000-0000D40C0000}"/>
    <cellStyle name="BM Input External Link 2 19 2 2" xfId="3308" xr:uid="{00000000-0005-0000-0000-0000D50C0000}"/>
    <cellStyle name="BM Input External Link 2 19 3" xfId="3309" xr:uid="{00000000-0005-0000-0000-0000D60C0000}"/>
    <cellStyle name="BM Input External Link 2 2" xfId="3310" xr:uid="{00000000-0005-0000-0000-0000D70C0000}"/>
    <cellStyle name="BM Input External Link 2 2 10" xfId="3311" xr:uid="{00000000-0005-0000-0000-0000D80C0000}"/>
    <cellStyle name="BM Input External Link 2 2 10 2" xfId="3312" xr:uid="{00000000-0005-0000-0000-0000D90C0000}"/>
    <cellStyle name="BM Input External Link 2 2 10 2 2" xfId="3313" xr:uid="{00000000-0005-0000-0000-0000DA0C0000}"/>
    <cellStyle name="BM Input External Link 2 2 10 3" xfId="3314" xr:uid="{00000000-0005-0000-0000-0000DB0C0000}"/>
    <cellStyle name="BM Input External Link 2 2 11" xfId="3315" xr:uid="{00000000-0005-0000-0000-0000DC0C0000}"/>
    <cellStyle name="BM Input External Link 2 2 11 2" xfId="3316" xr:uid="{00000000-0005-0000-0000-0000DD0C0000}"/>
    <cellStyle name="BM Input External Link 2 2 11 2 2" xfId="3317" xr:uid="{00000000-0005-0000-0000-0000DE0C0000}"/>
    <cellStyle name="BM Input External Link 2 2 11 3" xfId="3318" xr:uid="{00000000-0005-0000-0000-0000DF0C0000}"/>
    <cellStyle name="BM Input External Link 2 2 12" xfId="3319" xr:uid="{00000000-0005-0000-0000-0000E00C0000}"/>
    <cellStyle name="BM Input External Link 2 2 12 2" xfId="3320" xr:uid="{00000000-0005-0000-0000-0000E10C0000}"/>
    <cellStyle name="BM Input External Link 2 2 12 2 2" xfId="3321" xr:uid="{00000000-0005-0000-0000-0000E20C0000}"/>
    <cellStyle name="BM Input External Link 2 2 12 3" xfId="3322" xr:uid="{00000000-0005-0000-0000-0000E30C0000}"/>
    <cellStyle name="BM Input External Link 2 2 13" xfId="3323" xr:uid="{00000000-0005-0000-0000-0000E40C0000}"/>
    <cellStyle name="BM Input External Link 2 2 13 2" xfId="3324" xr:uid="{00000000-0005-0000-0000-0000E50C0000}"/>
    <cellStyle name="BM Input External Link 2 2 13 2 2" xfId="3325" xr:uid="{00000000-0005-0000-0000-0000E60C0000}"/>
    <cellStyle name="BM Input External Link 2 2 13 3" xfId="3326" xr:uid="{00000000-0005-0000-0000-0000E70C0000}"/>
    <cellStyle name="BM Input External Link 2 2 14" xfId="3327" xr:uid="{00000000-0005-0000-0000-0000E80C0000}"/>
    <cellStyle name="BM Input External Link 2 2 14 2" xfId="3328" xr:uid="{00000000-0005-0000-0000-0000E90C0000}"/>
    <cellStyle name="BM Input External Link 2 2 14 2 2" xfId="3329" xr:uid="{00000000-0005-0000-0000-0000EA0C0000}"/>
    <cellStyle name="BM Input External Link 2 2 14 3" xfId="3330" xr:uid="{00000000-0005-0000-0000-0000EB0C0000}"/>
    <cellStyle name="BM Input External Link 2 2 15" xfId="3331" xr:uid="{00000000-0005-0000-0000-0000EC0C0000}"/>
    <cellStyle name="BM Input External Link 2 2 15 2" xfId="3332" xr:uid="{00000000-0005-0000-0000-0000ED0C0000}"/>
    <cellStyle name="BM Input External Link 2 2 15 2 2" xfId="3333" xr:uid="{00000000-0005-0000-0000-0000EE0C0000}"/>
    <cellStyle name="BM Input External Link 2 2 15 3" xfId="3334" xr:uid="{00000000-0005-0000-0000-0000EF0C0000}"/>
    <cellStyle name="BM Input External Link 2 2 16" xfId="3335" xr:uid="{00000000-0005-0000-0000-0000F00C0000}"/>
    <cellStyle name="BM Input External Link 2 2 16 2" xfId="3336" xr:uid="{00000000-0005-0000-0000-0000F10C0000}"/>
    <cellStyle name="BM Input External Link 2 2 16 2 2" xfId="3337" xr:uid="{00000000-0005-0000-0000-0000F20C0000}"/>
    <cellStyle name="BM Input External Link 2 2 16 3" xfId="3338" xr:uid="{00000000-0005-0000-0000-0000F30C0000}"/>
    <cellStyle name="BM Input External Link 2 2 17" xfId="3339" xr:uid="{00000000-0005-0000-0000-0000F40C0000}"/>
    <cellStyle name="BM Input External Link 2 2 17 2" xfId="3340" xr:uid="{00000000-0005-0000-0000-0000F50C0000}"/>
    <cellStyle name="BM Input External Link 2 2 17 2 2" xfId="3341" xr:uid="{00000000-0005-0000-0000-0000F60C0000}"/>
    <cellStyle name="BM Input External Link 2 2 17 3" xfId="3342" xr:uid="{00000000-0005-0000-0000-0000F70C0000}"/>
    <cellStyle name="BM Input External Link 2 2 18" xfId="3343" xr:uid="{00000000-0005-0000-0000-0000F80C0000}"/>
    <cellStyle name="BM Input External Link 2 2 18 2" xfId="3344" xr:uid="{00000000-0005-0000-0000-0000F90C0000}"/>
    <cellStyle name="BM Input External Link 2 2 19" xfId="3345" xr:uid="{00000000-0005-0000-0000-0000FA0C0000}"/>
    <cellStyle name="BM Input External Link 2 2 2" xfId="3346" xr:uid="{00000000-0005-0000-0000-0000FB0C0000}"/>
    <cellStyle name="BM Input External Link 2 2 2 10" xfId="3347" xr:uid="{00000000-0005-0000-0000-0000FC0C0000}"/>
    <cellStyle name="BM Input External Link 2 2 2 10 2" xfId="3348" xr:uid="{00000000-0005-0000-0000-0000FD0C0000}"/>
    <cellStyle name="BM Input External Link 2 2 2 10 2 2" xfId="3349" xr:uid="{00000000-0005-0000-0000-0000FE0C0000}"/>
    <cellStyle name="BM Input External Link 2 2 2 10 3" xfId="3350" xr:uid="{00000000-0005-0000-0000-0000FF0C0000}"/>
    <cellStyle name="BM Input External Link 2 2 2 11" xfId="3351" xr:uid="{00000000-0005-0000-0000-0000000D0000}"/>
    <cellStyle name="BM Input External Link 2 2 2 11 2" xfId="3352" xr:uid="{00000000-0005-0000-0000-0000010D0000}"/>
    <cellStyle name="BM Input External Link 2 2 2 11 2 2" xfId="3353" xr:uid="{00000000-0005-0000-0000-0000020D0000}"/>
    <cellStyle name="BM Input External Link 2 2 2 11 3" xfId="3354" xr:uid="{00000000-0005-0000-0000-0000030D0000}"/>
    <cellStyle name="BM Input External Link 2 2 2 12" xfId="3355" xr:uid="{00000000-0005-0000-0000-0000040D0000}"/>
    <cellStyle name="BM Input External Link 2 2 2 12 2" xfId="3356" xr:uid="{00000000-0005-0000-0000-0000050D0000}"/>
    <cellStyle name="BM Input External Link 2 2 2 12 2 2" xfId="3357" xr:uid="{00000000-0005-0000-0000-0000060D0000}"/>
    <cellStyle name="BM Input External Link 2 2 2 12 3" xfId="3358" xr:uid="{00000000-0005-0000-0000-0000070D0000}"/>
    <cellStyle name="BM Input External Link 2 2 2 13" xfId="3359" xr:uid="{00000000-0005-0000-0000-0000080D0000}"/>
    <cellStyle name="BM Input External Link 2 2 2 13 2" xfId="3360" xr:uid="{00000000-0005-0000-0000-0000090D0000}"/>
    <cellStyle name="BM Input External Link 2 2 2 13 2 2" xfId="3361" xr:uid="{00000000-0005-0000-0000-00000A0D0000}"/>
    <cellStyle name="BM Input External Link 2 2 2 13 3" xfId="3362" xr:uid="{00000000-0005-0000-0000-00000B0D0000}"/>
    <cellStyle name="BM Input External Link 2 2 2 14" xfId="3363" xr:uid="{00000000-0005-0000-0000-00000C0D0000}"/>
    <cellStyle name="BM Input External Link 2 2 2 14 2" xfId="3364" xr:uid="{00000000-0005-0000-0000-00000D0D0000}"/>
    <cellStyle name="BM Input External Link 2 2 2 14 2 2" xfId="3365" xr:uid="{00000000-0005-0000-0000-00000E0D0000}"/>
    <cellStyle name="BM Input External Link 2 2 2 14 3" xfId="3366" xr:uid="{00000000-0005-0000-0000-00000F0D0000}"/>
    <cellStyle name="BM Input External Link 2 2 2 15" xfId="3367" xr:uid="{00000000-0005-0000-0000-0000100D0000}"/>
    <cellStyle name="BM Input External Link 2 2 2 15 2" xfId="3368" xr:uid="{00000000-0005-0000-0000-0000110D0000}"/>
    <cellStyle name="BM Input External Link 2 2 2 15 2 2" xfId="3369" xr:uid="{00000000-0005-0000-0000-0000120D0000}"/>
    <cellStyle name="BM Input External Link 2 2 2 15 3" xfId="3370" xr:uid="{00000000-0005-0000-0000-0000130D0000}"/>
    <cellStyle name="BM Input External Link 2 2 2 16" xfId="3371" xr:uid="{00000000-0005-0000-0000-0000140D0000}"/>
    <cellStyle name="BM Input External Link 2 2 2 16 2" xfId="3372" xr:uid="{00000000-0005-0000-0000-0000150D0000}"/>
    <cellStyle name="BM Input External Link 2 2 2 16 2 2" xfId="3373" xr:uid="{00000000-0005-0000-0000-0000160D0000}"/>
    <cellStyle name="BM Input External Link 2 2 2 16 3" xfId="3374" xr:uid="{00000000-0005-0000-0000-0000170D0000}"/>
    <cellStyle name="BM Input External Link 2 2 2 17" xfId="3375" xr:uid="{00000000-0005-0000-0000-0000180D0000}"/>
    <cellStyle name="BM Input External Link 2 2 2 17 2" xfId="3376" xr:uid="{00000000-0005-0000-0000-0000190D0000}"/>
    <cellStyle name="BM Input External Link 2 2 2 17 2 2" xfId="3377" xr:uid="{00000000-0005-0000-0000-00001A0D0000}"/>
    <cellStyle name="BM Input External Link 2 2 2 17 3" xfId="3378" xr:uid="{00000000-0005-0000-0000-00001B0D0000}"/>
    <cellStyle name="BM Input External Link 2 2 2 18" xfId="3379" xr:uid="{00000000-0005-0000-0000-00001C0D0000}"/>
    <cellStyle name="BM Input External Link 2 2 2 18 2" xfId="3380" xr:uid="{00000000-0005-0000-0000-00001D0D0000}"/>
    <cellStyle name="BM Input External Link 2 2 2 18 2 2" xfId="3381" xr:uid="{00000000-0005-0000-0000-00001E0D0000}"/>
    <cellStyle name="BM Input External Link 2 2 2 18 3" xfId="3382" xr:uid="{00000000-0005-0000-0000-00001F0D0000}"/>
    <cellStyle name="BM Input External Link 2 2 2 19" xfId="3383" xr:uid="{00000000-0005-0000-0000-0000200D0000}"/>
    <cellStyle name="BM Input External Link 2 2 2 19 2" xfId="3384" xr:uid="{00000000-0005-0000-0000-0000210D0000}"/>
    <cellStyle name="BM Input External Link 2 2 2 19 2 2" xfId="3385" xr:uid="{00000000-0005-0000-0000-0000220D0000}"/>
    <cellStyle name="BM Input External Link 2 2 2 19 3" xfId="3386" xr:uid="{00000000-0005-0000-0000-0000230D0000}"/>
    <cellStyle name="BM Input External Link 2 2 2 2" xfId="3387" xr:uid="{00000000-0005-0000-0000-0000240D0000}"/>
    <cellStyle name="BM Input External Link 2 2 2 2 2" xfId="3388" xr:uid="{00000000-0005-0000-0000-0000250D0000}"/>
    <cellStyle name="BM Input External Link 2 2 2 2 2 2" xfId="3389" xr:uid="{00000000-0005-0000-0000-0000260D0000}"/>
    <cellStyle name="BM Input External Link 2 2 2 2 2 3" xfId="3390" xr:uid="{00000000-0005-0000-0000-0000270D0000}"/>
    <cellStyle name="BM Input External Link 2 2 2 2 3" xfId="3391" xr:uid="{00000000-0005-0000-0000-0000280D0000}"/>
    <cellStyle name="BM Input External Link 2 2 2 2 3 2" xfId="3392" xr:uid="{00000000-0005-0000-0000-0000290D0000}"/>
    <cellStyle name="BM Input External Link 2 2 2 2 4" xfId="3393" xr:uid="{00000000-0005-0000-0000-00002A0D0000}"/>
    <cellStyle name="BM Input External Link 2 2 2 20" xfId="3394" xr:uid="{00000000-0005-0000-0000-00002B0D0000}"/>
    <cellStyle name="BM Input External Link 2 2 2 20 2" xfId="3395" xr:uid="{00000000-0005-0000-0000-00002C0D0000}"/>
    <cellStyle name="BM Input External Link 2 2 2 20 2 2" xfId="3396" xr:uid="{00000000-0005-0000-0000-00002D0D0000}"/>
    <cellStyle name="BM Input External Link 2 2 2 20 3" xfId="3397" xr:uid="{00000000-0005-0000-0000-00002E0D0000}"/>
    <cellStyle name="BM Input External Link 2 2 2 21" xfId="3398" xr:uid="{00000000-0005-0000-0000-00002F0D0000}"/>
    <cellStyle name="BM Input External Link 2 2 2 21 2" xfId="3399" xr:uid="{00000000-0005-0000-0000-0000300D0000}"/>
    <cellStyle name="BM Input External Link 2 2 2 22" xfId="3400" xr:uid="{00000000-0005-0000-0000-0000310D0000}"/>
    <cellStyle name="BM Input External Link 2 2 2 23" xfId="3401" xr:uid="{00000000-0005-0000-0000-0000320D0000}"/>
    <cellStyle name="BM Input External Link 2 2 2 3" xfId="3402" xr:uid="{00000000-0005-0000-0000-0000330D0000}"/>
    <cellStyle name="BM Input External Link 2 2 2 3 2" xfId="3403" xr:uid="{00000000-0005-0000-0000-0000340D0000}"/>
    <cellStyle name="BM Input External Link 2 2 2 3 2 2" xfId="3404" xr:uid="{00000000-0005-0000-0000-0000350D0000}"/>
    <cellStyle name="BM Input External Link 2 2 2 3 3" xfId="3405" xr:uid="{00000000-0005-0000-0000-0000360D0000}"/>
    <cellStyle name="BM Input External Link 2 2 2 3 4" xfId="3406" xr:uid="{00000000-0005-0000-0000-0000370D0000}"/>
    <cellStyle name="BM Input External Link 2 2 2 4" xfId="3407" xr:uid="{00000000-0005-0000-0000-0000380D0000}"/>
    <cellStyle name="BM Input External Link 2 2 2 4 2" xfId="3408" xr:uid="{00000000-0005-0000-0000-0000390D0000}"/>
    <cellStyle name="BM Input External Link 2 2 2 4 2 2" xfId="3409" xr:uid="{00000000-0005-0000-0000-00003A0D0000}"/>
    <cellStyle name="BM Input External Link 2 2 2 4 3" xfId="3410" xr:uid="{00000000-0005-0000-0000-00003B0D0000}"/>
    <cellStyle name="BM Input External Link 2 2 2 4 4" xfId="3411" xr:uid="{00000000-0005-0000-0000-00003C0D0000}"/>
    <cellStyle name="BM Input External Link 2 2 2 5" xfId="3412" xr:uid="{00000000-0005-0000-0000-00003D0D0000}"/>
    <cellStyle name="BM Input External Link 2 2 2 5 2" xfId="3413" xr:uid="{00000000-0005-0000-0000-00003E0D0000}"/>
    <cellStyle name="BM Input External Link 2 2 2 5 2 2" xfId="3414" xr:uid="{00000000-0005-0000-0000-00003F0D0000}"/>
    <cellStyle name="BM Input External Link 2 2 2 5 3" xfId="3415" xr:uid="{00000000-0005-0000-0000-0000400D0000}"/>
    <cellStyle name="BM Input External Link 2 2 2 6" xfId="3416" xr:uid="{00000000-0005-0000-0000-0000410D0000}"/>
    <cellStyle name="BM Input External Link 2 2 2 6 2" xfId="3417" xr:uid="{00000000-0005-0000-0000-0000420D0000}"/>
    <cellStyle name="BM Input External Link 2 2 2 6 2 2" xfId="3418" xr:uid="{00000000-0005-0000-0000-0000430D0000}"/>
    <cellStyle name="BM Input External Link 2 2 2 6 3" xfId="3419" xr:uid="{00000000-0005-0000-0000-0000440D0000}"/>
    <cellStyle name="BM Input External Link 2 2 2 7" xfId="3420" xr:uid="{00000000-0005-0000-0000-0000450D0000}"/>
    <cellStyle name="BM Input External Link 2 2 2 7 2" xfId="3421" xr:uid="{00000000-0005-0000-0000-0000460D0000}"/>
    <cellStyle name="BM Input External Link 2 2 2 7 2 2" xfId="3422" xr:uid="{00000000-0005-0000-0000-0000470D0000}"/>
    <cellStyle name="BM Input External Link 2 2 2 7 3" xfId="3423" xr:uid="{00000000-0005-0000-0000-0000480D0000}"/>
    <cellStyle name="BM Input External Link 2 2 2 8" xfId="3424" xr:uid="{00000000-0005-0000-0000-0000490D0000}"/>
    <cellStyle name="BM Input External Link 2 2 2 8 2" xfId="3425" xr:uid="{00000000-0005-0000-0000-00004A0D0000}"/>
    <cellStyle name="BM Input External Link 2 2 2 8 2 2" xfId="3426" xr:uid="{00000000-0005-0000-0000-00004B0D0000}"/>
    <cellStyle name="BM Input External Link 2 2 2 8 3" xfId="3427" xr:uid="{00000000-0005-0000-0000-00004C0D0000}"/>
    <cellStyle name="BM Input External Link 2 2 2 9" xfId="3428" xr:uid="{00000000-0005-0000-0000-00004D0D0000}"/>
    <cellStyle name="BM Input External Link 2 2 2 9 2" xfId="3429" xr:uid="{00000000-0005-0000-0000-00004E0D0000}"/>
    <cellStyle name="BM Input External Link 2 2 2 9 2 2" xfId="3430" xr:uid="{00000000-0005-0000-0000-00004F0D0000}"/>
    <cellStyle name="BM Input External Link 2 2 2 9 3" xfId="3431" xr:uid="{00000000-0005-0000-0000-0000500D0000}"/>
    <cellStyle name="BM Input External Link 2 2 20" xfId="3432" xr:uid="{00000000-0005-0000-0000-0000510D0000}"/>
    <cellStyle name="BM Input External Link 2 2 3" xfId="3433" xr:uid="{00000000-0005-0000-0000-0000520D0000}"/>
    <cellStyle name="BM Input External Link 2 2 3 2" xfId="3434" xr:uid="{00000000-0005-0000-0000-0000530D0000}"/>
    <cellStyle name="BM Input External Link 2 2 3 2 2" xfId="3435" xr:uid="{00000000-0005-0000-0000-0000540D0000}"/>
    <cellStyle name="BM Input External Link 2 2 3 2 3" xfId="3436" xr:uid="{00000000-0005-0000-0000-0000550D0000}"/>
    <cellStyle name="BM Input External Link 2 2 3 3" xfId="3437" xr:uid="{00000000-0005-0000-0000-0000560D0000}"/>
    <cellStyle name="BM Input External Link 2 2 3 3 2" xfId="3438" xr:uid="{00000000-0005-0000-0000-0000570D0000}"/>
    <cellStyle name="BM Input External Link 2 2 3 4" xfId="3439" xr:uid="{00000000-0005-0000-0000-0000580D0000}"/>
    <cellStyle name="BM Input External Link 2 2 4" xfId="3440" xr:uid="{00000000-0005-0000-0000-0000590D0000}"/>
    <cellStyle name="BM Input External Link 2 2 4 2" xfId="3441" xr:uid="{00000000-0005-0000-0000-00005A0D0000}"/>
    <cellStyle name="BM Input External Link 2 2 4 2 2" xfId="3442" xr:uid="{00000000-0005-0000-0000-00005B0D0000}"/>
    <cellStyle name="BM Input External Link 2 2 4 3" xfId="3443" xr:uid="{00000000-0005-0000-0000-00005C0D0000}"/>
    <cellStyle name="BM Input External Link 2 2 4 4" xfId="3444" xr:uid="{00000000-0005-0000-0000-00005D0D0000}"/>
    <cellStyle name="BM Input External Link 2 2 5" xfId="3445" xr:uid="{00000000-0005-0000-0000-00005E0D0000}"/>
    <cellStyle name="BM Input External Link 2 2 5 2" xfId="3446" xr:uid="{00000000-0005-0000-0000-00005F0D0000}"/>
    <cellStyle name="BM Input External Link 2 2 5 2 2" xfId="3447" xr:uid="{00000000-0005-0000-0000-0000600D0000}"/>
    <cellStyle name="BM Input External Link 2 2 5 3" xfId="3448" xr:uid="{00000000-0005-0000-0000-0000610D0000}"/>
    <cellStyle name="BM Input External Link 2 2 5 4" xfId="3449" xr:uid="{00000000-0005-0000-0000-0000620D0000}"/>
    <cellStyle name="BM Input External Link 2 2 6" xfId="3450" xr:uid="{00000000-0005-0000-0000-0000630D0000}"/>
    <cellStyle name="BM Input External Link 2 2 6 2" xfId="3451" xr:uid="{00000000-0005-0000-0000-0000640D0000}"/>
    <cellStyle name="BM Input External Link 2 2 6 2 2" xfId="3452" xr:uid="{00000000-0005-0000-0000-0000650D0000}"/>
    <cellStyle name="BM Input External Link 2 2 6 3" xfId="3453" xr:uid="{00000000-0005-0000-0000-0000660D0000}"/>
    <cellStyle name="BM Input External Link 2 2 7" xfId="3454" xr:uid="{00000000-0005-0000-0000-0000670D0000}"/>
    <cellStyle name="BM Input External Link 2 2 7 2" xfId="3455" xr:uid="{00000000-0005-0000-0000-0000680D0000}"/>
    <cellStyle name="BM Input External Link 2 2 7 2 2" xfId="3456" xr:uid="{00000000-0005-0000-0000-0000690D0000}"/>
    <cellStyle name="BM Input External Link 2 2 7 3" xfId="3457" xr:uid="{00000000-0005-0000-0000-00006A0D0000}"/>
    <cellStyle name="BM Input External Link 2 2 8" xfId="3458" xr:uid="{00000000-0005-0000-0000-00006B0D0000}"/>
    <cellStyle name="BM Input External Link 2 2 8 2" xfId="3459" xr:uid="{00000000-0005-0000-0000-00006C0D0000}"/>
    <cellStyle name="BM Input External Link 2 2 8 2 2" xfId="3460" xr:uid="{00000000-0005-0000-0000-00006D0D0000}"/>
    <cellStyle name="BM Input External Link 2 2 8 3" xfId="3461" xr:uid="{00000000-0005-0000-0000-00006E0D0000}"/>
    <cellStyle name="BM Input External Link 2 2 9" xfId="3462" xr:uid="{00000000-0005-0000-0000-00006F0D0000}"/>
    <cellStyle name="BM Input External Link 2 2 9 2" xfId="3463" xr:uid="{00000000-0005-0000-0000-0000700D0000}"/>
    <cellStyle name="BM Input External Link 2 2 9 2 2" xfId="3464" xr:uid="{00000000-0005-0000-0000-0000710D0000}"/>
    <cellStyle name="BM Input External Link 2 2 9 3" xfId="3465" xr:uid="{00000000-0005-0000-0000-0000720D0000}"/>
    <cellStyle name="BM Input External Link 2 20" xfId="3466" xr:uid="{00000000-0005-0000-0000-0000730D0000}"/>
    <cellStyle name="BM Input External Link 2 20 2" xfId="3467" xr:uid="{00000000-0005-0000-0000-0000740D0000}"/>
    <cellStyle name="BM Input External Link 2 20 2 2" xfId="3468" xr:uid="{00000000-0005-0000-0000-0000750D0000}"/>
    <cellStyle name="BM Input External Link 2 20 3" xfId="3469" xr:uid="{00000000-0005-0000-0000-0000760D0000}"/>
    <cellStyle name="BM Input External Link 2 21" xfId="3470" xr:uid="{00000000-0005-0000-0000-0000770D0000}"/>
    <cellStyle name="BM Input External Link 2 21 2" xfId="3471" xr:uid="{00000000-0005-0000-0000-0000780D0000}"/>
    <cellStyle name="BM Input External Link 2 22" xfId="3472" xr:uid="{00000000-0005-0000-0000-0000790D0000}"/>
    <cellStyle name="BM Input External Link 2 23" xfId="3473" xr:uid="{00000000-0005-0000-0000-00007A0D0000}"/>
    <cellStyle name="BM Input External Link 2 3" xfId="3474" xr:uid="{00000000-0005-0000-0000-00007B0D0000}"/>
    <cellStyle name="BM Input External Link 2 3 10" xfId="3475" xr:uid="{00000000-0005-0000-0000-00007C0D0000}"/>
    <cellStyle name="BM Input External Link 2 3 10 2" xfId="3476" xr:uid="{00000000-0005-0000-0000-00007D0D0000}"/>
    <cellStyle name="BM Input External Link 2 3 10 2 2" xfId="3477" xr:uid="{00000000-0005-0000-0000-00007E0D0000}"/>
    <cellStyle name="BM Input External Link 2 3 10 3" xfId="3478" xr:uid="{00000000-0005-0000-0000-00007F0D0000}"/>
    <cellStyle name="BM Input External Link 2 3 11" xfId="3479" xr:uid="{00000000-0005-0000-0000-0000800D0000}"/>
    <cellStyle name="BM Input External Link 2 3 11 2" xfId="3480" xr:uid="{00000000-0005-0000-0000-0000810D0000}"/>
    <cellStyle name="BM Input External Link 2 3 11 2 2" xfId="3481" xr:uid="{00000000-0005-0000-0000-0000820D0000}"/>
    <cellStyle name="BM Input External Link 2 3 11 3" xfId="3482" xr:uid="{00000000-0005-0000-0000-0000830D0000}"/>
    <cellStyle name="BM Input External Link 2 3 12" xfId="3483" xr:uid="{00000000-0005-0000-0000-0000840D0000}"/>
    <cellStyle name="BM Input External Link 2 3 12 2" xfId="3484" xr:uid="{00000000-0005-0000-0000-0000850D0000}"/>
    <cellStyle name="BM Input External Link 2 3 12 2 2" xfId="3485" xr:uid="{00000000-0005-0000-0000-0000860D0000}"/>
    <cellStyle name="BM Input External Link 2 3 12 3" xfId="3486" xr:uid="{00000000-0005-0000-0000-0000870D0000}"/>
    <cellStyle name="BM Input External Link 2 3 13" xfId="3487" xr:uid="{00000000-0005-0000-0000-0000880D0000}"/>
    <cellStyle name="BM Input External Link 2 3 13 2" xfId="3488" xr:uid="{00000000-0005-0000-0000-0000890D0000}"/>
    <cellStyle name="BM Input External Link 2 3 13 2 2" xfId="3489" xr:uid="{00000000-0005-0000-0000-00008A0D0000}"/>
    <cellStyle name="BM Input External Link 2 3 13 3" xfId="3490" xr:uid="{00000000-0005-0000-0000-00008B0D0000}"/>
    <cellStyle name="BM Input External Link 2 3 14" xfId="3491" xr:uid="{00000000-0005-0000-0000-00008C0D0000}"/>
    <cellStyle name="BM Input External Link 2 3 14 2" xfId="3492" xr:uid="{00000000-0005-0000-0000-00008D0D0000}"/>
    <cellStyle name="BM Input External Link 2 3 14 2 2" xfId="3493" xr:uid="{00000000-0005-0000-0000-00008E0D0000}"/>
    <cellStyle name="BM Input External Link 2 3 14 3" xfId="3494" xr:uid="{00000000-0005-0000-0000-00008F0D0000}"/>
    <cellStyle name="BM Input External Link 2 3 15" xfId="3495" xr:uid="{00000000-0005-0000-0000-0000900D0000}"/>
    <cellStyle name="BM Input External Link 2 3 15 2" xfId="3496" xr:uid="{00000000-0005-0000-0000-0000910D0000}"/>
    <cellStyle name="BM Input External Link 2 3 15 2 2" xfId="3497" xr:uid="{00000000-0005-0000-0000-0000920D0000}"/>
    <cellStyle name="BM Input External Link 2 3 15 3" xfId="3498" xr:uid="{00000000-0005-0000-0000-0000930D0000}"/>
    <cellStyle name="BM Input External Link 2 3 16" xfId="3499" xr:uid="{00000000-0005-0000-0000-0000940D0000}"/>
    <cellStyle name="BM Input External Link 2 3 16 2" xfId="3500" xr:uid="{00000000-0005-0000-0000-0000950D0000}"/>
    <cellStyle name="BM Input External Link 2 3 16 2 2" xfId="3501" xr:uid="{00000000-0005-0000-0000-0000960D0000}"/>
    <cellStyle name="BM Input External Link 2 3 16 3" xfId="3502" xr:uid="{00000000-0005-0000-0000-0000970D0000}"/>
    <cellStyle name="BM Input External Link 2 3 17" xfId="3503" xr:uid="{00000000-0005-0000-0000-0000980D0000}"/>
    <cellStyle name="BM Input External Link 2 3 17 2" xfId="3504" xr:uid="{00000000-0005-0000-0000-0000990D0000}"/>
    <cellStyle name="BM Input External Link 2 3 17 2 2" xfId="3505" xr:uid="{00000000-0005-0000-0000-00009A0D0000}"/>
    <cellStyle name="BM Input External Link 2 3 17 3" xfId="3506" xr:uid="{00000000-0005-0000-0000-00009B0D0000}"/>
    <cellStyle name="BM Input External Link 2 3 18" xfId="3507" xr:uid="{00000000-0005-0000-0000-00009C0D0000}"/>
    <cellStyle name="BM Input External Link 2 3 18 2" xfId="3508" xr:uid="{00000000-0005-0000-0000-00009D0D0000}"/>
    <cellStyle name="BM Input External Link 2 3 19" xfId="3509" xr:uid="{00000000-0005-0000-0000-00009E0D0000}"/>
    <cellStyle name="BM Input External Link 2 3 2" xfId="3510" xr:uid="{00000000-0005-0000-0000-00009F0D0000}"/>
    <cellStyle name="BM Input External Link 2 3 2 10" xfId="3511" xr:uid="{00000000-0005-0000-0000-0000A00D0000}"/>
    <cellStyle name="BM Input External Link 2 3 2 10 2" xfId="3512" xr:uid="{00000000-0005-0000-0000-0000A10D0000}"/>
    <cellStyle name="BM Input External Link 2 3 2 10 2 2" xfId="3513" xr:uid="{00000000-0005-0000-0000-0000A20D0000}"/>
    <cellStyle name="BM Input External Link 2 3 2 10 3" xfId="3514" xr:uid="{00000000-0005-0000-0000-0000A30D0000}"/>
    <cellStyle name="BM Input External Link 2 3 2 11" xfId="3515" xr:uid="{00000000-0005-0000-0000-0000A40D0000}"/>
    <cellStyle name="BM Input External Link 2 3 2 11 2" xfId="3516" xr:uid="{00000000-0005-0000-0000-0000A50D0000}"/>
    <cellStyle name="BM Input External Link 2 3 2 11 2 2" xfId="3517" xr:uid="{00000000-0005-0000-0000-0000A60D0000}"/>
    <cellStyle name="BM Input External Link 2 3 2 11 3" xfId="3518" xr:uid="{00000000-0005-0000-0000-0000A70D0000}"/>
    <cellStyle name="BM Input External Link 2 3 2 12" xfId="3519" xr:uid="{00000000-0005-0000-0000-0000A80D0000}"/>
    <cellStyle name="BM Input External Link 2 3 2 12 2" xfId="3520" xr:uid="{00000000-0005-0000-0000-0000A90D0000}"/>
    <cellStyle name="BM Input External Link 2 3 2 12 2 2" xfId="3521" xr:uid="{00000000-0005-0000-0000-0000AA0D0000}"/>
    <cellStyle name="BM Input External Link 2 3 2 12 3" xfId="3522" xr:uid="{00000000-0005-0000-0000-0000AB0D0000}"/>
    <cellStyle name="BM Input External Link 2 3 2 13" xfId="3523" xr:uid="{00000000-0005-0000-0000-0000AC0D0000}"/>
    <cellStyle name="BM Input External Link 2 3 2 13 2" xfId="3524" xr:uid="{00000000-0005-0000-0000-0000AD0D0000}"/>
    <cellStyle name="BM Input External Link 2 3 2 13 2 2" xfId="3525" xr:uid="{00000000-0005-0000-0000-0000AE0D0000}"/>
    <cellStyle name="BM Input External Link 2 3 2 13 3" xfId="3526" xr:uid="{00000000-0005-0000-0000-0000AF0D0000}"/>
    <cellStyle name="BM Input External Link 2 3 2 14" xfId="3527" xr:uid="{00000000-0005-0000-0000-0000B00D0000}"/>
    <cellStyle name="BM Input External Link 2 3 2 14 2" xfId="3528" xr:uid="{00000000-0005-0000-0000-0000B10D0000}"/>
    <cellStyle name="BM Input External Link 2 3 2 14 2 2" xfId="3529" xr:uid="{00000000-0005-0000-0000-0000B20D0000}"/>
    <cellStyle name="BM Input External Link 2 3 2 14 3" xfId="3530" xr:uid="{00000000-0005-0000-0000-0000B30D0000}"/>
    <cellStyle name="BM Input External Link 2 3 2 15" xfId="3531" xr:uid="{00000000-0005-0000-0000-0000B40D0000}"/>
    <cellStyle name="BM Input External Link 2 3 2 15 2" xfId="3532" xr:uid="{00000000-0005-0000-0000-0000B50D0000}"/>
    <cellStyle name="BM Input External Link 2 3 2 15 2 2" xfId="3533" xr:uid="{00000000-0005-0000-0000-0000B60D0000}"/>
    <cellStyle name="BM Input External Link 2 3 2 15 3" xfId="3534" xr:uid="{00000000-0005-0000-0000-0000B70D0000}"/>
    <cellStyle name="BM Input External Link 2 3 2 16" xfId="3535" xr:uid="{00000000-0005-0000-0000-0000B80D0000}"/>
    <cellStyle name="BM Input External Link 2 3 2 16 2" xfId="3536" xr:uid="{00000000-0005-0000-0000-0000B90D0000}"/>
    <cellStyle name="BM Input External Link 2 3 2 16 2 2" xfId="3537" xr:uid="{00000000-0005-0000-0000-0000BA0D0000}"/>
    <cellStyle name="BM Input External Link 2 3 2 16 3" xfId="3538" xr:uid="{00000000-0005-0000-0000-0000BB0D0000}"/>
    <cellStyle name="BM Input External Link 2 3 2 17" xfId="3539" xr:uid="{00000000-0005-0000-0000-0000BC0D0000}"/>
    <cellStyle name="BM Input External Link 2 3 2 17 2" xfId="3540" xr:uid="{00000000-0005-0000-0000-0000BD0D0000}"/>
    <cellStyle name="BM Input External Link 2 3 2 17 2 2" xfId="3541" xr:uid="{00000000-0005-0000-0000-0000BE0D0000}"/>
    <cellStyle name="BM Input External Link 2 3 2 17 3" xfId="3542" xr:uid="{00000000-0005-0000-0000-0000BF0D0000}"/>
    <cellStyle name="BM Input External Link 2 3 2 18" xfId="3543" xr:uid="{00000000-0005-0000-0000-0000C00D0000}"/>
    <cellStyle name="BM Input External Link 2 3 2 18 2" xfId="3544" xr:uid="{00000000-0005-0000-0000-0000C10D0000}"/>
    <cellStyle name="BM Input External Link 2 3 2 18 2 2" xfId="3545" xr:uid="{00000000-0005-0000-0000-0000C20D0000}"/>
    <cellStyle name="BM Input External Link 2 3 2 18 3" xfId="3546" xr:uid="{00000000-0005-0000-0000-0000C30D0000}"/>
    <cellStyle name="BM Input External Link 2 3 2 19" xfId="3547" xr:uid="{00000000-0005-0000-0000-0000C40D0000}"/>
    <cellStyle name="BM Input External Link 2 3 2 19 2" xfId="3548" xr:uid="{00000000-0005-0000-0000-0000C50D0000}"/>
    <cellStyle name="BM Input External Link 2 3 2 19 2 2" xfId="3549" xr:uid="{00000000-0005-0000-0000-0000C60D0000}"/>
    <cellStyle name="BM Input External Link 2 3 2 19 3" xfId="3550" xr:uid="{00000000-0005-0000-0000-0000C70D0000}"/>
    <cellStyle name="BM Input External Link 2 3 2 2" xfId="3551" xr:uid="{00000000-0005-0000-0000-0000C80D0000}"/>
    <cellStyle name="BM Input External Link 2 3 2 2 2" xfId="3552" xr:uid="{00000000-0005-0000-0000-0000C90D0000}"/>
    <cellStyle name="BM Input External Link 2 3 2 2 2 2" xfId="3553" xr:uid="{00000000-0005-0000-0000-0000CA0D0000}"/>
    <cellStyle name="BM Input External Link 2 3 2 2 3" xfId="3554" xr:uid="{00000000-0005-0000-0000-0000CB0D0000}"/>
    <cellStyle name="BM Input External Link 2 3 2 2 4" xfId="3555" xr:uid="{00000000-0005-0000-0000-0000CC0D0000}"/>
    <cellStyle name="BM Input External Link 2 3 2 20" xfId="3556" xr:uid="{00000000-0005-0000-0000-0000CD0D0000}"/>
    <cellStyle name="BM Input External Link 2 3 2 20 2" xfId="3557" xr:uid="{00000000-0005-0000-0000-0000CE0D0000}"/>
    <cellStyle name="BM Input External Link 2 3 2 20 2 2" xfId="3558" xr:uid="{00000000-0005-0000-0000-0000CF0D0000}"/>
    <cellStyle name="BM Input External Link 2 3 2 20 3" xfId="3559" xr:uid="{00000000-0005-0000-0000-0000D00D0000}"/>
    <cellStyle name="BM Input External Link 2 3 2 21" xfId="3560" xr:uid="{00000000-0005-0000-0000-0000D10D0000}"/>
    <cellStyle name="BM Input External Link 2 3 2 21 2" xfId="3561" xr:uid="{00000000-0005-0000-0000-0000D20D0000}"/>
    <cellStyle name="BM Input External Link 2 3 2 22" xfId="3562" xr:uid="{00000000-0005-0000-0000-0000D30D0000}"/>
    <cellStyle name="BM Input External Link 2 3 2 23" xfId="3563" xr:uid="{00000000-0005-0000-0000-0000D40D0000}"/>
    <cellStyle name="BM Input External Link 2 3 2 3" xfId="3564" xr:uid="{00000000-0005-0000-0000-0000D50D0000}"/>
    <cellStyle name="BM Input External Link 2 3 2 3 2" xfId="3565" xr:uid="{00000000-0005-0000-0000-0000D60D0000}"/>
    <cellStyle name="BM Input External Link 2 3 2 3 2 2" xfId="3566" xr:uid="{00000000-0005-0000-0000-0000D70D0000}"/>
    <cellStyle name="BM Input External Link 2 3 2 3 3" xfId="3567" xr:uid="{00000000-0005-0000-0000-0000D80D0000}"/>
    <cellStyle name="BM Input External Link 2 3 2 3 4" xfId="3568" xr:uid="{00000000-0005-0000-0000-0000D90D0000}"/>
    <cellStyle name="BM Input External Link 2 3 2 4" xfId="3569" xr:uid="{00000000-0005-0000-0000-0000DA0D0000}"/>
    <cellStyle name="BM Input External Link 2 3 2 4 2" xfId="3570" xr:uid="{00000000-0005-0000-0000-0000DB0D0000}"/>
    <cellStyle name="BM Input External Link 2 3 2 4 2 2" xfId="3571" xr:uid="{00000000-0005-0000-0000-0000DC0D0000}"/>
    <cellStyle name="BM Input External Link 2 3 2 4 3" xfId="3572" xr:uid="{00000000-0005-0000-0000-0000DD0D0000}"/>
    <cellStyle name="BM Input External Link 2 3 2 5" xfId="3573" xr:uid="{00000000-0005-0000-0000-0000DE0D0000}"/>
    <cellStyle name="BM Input External Link 2 3 2 5 2" xfId="3574" xr:uid="{00000000-0005-0000-0000-0000DF0D0000}"/>
    <cellStyle name="BM Input External Link 2 3 2 5 2 2" xfId="3575" xr:uid="{00000000-0005-0000-0000-0000E00D0000}"/>
    <cellStyle name="BM Input External Link 2 3 2 5 3" xfId="3576" xr:uid="{00000000-0005-0000-0000-0000E10D0000}"/>
    <cellStyle name="BM Input External Link 2 3 2 6" xfId="3577" xr:uid="{00000000-0005-0000-0000-0000E20D0000}"/>
    <cellStyle name="BM Input External Link 2 3 2 6 2" xfId="3578" xr:uid="{00000000-0005-0000-0000-0000E30D0000}"/>
    <cellStyle name="BM Input External Link 2 3 2 6 2 2" xfId="3579" xr:uid="{00000000-0005-0000-0000-0000E40D0000}"/>
    <cellStyle name="BM Input External Link 2 3 2 6 3" xfId="3580" xr:uid="{00000000-0005-0000-0000-0000E50D0000}"/>
    <cellStyle name="BM Input External Link 2 3 2 7" xfId="3581" xr:uid="{00000000-0005-0000-0000-0000E60D0000}"/>
    <cellStyle name="BM Input External Link 2 3 2 7 2" xfId="3582" xr:uid="{00000000-0005-0000-0000-0000E70D0000}"/>
    <cellStyle name="BM Input External Link 2 3 2 7 2 2" xfId="3583" xr:uid="{00000000-0005-0000-0000-0000E80D0000}"/>
    <cellStyle name="BM Input External Link 2 3 2 7 3" xfId="3584" xr:uid="{00000000-0005-0000-0000-0000E90D0000}"/>
    <cellStyle name="BM Input External Link 2 3 2 8" xfId="3585" xr:uid="{00000000-0005-0000-0000-0000EA0D0000}"/>
    <cellStyle name="BM Input External Link 2 3 2 8 2" xfId="3586" xr:uid="{00000000-0005-0000-0000-0000EB0D0000}"/>
    <cellStyle name="BM Input External Link 2 3 2 8 2 2" xfId="3587" xr:uid="{00000000-0005-0000-0000-0000EC0D0000}"/>
    <cellStyle name="BM Input External Link 2 3 2 8 3" xfId="3588" xr:uid="{00000000-0005-0000-0000-0000ED0D0000}"/>
    <cellStyle name="BM Input External Link 2 3 2 9" xfId="3589" xr:uid="{00000000-0005-0000-0000-0000EE0D0000}"/>
    <cellStyle name="BM Input External Link 2 3 2 9 2" xfId="3590" xr:uid="{00000000-0005-0000-0000-0000EF0D0000}"/>
    <cellStyle name="BM Input External Link 2 3 2 9 2 2" xfId="3591" xr:uid="{00000000-0005-0000-0000-0000F00D0000}"/>
    <cellStyle name="BM Input External Link 2 3 2 9 3" xfId="3592" xr:uid="{00000000-0005-0000-0000-0000F10D0000}"/>
    <cellStyle name="BM Input External Link 2 3 20" xfId="3593" xr:uid="{00000000-0005-0000-0000-0000F20D0000}"/>
    <cellStyle name="BM Input External Link 2 3 3" xfId="3594" xr:uid="{00000000-0005-0000-0000-0000F30D0000}"/>
    <cellStyle name="BM Input External Link 2 3 3 2" xfId="3595" xr:uid="{00000000-0005-0000-0000-0000F40D0000}"/>
    <cellStyle name="BM Input External Link 2 3 3 2 2" xfId="3596" xr:uid="{00000000-0005-0000-0000-0000F50D0000}"/>
    <cellStyle name="BM Input External Link 2 3 3 3" xfId="3597" xr:uid="{00000000-0005-0000-0000-0000F60D0000}"/>
    <cellStyle name="BM Input External Link 2 3 3 4" xfId="3598" xr:uid="{00000000-0005-0000-0000-0000F70D0000}"/>
    <cellStyle name="BM Input External Link 2 3 4" xfId="3599" xr:uid="{00000000-0005-0000-0000-0000F80D0000}"/>
    <cellStyle name="BM Input External Link 2 3 4 2" xfId="3600" xr:uid="{00000000-0005-0000-0000-0000F90D0000}"/>
    <cellStyle name="BM Input External Link 2 3 4 2 2" xfId="3601" xr:uid="{00000000-0005-0000-0000-0000FA0D0000}"/>
    <cellStyle name="BM Input External Link 2 3 4 3" xfId="3602" xr:uid="{00000000-0005-0000-0000-0000FB0D0000}"/>
    <cellStyle name="BM Input External Link 2 3 4 4" xfId="3603" xr:uid="{00000000-0005-0000-0000-0000FC0D0000}"/>
    <cellStyle name="BM Input External Link 2 3 5" xfId="3604" xr:uid="{00000000-0005-0000-0000-0000FD0D0000}"/>
    <cellStyle name="BM Input External Link 2 3 5 2" xfId="3605" xr:uid="{00000000-0005-0000-0000-0000FE0D0000}"/>
    <cellStyle name="BM Input External Link 2 3 5 2 2" xfId="3606" xr:uid="{00000000-0005-0000-0000-0000FF0D0000}"/>
    <cellStyle name="BM Input External Link 2 3 5 3" xfId="3607" xr:uid="{00000000-0005-0000-0000-0000000E0000}"/>
    <cellStyle name="BM Input External Link 2 3 6" xfId="3608" xr:uid="{00000000-0005-0000-0000-0000010E0000}"/>
    <cellStyle name="BM Input External Link 2 3 6 2" xfId="3609" xr:uid="{00000000-0005-0000-0000-0000020E0000}"/>
    <cellStyle name="BM Input External Link 2 3 6 2 2" xfId="3610" xr:uid="{00000000-0005-0000-0000-0000030E0000}"/>
    <cellStyle name="BM Input External Link 2 3 6 3" xfId="3611" xr:uid="{00000000-0005-0000-0000-0000040E0000}"/>
    <cellStyle name="BM Input External Link 2 3 7" xfId="3612" xr:uid="{00000000-0005-0000-0000-0000050E0000}"/>
    <cellStyle name="BM Input External Link 2 3 7 2" xfId="3613" xr:uid="{00000000-0005-0000-0000-0000060E0000}"/>
    <cellStyle name="BM Input External Link 2 3 7 2 2" xfId="3614" xr:uid="{00000000-0005-0000-0000-0000070E0000}"/>
    <cellStyle name="BM Input External Link 2 3 7 3" xfId="3615" xr:uid="{00000000-0005-0000-0000-0000080E0000}"/>
    <cellStyle name="BM Input External Link 2 3 8" xfId="3616" xr:uid="{00000000-0005-0000-0000-0000090E0000}"/>
    <cellStyle name="BM Input External Link 2 3 8 2" xfId="3617" xr:uid="{00000000-0005-0000-0000-00000A0E0000}"/>
    <cellStyle name="BM Input External Link 2 3 8 2 2" xfId="3618" xr:uid="{00000000-0005-0000-0000-00000B0E0000}"/>
    <cellStyle name="BM Input External Link 2 3 8 3" xfId="3619" xr:uid="{00000000-0005-0000-0000-00000C0E0000}"/>
    <cellStyle name="BM Input External Link 2 3 9" xfId="3620" xr:uid="{00000000-0005-0000-0000-00000D0E0000}"/>
    <cellStyle name="BM Input External Link 2 3 9 2" xfId="3621" xr:uid="{00000000-0005-0000-0000-00000E0E0000}"/>
    <cellStyle name="BM Input External Link 2 3 9 2 2" xfId="3622" xr:uid="{00000000-0005-0000-0000-00000F0E0000}"/>
    <cellStyle name="BM Input External Link 2 3 9 3" xfId="3623" xr:uid="{00000000-0005-0000-0000-0000100E0000}"/>
    <cellStyle name="BM Input External Link 2 4" xfId="3624" xr:uid="{00000000-0005-0000-0000-0000110E0000}"/>
    <cellStyle name="BM Input External Link 2 4 10" xfId="3625" xr:uid="{00000000-0005-0000-0000-0000120E0000}"/>
    <cellStyle name="BM Input External Link 2 4 10 2" xfId="3626" xr:uid="{00000000-0005-0000-0000-0000130E0000}"/>
    <cellStyle name="BM Input External Link 2 4 10 2 2" xfId="3627" xr:uid="{00000000-0005-0000-0000-0000140E0000}"/>
    <cellStyle name="BM Input External Link 2 4 10 3" xfId="3628" xr:uid="{00000000-0005-0000-0000-0000150E0000}"/>
    <cellStyle name="BM Input External Link 2 4 11" xfId="3629" xr:uid="{00000000-0005-0000-0000-0000160E0000}"/>
    <cellStyle name="BM Input External Link 2 4 11 2" xfId="3630" xr:uid="{00000000-0005-0000-0000-0000170E0000}"/>
    <cellStyle name="BM Input External Link 2 4 11 2 2" xfId="3631" xr:uid="{00000000-0005-0000-0000-0000180E0000}"/>
    <cellStyle name="BM Input External Link 2 4 11 3" xfId="3632" xr:uid="{00000000-0005-0000-0000-0000190E0000}"/>
    <cellStyle name="BM Input External Link 2 4 12" xfId="3633" xr:uid="{00000000-0005-0000-0000-00001A0E0000}"/>
    <cellStyle name="BM Input External Link 2 4 12 2" xfId="3634" xr:uid="{00000000-0005-0000-0000-00001B0E0000}"/>
    <cellStyle name="BM Input External Link 2 4 12 2 2" xfId="3635" xr:uid="{00000000-0005-0000-0000-00001C0E0000}"/>
    <cellStyle name="BM Input External Link 2 4 12 3" xfId="3636" xr:uid="{00000000-0005-0000-0000-00001D0E0000}"/>
    <cellStyle name="BM Input External Link 2 4 13" xfId="3637" xr:uid="{00000000-0005-0000-0000-00001E0E0000}"/>
    <cellStyle name="BM Input External Link 2 4 13 2" xfId="3638" xr:uid="{00000000-0005-0000-0000-00001F0E0000}"/>
    <cellStyle name="BM Input External Link 2 4 13 2 2" xfId="3639" xr:uid="{00000000-0005-0000-0000-0000200E0000}"/>
    <cellStyle name="BM Input External Link 2 4 13 3" xfId="3640" xr:uid="{00000000-0005-0000-0000-0000210E0000}"/>
    <cellStyle name="BM Input External Link 2 4 14" xfId="3641" xr:uid="{00000000-0005-0000-0000-0000220E0000}"/>
    <cellStyle name="BM Input External Link 2 4 14 2" xfId="3642" xr:uid="{00000000-0005-0000-0000-0000230E0000}"/>
    <cellStyle name="BM Input External Link 2 4 14 2 2" xfId="3643" xr:uid="{00000000-0005-0000-0000-0000240E0000}"/>
    <cellStyle name="BM Input External Link 2 4 14 3" xfId="3644" xr:uid="{00000000-0005-0000-0000-0000250E0000}"/>
    <cellStyle name="BM Input External Link 2 4 15" xfId="3645" xr:uid="{00000000-0005-0000-0000-0000260E0000}"/>
    <cellStyle name="BM Input External Link 2 4 15 2" xfId="3646" xr:uid="{00000000-0005-0000-0000-0000270E0000}"/>
    <cellStyle name="BM Input External Link 2 4 15 2 2" xfId="3647" xr:uid="{00000000-0005-0000-0000-0000280E0000}"/>
    <cellStyle name="BM Input External Link 2 4 15 3" xfId="3648" xr:uid="{00000000-0005-0000-0000-0000290E0000}"/>
    <cellStyle name="BM Input External Link 2 4 16" xfId="3649" xr:uid="{00000000-0005-0000-0000-00002A0E0000}"/>
    <cellStyle name="BM Input External Link 2 4 16 2" xfId="3650" xr:uid="{00000000-0005-0000-0000-00002B0E0000}"/>
    <cellStyle name="BM Input External Link 2 4 16 2 2" xfId="3651" xr:uid="{00000000-0005-0000-0000-00002C0E0000}"/>
    <cellStyle name="BM Input External Link 2 4 16 3" xfId="3652" xr:uid="{00000000-0005-0000-0000-00002D0E0000}"/>
    <cellStyle name="BM Input External Link 2 4 17" xfId="3653" xr:uid="{00000000-0005-0000-0000-00002E0E0000}"/>
    <cellStyle name="BM Input External Link 2 4 17 2" xfId="3654" xr:uid="{00000000-0005-0000-0000-00002F0E0000}"/>
    <cellStyle name="BM Input External Link 2 4 17 2 2" xfId="3655" xr:uid="{00000000-0005-0000-0000-0000300E0000}"/>
    <cellStyle name="BM Input External Link 2 4 17 3" xfId="3656" xr:uid="{00000000-0005-0000-0000-0000310E0000}"/>
    <cellStyle name="BM Input External Link 2 4 18" xfId="3657" xr:uid="{00000000-0005-0000-0000-0000320E0000}"/>
    <cellStyle name="BM Input External Link 2 4 18 2" xfId="3658" xr:uid="{00000000-0005-0000-0000-0000330E0000}"/>
    <cellStyle name="BM Input External Link 2 4 18 2 2" xfId="3659" xr:uid="{00000000-0005-0000-0000-0000340E0000}"/>
    <cellStyle name="BM Input External Link 2 4 18 3" xfId="3660" xr:uid="{00000000-0005-0000-0000-0000350E0000}"/>
    <cellStyle name="BM Input External Link 2 4 19" xfId="3661" xr:uid="{00000000-0005-0000-0000-0000360E0000}"/>
    <cellStyle name="BM Input External Link 2 4 19 2" xfId="3662" xr:uid="{00000000-0005-0000-0000-0000370E0000}"/>
    <cellStyle name="BM Input External Link 2 4 19 2 2" xfId="3663" xr:uid="{00000000-0005-0000-0000-0000380E0000}"/>
    <cellStyle name="BM Input External Link 2 4 19 3" xfId="3664" xr:uid="{00000000-0005-0000-0000-0000390E0000}"/>
    <cellStyle name="BM Input External Link 2 4 2" xfId="3665" xr:uid="{00000000-0005-0000-0000-00003A0E0000}"/>
    <cellStyle name="BM Input External Link 2 4 2 10" xfId="3666" xr:uid="{00000000-0005-0000-0000-00003B0E0000}"/>
    <cellStyle name="BM Input External Link 2 4 2 10 2" xfId="3667" xr:uid="{00000000-0005-0000-0000-00003C0E0000}"/>
    <cellStyle name="BM Input External Link 2 4 2 10 2 2" xfId="3668" xr:uid="{00000000-0005-0000-0000-00003D0E0000}"/>
    <cellStyle name="BM Input External Link 2 4 2 10 3" xfId="3669" xr:uid="{00000000-0005-0000-0000-00003E0E0000}"/>
    <cellStyle name="BM Input External Link 2 4 2 11" xfId="3670" xr:uid="{00000000-0005-0000-0000-00003F0E0000}"/>
    <cellStyle name="BM Input External Link 2 4 2 11 2" xfId="3671" xr:uid="{00000000-0005-0000-0000-0000400E0000}"/>
    <cellStyle name="BM Input External Link 2 4 2 11 2 2" xfId="3672" xr:uid="{00000000-0005-0000-0000-0000410E0000}"/>
    <cellStyle name="BM Input External Link 2 4 2 11 3" xfId="3673" xr:uid="{00000000-0005-0000-0000-0000420E0000}"/>
    <cellStyle name="BM Input External Link 2 4 2 12" xfId="3674" xr:uid="{00000000-0005-0000-0000-0000430E0000}"/>
    <cellStyle name="BM Input External Link 2 4 2 12 2" xfId="3675" xr:uid="{00000000-0005-0000-0000-0000440E0000}"/>
    <cellStyle name="BM Input External Link 2 4 2 12 2 2" xfId="3676" xr:uid="{00000000-0005-0000-0000-0000450E0000}"/>
    <cellStyle name="BM Input External Link 2 4 2 12 3" xfId="3677" xr:uid="{00000000-0005-0000-0000-0000460E0000}"/>
    <cellStyle name="BM Input External Link 2 4 2 13" xfId="3678" xr:uid="{00000000-0005-0000-0000-0000470E0000}"/>
    <cellStyle name="BM Input External Link 2 4 2 13 2" xfId="3679" xr:uid="{00000000-0005-0000-0000-0000480E0000}"/>
    <cellStyle name="BM Input External Link 2 4 2 13 2 2" xfId="3680" xr:uid="{00000000-0005-0000-0000-0000490E0000}"/>
    <cellStyle name="BM Input External Link 2 4 2 13 3" xfId="3681" xr:uid="{00000000-0005-0000-0000-00004A0E0000}"/>
    <cellStyle name="BM Input External Link 2 4 2 14" xfId="3682" xr:uid="{00000000-0005-0000-0000-00004B0E0000}"/>
    <cellStyle name="BM Input External Link 2 4 2 14 2" xfId="3683" xr:uid="{00000000-0005-0000-0000-00004C0E0000}"/>
    <cellStyle name="BM Input External Link 2 4 2 14 2 2" xfId="3684" xr:uid="{00000000-0005-0000-0000-00004D0E0000}"/>
    <cellStyle name="BM Input External Link 2 4 2 14 3" xfId="3685" xr:uid="{00000000-0005-0000-0000-00004E0E0000}"/>
    <cellStyle name="BM Input External Link 2 4 2 15" xfId="3686" xr:uid="{00000000-0005-0000-0000-00004F0E0000}"/>
    <cellStyle name="BM Input External Link 2 4 2 15 2" xfId="3687" xr:uid="{00000000-0005-0000-0000-0000500E0000}"/>
    <cellStyle name="BM Input External Link 2 4 2 15 2 2" xfId="3688" xr:uid="{00000000-0005-0000-0000-0000510E0000}"/>
    <cellStyle name="BM Input External Link 2 4 2 15 3" xfId="3689" xr:uid="{00000000-0005-0000-0000-0000520E0000}"/>
    <cellStyle name="BM Input External Link 2 4 2 16" xfId="3690" xr:uid="{00000000-0005-0000-0000-0000530E0000}"/>
    <cellStyle name="BM Input External Link 2 4 2 16 2" xfId="3691" xr:uid="{00000000-0005-0000-0000-0000540E0000}"/>
    <cellStyle name="BM Input External Link 2 4 2 16 2 2" xfId="3692" xr:uid="{00000000-0005-0000-0000-0000550E0000}"/>
    <cellStyle name="BM Input External Link 2 4 2 16 3" xfId="3693" xr:uid="{00000000-0005-0000-0000-0000560E0000}"/>
    <cellStyle name="BM Input External Link 2 4 2 17" xfId="3694" xr:uid="{00000000-0005-0000-0000-0000570E0000}"/>
    <cellStyle name="BM Input External Link 2 4 2 17 2" xfId="3695" xr:uid="{00000000-0005-0000-0000-0000580E0000}"/>
    <cellStyle name="BM Input External Link 2 4 2 17 2 2" xfId="3696" xr:uid="{00000000-0005-0000-0000-0000590E0000}"/>
    <cellStyle name="BM Input External Link 2 4 2 17 3" xfId="3697" xr:uid="{00000000-0005-0000-0000-00005A0E0000}"/>
    <cellStyle name="BM Input External Link 2 4 2 18" xfId="3698" xr:uid="{00000000-0005-0000-0000-00005B0E0000}"/>
    <cellStyle name="BM Input External Link 2 4 2 18 2" xfId="3699" xr:uid="{00000000-0005-0000-0000-00005C0E0000}"/>
    <cellStyle name="BM Input External Link 2 4 2 18 2 2" xfId="3700" xr:uid="{00000000-0005-0000-0000-00005D0E0000}"/>
    <cellStyle name="BM Input External Link 2 4 2 18 3" xfId="3701" xr:uid="{00000000-0005-0000-0000-00005E0E0000}"/>
    <cellStyle name="BM Input External Link 2 4 2 19" xfId="3702" xr:uid="{00000000-0005-0000-0000-00005F0E0000}"/>
    <cellStyle name="BM Input External Link 2 4 2 19 2" xfId="3703" xr:uid="{00000000-0005-0000-0000-0000600E0000}"/>
    <cellStyle name="BM Input External Link 2 4 2 19 2 2" xfId="3704" xr:uid="{00000000-0005-0000-0000-0000610E0000}"/>
    <cellStyle name="BM Input External Link 2 4 2 19 3" xfId="3705" xr:uid="{00000000-0005-0000-0000-0000620E0000}"/>
    <cellStyle name="BM Input External Link 2 4 2 2" xfId="3706" xr:uid="{00000000-0005-0000-0000-0000630E0000}"/>
    <cellStyle name="BM Input External Link 2 4 2 2 2" xfId="3707" xr:uid="{00000000-0005-0000-0000-0000640E0000}"/>
    <cellStyle name="BM Input External Link 2 4 2 2 2 2" xfId="3708" xr:uid="{00000000-0005-0000-0000-0000650E0000}"/>
    <cellStyle name="BM Input External Link 2 4 2 2 3" xfId="3709" xr:uid="{00000000-0005-0000-0000-0000660E0000}"/>
    <cellStyle name="BM Input External Link 2 4 2 2 4" xfId="3710" xr:uid="{00000000-0005-0000-0000-0000670E0000}"/>
    <cellStyle name="BM Input External Link 2 4 2 20" xfId="3711" xr:uid="{00000000-0005-0000-0000-0000680E0000}"/>
    <cellStyle name="BM Input External Link 2 4 2 20 2" xfId="3712" xr:uid="{00000000-0005-0000-0000-0000690E0000}"/>
    <cellStyle name="BM Input External Link 2 4 2 20 2 2" xfId="3713" xr:uid="{00000000-0005-0000-0000-00006A0E0000}"/>
    <cellStyle name="BM Input External Link 2 4 2 20 3" xfId="3714" xr:uid="{00000000-0005-0000-0000-00006B0E0000}"/>
    <cellStyle name="BM Input External Link 2 4 2 21" xfId="3715" xr:uid="{00000000-0005-0000-0000-00006C0E0000}"/>
    <cellStyle name="BM Input External Link 2 4 2 21 2" xfId="3716" xr:uid="{00000000-0005-0000-0000-00006D0E0000}"/>
    <cellStyle name="BM Input External Link 2 4 2 22" xfId="3717" xr:uid="{00000000-0005-0000-0000-00006E0E0000}"/>
    <cellStyle name="BM Input External Link 2 4 2 23" xfId="3718" xr:uid="{00000000-0005-0000-0000-00006F0E0000}"/>
    <cellStyle name="BM Input External Link 2 4 2 3" xfId="3719" xr:uid="{00000000-0005-0000-0000-0000700E0000}"/>
    <cellStyle name="BM Input External Link 2 4 2 3 2" xfId="3720" xr:uid="{00000000-0005-0000-0000-0000710E0000}"/>
    <cellStyle name="BM Input External Link 2 4 2 3 2 2" xfId="3721" xr:uid="{00000000-0005-0000-0000-0000720E0000}"/>
    <cellStyle name="BM Input External Link 2 4 2 3 3" xfId="3722" xr:uid="{00000000-0005-0000-0000-0000730E0000}"/>
    <cellStyle name="BM Input External Link 2 4 2 4" xfId="3723" xr:uid="{00000000-0005-0000-0000-0000740E0000}"/>
    <cellStyle name="BM Input External Link 2 4 2 4 2" xfId="3724" xr:uid="{00000000-0005-0000-0000-0000750E0000}"/>
    <cellStyle name="BM Input External Link 2 4 2 4 2 2" xfId="3725" xr:uid="{00000000-0005-0000-0000-0000760E0000}"/>
    <cellStyle name="BM Input External Link 2 4 2 4 3" xfId="3726" xr:uid="{00000000-0005-0000-0000-0000770E0000}"/>
    <cellStyle name="BM Input External Link 2 4 2 5" xfId="3727" xr:uid="{00000000-0005-0000-0000-0000780E0000}"/>
    <cellStyle name="BM Input External Link 2 4 2 5 2" xfId="3728" xr:uid="{00000000-0005-0000-0000-0000790E0000}"/>
    <cellStyle name="BM Input External Link 2 4 2 5 2 2" xfId="3729" xr:uid="{00000000-0005-0000-0000-00007A0E0000}"/>
    <cellStyle name="BM Input External Link 2 4 2 5 3" xfId="3730" xr:uid="{00000000-0005-0000-0000-00007B0E0000}"/>
    <cellStyle name="BM Input External Link 2 4 2 6" xfId="3731" xr:uid="{00000000-0005-0000-0000-00007C0E0000}"/>
    <cellStyle name="BM Input External Link 2 4 2 6 2" xfId="3732" xr:uid="{00000000-0005-0000-0000-00007D0E0000}"/>
    <cellStyle name="BM Input External Link 2 4 2 6 2 2" xfId="3733" xr:uid="{00000000-0005-0000-0000-00007E0E0000}"/>
    <cellStyle name="BM Input External Link 2 4 2 6 3" xfId="3734" xr:uid="{00000000-0005-0000-0000-00007F0E0000}"/>
    <cellStyle name="BM Input External Link 2 4 2 7" xfId="3735" xr:uid="{00000000-0005-0000-0000-0000800E0000}"/>
    <cellStyle name="BM Input External Link 2 4 2 7 2" xfId="3736" xr:uid="{00000000-0005-0000-0000-0000810E0000}"/>
    <cellStyle name="BM Input External Link 2 4 2 7 2 2" xfId="3737" xr:uid="{00000000-0005-0000-0000-0000820E0000}"/>
    <cellStyle name="BM Input External Link 2 4 2 7 3" xfId="3738" xr:uid="{00000000-0005-0000-0000-0000830E0000}"/>
    <cellStyle name="BM Input External Link 2 4 2 8" xfId="3739" xr:uid="{00000000-0005-0000-0000-0000840E0000}"/>
    <cellStyle name="BM Input External Link 2 4 2 8 2" xfId="3740" xr:uid="{00000000-0005-0000-0000-0000850E0000}"/>
    <cellStyle name="BM Input External Link 2 4 2 8 2 2" xfId="3741" xr:uid="{00000000-0005-0000-0000-0000860E0000}"/>
    <cellStyle name="BM Input External Link 2 4 2 8 3" xfId="3742" xr:uid="{00000000-0005-0000-0000-0000870E0000}"/>
    <cellStyle name="BM Input External Link 2 4 2 9" xfId="3743" xr:uid="{00000000-0005-0000-0000-0000880E0000}"/>
    <cellStyle name="BM Input External Link 2 4 2 9 2" xfId="3744" xr:uid="{00000000-0005-0000-0000-0000890E0000}"/>
    <cellStyle name="BM Input External Link 2 4 2 9 2 2" xfId="3745" xr:uid="{00000000-0005-0000-0000-00008A0E0000}"/>
    <cellStyle name="BM Input External Link 2 4 2 9 3" xfId="3746" xr:uid="{00000000-0005-0000-0000-00008B0E0000}"/>
    <cellStyle name="BM Input External Link 2 4 20" xfId="3747" xr:uid="{00000000-0005-0000-0000-00008C0E0000}"/>
    <cellStyle name="BM Input External Link 2 4 20 2" xfId="3748" xr:uid="{00000000-0005-0000-0000-00008D0E0000}"/>
    <cellStyle name="BM Input External Link 2 4 20 2 2" xfId="3749" xr:uid="{00000000-0005-0000-0000-00008E0E0000}"/>
    <cellStyle name="BM Input External Link 2 4 20 3" xfId="3750" xr:uid="{00000000-0005-0000-0000-00008F0E0000}"/>
    <cellStyle name="BM Input External Link 2 4 21" xfId="3751" xr:uid="{00000000-0005-0000-0000-0000900E0000}"/>
    <cellStyle name="BM Input External Link 2 4 21 2" xfId="3752" xr:uid="{00000000-0005-0000-0000-0000910E0000}"/>
    <cellStyle name="BM Input External Link 2 4 21 2 2" xfId="3753" xr:uid="{00000000-0005-0000-0000-0000920E0000}"/>
    <cellStyle name="BM Input External Link 2 4 21 3" xfId="3754" xr:uid="{00000000-0005-0000-0000-0000930E0000}"/>
    <cellStyle name="BM Input External Link 2 4 22" xfId="3755" xr:uid="{00000000-0005-0000-0000-0000940E0000}"/>
    <cellStyle name="BM Input External Link 2 4 22 2" xfId="3756" xr:uid="{00000000-0005-0000-0000-0000950E0000}"/>
    <cellStyle name="BM Input External Link 2 4 23" xfId="3757" xr:uid="{00000000-0005-0000-0000-0000960E0000}"/>
    <cellStyle name="BM Input External Link 2 4 24" xfId="3758" xr:uid="{00000000-0005-0000-0000-0000970E0000}"/>
    <cellStyle name="BM Input External Link 2 4 3" xfId="3759" xr:uid="{00000000-0005-0000-0000-0000980E0000}"/>
    <cellStyle name="BM Input External Link 2 4 3 2" xfId="3760" xr:uid="{00000000-0005-0000-0000-0000990E0000}"/>
    <cellStyle name="BM Input External Link 2 4 3 2 2" xfId="3761" xr:uid="{00000000-0005-0000-0000-00009A0E0000}"/>
    <cellStyle name="BM Input External Link 2 4 3 3" xfId="3762" xr:uid="{00000000-0005-0000-0000-00009B0E0000}"/>
    <cellStyle name="BM Input External Link 2 4 3 4" xfId="3763" xr:uid="{00000000-0005-0000-0000-00009C0E0000}"/>
    <cellStyle name="BM Input External Link 2 4 4" xfId="3764" xr:uid="{00000000-0005-0000-0000-00009D0E0000}"/>
    <cellStyle name="BM Input External Link 2 4 4 2" xfId="3765" xr:uid="{00000000-0005-0000-0000-00009E0E0000}"/>
    <cellStyle name="BM Input External Link 2 4 4 2 2" xfId="3766" xr:uid="{00000000-0005-0000-0000-00009F0E0000}"/>
    <cellStyle name="BM Input External Link 2 4 4 3" xfId="3767" xr:uid="{00000000-0005-0000-0000-0000A00E0000}"/>
    <cellStyle name="BM Input External Link 2 4 4 4" xfId="3768" xr:uid="{00000000-0005-0000-0000-0000A10E0000}"/>
    <cellStyle name="BM Input External Link 2 4 5" xfId="3769" xr:uid="{00000000-0005-0000-0000-0000A20E0000}"/>
    <cellStyle name="BM Input External Link 2 4 5 2" xfId="3770" xr:uid="{00000000-0005-0000-0000-0000A30E0000}"/>
    <cellStyle name="BM Input External Link 2 4 5 2 2" xfId="3771" xr:uid="{00000000-0005-0000-0000-0000A40E0000}"/>
    <cellStyle name="BM Input External Link 2 4 5 3" xfId="3772" xr:uid="{00000000-0005-0000-0000-0000A50E0000}"/>
    <cellStyle name="BM Input External Link 2 4 6" xfId="3773" xr:uid="{00000000-0005-0000-0000-0000A60E0000}"/>
    <cellStyle name="BM Input External Link 2 4 6 2" xfId="3774" xr:uid="{00000000-0005-0000-0000-0000A70E0000}"/>
    <cellStyle name="BM Input External Link 2 4 6 2 2" xfId="3775" xr:uid="{00000000-0005-0000-0000-0000A80E0000}"/>
    <cellStyle name="BM Input External Link 2 4 6 3" xfId="3776" xr:uid="{00000000-0005-0000-0000-0000A90E0000}"/>
    <cellStyle name="BM Input External Link 2 4 7" xfId="3777" xr:uid="{00000000-0005-0000-0000-0000AA0E0000}"/>
    <cellStyle name="BM Input External Link 2 4 7 2" xfId="3778" xr:uid="{00000000-0005-0000-0000-0000AB0E0000}"/>
    <cellStyle name="BM Input External Link 2 4 7 2 2" xfId="3779" xr:uid="{00000000-0005-0000-0000-0000AC0E0000}"/>
    <cellStyle name="BM Input External Link 2 4 7 3" xfId="3780" xr:uid="{00000000-0005-0000-0000-0000AD0E0000}"/>
    <cellStyle name="BM Input External Link 2 4 8" xfId="3781" xr:uid="{00000000-0005-0000-0000-0000AE0E0000}"/>
    <cellStyle name="BM Input External Link 2 4 8 2" xfId="3782" xr:uid="{00000000-0005-0000-0000-0000AF0E0000}"/>
    <cellStyle name="BM Input External Link 2 4 8 2 2" xfId="3783" xr:uid="{00000000-0005-0000-0000-0000B00E0000}"/>
    <cellStyle name="BM Input External Link 2 4 8 3" xfId="3784" xr:uid="{00000000-0005-0000-0000-0000B10E0000}"/>
    <cellStyle name="BM Input External Link 2 4 9" xfId="3785" xr:uid="{00000000-0005-0000-0000-0000B20E0000}"/>
    <cellStyle name="BM Input External Link 2 4 9 2" xfId="3786" xr:uid="{00000000-0005-0000-0000-0000B30E0000}"/>
    <cellStyle name="BM Input External Link 2 4 9 2 2" xfId="3787" xr:uid="{00000000-0005-0000-0000-0000B40E0000}"/>
    <cellStyle name="BM Input External Link 2 4 9 3" xfId="3788" xr:uid="{00000000-0005-0000-0000-0000B50E0000}"/>
    <cellStyle name="BM Input External Link 2 5" xfId="3789" xr:uid="{00000000-0005-0000-0000-0000B60E0000}"/>
    <cellStyle name="BM Input External Link 2 5 10" xfId="3790" xr:uid="{00000000-0005-0000-0000-0000B70E0000}"/>
    <cellStyle name="BM Input External Link 2 5 10 2" xfId="3791" xr:uid="{00000000-0005-0000-0000-0000B80E0000}"/>
    <cellStyle name="BM Input External Link 2 5 10 2 2" xfId="3792" xr:uid="{00000000-0005-0000-0000-0000B90E0000}"/>
    <cellStyle name="BM Input External Link 2 5 10 3" xfId="3793" xr:uid="{00000000-0005-0000-0000-0000BA0E0000}"/>
    <cellStyle name="BM Input External Link 2 5 11" xfId="3794" xr:uid="{00000000-0005-0000-0000-0000BB0E0000}"/>
    <cellStyle name="BM Input External Link 2 5 11 2" xfId="3795" xr:uid="{00000000-0005-0000-0000-0000BC0E0000}"/>
    <cellStyle name="BM Input External Link 2 5 11 2 2" xfId="3796" xr:uid="{00000000-0005-0000-0000-0000BD0E0000}"/>
    <cellStyle name="BM Input External Link 2 5 11 3" xfId="3797" xr:uid="{00000000-0005-0000-0000-0000BE0E0000}"/>
    <cellStyle name="BM Input External Link 2 5 12" xfId="3798" xr:uid="{00000000-0005-0000-0000-0000BF0E0000}"/>
    <cellStyle name="BM Input External Link 2 5 12 2" xfId="3799" xr:uid="{00000000-0005-0000-0000-0000C00E0000}"/>
    <cellStyle name="BM Input External Link 2 5 12 2 2" xfId="3800" xr:uid="{00000000-0005-0000-0000-0000C10E0000}"/>
    <cellStyle name="BM Input External Link 2 5 12 3" xfId="3801" xr:uid="{00000000-0005-0000-0000-0000C20E0000}"/>
    <cellStyle name="BM Input External Link 2 5 13" xfId="3802" xr:uid="{00000000-0005-0000-0000-0000C30E0000}"/>
    <cellStyle name="BM Input External Link 2 5 13 2" xfId="3803" xr:uid="{00000000-0005-0000-0000-0000C40E0000}"/>
    <cellStyle name="BM Input External Link 2 5 13 2 2" xfId="3804" xr:uid="{00000000-0005-0000-0000-0000C50E0000}"/>
    <cellStyle name="BM Input External Link 2 5 13 3" xfId="3805" xr:uid="{00000000-0005-0000-0000-0000C60E0000}"/>
    <cellStyle name="BM Input External Link 2 5 14" xfId="3806" xr:uid="{00000000-0005-0000-0000-0000C70E0000}"/>
    <cellStyle name="BM Input External Link 2 5 14 2" xfId="3807" xr:uid="{00000000-0005-0000-0000-0000C80E0000}"/>
    <cellStyle name="BM Input External Link 2 5 14 2 2" xfId="3808" xr:uid="{00000000-0005-0000-0000-0000C90E0000}"/>
    <cellStyle name="BM Input External Link 2 5 14 3" xfId="3809" xr:uid="{00000000-0005-0000-0000-0000CA0E0000}"/>
    <cellStyle name="BM Input External Link 2 5 15" xfId="3810" xr:uid="{00000000-0005-0000-0000-0000CB0E0000}"/>
    <cellStyle name="BM Input External Link 2 5 15 2" xfId="3811" xr:uid="{00000000-0005-0000-0000-0000CC0E0000}"/>
    <cellStyle name="BM Input External Link 2 5 15 2 2" xfId="3812" xr:uid="{00000000-0005-0000-0000-0000CD0E0000}"/>
    <cellStyle name="BM Input External Link 2 5 15 3" xfId="3813" xr:uid="{00000000-0005-0000-0000-0000CE0E0000}"/>
    <cellStyle name="BM Input External Link 2 5 16" xfId="3814" xr:uid="{00000000-0005-0000-0000-0000CF0E0000}"/>
    <cellStyle name="BM Input External Link 2 5 16 2" xfId="3815" xr:uid="{00000000-0005-0000-0000-0000D00E0000}"/>
    <cellStyle name="BM Input External Link 2 5 16 2 2" xfId="3816" xr:uid="{00000000-0005-0000-0000-0000D10E0000}"/>
    <cellStyle name="BM Input External Link 2 5 16 3" xfId="3817" xr:uid="{00000000-0005-0000-0000-0000D20E0000}"/>
    <cellStyle name="BM Input External Link 2 5 17" xfId="3818" xr:uid="{00000000-0005-0000-0000-0000D30E0000}"/>
    <cellStyle name="BM Input External Link 2 5 17 2" xfId="3819" xr:uid="{00000000-0005-0000-0000-0000D40E0000}"/>
    <cellStyle name="BM Input External Link 2 5 17 2 2" xfId="3820" xr:uid="{00000000-0005-0000-0000-0000D50E0000}"/>
    <cellStyle name="BM Input External Link 2 5 17 3" xfId="3821" xr:uid="{00000000-0005-0000-0000-0000D60E0000}"/>
    <cellStyle name="BM Input External Link 2 5 18" xfId="3822" xr:uid="{00000000-0005-0000-0000-0000D70E0000}"/>
    <cellStyle name="BM Input External Link 2 5 18 2" xfId="3823" xr:uid="{00000000-0005-0000-0000-0000D80E0000}"/>
    <cellStyle name="BM Input External Link 2 5 18 2 2" xfId="3824" xr:uid="{00000000-0005-0000-0000-0000D90E0000}"/>
    <cellStyle name="BM Input External Link 2 5 18 3" xfId="3825" xr:uid="{00000000-0005-0000-0000-0000DA0E0000}"/>
    <cellStyle name="BM Input External Link 2 5 19" xfId="3826" xr:uid="{00000000-0005-0000-0000-0000DB0E0000}"/>
    <cellStyle name="BM Input External Link 2 5 19 2" xfId="3827" xr:uid="{00000000-0005-0000-0000-0000DC0E0000}"/>
    <cellStyle name="BM Input External Link 2 5 19 2 2" xfId="3828" xr:uid="{00000000-0005-0000-0000-0000DD0E0000}"/>
    <cellStyle name="BM Input External Link 2 5 19 3" xfId="3829" xr:uid="{00000000-0005-0000-0000-0000DE0E0000}"/>
    <cellStyle name="BM Input External Link 2 5 2" xfId="3830" xr:uid="{00000000-0005-0000-0000-0000DF0E0000}"/>
    <cellStyle name="BM Input External Link 2 5 2 2" xfId="3831" xr:uid="{00000000-0005-0000-0000-0000E00E0000}"/>
    <cellStyle name="BM Input External Link 2 5 2 2 2" xfId="3832" xr:uid="{00000000-0005-0000-0000-0000E10E0000}"/>
    <cellStyle name="BM Input External Link 2 5 2 3" xfId="3833" xr:uid="{00000000-0005-0000-0000-0000E20E0000}"/>
    <cellStyle name="BM Input External Link 2 5 2 4" xfId="3834" xr:uid="{00000000-0005-0000-0000-0000E30E0000}"/>
    <cellStyle name="BM Input External Link 2 5 20" xfId="3835" xr:uid="{00000000-0005-0000-0000-0000E40E0000}"/>
    <cellStyle name="BM Input External Link 2 5 20 2" xfId="3836" xr:uid="{00000000-0005-0000-0000-0000E50E0000}"/>
    <cellStyle name="BM Input External Link 2 5 20 2 2" xfId="3837" xr:uid="{00000000-0005-0000-0000-0000E60E0000}"/>
    <cellStyle name="BM Input External Link 2 5 20 3" xfId="3838" xr:uid="{00000000-0005-0000-0000-0000E70E0000}"/>
    <cellStyle name="BM Input External Link 2 5 21" xfId="3839" xr:uid="{00000000-0005-0000-0000-0000E80E0000}"/>
    <cellStyle name="BM Input External Link 2 5 21 2" xfId="3840" xr:uid="{00000000-0005-0000-0000-0000E90E0000}"/>
    <cellStyle name="BM Input External Link 2 5 22" xfId="3841" xr:uid="{00000000-0005-0000-0000-0000EA0E0000}"/>
    <cellStyle name="BM Input External Link 2 5 23" xfId="3842" xr:uid="{00000000-0005-0000-0000-0000EB0E0000}"/>
    <cellStyle name="BM Input External Link 2 5 3" xfId="3843" xr:uid="{00000000-0005-0000-0000-0000EC0E0000}"/>
    <cellStyle name="BM Input External Link 2 5 3 2" xfId="3844" xr:uid="{00000000-0005-0000-0000-0000ED0E0000}"/>
    <cellStyle name="BM Input External Link 2 5 3 2 2" xfId="3845" xr:uid="{00000000-0005-0000-0000-0000EE0E0000}"/>
    <cellStyle name="BM Input External Link 2 5 3 3" xfId="3846" xr:uid="{00000000-0005-0000-0000-0000EF0E0000}"/>
    <cellStyle name="BM Input External Link 2 5 4" xfId="3847" xr:uid="{00000000-0005-0000-0000-0000F00E0000}"/>
    <cellStyle name="BM Input External Link 2 5 4 2" xfId="3848" xr:uid="{00000000-0005-0000-0000-0000F10E0000}"/>
    <cellStyle name="BM Input External Link 2 5 4 2 2" xfId="3849" xr:uid="{00000000-0005-0000-0000-0000F20E0000}"/>
    <cellStyle name="BM Input External Link 2 5 4 3" xfId="3850" xr:uid="{00000000-0005-0000-0000-0000F30E0000}"/>
    <cellStyle name="BM Input External Link 2 5 5" xfId="3851" xr:uid="{00000000-0005-0000-0000-0000F40E0000}"/>
    <cellStyle name="BM Input External Link 2 5 5 2" xfId="3852" xr:uid="{00000000-0005-0000-0000-0000F50E0000}"/>
    <cellStyle name="BM Input External Link 2 5 5 2 2" xfId="3853" xr:uid="{00000000-0005-0000-0000-0000F60E0000}"/>
    <cellStyle name="BM Input External Link 2 5 5 3" xfId="3854" xr:uid="{00000000-0005-0000-0000-0000F70E0000}"/>
    <cellStyle name="BM Input External Link 2 5 6" xfId="3855" xr:uid="{00000000-0005-0000-0000-0000F80E0000}"/>
    <cellStyle name="BM Input External Link 2 5 6 2" xfId="3856" xr:uid="{00000000-0005-0000-0000-0000F90E0000}"/>
    <cellStyle name="BM Input External Link 2 5 6 2 2" xfId="3857" xr:uid="{00000000-0005-0000-0000-0000FA0E0000}"/>
    <cellStyle name="BM Input External Link 2 5 6 3" xfId="3858" xr:uid="{00000000-0005-0000-0000-0000FB0E0000}"/>
    <cellStyle name="BM Input External Link 2 5 7" xfId="3859" xr:uid="{00000000-0005-0000-0000-0000FC0E0000}"/>
    <cellStyle name="BM Input External Link 2 5 7 2" xfId="3860" xr:uid="{00000000-0005-0000-0000-0000FD0E0000}"/>
    <cellStyle name="BM Input External Link 2 5 7 2 2" xfId="3861" xr:uid="{00000000-0005-0000-0000-0000FE0E0000}"/>
    <cellStyle name="BM Input External Link 2 5 7 3" xfId="3862" xr:uid="{00000000-0005-0000-0000-0000FF0E0000}"/>
    <cellStyle name="BM Input External Link 2 5 8" xfId="3863" xr:uid="{00000000-0005-0000-0000-0000000F0000}"/>
    <cellStyle name="BM Input External Link 2 5 8 2" xfId="3864" xr:uid="{00000000-0005-0000-0000-0000010F0000}"/>
    <cellStyle name="BM Input External Link 2 5 8 2 2" xfId="3865" xr:uid="{00000000-0005-0000-0000-0000020F0000}"/>
    <cellStyle name="BM Input External Link 2 5 8 3" xfId="3866" xr:uid="{00000000-0005-0000-0000-0000030F0000}"/>
    <cellStyle name="BM Input External Link 2 5 9" xfId="3867" xr:uid="{00000000-0005-0000-0000-0000040F0000}"/>
    <cellStyle name="BM Input External Link 2 5 9 2" xfId="3868" xr:uid="{00000000-0005-0000-0000-0000050F0000}"/>
    <cellStyle name="BM Input External Link 2 5 9 2 2" xfId="3869" xr:uid="{00000000-0005-0000-0000-0000060F0000}"/>
    <cellStyle name="BM Input External Link 2 5 9 3" xfId="3870" xr:uid="{00000000-0005-0000-0000-0000070F0000}"/>
    <cellStyle name="BM Input External Link 2 6" xfId="3871" xr:uid="{00000000-0005-0000-0000-0000080F0000}"/>
    <cellStyle name="BM Input External Link 2 6 2" xfId="3872" xr:uid="{00000000-0005-0000-0000-0000090F0000}"/>
    <cellStyle name="BM Input External Link 2 6 2 2" xfId="3873" xr:uid="{00000000-0005-0000-0000-00000A0F0000}"/>
    <cellStyle name="BM Input External Link 2 6 3" xfId="3874" xr:uid="{00000000-0005-0000-0000-00000B0F0000}"/>
    <cellStyle name="BM Input External Link 2 6 4" xfId="3875" xr:uid="{00000000-0005-0000-0000-00000C0F0000}"/>
    <cellStyle name="BM Input External Link 2 7" xfId="3876" xr:uid="{00000000-0005-0000-0000-00000D0F0000}"/>
    <cellStyle name="BM Input External Link 2 7 2" xfId="3877" xr:uid="{00000000-0005-0000-0000-00000E0F0000}"/>
    <cellStyle name="BM Input External Link 2 7 2 2" xfId="3878" xr:uid="{00000000-0005-0000-0000-00000F0F0000}"/>
    <cellStyle name="BM Input External Link 2 7 3" xfId="3879" xr:uid="{00000000-0005-0000-0000-0000100F0000}"/>
    <cellStyle name="BM Input External Link 2 8" xfId="3880" xr:uid="{00000000-0005-0000-0000-0000110F0000}"/>
    <cellStyle name="BM Input External Link 2 8 2" xfId="3881" xr:uid="{00000000-0005-0000-0000-0000120F0000}"/>
    <cellStyle name="BM Input External Link 2 8 2 2" xfId="3882" xr:uid="{00000000-0005-0000-0000-0000130F0000}"/>
    <cellStyle name="BM Input External Link 2 8 3" xfId="3883" xr:uid="{00000000-0005-0000-0000-0000140F0000}"/>
    <cellStyle name="BM Input External Link 2 9" xfId="3884" xr:uid="{00000000-0005-0000-0000-0000150F0000}"/>
    <cellStyle name="BM Input External Link 2 9 2" xfId="3885" xr:uid="{00000000-0005-0000-0000-0000160F0000}"/>
    <cellStyle name="BM Input External Link 2 9 2 2" xfId="3886" xr:uid="{00000000-0005-0000-0000-0000170F0000}"/>
    <cellStyle name="BM Input External Link 2 9 3" xfId="3887" xr:uid="{00000000-0005-0000-0000-0000180F0000}"/>
    <cellStyle name="BM Input External Link 20" xfId="3888" xr:uid="{00000000-0005-0000-0000-0000190F0000}"/>
    <cellStyle name="BM Input External Link 20 2" xfId="3889" xr:uid="{00000000-0005-0000-0000-00001A0F0000}"/>
    <cellStyle name="BM Input External Link 20 2 2" xfId="3890" xr:uid="{00000000-0005-0000-0000-00001B0F0000}"/>
    <cellStyle name="BM Input External Link 20 3" xfId="3891" xr:uid="{00000000-0005-0000-0000-00001C0F0000}"/>
    <cellStyle name="BM Input External Link 21" xfId="3892" xr:uid="{00000000-0005-0000-0000-00001D0F0000}"/>
    <cellStyle name="BM Input External Link 21 2" xfId="3893" xr:uid="{00000000-0005-0000-0000-00001E0F0000}"/>
    <cellStyle name="BM Input External Link 21 2 2" xfId="3894" xr:uid="{00000000-0005-0000-0000-00001F0F0000}"/>
    <cellStyle name="BM Input External Link 21 3" xfId="3895" xr:uid="{00000000-0005-0000-0000-0000200F0000}"/>
    <cellStyle name="BM Input External Link 22" xfId="3896" xr:uid="{00000000-0005-0000-0000-0000210F0000}"/>
    <cellStyle name="BM Input External Link 22 2" xfId="3897" xr:uid="{00000000-0005-0000-0000-0000220F0000}"/>
    <cellStyle name="BM Input External Link 23" xfId="3898" xr:uid="{00000000-0005-0000-0000-0000230F0000}"/>
    <cellStyle name="BM Input External Link 24" xfId="3899" xr:uid="{00000000-0005-0000-0000-0000240F0000}"/>
    <cellStyle name="BM Input External Link 25" xfId="3900" xr:uid="{00000000-0005-0000-0000-0000250F0000}"/>
    <cellStyle name="BM Input External Link 26" xfId="3901" xr:uid="{00000000-0005-0000-0000-0000260F0000}"/>
    <cellStyle name="BM Input External Link 27" xfId="3902" xr:uid="{00000000-0005-0000-0000-0000270F0000}"/>
    <cellStyle name="BM Input External Link 3" xfId="3903" xr:uid="{00000000-0005-0000-0000-0000280F0000}"/>
    <cellStyle name="BM Input External Link 3 10" xfId="3904" xr:uid="{00000000-0005-0000-0000-0000290F0000}"/>
    <cellStyle name="BM Input External Link 3 10 2" xfId="3905" xr:uid="{00000000-0005-0000-0000-00002A0F0000}"/>
    <cellStyle name="BM Input External Link 3 10 2 2" xfId="3906" xr:uid="{00000000-0005-0000-0000-00002B0F0000}"/>
    <cellStyle name="BM Input External Link 3 10 3" xfId="3907" xr:uid="{00000000-0005-0000-0000-00002C0F0000}"/>
    <cellStyle name="BM Input External Link 3 11" xfId="3908" xr:uid="{00000000-0005-0000-0000-00002D0F0000}"/>
    <cellStyle name="BM Input External Link 3 11 2" xfId="3909" xr:uid="{00000000-0005-0000-0000-00002E0F0000}"/>
    <cellStyle name="BM Input External Link 3 11 2 2" xfId="3910" xr:uid="{00000000-0005-0000-0000-00002F0F0000}"/>
    <cellStyle name="BM Input External Link 3 11 3" xfId="3911" xr:uid="{00000000-0005-0000-0000-0000300F0000}"/>
    <cellStyle name="BM Input External Link 3 12" xfId="3912" xr:uid="{00000000-0005-0000-0000-0000310F0000}"/>
    <cellStyle name="BM Input External Link 3 12 2" xfId="3913" xr:uid="{00000000-0005-0000-0000-0000320F0000}"/>
    <cellStyle name="BM Input External Link 3 12 2 2" xfId="3914" xr:uid="{00000000-0005-0000-0000-0000330F0000}"/>
    <cellStyle name="BM Input External Link 3 12 3" xfId="3915" xr:uid="{00000000-0005-0000-0000-0000340F0000}"/>
    <cellStyle name="BM Input External Link 3 13" xfId="3916" xr:uid="{00000000-0005-0000-0000-0000350F0000}"/>
    <cellStyle name="BM Input External Link 3 13 2" xfId="3917" xr:uid="{00000000-0005-0000-0000-0000360F0000}"/>
    <cellStyle name="BM Input External Link 3 13 2 2" xfId="3918" xr:uid="{00000000-0005-0000-0000-0000370F0000}"/>
    <cellStyle name="BM Input External Link 3 13 3" xfId="3919" xr:uid="{00000000-0005-0000-0000-0000380F0000}"/>
    <cellStyle name="BM Input External Link 3 14" xfId="3920" xr:uid="{00000000-0005-0000-0000-0000390F0000}"/>
    <cellStyle name="BM Input External Link 3 14 2" xfId="3921" xr:uid="{00000000-0005-0000-0000-00003A0F0000}"/>
    <cellStyle name="BM Input External Link 3 14 2 2" xfId="3922" xr:uid="{00000000-0005-0000-0000-00003B0F0000}"/>
    <cellStyle name="BM Input External Link 3 14 3" xfId="3923" xr:uid="{00000000-0005-0000-0000-00003C0F0000}"/>
    <cellStyle name="BM Input External Link 3 15" xfId="3924" xr:uid="{00000000-0005-0000-0000-00003D0F0000}"/>
    <cellStyle name="BM Input External Link 3 15 2" xfId="3925" xr:uid="{00000000-0005-0000-0000-00003E0F0000}"/>
    <cellStyle name="BM Input External Link 3 15 2 2" xfId="3926" xr:uid="{00000000-0005-0000-0000-00003F0F0000}"/>
    <cellStyle name="BM Input External Link 3 15 3" xfId="3927" xr:uid="{00000000-0005-0000-0000-0000400F0000}"/>
    <cellStyle name="BM Input External Link 3 16" xfId="3928" xr:uid="{00000000-0005-0000-0000-0000410F0000}"/>
    <cellStyle name="BM Input External Link 3 16 2" xfId="3929" xr:uid="{00000000-0005-0000-0000-0000420F0000}"/>
    <cellStyle name="BM Input External Link 3 16 2 2" xfId="3930" xr:uid="{00000000-0005-0000-0000-0000430F0000}"/>
    <cellStyle name="BM Input External Link 3 16 3" xfId="3931" xr:uid="{00000000-0005-0000-0000-0000440F0000}"/>
    <cellStyle name="BM Input External Link 3 17" xfId="3932" xr:uid="{00000000-0005-0000-0000-0000450F0000}"/>
    <cellStyle name="BM Input External Link 3 17 2" xfId="3933" xr:uid="{00000000-0005-0000-0000-0000460F0000}"/>
    <cellStyle name="BM Input External Link 3 17 2 2" xfId="3934" xr:uid="{00000000-0005-0000-0000-0000470F0000}"/>
    <cellStyle name="BM Input External Link 3 17 3" xfId="3935" xr:uid="{00000000-0005-0000-0000-0000480F0000}"/>
    <cellStyle name="BM Input External Link 3 18" xfId="3936" xr:uid="{00000000-0005-0000-0000-0000490F0000}"/>
    <cellStyle name="BM Input External Link 3 18 2" xfId="3937" xr:uid="{00000000-0005-0000-0000-00004A0F0000}"/>
    <cellStyle name="BM Input External Link 3 19" xfId="3938" xr:uid="{00000000-0005-0000-0000-00004B0F0000}"/>
    <cellStyle name="BM Input External Link 3 2" xfId="3939" xr:uid="{00000000-0005-0000-0000-00004C0F0000}"/>
    <cellStyle name="BM Input External Link 3 2 10" xfId="3940" xr:uid="{00000000-0005-0000-0000-00004D0F0000}"/>
    <cellStyle name="BM Input External Link 3 2 10 2" xfId="3941" xr:uid="{00000000-0005-0000-0000-00004E0F0000}"/>
    <cellStyle name="BM Input External Link 3 2 10 2 2" xfId="3942" xr:uid="{00000000-0005-0000-0000-00004F0F0000}"/>
    <cellStyle name="BM Input External Link 3 2 10 3" xfId="3943" xr:uid="{00000000-0005-0000-0000-0000500F0000}"/>
    <cellStyle name="BM Input External Link 3 2 11" xfId="3944" xr:uid="{00000000-0005-0000-0000-0000510F0000}"/>
    <cellStyle name="BM Input External Link 3 2 11 2" xfId="3945" xr:uid="{00000000-0005-0000-0000-0000520F0000}"/>
    <cellStyle name="BM Input External Link 3 2 11 2 2" xfId="3946" xr:uid="{00000000-0005-0000-0000-0000530F0000}"/>
    <cellStyle name="BM Input External Link 3 2 11 3" xfId="3947" xr:uid="{00000000-0005-0000-0000-0000540F0000}"/>
    <cellStyle name="BM Input External Link 3 2 12" xfId="3948" xr:uid="{00000000-0005-0000-0000-0000550F0000}"/>
    <cellStyle name="BM Input External Link 3 2 12 2" xfId="3949" xr:uid="{00000000-0005-0000-0000-0000560F0000}"/>
    <cellStyle name="BM Input External Link 3 2 12 2 2" xfId="3950" xr:uid="{00000000-0005-0000-0000-0000570F0000}"/>
    <cellStyle name="BM Input External Link 3 2 12 3" xfId="3951" xr:uid="{00000000-0005-0000-0000-0000580F0000}"/>
    <cellStyle name="BM Input External Link 3 2 13" xfId="3952" xr:uid="{00000000-0005-0000-0000-0000590F0000}"/>
    <cellStyle name="BM Input External Link 3 2 13 2" xfId="3953" xr:uid="{00000000-0005-0000-0000-00005A0F0000}"/>
    <cellStyle name="BM Input External Link 3 2 13 2 2" xfId="3954" xr:uid="{00000000-0005-0000-0000-00005B0F0000}"/>
    <cellStyle name="BM Input External Link 3 2 13 3" xfId="3955" xr:uid="{00000000-0005-0000-0000-00005C0F0000}"/>
    <cellStyle name="BM Input External Link 3 2 14" xfId="3956" xr:uid="{00000000-0005-0000-0000-00005D0F0000}"/>
    <cellStyle name="BM Input External Link 3 2 14 2" xfId="3957" xr:uid="{00000000-0005-0000-0000-00005E0F0000}"/>
    <cellStyle name="BM Input External Link 3 2 14 2 2" xfId="3958" xr:uid="{00000000-0005-0000-0000-00005F0F0000}"/>
    <cellStyle name="BM Input External Link 3 2 14 3" xfId="3959" xr:uid="{00000000-0005-0000-0000-0000600F0000}"/>
    <cellStyle name="BM Input External Link 3 2 15" xfId="3960" xr:uid="{00000000-0005-0000-0000-0000610F0000}"/>
    <cellStyle name="BM Input External Link 3 2 15 2" xfId="3961" xr:uid="{00000000-0005-0000-0000-0000620F0000}"/>
    <cellStyle name="BM Input External Link 3 2 15 2 2" xfId="3962" xr:uid="{00000000-0005-0000-0000-0000630F0000}"/>
    <cellStyle name="BM Input External Link 3 2 15 3" xfId="3963" xr:uid="{00000000-0005-0000-0000-0000640F0000}"/>
    <cellStyle name="BM Input External Link 3 2 16" xfId="3964" xr:uid="{00000000-0005-0000-0000-0000650F0000}"/>
    <cellStyle name="BM Input External Link 3 2 16 2" xfId="3965" xr:uid="{00000000-0005-0000-0000-0000660F0000}"/>
    <cellStyle name="BM Input External Link 3 2 16 2 2" xfId="3966" xr:uid="{00000000-0005-0000-0000-0000670F0000}"/>
    <cellStyle name="BM Input External Link 3 2 16 3" xfId="3967" xr:uid="{00000000-0005-0000-0000-0000680F0000}"/>
    <cellStyle name="BM Input External Link 3 2 17" xfId="3968" xr:uid="{00000000-0005-0000-0000-0000690F0000}"/>
    <cellStyle name="BM Input External Link 3 2 17 2" xfId="3969" xr:uid="{00000000-0005-0000-0000-00006A0F0000}"/>
    <cellStyle name="BM Input External Link 3 2 17 2 2" xfId="3970" xr:uid="{00000000-0005-0000-0000-00006B0F0000}"/>
    <cellStyle name="BM Input External Link 3 2 17 3" xfId="3971" xr:uid="{00000000-0005-0000-0000-00006C0F0000}"/>
    <cellStyle name="BM Input External Link 3 2 18" xfId="3972" xr:uid="{00000000-0005-0000-0000-00006D0F0000}"/>
    <cellStyle name="BM Input External Link 3 2 18 2" xfId="3973" xr:uid="{00000000-0005-0000-0000-00006E0F0000}"/>
    <cellStyle name="BM Input External Link 3 2 18 2 2" xfId="3974" xr:uid="{00000000-0005-0000-0000-00006F0F0000}"/>
    <cellStyle name="BM Input External Link 3 2 18 3" xfId="3975" xr:uid="{00000000-0005-0000-0000-0000700F0000}"/>
    <cellStyle name="BM Input External Link 3 2 19" xfId="3976" xr:uid="{00000000-0005-0000-0000-0000710F0000}"/>
    <cellStyle name="BM Input External Link 3 2 19 2" xfId="3977" xr:uid="{00000000-0005-0000-0000-0000720F0000}"/>
    <cellStyle name="BM Input External Link 3 2 19 2 2" xfId="3978" xr:uid="{00000000-0005-0000-0000-0000730F0000}"/>
    <cellStyle name="BM Input External Link 3 2 19 3" xfId="3979" xr:uid="{00000000-0005-0000-0000-0000740F0000}"/>
    <cellStyle name="BM Input External Link 3 2 2" xfId="3980" xr:uid="{00000000-0005-0000-0000-0000750F0000}"/>
    <cellStyle name="BM Input External Link 3 2 2 2" xfId="3981" xr:uid="{00000000-0005-0000-0000-0000760F0000}"/>
    <cellStyle name="BM Input External Link 3 2 2 2 2" xfId="3982" xr:uid="{00000000-0005-0000-0000-0000770F0000}"/>
    <cellStyle name="BM Input External Link 3 2 2 2 2 2" xfId="3983" xr:uid="{00000000-0005-0000-0000-0000780F0000}"/>
    <cellStyle name="BM Input External Link 3 2 2 2 3" xfId="3984" xr:uid="{00000000-0005-0000-0000-0000790F0000}"/>
    <cellStyle name="BM Input External Link 3 2 2 2 4" xfId="3985" xr:uid="{00000000-0005-0000-0000-00007A0F0000}"/>
    <cellStyle name="BM Input External Link 3 2 2 3" xfId="3986" xr:uid="{00000000-0005-0000-0000-00007B0F0000}"/>
    <cellStyle name="BM Input External Link 3 2 2 3 2" xfId="3987" xr:uid="{00000000-0005-0000-0000-00007C0F0000}"/>
    <cellStyle name="BM Input External Link 3 2 2 4" xfId="3988" xr:uid="{00000000-0005-0000-0000-00007D0F0000}"/>
    <cellStyle name="BM Input External Link 3 2 2 5" xfId="3989" xr:uid="{00000000-0005-0000-0000-00007E0F0000}"/>
    <cellStyle name="BM Input External Link 3 2 20" xfId="3990" xr:uid="{00000000-0005-0000-0000-00007F0F0000}"/>
    <cellStyle name="BM Input External Link 3 2 20 2" xfId="3991" xr:uid="{00000000-0005-0000-0000-0000800F0000}"/>
    <cellStyle name="BM Input External Link 3 2 20 2 2" xfId="3992" xr:uid="{00000000-0005-0000-0000-0000810F0000}"/>
    <cellStyle name="BM Input External Link 3 2 20 3" xfId="3993" xr:uid="{00000000-0005-0000-0000-0000820F0000}"/>
    <cellStyle name="BM Input External Link 3 2 21" xfId="3994" xr:uid="{00000000-0005-0000-0000-0000830F0000}"/>
    <cellStyle name="BM Input External Link 3 2 21 2" xfId="3995" xr:uid="{00000000-0005-0000-0000-0000840F0000}"/>
    <cellStyle name="BM Input External Link 3 2 22" xfId="3996" xr:uid="{00000000-0005-0000-0000-0000850F0000}"/>
    <cellStyle name="BM Input External Link 3 2 23" xfId="3997" xr:uid="{00000000-0005-0000-0000-0000860F0000}"/>
    <cellStyle name="BM Input External Link 3 2 3" xfId="3998" xr:uid="{00000000-0005-0000-0000-0000870F0000}"/>
    <cellStyle name="BM Input External Link 3 2 3 2" xfId="3999" xr:uid="{00000000-0005-0000-0000-0000880F0000}"/>
    <cellStyle name="BM Input External Link 3 2 3 2 2" xfId="4000" xr:uid="{00000000-0005-0000-0000-0000890F0000}"/>
    <cellStyle name="BM Input External Link 3 2 3 2 3" xfId="4001" xr:uid="{00000000-0005-0000-0000-00008A0F0000}"/>
    <cellStyle name="BM Input External Link 3 2 3 3" xfId="4002" xr:uid="{00000000-0005-0000-0000-00008B0F0000}"/>
    <cellStyle name="BM Input External Link 3 2 3 3 2" xfId="4003" xr:uid="{00000000-0005-0000-0000-00008C0F0000}"/>
    <cellStyle name="BM Input External Link 3 2 3 4" xfId="4004" xr:uid="{00000000-0005-0000-0000-00008D0F0000}"/>
    <cellStyle name="BM Input External Link 3 2 4" xfId="4005" xr:uid="{00000000-0005-0000-0000-00008E0F0000}"/>
    <cellStyle name="BM Input External Link 3 2 4 2" xfId="4006" xr:uid="{00000000-0005-0000-0000-00008F0F0000}"/>
    <cellStyle name="BM Input External Link 3 2 4 2 2" xfId="4007" xr:uid="{00000000-0005-0000-0000-0000900F0000}"/>
    <cellStyle name="BM Input External Link 3 2 4 3" xfId="4008" xr:uid="{00000000-0005-0000-0000-0000910F0000}"/>
    <cellStyle name="BM Input External Link 3 2 4 4" xfId="4009" xr:uid="{00000000-0005-0000-0000-0000920F0000}"/>
    <cellStyle name="BM Input External Link 3 2 5" xfId="4010" xr:uid="{00000000-0005-0000-0000-0000930F0000}"/>
    <cellStyle name="BM Input External Link 3 2 5 2" xfId="4011" xr:uid="{00000000-0005-0000-0000-0000940F0000}"/>
    <cellStyle name="BM Input External Link 3 2 5 2 2" xfId="4012" xr:uid="{00000000-0005-0000-0000-0000950F0000}"/>
    <cellStyle name="BM Input External Link 3 2 5 3" xfId="4013" xr:uid="{00000000-0005-0000-0000-0000960F0000}"/>
    <cellStyle name="BM Input External Link 3 2 5 4" xfId="4014" xr:uid="{00000000-0005-0000-0000-0000970F0000}"/>
    <cellStyle name="BM Input External Link 3 2 6" xfId="4015" xr:uid="{00000000-0005-0000-0000-0000980F0000}"/>
    <cellStyle name="BM Input External Link 3 2 6 2" xfId="4016" xr:uid="{00000000-0005-0000-0000-0000990F0000}"/>
    <cellStyle name="BM Input External Link 3 2 6 2 2" xfId="4017" xr:uid="{00000000-0005-0000-0000-00009A0F0000}"/>
    <cellStyle name="BM Input External Link 3 2 6 3" xfId="4018" xr:uid="{00000000-0005-0000-0000-00009B0F0000}"/>
    <cellStyle name="BM Input External Link 3 2 7" xfId="4019" xr:uid="{00000000-0005-0000-0000-00009C0F0000}"/>
    <cellStyle name="BM Input External Link 3 2 7 2" xfId="4020" xr:uid="{00000000-0005-0000-0000-00009D0F0000}"/>
    <cellStyle name="BM Input External Link 3 2 7 2 2" xfId="4021" xr:uid="{00000000-0005-0000-0000-00009E0F0000}"/>
    <cellStyle name="BM Input External Link 3 2 7 3" xfId="4022" xr:uid="{00000000-0005-0000-0000-00009F0F0000}"/>
    <cellStyle name="BM Input External Link 3 2 8" xfId="4023" xr:uid="{00000000-0005-0000-0000-0000A00F0000}"/>
    <cellStyle name="BM Input External Link 3 2 8 2" xfId="4024" xr:uid="{00000000-0005-0000-0000-0000A10F0000}"/>
    <cellStyle name="BM Input External Link 3 2 8 2 2" xfId="4025" xr:uid="{00000000-0005-0000-0000-0000A20F0000}"/>
    <cellStyle name="BM Input External Link 3 2 8 3" xfId="4026" xr:uid="{00000000-0005-0000-0000-0000A30F0000}"/>
    <cellStyle name="BM Input External Link 3 2 9" xfId="4027" xr:uid="{00000000-0005-0000-0000-0000A40F0000}"/>
    <cellStyle name="BM Input External Link 3 2 9 2" xfId="4028" xr:uid="{00000000-0005-0000-0000-0000A50F0000}"/>
    <cellStyle name="BM Input External Link 3 2 9 2 2" xfId="4029" xr:uid="{00000000-0005-0000-0000-0000A60F0000}"/>
    <cellStyle name="BM Input External Link 3 2 9 3" xfId="4030" xr:uid="{00000000-0005-0000-0000-0000A70F0000}"/>
    <cellStyle name="BM Input External Link 3 20" xfId="4031" xr:uid="{00000000-0005-0000-0000-0000A80F0000}"/>
    <cellStyle name="BM Input External Link 3 3" xfId="4032" xr:uid="{00000000-0005-0000-0000-0000A90F0000}"/>
    <cellStyle name="BM Input External Link 3 3 2" xfId="4033" xr:uid="{00000000-0005-0000-0000-0000AA0F0000}"/>
    <cellStyle name="BM Input External Link 3 3 2 2" xfId="4034" xr:uid="{00000000-0005-0000-0000-0000AB0F0000}"/>
    <cellStyle name="BM Input External Link 3 3 2 2 2" xfId="4035" xr:uid="{00000000-0005-0000-0000-0000AC0F0000}"/>
    <cellStyle name="BM Input External Link 3 3 2 3" xfId="4036" xr:uid="{00000000-0005-0000-0000-0000AD0F0000}"/>
    <cellStyle name="BM Input External Link 3 3 2 4" xfId="4037" xr:uid="{00000000-0005-0000-0000-0000AE0F0000}"/>
    <cellStyle name="BM Input External Link 3 3 3" xfId="4038" xr:uid="{00000000-0005-0000-0000-0000AF0F0000}"/>
    <cellStyle name="BM Input External Link 3 3 3 2" xfId="4039" xr:uid="{00000000-0005-0000-0000-0000B00F0000}"/>
    <cellStyle name="BM Input External Link 3 3 4" xfId="4040" xr:uid="{00000000-0005-0000-0000-0000B10F0000}"/>
    <cellStyle name="BM Input External Link 3 3 5" xfId="4041" xr:uid="{00000000-0005-0000-0000-0000B20F0000}"/>
    <cellStyle name="BM Input External Link 3 4" xfId="4042" xr:uid="{00000000-0005-0000-0000-0000B30F0000}"/>
    <cellStyle name="BM Input External Link 3 4 2" xfId="4043" xr:uid="{00000000-0005-0000-0000-0000B40F0000}"/>
    <cellStyle name="BM Input External Link 3 4 2 2" xfId="4044" xr:uid="{00000000-0005-0000-0000-0000B50F0000}"/>
    <cellStyle name="BM Input External Link 3 4 2 3" xfId="4045" xr:uid="{00000000-0005-0000-0000-0000B60F0000}"/>
    <cellStyle name="BM Input External Link 3 4 3" xfId="4046" xr:uid="{00000000-0005-0000-0000-0000B70F0000}"/>
    <cellStyle name="BM Input External Link 3 4 3 2" xfId="4047" xr:uid="{00000000-0005-0000-0000-0000B80F0000}"/>
    <cellStyle name="BM Input External Link 3 4 4" xfId="4048" xr:uid="{00000000-0005-0000-0000-0000B90F0000}"/>
    <cellStyle name="BM Input External Link 3 5" xfId="4049" xr:uid="{00000000-0005-0000-0000-0000BA0F0000}"/>
    <cellStyle name="BM Input External Link 3 5 2" xfId="4050" xr:uid="{00000000-0005-0000-0000-0000BB0F0000}"/>
    <cellStyle name="BM Input External Link 3 5 2 2" xfId="4051" xr:uid="{00000000-0005-0000-0000-0000BC0F0000}"/>
    <cellStyle name="BM Input External Link 3 5 2 3" xfId="4052" xr:uid="{00000000-0005-0000-0000-0000BD0F0000}"/>
    <cellStyle name="BM Input External Link 3 5 3" xfId="4053" xr:uid="{00000000-0005-0000-0000-0000BE0F0000}"/>
    <cellStyle name="BM Input External Link 3 5 4" xfId="4054" xr:uid="{00000000-0005-0000-0000-0000BF0F0000}"/>
    <cellStyle name="BM Input External Link 3 6" xfId="4055" xr:uid="{00000000-0005-0000-0000-0000C00F0000}"/>
    <cellStyle name="BM Input External Link 3 6 2" xfId="4056" xr:uid="{00000000-0005-0000-0000-0000C10F0000}"/>
    <cellStyle name="BM Input External Link 3 6 2 2" xfId="4057" xr:uid="{00000000-0005-0000-0000-0000C20F0000}"/>
    <cellStyle name="BM Input External Link 3 6 3" xfId="4058" xr:uid="{00000000-0005-0000-0000-0000C30F0000}"/>
    <cellStyle name="BM Input External Link 3 6 4" xfId="4059" xr:uid="{00000000-0005-0000-0000-0000C40F0000}"/>
    <cellStyle name="BM Input External Link 3 7" xfId="4060" xr:uid="{00000000-0005-0000-0000-0000C50F0000}"/>
    <cellStyle name="BM Input External Link 3 7 2" xfId="4061" xr:uid="{00000000-0005-0000-0000-0000C60F0000}"/>
    <cellStyle name="BM Input External Link 3 7 2 2" xfId="4062" xr:uid="{00000000-0005-0000-0000-0000C70F0000}"/>
    <cellStyle name="BM Input External Link 3 7 3" xfId="4063" xr:uid="{00000000-0005-0000-0000-0000C80F0000}"/>
    <cellStyle name="BM Input External Link 3 8" xfId="4064" xr:uid="{00000000-0005-0000-0000-0000C90F0000}"/>
    <cellStyle name="BM Input External Link 3 8 2" xfId="4065" xr:uid="{00000000-0005-0000-0000-0000CA0F0000}"/>
    <cellStyle name="BM Input External Link 3 8 2 2" xfId="4066" xr:uid="{00000000-0005-0000-0000-0000CB0F0000}"/>
    <cellStyle name="BM Input External Link 3 8 3" xfId="4067" xr:uid="{00000000-0005-0000-0000-0000CC0F0000}"/>
    <cellStyle name="BM Input External Link 3 9" xfId="4068" xr:uid="{00000000-0005-0000-0000-0000CD0F0000}"/>
    <cellStyle name="BM Input External Link 3 9 2" xfId="4069" xr:uid="{00000000-0005-0000-0000-0000CE0F0000}"/>
    <cellStyle name="BM Input External Link 3 9 2 2" xfId="4070" xr:uid="{00000000-0005-0000-0000-0000CF0F0000}"/>
    <cellStyle name="BM Input External Link 3 9 3" xfId="4071" xr:uid="{00000000-0005-0000-0000-0000D00F0000}"/>
    <cellStyle name="BM Input External Link 4" xfId="4072" xr:uid="{00000000-0005-0000-0000-0000D10F0000}"/>
    <cellStyle name="BM Input External Link 4 10" xfId="4073" xr:uid="{00000000-0005-0000-0000-0000D20F0000}"/>
    <cellStyle name="BM Input External Link 4 10 2" xfId="4074" xr:uid="{00000000-0005-0000-0000-0000D30F0000}"/>
    <cellStyle name="BM Input External Link 4 10 2 2" xfId="4075" xr:uid="{00000000-0005-0000-0000-0000D40F0000}"/>
    <cellStyle name="BM Input External Link 4 10 3" xfId="4076" xr:uid="{00000000-0005-0000-0000-0000D50F0000}"/>
    <cellStyle name="BM Input External Link 4 11" xfId="4077" xr:uid="{00000000-0005-0000-0000-0000D60F0000}"/>
    <cellStyle name="BM Input External Link 4 11 2" xfId="4078" xr:uid="{00000000-0005-0000-0000-0000D70F0000}"/>
    <cellStyle name="BM Input External Link 4 11 2 2" xfId="4079" xr:uid="{00000000-0005-0000-0000-0000D80F0000}"/>
    <cellStyle name="BM Input External Link 4 11 3" xfId="4080" xr:uid="{00000000-0005-0000-0000-0000D90F0000}"/>
    <cellStyle name="BM Input External Link 4 12" xfId="4081" xr:uid="{00000000-0005-0000-0000-0000DA0F0000}"/>
    <cellStyle name="BM Input External Link 4 12 2" xfId="4082" xr:uid="{00000000-0005-0000-0000-0000DB0F0000}"/>
    <cellStyle name="BM Input External Link 4 12 2 2" xfId="4083" xr:uid="{00000000-0005-0000-0000-0000DC0F0000}"/>
    <cellStyle name="BM Input External Link 4 12 3" xfId="4084" xr:uid="{00000000-0005-0000-0000-0000DD0F0000}"/>
    <cellStyle name="BM Input External Link 4 13" xfId="4085" xr:uid="{00000000-0005-0000-0000-0000DE0F0000}"/>
    <cellStyle name="BM Input External Link 4 13 2" xfId="4086" xr:uid="{00000000-0005-0000-0000-0000DF0F0000}"/>
    <cellStyle name="BM Input External Link 4 13 2 2" xfId="4087" xr:uid="{00000000-0005-0000-0000-0000E00F0000}"/>
    <cellStyle name="BM Input External Link 4 13 3" xfId="4088" xr:uid="{00000000-0005-0000-0000-0000E10F0000}"/>
    <cellStyle name="BM Input External Link 4 14" xfId="4089" xr:uid="{00000000-0005-0000-0000-0000E20F0000}"/>
    <cellStyle name="BM Input External Link 4 14 2" xfId="4090" xr:uid="{00000000-0005-0000-0000-0000E30F0000}"/>
    <cellStyle name="BM Input External Link 4 14 2 2" xfId="4091" xr:uid="{00000000-0005-0000-0000-0000E40F0000}"/>
    <cellStyle name="BM Input External Link 4 14 3" xfId="4092" xr:uid="{00000000-0005-0000-0000-0000E50F0000}"/>
    <cellStyle name="BM Input External Link 4 15" xfId="4093" xr:uid="{00000000-0005-0000-0000-0000E60F0000}"/>
    <cellStyle name="BM Input External Link 4 15 2" xfId="4094" xr:uid="{00000000-0005-0000-0000-0000E70F0000}"/>
    <cellStyle name="BM Input External Link 4 15 2 2" xfId="4095" xr:uid="{00000000-0005-0000-0000-0000E80F0000}"/>
    <cellStyle name="BM Input External Link 4 15 3" xfId="4096" xr:uid="{00000000-0005-0000-0000-0000E90F0000}"/>
    <cellStyle name="BM Input External Link 4 16" xfId="4097" xr:uid="{00000000-0005-0000-0000-0000EA0F0000}"/>
    <cellStyle name="BM Input External Link 4 16 2" xfId="4098" xr:uid="{00000000-0005-0000-0000-0000EB0F0000}"/>
    <cellStyle name="BM Input External Link 4 16 2 2" xfId="4099" xr:uid="{00000000-0005-0000-0000-0000EC0F0000}"/>
    <cellStyle name="BM Input External Link 4 16 3" xfId="4100" xr:uid="{00000000-0005-0000-0000-0000ED0F0000}"/>
    <cellStyle name="BM Input External Link 4 17" xfId="4101" xr:uid="{00000000-0005-0000-0000-0000EE0F0000}"/>
    <cellStyle name="BM Input External Link 4 17 2" xfId="4102" xr:uid="{00000000-0005-0000-0000-0000EF0F0000}"/>
    <cellStyle name="BM Input External Link 4 17 2 2" xfId="4103" xr:uid="{00000000-0005-0000-0000-0000F00F0000}"/>
    <cellStyle name="BM Input External Link 4 17 3" xfId="4104" xr:uid="{00000000-0005-0000-0000-0000F10F0000}"/>
    <cellStyle name="BM Input External Link 4 18" xfId="4105" xr:uid="{00000000-0005-0000-0000-0000F20F0000}"/>
    <cellStyle name="BM Input External Link 4 18 2" xfId="4106" xr:uid="{00000000-0005-0000-0000-0000F30F0000}"/>
    <cellStyle name="BM Input External Link 4 19" xfId="4107" xr:uid="{00000000-0005-0000-0000-0000F40F0000}"/>
    <cellStyle name="BM Input External Link 4 2" xfId="4108" xr:uid="{00000000-0005-0000-0000-0000F50F0000}"/>
    <cellStyle name="BM Input External Link 4 2 10" xfId="4109" xr:uid="{00000000-0005-0000-0000-0000F60F0000}"/>
    <cellStyle name="BM Input External Link 4 2 10 2" xfId="4110" xr:uid="{00000000-0005-0000-0000-0000F70F0000}"/>
    <cellStyle name="BM Input External Link 4 2 10 2 2" xfId="4111" xr:uid="{00000000-0005-0000-0000-0000F80F0000}"/>
    <cellStyle name="BM Input External Link 4 2 10 3" xfId="4112" xr:uid="{00000000-0005-0000-0000-0000F90F0000}"/>
    <cellStyle name="BM Input External Link 4 2 11" xfId="4113" xr:uid="{00000000-0005-0000-0000-0000FA0F0000}"/>
    <cellStyle name="BM Input External Link 4 2 11 2" xfId="4114" xr:uid="{00000000-0005-0000-0000-0000FB0F0000}"/>
    <cellStyle name="BM Input External Link 4 2 11 2 2" xfId="4115" xr:uid="{00000000-0005-0000-0000-0000FC0F0000}"/>
    <cellStyle name="BM Input External Link 4 2 11 3" xfId="4116" xr:uid="{00000000-0005-0000-0000-0000FD0F0000}"/>
    <cellStyle name="BM Input External Link 4 2 12" xfId="4117" xr:uid="{00000000-0005-0000-0000-0000FE0F0000}"/>
    <cellStyle name="BM Input External Link 4 2 12 2" xfId="4118" xr:uid="{00000000-0005-0000-0000-0000FF0F0000}"/>
    <cellStyle name="BM Input External Link 4 2 12 2 2" xfId="4119" xr:uid="{00000000-0005-0000-0000-000000100000}"/>
    <cellStyle name="BM Input External Link 4 2 12 3" xfId="4120" xr:uid="{00000000-0005-0000-0000-000001100000}"/>
    <cellStyle name="BM Input External Link 4 2 13" xfId="4121" xr:uid="{00000000-0005-0000-0000-000002100000}"/>
    <cellStyle name="BM Input External Link 4 2 13 2" xfId="4122" xr:uid="{00000000-0005-0000-0000-000003100000}"/>
    <cellStyle name="BM Input External Link 4 2 13 2 2" xfId="4123" xr:uid="{00000000-0005-0000-0000-000004100000}"/>
    <cellStyle name="BM Input External Link 4 2 13 3" xfId="4124" xr:uid="{00000000-0005-0000-0000-000005100000}"/>
    <cellStyle name="BM Input External Link 4 2 14" xfId="4125" xr:uid="{00000000-0005-0000-0000-000006100000}"/>
    <cellStyle name="BM Input External Link 4 2 14 2" xfId="4126" xr:uid="{00000000-0005-0000-0000-000007100000}"/>
    <cellStyle name="BM Input External Link 4 2 14 2 2" xfId="4127" xr:uid="{00000000-0005-0000-0000-000008100000}"/>
    <cellStyle name="BM Input External Link 4 2 14 3" xfId="4128" xr:uid="{00000000-0005-0000-0000-000009100000}"/>
    <cellStyle name="BM Input External Link 4 2 15" xfId="4129" xr:uid="{00000000-0005-0000-0000-00000A100000}"/>
    <cellStyle name="BM Input External Link 4 2 15 2" xfId="4130" xr:uid="{00000000-0005-0000-0000-00000B100000}"/>
    <cellStyle name="BM Input External Link 4 2 15 2 2" xfId="4131" xr:uid="{00000000-0005-0000-0000-00000C100000}"/>
    <cellStyle name="BM Input External Link 4 2 15 3" xfId="4132" xr:uid="{00000000-0005-0000-0000-00000D100000}"/>
    <cellStyle name="BM Input External Link 4 2 16" xfId="4133" xr:uid="{00000000-0005-0000-0000-00000E100000}"/>
    <cellStyle name="BM Input External Link 4 2 16 2" xfId="4134" xr:uid="{00000000-0005-0000-0000-00000F100000}"/>
    <cellStyle name="BM Input External Link 4 2 16 2 2" xfId="4135" xr:uid="{00000000-0005-0000-0000-000010100000}"/>
    <cellStyle name="BM Input External Link 4 2 16 3" xfId="4136" xr:uid="{00000000-0005-0000-0000-000011100000}"/>
    <cellStyle name="BM Input External Link 4 2 17" xfId="4137" xr:uid="{00000000-0005-0000-0000-000012100000}"/>
    <cellStyle name="BM Input External Link 4 2 17 2" xfId="4138" xr:uid="{00000000-0005-0000-0000-000013100000}"/>
    <cellStyle name="BM Input External Link 4 2 17 2 2" xfId="4139" xr:uid="{00000000-0005-0000-0000-000014100000}"/>
    <cellStyle name="BM Input External Link 4 2 17 3" xfId="4140" xr:uid="{00000000-0005-0000-0000-000015100000}"/>
    <cellStyle name="BM Input External Link 4 2 18" xfId="4141" xr:uid="{00000000-0005-0000-0000-000016100000}"/>
    <cellStyle name="BM Input External Link 4 2 18 2" xfId="4142" xr:uid="{00000000-0005-0000-0000-000017100000}"/>
    <cellStyle name="BM Input External Link 4 2 18 2 2" xfId="4143" xr:uid="{00000000-0005-0000-0000-000018100000}"/>
    <cellStyle name="BM Input External Link 4 2 18 3" xfId="4144" xr:uid="{00000000-0005-0000-0000-000019100000}"/>
    <cellStyle name="BM Input External Link 4 2 19" xfId="4145" xr:uid="{00000000-0005-0000-0000-00001A100000}"/>
    <cellStyle name="BM Input External Link 4 2 19 2" xfId="4146" xr:uid="{00000000-0005-0000-0000-00001B100000}"/>
    <cellStyle name="BM Input External Link 4 2 19 2 2" xfId="4147" xr:uid="{00000000-0005-0000-0000-00001C100000}"/>
    <cellStyle name="BM Input External Link 4 2 19 3" xfId="4148" xr:uid="{00000000-0005-0000-0000-00001D100000}"/>
    <cellStyle name="BM Input External Link 4 2 2" xfId="4149" xr:uid="{00000000-0005-0000-0000-00001E100000}"/>
    <cellStyle name="BM Input External Link 4 2 2 2" xfId="4150" xr:uid="{00000000-0005-0000-0000-00001F100000}"/>
    <cellStyle name="BM Input External Link 4 2 2 2 2" xfId="4151" xr:uid="{00000000-0005-0000-0000-000020100000}"/>
    <cellStyle name="BM Input External Link 4 2 2 2 2 2" xfId="4152" xr:uid="{00000000-0005-0000-0000-000021100000}"/>
    <cellStyle name="BM Input External Link 4 2 2 2 3" xfId="4153" xr:uid="{00000000-0005-0000-0000-000022100000}"/>
    <cellStyle name="BM Input External Link 4 2 2 2 4" xfId="4154" xr:uid="{00000000-0005-0000-0000-000023100000}"/>
    <cellStyle name="BM Input External Link 4 2 2 3" xfId="4155" xr:uid="{00000000-0005-0000-0000-000024100000}"/>
    <cellStyle name="BM Input External Link 4 2 2 3 2" xfId="4156" xr:uid="{00000000-0005-0000-0000-000025100000}"/>
    <cellStyle name="BM Input External Link 4 2 2 4" xfId="4157" xr:uid="{00000000-0005-0000-0000-000026100000}"/>
    <cellStyle name="BM Input External Link 4 2 2 5" xfId="4158" xr:uid="{00000000-0005-0000-0000-000027100000}"/>
    <cellStyle name="BM Input External Link 4 2 20" xfId="4159" xr:uid="{00000000-0005-0000-0000-000028100000}"/>
    <cellStyle name="BM Input External Link 4 2 20 2" xfId="4160" xr:uid="{00000000-0005-0000-0000-000029100000}"/>
    <cellStyle name="BM Input External Link 4 2 20 2 2" xfId="4161" xr:uid="{00000000-0005-0000-0000-00002A100000}"/>
    <cellStyle name="BM Input External Link 4 2 20 3" xfId="4162" xr:uid="{00000000-0005-0000-0000-00002B100000}"/>
    <cellStyle name="BM Input External Link 4 2 21" xfId="4163" xr:uid="{00000000-0005-0000-0000-00002C100000}"/>
    <cellStyle name="BM Input External Link 4 2 21 2" xfId="4164" xr:uid="{00000000-0005-0000-0000-00002D100000}"/>
    <cellStyle name="BM Input External Link 4 2 22" xfId="4165" xr:uid="{00000000-0005-0000-0000-00002E100000}"/>
    <cellStyle name="BM Input External Link 4 2 23" xfId="4166" xr:uid="{00000000-0005-0000-0000-00002F100000}"/>
    <cellStyle name="BM Input External Link 4 2 3" xfId="4167" xr:uid="{00000000-0005-0000-0000-000030100000}"/>
    <cellStyle name="BM Input External Link 4 2 3 2" xfId="4168" xr:uid="{00000000-0005-0000-0000-000031100000}"/>
    <cellStyle name="BM Input External Link 4 2 3 2 2" xfId="4169" xr:uid="{00000000-0005-0000-0000-000032100000}"/>
    <cellStyle name="BM Input External Link 4 2 3 2 3" xfId="4170" xr:uid="{00000000-0005-0000-0000-000033100000}"/>
    <cellStyle name="BM Input External Link 4 2 3 3" xfId="4171" xr:uid="{00000000-0005-0000-0000-000034100000}"/>
    <cellStyle name="BM Input External Link 4 2 3 3 2" xfId="4172" xr:uid="{00000000-0005-0000-0000-000035100000}"/>
    <cellStyle name="BM Input External Link 4 2 3 4" xfId="4173" xr:uid="{00000000-0005-0000-0000-000036100000}"/>
    <cellStyle name="BM Input External Link 4 2 4" xfId="4174" xr:uid="{00000000-0005-0000-0000-000037100000}"/>
    <cellStyle name="BM Input External Link 4 2 4 2" xfId="4175" xr:uid="{00000000-0005-0000-0000-000038100000}"/>
    <cellStyle name="BM Input External Link 4 2 4 2 2" xfId="4176" xr:uid="{00000000-0005-0000-0000-000039100000}"/>
    <cellStyle name="BM Input External Link 4 2 4 3" xfId="4177" xr:uid="{00000000-0005-0000-0000-00003A100000}"/>
    <cellStyle name="BM Input External Link 4 2 4 4" xfId="4178" xr:uid="{00000000-0005-0000-0000-00003B100000}"/>
    <cellStyle name="BM Input External Link 4 2 5" xfId="4179" xr:uid="{00000000-0005-0000-0000-00003C100000}"/>
    <cellStyle name="BM Input External Link 4 2 5 2" xfId="4180" xr:uid="{00000000-0005-0000-0000-00003D100000}"/>
    <cellStyle name="BM Input External Link 4 2 5 2 2" xfId="4181" xr:uid="{00000000-0005-0000-0000-00003E100000}"/>
    <cellStyle name="BM Input External Link 4 2 5 3" xfId="4182" xr:uid="{00000000-0005-0000-0000-00003F100000}"/>
    <cellStyle name="BM Input External Link 4 2 5 4" xfId="4183" xr:uid="{00000000-0005-0000-0000-000040100000}"/>
    <cellStyle name="BM Input External Link 4 2 6" xfId="4184" xr:uid="{00000000-0005-0000-0000-000041100000}"/>
    <cellStyle name="BM Input External Link 4 2 6 2" xfId="4185" xr:uid="{00000000-0005-0000-0000-000042100000}"/>
    <cellStyle name="BM Input External Link 4 2 6 2 2" xfId="4186" xr:uid="{00000000-0005-0000-0000-000043100000}"/>
    <cellStyle name="BM Input External Link 4 2 6 3" xfId="4187" xr:uid="{00000000-0005-0000-0000-000044100000}"/>
    <cellStyle name="BM Input External Link 4 2 7" xfId="4188" xr:uid="{00000000-0005-0000-0000-000045100000}"/>
    <cellStyle name="BM Input External Link 4 2 7 2" xfId="4189" xr:uid="{00000000-0005-0000-0000-000046100000}"/>
    <cellStyle name="BM Input External Link 4 2 7 2 2" xfId="4190" xr:uid="{00000000-0005-0000-0000-000047100000}"/>
    <cellStyle name="BM Input External Link 4 2 7 3" xfId="4191" xr:uid="{00000000-0005-0000-0000-000048100000}"/>
    <cellStyle name="BM Input External Link 4 2 8" xfId="4192" xr:uid="{00000000-0005-0000-0000-000049100000}"/>
    <cellStyle name="BM Input External Link 4 2 8 2" xfId="4193" xr:uid="{00000000-0005-0000-0000-00004A100000}"/>
    <cellStyle name="BM Input External Link 4 2 8 2 2" xfId="4194" xr:uid="{00000000-0005-0000-0000-00004B100000}"/>
    <cellStyle name="BM Input External Link 4 2 8 3" xfId="4195" xr:uid="{00000000-0005-0000-0000-00004C100000}"/>
    <cellStyle name="BM Input External Link 4 2 9" xfId="4196" xr:uid="{00000000-0005-0000-0000-00004D100000}"/>
    <cellStyle name="BM Input External Link 4 2 9 2" xfId="4197" xr:uid="{00000000-0005-0000-0000-00004E100000}"/>
    <cellStyle name="BM Input External Link 4 2 9 2 2" xfId="4198" xr:uid="{00000000-0005-0000-0000-00004F100000}"/>
    <cellStyle name="BM Input External Link 4 2 9 3" xfId="4199" xr:uid="{00000000-0005-0000-0000-000050100000}"/>
    <cellStyle name="BM Input External Link 4 20" xfId="4200" xr:uid="{00000000-0005-0000-0000-000051100000}"/>
    <cellStyle name="BM Input External Link 4 3" xfId="4201" xr:uid="{00000000-0005-0000-0000-000052100000}"/>
    <cellStyle name="BM Input External Link 4 3 2" xfId="4202" xr:uid="{00000000-0005-0000-0000-000053100000}"/>
    <cellStyle name="BM Input External Link 4 3 2 2" xfId="4203" xr:uid="{00000000-0005-0000-0000-000054100000}"/>
    <cellStyle name="BM Input External Link 4 3 2 2 2" xfId="4204" xr:uid="{00000000-0005-0000-0000-000055100000}"/>
    <cellStyle name="BM Input External Link 4 3 2 3" xfId="4205" xr:uid="{00000000-0005-0000-0000-000056100000}"/>
    <cellStyle name="BM Input External Link 4 3 2 4" xfId="4206" xr:uid="{00000000-0005-0000-0000-000057100000}"/>
    <cellStyle name="BM Input External Link 4 3 3" xfId="4207" xr:uid="{00000000-0005-0000-0000-000058100000}"/>
    <cellStyle name="BM Input External Link 4 3 3 2" xfId="4208" xr:uid="{00000000-0005-0000-0000-000059100000}"/>
    <cellStyle name="BM Input External Link 4 3 4" xfId="4209" xr:uid="{00000000-0005-0000-0000-00005A100000}"/>
    <cellStyle name="BM Input External Link 4 3 5" xfId="4210" xr:uid="{00000000-0005-0000-0000-00005B100000}"/>
    <cellStyle name="BM Input External Link 4 4" xfId="4211" xr:uid="{00000000-0005-0000-0000-00005C100000}"/>
    <cellStyle name="BM Input External Link 4 4 2" xfId="4212" xr:uid="{00000000-0005-0000-0000-00005D100000}"/>
    <cellStyle name="BM Input External Link 4 4 2 2" xfId="4213" xr:uid="{00000000-0005-0000-0000-00005E100000}"/>
    <cellStyle name="BM Input External Link 4 4 2 3" xfId="4214" xr:uid="{00000000-0005-0000-0000-00005F100000}"/>
    <cellStyle name="BM Input External Link 4 4 3" xfId="4215" xr:uid="{00000000-0005-0000-0000-000060100000}"/>
    <cellStyle name="BM Input External Link 4 4 3 2" xfId="4216" xr:uid="{00000000-0005-0000-0000-000061100000}"/>
    <cellStyle name="BM Input External Link 4 4 4" xfId="4217" xr:uid="{00000000-0005-0000-0000-000062100000}"/>
    <cellStyle name="BM Input External Link 4 5" xfId="4218" xr:uid="{00000000-0005-0000-0000-000063100000}"/>
    <cellStyle name="BM Input External Link 4 5 2" xfId="4219" xr:uid="{00000000-0005-0000-0000-000064100000}"/>
    <cellStyle name="BM Input External Link 4 5 2 2" xfId="4220" xr:uid="{00000000-0005-0000-0000-000065100000}"/>
    <cellStyle name="BM Input External Link 4 5 2 3" xfId="4221" xr:uid="{00000000-0005-0000-0000-000066100000}"/>
    <cellStyle name="BM Input External Link 4 5 3" xfId="4222" xr:uid="{00000000-0005-0000-0000-000067100000}"/>
    <cellStyle name="BM Input External Link 4 5 4" xfId="4223" xr:uid="{00000000-0005-0000-0000-000068100000}"/>
    <cellStyle name="BM Input External Link 4 6" xfId="4224" xr:uid="{00000000-0005-0000-0000-000069100000}"/>
    <cellStyle name="BM Input External Link 4 6 2" xfId="4225" xr:uid="{00000000-0005-0000-0000-00006A100000}"/>
    <cellStyle name="BM Input External Link 4 6 2 2" xfId="4226" xr:uid="{00000000-0005-0000-0000-00006B100000}"/>
    <cellStyle name="BM Input External Link 4 6 3" xfId="4227" xr:uid="{00000000-0005-0000-0000-00006C100000}"/>
    <cellStyle name="BM Input External Link 4 6 4" xfId="4228" xr:uid="{00000000-0005-0000-0000-00006D100000}"/>
    <cellStyle name="BM Input External Link 4 7" xfId="4229" xr:uid="{00000000-0005-0000-0000-00006E100000}"/>
    <cellStyle name="BM Input External Link 4 7 2" xfId="4230" xr:uid="{00000000-0005-0000-0000-00006F100000}"/>
    <cellStyle name="BM Input External Link 4 7 2 2" xfId="4231" xr:uid="{00000000-0005-0000-0000-000070100000}"/>
    <cellStyle name="BM Input External Link 4 7 3" xfId="4232" xr:uid="{00000000-0005-0000-0000-000071100000}"/>
    <cellStyle name="BM Input External Link 4 8" xfId="4233" xr:uid="{00000000-0005-0000-0000-000072100000}"/>
    <cellStyle name="BM Input External Link 4 8 2" xfId="4234" xr:uid="{00000000-0005-0000-0000-000073100000}"/>
    <cellStyle name="BM Input External Link 4 8 2 2" xfId="4235" xr:uid="{00000000-0005-0000-0000-000074100000}"/>
    <cellStyle name="BM Input External Link 4 8 3" xfId="4236" xr:uid="{00000000-0005-0000-0000-000075100000}"/>
    <cellStyle name="BM Input External Link 4 9" xfId="4237" xr:uid="{00000000-0005-0000-0000-000076100000}"/>
    <cellStyle name="BM Input External Link 4 9 2" xfId="4238" xr:uid="{00000000-0005-0000-0000-000077100000}"/>
    <cellStyle name="BM Input External Link 4 9 2 2" xfId="4239" xr:uid="{00000000-0005-0000-0000-000078100000}"/>
    <cellStyle name="BM Input External Link 4 9 3" xfId="4240" xr:uid="{00000000-0005-0000-0000-000079100000}"/>
    <cellStyle name="BM Input External Link 5" xfId="4241" xr:uid="{00000000-0005-0000-0000-00007A100000}"/>
    <cellStyle name="BM Input External Link 5 10" xfId="4242" xr:uid="{00000000-0005-0000-0000-00007B100000}"/>
    <cellStyle name="BM Input External Link 5 10 2" xfId="4243" xr:uid="{00000000-0005-0000-0000-00007C100000}"/>
    <cellStyle name="BM Input External Link 5 10 2 2" xfId="4244" xr:uid="{00000000-0005-0000-0000-00007D100000}"/>
    <cellStyle name="BM Input External Link 5 10 3" xfId="4245" xr:uid="{00000000-0005-0000-0000-00007E100000}"/>
    <cellStyle name="BM Input External Link 5 11" xfId="4246" xr:uid="{00000000-0005-0000-0000-00007F100000}"/>
    <cellStyle name="BM Input External Link 5 11 2" xfId="4247" xr:uid="{00000000-0005-0000-0000-000080100000}"/>
    <cellStyle name="BM Input External Link 5 11 2 2" xfId="4248" xr:uid="{00000000-0005-0000-0000-000081100000}"/>
    <cellStyle name="BM Input External Link 5 11 3" xfId="4249" xr:uid="{00000000-0005-0000-0000-000082100000}"/>
    <cellStyle name="BM Input External Link 5 12" xfId="4250" xr:uid="{00000000-0005-0000-0000-000083100000}"/>
    <cellStyle name="BM Input External Link 5 12 2" xfId="4251" xr:uid="{00000000-0005-0000-0000-000084100000}"/>
    <cellStyle name="BM Input External Link 5 12 2 2" xfId="4252" xr:uid="{00000000-0005-0000-0000-000085100000}"/>
    <cellStyle name="BM Input External Link 5 12 3" xfId="4253" xr:uid="{00000000-0005-0000-0000-000086100000}"/>
    <cellStyle name="BM Input External Link 5 13" xfId="4254" xr:uid="{00000000-0005-0000-0000-000087100000}"/>
    <cellStyle name="BM Input External Link 5 13 2" xfId="4255" xr:uid="{00000000-0005-0000-0000-000088100000}"/>
    <cellStyle name="BM Input External Link 5 13 2 2" xfId="4256" xr:uid="{00000000-0005-0000-0000-000089100000}"/>
    <cellStyle name="BM Input External Link 5 13 3" xfId="4257" xr:uid="{00000000-0005-0000-0000-00008A100000}"/>
    <cellStyle name="BM Input External Link 5 14" xfId="4258" xr:uid="{00000000-0005-0000-0000-00008B100000}"/>
    <cellStyle name="BM Input External Link 5 14 2" xfId="4259" xr:uid="{00000000-0005-0000-0000-00008C100000}"/>
    <cellStyle name="BM Input External Link 5 14 2 2" xfId="4260" xr:uid="{00000000-0005-0000-0000-00008D100000}"/>
    <cellStyle name="BM Input External Link 5 14 3" xfId="4261" xr:uid="{00000000-0005-0000-0000-00008E100000}"/>
    <cellStyle name="BM Input External Link 5 15" xfId="4262" xr:uid="{00000000-0005-0000-0000-00008F100000}"/>
    <cellStyle name="BM Input External Link 5 15 2" xfId="4263" xr:uid="{00000000-0005-0000-0000-000090100000}"/>
    <cellStyle name="BM Input External Link 5 15 2 2" xfId="4264" xr:uid="{00000000-0005-0000-0000-000091100000}"/>
    <cellStyle name="BM Input External Link 5 15 3" xfId="4265" xr:uid="{00000000-0005-0000-0000-000092100000}"/>
    <cellStyle name="BM Input External Link 5 16" xfId="4266" xr:uid="{00000000-0005-0000-0000-000093100000}"/>
    <cellStyle name="BM Input External Link 5 16 2" xfId="4267" xr:uid="{00000000-0005-0000-0000-000094100000}"/>
    <cellStyle name="BM Input External Link 5 16 2 2" xfId="4268" xr:uid="{00000000-0005-0000-0000-000095100000}"/>
    <cellStyle name="BM Input External Link 5 16 3" xfId="4269" xr:uid="{00000000-0005-0000-0000-000096100000}"/>
    <cellStyle name="BM Input External Link 5 17" xfId="4270" xr:uid="{00000000-0005-0000-0000-000097100000}"/>
    <cellStyle name="BM Input External Link 5 17 2" xfId="4271" xr:uid="{00000000-0005-0000-0000-000098100000}"/>
    <cellStyle name="BM Input External Link 5 17 2 2" xfId="4272" xr:uid="{00000000-0005-0000-0000-000099100000}"/>
    <cellStyle name="BM Input External Link 5 17 3" xfId="4273" xr:uid="{00000000-0005-0000-0000-00009A100000}"/>
    <cellStyle name="BM Input External Link 5 18" xfId="4274" xr:uid="{00000000-0005-0000-0000-00009B100000}"/>
    <cellStyle name="BM Input External Link 5 18 2" xfId="4275" xr:uid="{00000000-0005-0000-0000-00009C100000}"/>
    <cellStyle name="BM Input External Link 5 18 2 2" xfId="4276" xr:uid="{00000000-0005-0000-0000-00009D100000}"/>
    <cellStyle name="BM Input External Link 5 18 3" xfId="4277" xr:uid="{00000000-0005-0000-0000-00009E100000}"/>
    <cellStyle name="BM Input External Link 5 19" xfId="4278" xr:uid="{00000000-0005-0000-0000-00009F100000}"/>
    <cellStyle name="BM Input External Link 5 19 2" xfId="4279" xr:uid="{00000000-0005-0000-0000-0000A0100000}"/>
    <cellStyle name="BM Input External Link 5 19 2 2" xfId="4280" xr:uid="{00000000-0005-0000-0000-0000A1100000}"/>
    <cellStyle name="BM Input External Link 5 19 3" xfId="4281" xr:uid="{00000000-0005-0000-0000-0000A2100000}"/>
    <cellStyle name="BM Input External Link 5 2" xfId="4282" xr:uid="{00000000-0005-0000-0000-0000A3100000}"/>
    <cellStyle name="BM Input External Link 5 2 10" xfId="4283" xr:uid="{00000000-0005-0000-0000-0000A4100000}"/>
    <cellStyle name="BM Input External Link 5 2 10 2" xfId="4284" xr:uid="{00000000-0005-0000-0000-0000A5100000}"/>
    <cellStyle name="BM Input External Link 5 2 10 2 2" xfId="4285" xr:uid="{00000000-0005-0000-0000-0000A6100000}"/>
    <cellStyle name="BM Input External Link 5 2 10 3" xfId="4286" xr:uid="{00000000-0005-0000-0000-0000A7100000}"/>
    <cellStyle name="BM Input External Link 5 2 11" xfId="4287" xr:uid="{00000000-0005-0000-0000-0000A8100000}"/>
    <cellStyle name="BM Input External Link 5 2 11 2" xfId="4288" xr:uid="{00000000-0005-0000-0000-0000A9100000}"/>
    <cellStyle name="BM Input External Link 5 2 11 2 2" xfId="4289" xr:uid="{00000000-0005-0000-0000-0000AA100000}"/>
    <cellStyle name="BM Input External Link 5 2 11 3" xfId="4290" xr:uid="{00000000-0005-0000-0000-0000AB100000}"/>
    <cellStyle name="BM Input External Link 5 2 12" xfId="4291" xr:uid="{00000000-0005-0000-0000-0000AC100000}"/>
    <cellStyle name="BM Input External Link 5 2 12 2" xfId="4292" xr:uid="{00000000-0005-0000-0000-0000AD100000}"/>
    <cellStyle name="BM Input External Link 5 2 12 2 2" xfId="4293" xr:uid="{00000000-0005-0000-0000-0000AE100000}"/>
    <cellStyle name="BM Input External Link 5 2 12 3" xfId="4294" xr:uid="{00000000-0005-0000-0000-0000AF100000}"/>
    <cellStyle name="BM Input External Link 5 2 13" xfId="4295" xr:uid="{00000000-0005-0000-0000-0000B0100000}"/>
    <cellStyle name="BM Input External Link 5 2 13 2" xfId="4296" xr:uid="{00000000-0005-0000-0000-0000B1100000}"/>
    <cellStyle name="BM Input External Link 5 2 13 2 2" xfId="4297" xr:uid="{00000000-0005-0000-0000-0000B2100000}"/>
    <cellStyle name="BM Input External Link 5 2 13 3" xfId="4298" xr:uid="{00000000-0005-0000-0000-0000B3100000}"/>
    <cellStyle name="BM Input External Link 5 2 14" xfId="4299" xr:uid="{00000000-0005-0000-0000-0000B4100000}"/>
    <cellStyle name="BM Input External Link 5 2 14 2" xfId="4300" xr:uid="{00000000-0005-0000-0000-0000B5100000}"/>
    <cellStyle name="BM Input External Link 5 2 14 2 2" xfId="4301" xr:uid="{00000000-0005-0000-0000-0000B6100000}"/>
    <cellStyle name="BM Input External Link 5 2 14 3" xfId="4302" xr:uid="{00000000-0005-0000-0000-0000B7100000}"/>
    <cellStyle name="BM Input External Link 5 2 15" xfId="4303" xr:uid="{00000000-0005-0000-0000-0000B8100000}"/>
    <cellStyle name="BM Input External Link 5 2 15 2" xfId="4304" xr:uid="{00000000-0005-0000-0000-0000B9100000}"/>
    <cellStyle name="BM Input External Link 5 2 15 2 2" xfId="4305" xr:uid="{00000000-0005-0000-0000-0000BA100000}"/>
    <cellStyle name="BM Input External Link 5 2 15 3" xfId="4306" xr:uid="{00000000-0005-0000-0000-0000BB100000}"/>
    <cellStyle name="BM Input External Link 5 2 16" xfId="4307" xr:uid="{00000000-0005-0000-0000-0000BC100000}"/>
    <cellStyle name="BM Input External Link 5 2 16 2" xfId="4308" xr:uid="{00000000-0005-0000-0000-0000BD100000}"/>
    <cellStyle name="BM Input External Link 5 2 16 2 2" xfId="4309" xr:uid="{00000000-0005-0000-0000-0000BE100000}"/>
    <cellStyle name="BM Input External Link 5 2 16 3" xfId="4310" xr:uid="{00000000-0005-0000-0000-0000BF100000}"/>
    <cellStyle name="BM Input External Link 5 2 17" xfId="4311" xr:uid="{00000000-0005-0000-0000-0000C0100000}"/>
    <cellStyle name="BM Input External Link 5 2 17 2" xfId="4312" xr:uid="{00000000-0005-0000-0000-0000C1100000}"/>
    <cellStyle name="BM Input External Link 5 2 17 2 2" xfId="4313" xr:uid="{00000000-0005-0000-0000-0000C2100000}"/>
    <cellStyle name="BM Input External Link 5 2 17 3" xfId="4314" xr:uid="{00000000-0005-0000-0000-0000C3100000}"/>
    <cellStyle name="BM Input External Link 5 2 18" xfId="4315" xr:uid="{00000000-0005-0000-0000-0000C4100000}"/>
    <cellStyle name="BM Input External Link 5 2 18 2" xfId="4316" xr:uid="{00000000-0005-0000-0000-0000C5100000}"/>
    <cellStyle name="BM Input External Link 5 2 18 2 2" xfId="4317" xr:uid="{00000000-0005-0000-0000-0000C6100000}"/>
    <cellStyle name="BM Input External Link 5 2 18 3" xfId="4318" xr:uid="{00000000-0005-0000-0000-0000C7100000}"/>
    <cellStyle name="BM Input External Link 5 2 19" xfId="4319" xr:uid="{00000000-0005-0000-0000-0000C8100000}"/>
    <cellStyle name="BM Input External Link 5 2 19 2" xfId="4320" xr:uid="{00000000-0005-0000-0000-0000C9100000}"/>
    <cellStyle name="BM Input External Link 5 2 19 2 2" xfId="4321" xr:uid="{00000000-0005-0000-0000-0000CA100000}"/>
    <cellStyle name="BM Input External Link 5 2 19 3" xfId="4322" xr:uid="{00000000-0005-0000-0000-0000CB100000}"/>
    <cellStyle name="BM Input External Link 5 2 2" xfId="4323" xr:uid="{00000000-0005-0000-0000-0000CC100000}"/>
    <cellStyle name="BM Input External Link 5 2 2 2" xfId="4324" xr:uid="{00000000-0005-0000-0000-0000CD100000}"/>
    <cellStyle name="BM Input External Link 5 2 2 2 2" xfId="4325" xr:uid="{00000000-0005-0000-0000-0000CE100000}"/>
    <cellStyle name="BM Input External Link 5 2 2 2 3" xfId="4326" xr:uid="{00000000-0005-0000-0000-0000CF100000}"/>
    <cellStyle name="BM Input External Link 5 2 2 3" xfId="4327" xr:uid="{00000000-0005-0000-0000-0000D0100000}"/>
    <cellStyle name="BM Input External Link 5 2 2 3 2" xfId="4328" xr:uid="{00000000-0005-0000-0000-0000D1100000}"/>
    <cellStyle name="BM Input External Link 5 2 2 4" xfId="4329" xr:uid="{00000000-0005-0000-0000-0000D2100000}"/>
    <cellStyle name="BM Input External Link 5 2 20" xfId="4330" xr:uid="{00000000-0005-0000-0000-0000D3100000}"/>
    <cellStyle name="BM Input External Link 5 2 20 2" xfId="4331" xr:uid="{00000000-0005-0000-0000-0000D4100000}"/>
    <cellStyle name="BM Input External Link 5 2 20 2 2" xfId="4332" xr:uid="{00000000-0005-0000-0000-0000D5100000}"/>
    <cellStyle name="BM Input External Link 5 2 20 3" xfId="4333" xr:uid="{00000000-0005-0000-0000-0000D6100000}"/>
    <cellStyle name="BM Input External Link 5 2 21" xfId="4334" xr:uid="{00000000-0005-0000-0000-0000D7100000}"/>
    <cellStyle name="BM Input External Link 5 2 21 2" xfId="4335" xr:uid="{00000000-0005-0000-0000-0000D8100000}"/>
    <cellStyle name="BM Input External Link 5 2 22" xfId="4336" xr:uid="{00000000-0005-0000-0000-0000D9100000}"/>
    <cellStyle name="BM Input External Link 5 2 23" xfId="4337" xr:uid="{00000000-0005-0000-0000-0000DA100000}"/>
    <cellStyle name="BM Input External Link 5 2 3" xfId="4338" xr:uid="{00000000-0005-0000-0000-0000DB100000}"/>
    <cellStyle name="BM Input External Link 5 2 3 2" xfId="4339" xr:uid="{00000000-0005-0000-0000-0000DC100000}"/>
    <cellStyle name="BM Input External Link 5 2 3 2 2" xfId="4340" xr:uid="{00000000-0005-0000-0000-0000DD100000}"/>
    <cellStyle name="BM Input External Link 5 2 3 3" xfId="4341" xr:uid="{00000000-0005-0000-0000-0000DE100000}"/>
    <cellStyle name="BM Input External Link 5 2 3 4" xfId="4342" xr:uid="{00000000-0005-0000-0000-0000DF100000}"/>
    <cellStyle name="BM Input External Link 5 2 4" xfId="4343" xr:uid="{00000000-0005-0000-0000-0000E0100000}"/>
    <cellStyle name="BM Input External Link 5 2 4 2" xfId="4344" xr:uid="{00000000-0005-0000-0000-0000E1100000}"/>
    <cellStyle name="BM Input External Link 5 2 4 2 2" xfId="4345" xr:uid="{00000000-0005-0000-0000-0000E2100000}"/>
    <cellStyle name="BM Input External Link 5 2 4 3" xfId="4346" xr:uid="{00000000-0005-0000-0000-0000E3100000}"/>
    <cellStyle name="BM Input External Link 5 2 4 4" xfId="4347" xr:uid="{00000000-0005-0000-0000-0000E4100000}"/>
    <cellStyle name="BM Input External Link 5 2 5" xfId="4348" xr:uid="{00000000-0005-0000-0000-0000E5100000}"/>
    <cellStyle name="BM Input External Link 5 2 5 2" xfId="4349" xr:uid="{00000000-0005-0000-0000-0000E6100000}"/>
    <cellStyle name="BM Input External Link 5 2 5 2 2" xfId="4350" xr:uid="{00000000-0005-0000-0000-0000E7100000}"/>
    <cellStyle name="BM Input External Link 5 2 5 3" xfId="4351" xr:uid="{00000000-0005-0000-0000-0000E8100000}"/>
    <cellStyle name="BM Input External Link 5 2 6" xfId="4352" xr:uid="{00000000-0005-0000-0000-0000E9100000}"/>
    <cellStyle name="BM Input External Link 5 2 6 2" xfId="4353" xr:uid="{00000000-0005-0000-0000-0000EA100000}"/>
    <cellStyle name="BM Input External Link 5 2 6 2 2" xfId="4354" xr:uid="{00000000-0005-0000-0000-0000EB100000}"/>
    <cellStyle name="BM Input External Link 5 2 6 3" xfId="4355" xr:uid="{00000000-0005-0000-0000-0000EC100000}"/>
    <cellStyle name="BM Input External Link 5 2 7" xfId="4356" xr:uid="{00000000-0005-0000-0000-0000ED100000}"/>
    <cellStyle name="BM Input External Link 5 2 7 2" xfId="4357" xr:uid="{00000000-0005-0000-0000-0000EE100000}"/>
    <cellStyle name="BM Input External Link 5 2 7 2 2" xfId="4358" xr:uid="{00000000-0005-0000-0000-0000EF100000}"/>
    <cellStyle name="BM Input External Link 5 2 7 3" xfId="4359" xr:uid="{00000000-0005-0000-0000-0000F0100000}"/>
    <cellStyle name="BM Input External Link 5 2 8" xfId="4360" xr:uid="{00000000-0005-0000-0000-0000F1100000}"/>
    <cellStyle name="BM Input External Link 5 2 8 2" xfId="4361" xr:uid="{00000000-0005-0000-0000-0000F2100000}"/>
    <cellStyle name="BM Input External Link 5 2 8 2 2" xfId="4362" xr:uid="{00000000-0005-0000-0000-0000F3100000}"/>
    <cellStyle name="BM Input External Link 5 2 8 3" xfId="4363" xr:uid="{00000000-0005-0000-0000-0000F4100000}"/>
    <cellStyle name="BM Input External Link 5 2 9" xfId="4364" xr:uid="{00000000-0005-0000-0000-0000F5100000}"/>
    <cellStyle name="BM Input External Link 5 2 9 2" xfId="4365" xr:uid="{00000000-0005-0000-0000-0000F6100000}"/>
    <cellStyle name="BM Input External Link 5 2 9 2 2" xfId="4366" xr:uid="{00000000-0005-0000-0000-0000F7100000}"/>
    <cellStyle name="BM Input External Link 5 2 9 3" xfId="4367" xr:uid="{00000000-0005-0000-0000-0000F8100000}"/>
    <cellStyle name="BM Input External Link 5 20" xfId="4368" xr:uid="{00000000-0005-0000-0000-0000F9100000}"/>
    <cellStyle name="BM Input External Link 5 20 2" xfId="4369" xr:uid="{00000000-0005-0000-0000-0000FA100000}"/>
    <cellStyle name="BM Input External Link 5 20 2 2" xfId="4370" xr:uid="{00000000-0005-0000-0000-0000FB100000}"/>
    <cellStyle name="BM Input External Link 5 20 3" xfId="4371" xr:uid="{00000000-0005-0000-0000-0000FC100000}"/>
    <cellStyle name="BM Input External Link 5 21" xfId="4372" xr:uid="{00000000-0005-0000-0000-0000FD100000}"/>
    <cellStyle name="BM Input External Link 5 21 2" xfId="4373" xr:uid="{00000000-0005-0000-0000-0000FE100000}"/>
    <cellStyle name="BM Input External Link 5 21 2 2" xfId="4374" xr:uid="{00000000-0005-0000-0000-0000FF100000}"/>
    <cellStyle name="BM Input External Link 5 21 3" xfId="4375" xr:uid="{00000000-0005-0000-0000-000000110000}"/>
    <cellStyle name="BM Input External Link 5 22" xfId="4376" xr:uid="{00000000-0005-0000-0000-000001110000}"/>
    <cellStyle name="BM Input External Link 5 22 2" xfId="4377" xr:uid="{00000000-0005-0000-0000-000002110000}"/>
    <cellStyle name="BM Input External Link 5 23" xfId="4378" xr:uid="{00000000-0005-0000-0000-000003110000}"/>
    <cellStyle name="BM Input External Link 5 24" xfId="4379" xr:uid="{00000000-0005-0000-0000-000004110000}"/>
    <cellStyle name="BM Input External Link 5 3" xfId="4380" xr:uid="{00000000-0005-0000-0000-000005110000}"/>
    <cellStyle name="BM Input External Link 5 3 2" xfId="4381" xr:uid="{00000000-0005-0000-0000-000006110000}"/>
    <cellStyle name="BM Input External Link 5 3 2 2" xfId="4382" xr:uid="{00000000-0005-0000-0000-000007110000}"/>
    <cellStyle name="BM Input External Link 5 3 2 3" xfId="4383" xr:uid="{00000000-0005-0000-0000-000008110000}"/>
    <cellStyle name="BM Input External Link 5 3 3" xfId="4384" xr:uid="{00000000-0005-0000-0000-000009110000}"/>
    <cellStyle name="BM Input External Link 5 3 3 2" xfId="4385" xr:uid="{00000000-0005-0000-0000-00000A110000}"/>
    <cellStyle name="BM Input External Link 5 3 4" xfId="4386" xr:uid="{00000000-0005-0000-0000-00000B110000}"/>
    <cellStyle name="BM Input External Link 5 4" xfId="4387" xr:uid="{00000000-0005-0000-0000-00000C110000}"/>
    <cellStyle name="BM Input External Link 5 4 2" xfId="4388" xr:uid="{00000000-0005-0000-0000-00000D110000}"/>
    <cellStyle name="BM Input External Link 5 4 2 2" xfId="4389" xr:uid="{00000000-0005-0000-0000-00000E110000}"/>
    <cellStyle name="BM Input External Link 5 4 3" xfId="4390" xr:uid="{00000000-0005-0000-0000-00000F110000}"/>
    <cellStyle name="BM Input External Link 5 4 4" xfId="4391" xr:uid="{00000000-0005-0000-0000-000010110000}"/>
    <cellStyle name="BM Input External Link 5 5" xfId="4392" xr:uid="{00000000-0005-0000-0000-000011110000}"/>
    <cellStyle name="BM Input External Link 5 5 2" xfId="4393" xr:uid="{00000000-0005-0000-0000-000012110000}"/>
    <cellStyle name="BM Input External Link 5 5 2 2" xfId="4394" xr:uid="{00000000-0005-0000-0000-000013110000}"/>
    <cellStyle name="BM Input External Link 5 5 3" xfId="4395" xr:uid="{00000000-0005-0000-0000-000014110000}"/>
    <cellStyle name="BM Input External Link 5 5 4" xfId="4396" xr:uid="{00000000-0005-0000-0000-000015110000}"/>
    <cellStyle name="BM Input External Link 5 6" xfId="4397" xr:uid="{00000000-0005-0000-0000-000016110000}"/>
    <cellStyle name="BM Input External Link 5 6 2" xfId="4398" xr:uid="{00000000-0005-0000-0000-000017110000}"/>
    <cellStyle name="BM Input External Link 5 6 2 2" xfId="4399" xr:uid="{00000000-0005-0000-0000-000018110000}"/>
    <cellStyle name="BM Input External Link 5 6 3" xfId="4400" xr:uid="{00000000-0005-0000-0000-000019110000}"/>
    <cellStyle name="BM Input External Link 5 7" xfId="4401" xr:uid="{00000000-0005-0000-0000-00001A110000}"/>
    <cellStyle name="BM Input External Link 5 7 2" xfId="4402" xr:uid="{00000000-0005-0000-0000-00001B110000}"/>
    <cellStyle name="BM Input External Link 5 7 2 2" xfId="4403" xr:uid="{00000000-0005-0000-0000-00001C110000}"/>
    <cellStyle name="BM Input External Link 5 7 3" xfId="4404" xr:uid="{00000000-0005-0000-0000-00001D110000}"/>
    <cellStyle name="BM Input External Link 5 8" xfId="4405" xr:uid="{00000000-0005-0000-0000-00001E110000}"/>
    <cellStyle name="BM Input External Link 5 8 2" xfId="4406" xr:uid="{00000000-0005-0000-0000-00001F110000}"/>
    <cellStyle name="BM Input External Link 5 8 2 2" xfId="4407" xr:uid="{00000000-0005-0000-0000-000020110000}"/>
    <cellStyle name="BM Input External Link 5 8 3" xfId="4408" xr:uid="{00000000-0005-0000-0000-000021110000}"/>
    <cellStyle name="BM Input External Link 5 9" xfId="4409" xr:uid="{00000000-0005-0000-0000-000022110000}"/>
    <cellStyle name="BM Input External Link 5 9 2" xfId="4410" xr:uid="{00000000-0005-0000-0000-000023110000}"/>
    <cellStyle name="BM Input External Link 5 9 2 2" xfId="4411" xr:uid="{00000000-0005-0000-0000-000024110000}"/>
    <cellStyle name="BM Input External Link 5 9 3" xfId="4412" xr:uid="{00000000-0005-0000-0000-000025110000}"/>
    <cellStyle name="BM Input External Link 6" xfId="4413" xr:uid="{00000000-0005-0000-0000-000026110000}"/>
    <cellStyle name="BM Input External Link 6 10" xfId="4414" xr:uid="{00000000-0005-0000-0000-000027110000}"/>
    <cellStyle name="BM Input External Link 6 10 2" xfId="4415" xr:uid="{00000000-0005-0000-0000-000028110000}"/>
    <cellStyle name="BM Input External Link 6 10 2 2" xfId="4416" xr:uid="{00000000-0005-0000-0000-000029110000}"/>
    <cellStyle name="BM Input External Link 6 10 3" xfId="4417" xr:uid="{00000000-0005-0000-0000-00002A110000}"/>
    <cellStyle name="BM Input External Link 6 11" xfId="4418" xr:uid="{00000000-0005-0000-0000-00002B110000}"/>
    <cellStyle name="BM Input External Link 6 11 2" xfId="4419" xr:uid="{00000000-0005-0000-0000-00002C110000}"/>
    <cellStyle name="BM Input External Link 6 11 2 2" xfId="4420" xr:uid="{00000000-0005-0000-0000-00002D110000}"/>
    <cellStyle name="BM Input External Link 6 11 3" xfId="4421" xr:uid="{00000000-0005-0000-0000-00002E110000}"/>
    <cellStyle name="BM Input External Link 6 12" xfId="4422" xr:uid="{00000000-0005-0000-0000-00002F110000}"/>
    <cellStyle name="BM Input External Link 6 12 2" xfId="4423" xr:uid="{00000000-0005-0000-0000-000030110000}"/>
    <cellStyle name="BM Input External Link 6 12 2 2" xfId="4424" xr:uid="{00000000-0005-0000-0000-000031110000}"/>
    <cellStyle name="BM Input External Link 6 12 3" xfId="4425" xr:uid="{00000000-0005-0000-0000-000032110000}"/>
    <cellStyle name="BM Input External Link 6 13" xfId="4426" xr:uid="{00000000-0005-0000-0000-000033110000}"/>
    <cellStyle name="BM Input External Link 6 13 2" xfId="4427" xr:uid="{00000000-0005-0000-0000-000034110000}"/>
    <cellStyle name="BM Input External Link 6 13 2 2" xfId="4428" xr:uid="{00000000-0005-0000-0000-000035110000}"/>
    <cellStyle name="BM Input External Link 6 13 3" xfId="4429" xr:uid="{00000000-0005-0000-0000-000036110000}"/>
    <cellStyle name="BM Input External Link 6 14" xfId="4430" xr:uid="{00000000-0005-0000-0000-000037110000}"/>
    <cellStyle name="BM Input External Link 6 14 2" xfId="4431" xr:uid="{00000000-0005-0000-0000-000038110000}"/>
    <cellStyle name="BM Input External Link 6 14 2 2" xfId="4432" xr:uid="{00000000-0005-0000-0000-000039110000}"/>
    <cellStyle name="BM Input External Link 6 14 3" xfId="4433" xr:uid="{00000000-0005-0000-0000-00003A110000}"/>
    <cellStyle name="BM Input External Link 6 15" xfId="4434" xr:uid="{00000000-0005-0000-0000-00003B110000}"/>
    <cellStyle name="BM Input External Link 6 15 2" xfId="4435" xr:uid="{00000000-0005-0000-0000-00003C110000}"/>
    <cellStyle name="BM Input External Link 6 15 2 2" xfId="4436" xr:uid="{00000000-0005-0000-0000-00003D110000}"/>
    <cellStyle name="BM Input External Link 6 15 3" xfId="4437" xr:uid="{00000000-0005-0000-0000-00003E110000}"/>
    <cellStyle name="BM Input External Link 6 16" xfId="4438" xr:uid="{00000000-0005-0000-0000-00003F110000}"/>
    <cellStyle name="BM Input External Link 6 16 2" xfId="4439" xr:uid="{00000000-0005-0000-0000-000040110000}"/>
    <cellStyle name="BM Input External Link 6 16 2 2" xfId="4440" xr:uid="{00000000-0005-0000-0000-000041110000}"/>
    <cellStyle name="BM Input External Link 6 16 3" xfId="4441" xr:uid="{00000000-0005-0000-0000-000042110000}"/>
    <cellStyle name="BM Input External Link 6 17" xfId="4442" xr:uid="{00000000-0005-0000-0000-000043110000}"/>
    <cellStyle name="BM Input External Link 6 17 2" xfId="4443" xr:uid="{00000000-0005-0000-0000-000044110000}"/>
    <cellStyle name="BM Input External Link 6 17 2 2" xfId="4444" xr:uid="{00000000-0005-0000-0000-000045110000}"/>
    <cellStyle name="BM Input External Link 6 17 3" xfId="4445" xr:uid="{00000000-0005-0000-0000-000046110000}"/>
    <cellStyle name="BM Input External Link 6 18" xfId="4446" xr:uid="{00000000-0005-0000-0000-000047110000}"/>
    <cellStyle name="BM Input External Link 6 18 2" xfId="4447" xr:uid="{00000000-0005-0000-0000-000048110000}"/>
    <cellStyle name="BM Input External Link 6 18 2 2" xfId="4448" xr:uid="{00000000-0005-0000-0000-000049110000}"/>
    <cellStyle name="BM Input External Link 6 18 3" xfId="4449" xr:uid="{00000000-0005-0000-0000-00004A110000}"/>
    <cellStyle name="BM Input External Link 6 19" xfId="4450" xr:uid="{00000000-0005-0000-0000-00004B110000}"/>
    <cellStyle name="BM Input External Link 6 19 2" xfId="4451" xr:uid="{00000000-0005-0000-0000-00004C110000}"/>
    <cellStyle name="BM Input External Link 6 19 2 2" xfId="4452" xr:uid="{00000000-0005-0000-0000-00004D110000}"/>
    <cellStyle name="BM Input External Link 6 19 3" xfId="4453" xr:uid="{00000000-0005-0000-0000-00004E110000}"/>
    <cellStyle name="BM Input External Link 6 2" xfId="4454" xr:uid="{00000000-0005-0000-0000-00004F110000}"/>
    <cellStyle name="BM Input External Link 6 2 2" xfId="4455" xr:uid="{00000000-0005-0000-0000-000050110000}"/>
    <cellStyle name="BM Input External Link 6 2 2 2" xfId="4456" xr:uid="{00000000-0005-0000-0000-000051110000}"/>
    <cellStyle name="BM Input External Link 6 2 2 3" xfId="4457" xr:uid="{00000000-0005-0000-0000-000052110000}"/>
    <cellStyle name="BM Input External Link 6 2 3" xfId="4458" xr:uid="{00000000-0005-0000-0000-000053110000}"/>
    <cellStyle name="BM Input External Link 6 2 3 2" xfId="4459" xr:uid="{00000000-0005-0000-0000-000054110000}"/>
    <cellStyle name="BM Input External Link 6 2 4" xfId="4460" xr:uid="{00000000-0005-0000-0000-000055110000}"/>
    <cellStyle name="BM Input External Link 6 20" xfId="4461" xr:uid="{00000000-0005-0000-0000-000056110000}"/>
    <cellStyle name="BM Input External Link 6 20 2" xfId="4462" xr:uid="{00000000-0005-0000-0000-000057110000}"/>
    <cellStyle name="BM Input External Link 6 20 2 2" xfId="4463" xr:uid="{00000000-0005-0000-0000-000058110000}"/>
    <cellStyle name="BM Input External Link 6 20 3" xfId="4464" xr:uid="{00000000-0005-0000-0000-000059110000}"/>
    <cellStyle name="BM Input External Link 6 21" xfId="4465" xr:uid="{00000000-0005-0000-0000-00005A110000}"/>
    <cellStyle name="BM Input External Link 6 21 2" xfId="4466" xr:uid="{00000000-0005-0000-0000-00005B110000}"/>
    <cellStyle name="BM Input External Link 6 22" xfId="4467" xr:uid="{00000000-0005-0000-0000-00005C110000}"/>
    <cellStyle name="BM Input External Link 6 23" xfId="4468" xr:uid="{00000000-0005-0000-0000-00005D110000}"/>
    <cellStyle name="BM Input External Link 6 3" xfId="4469" xr:uid="{00000000-0005-0000-0000-00005E110000}"/>
    <cellStyle name="BM Input External Link 6 3 2" xfId="4470" xr:uid="{00000000-0005-0000-0000-00005F110000}"/>
    <cellStyle name="BM Input External Link 6 3 2 2" xfId="4471" xr:uid="{00000000-0005-0000-0000-000060110000}"/>
    <cellStyle name="BM Input External Link 6 3 3" xfId="4472" xr:uid="{00000000-0005-0000-0000-000061110000}"/>
    <cellStyle name="BM Input External Link 6 3 4" xfId="4473" xr:uid="{00000000-0005-0000-0000-000062110000}"/>
    <cellStyle name="BM Input External Link 6 4" xfId="4474" xr:uid="{00000000-0005-0000-0000-000063110000}"/>
    <cellStyle name="BM Input External Link 6 4 2" xfId="4475" xr:uid="{00000000-0005-0000-0000-000064110000}"/>
    <cellStyle name="BM Input External Link 6 4 2 2" xfId="4476" xr:uid="{00000000-0005-0000-0000-000065110000}"/>
    <cellStyle name="BM Input External Link 6 4 3" xfId="4477" xr:uid="{00000000-0005-0000-0000-000066110000}"/>
    <cellStyle name="BM Input External Link 6 4 4" xfId="4478" xr:uid="{00000000-0005-0000-0000-000067110000}"/>
    <cellStyle name="BM Input External Link 6 5" xfId="4479" xr:uid="{00000000-0005-0000-0000-000068110000}"/>
    <cellStyle name="BM Input External Link 6 5 2" xfId="4480" xr:uid="{00000000-0005-0000-0000-000069110000}"/>
    <cellStyle name="BM Input External Link 6 5 2 2" xfId="4481" xr:uid="{00000000-0005-0000-0000-00006A110000}"/>
    <cellStyle name="BM Input External Link 6 5 3" xfId="4482" xr:uid="{00000000-0005-0000-0000-00006B110000}"/>
    <cellStyle name="BM Input External Link 6 6" xfId="4483" xr:uid="{00000000-0005-0000-0000-00006C110000}"/>
    <cellStyle name="BM Input External Link 6 6 2" xfId="4484" xr:uid="{00000000-0005-0000-0000-00006D110000}"/>
    <cellStyle name="BM Input External Link 6 6 2 2" xfId="4485" xr:uid="{00000000-0005-0000-0000-00006E110000}"/>
    <cellStyle name="BM Input External Link 6 6 3" xfId="4486" xr:uid="{00000000-0005-0000-0000-00006F110000}"/>
    <cellStyle name="BM Input External Link 6 7" xfId="4487" xr:uid="{00000000-0005-0000-0000-000070110000}"/>
    <cellStyle name="BM Input External Link 6 7 2" xfId="4488" xr:uid="{00000000-0005-0000-0000-000071110000}"/>
    <cellStyle name="BM Input External Link 6 7 2 2" xfId="4489" xr:uid="{00000000-0005-0000-0000-000072110000}"/>
    <cellStyle name="BM Input External Link 6 7 3" xfId="4490" xr:uid="{00000000-0005-0000-0000-000073110000}"/>
    <cellStyle name="BM Input External Link 6 8" xfId="4491" xr:uid="{00000000-0005-0000-0000-000074110000}"/>
    <cellStyle name="BM Input External Link 6 8 2" xfId="4492" xr:uid="{00000000-0005-0000-0000-000075110000}"/>
    <cellStyle name="BM Input External Link 6 8 2 2" xfId="4493" xr:uid="{00000000-0005-0000-0000-000076110000}"/>
    <cellStyle name="BM Input External Link 6 8 3" xfId="4494" xr:uid="{00000000-0005-0000-0000-000077110000}"/>
    <cellStyle name="BM Input External Link 6 9" xfId="4495" xr:uid="{00000000-0005-0000-0000-000078110000}"/>
    <cellStyle name="BM Input External Link 6 9 2" xfId="4496" xr:uid="{00000000-0005-0000-0000-000079110000}"/>
    <cellStyle name="BM Input External Link 6 9 2 2" xfId="4497" xr:uid="{00000000-0005-0000-0000-00007A110000}"/>
    <cellStyle name="BM Input External Link 6 9 3" xfId="4498" xr:uid="{00000000-0005-0000-0000-00007B110000}"/>
    <cellStyle name="BM Input External Link 7" xfId="4499" xr:uid="{00000000-0005-0000-0000-00007C110000}"/>
    <cellStyle name="BM Input External Link 7 2" xfId="4500" xr:uid="{00000000-0005-0000-0000-00007D110000}"/>
    <cellStyle name="BM Input External Link 7 2 2" xfId="4501" xr:uid="{00000000-0005-0000-0000-00007E110000}"/>
    <cellStyle name="BM Input External Link 7 2 3" xfId="4502" xr:uid="{00000000-0005-0000-0000-00007F110000}"/>
    <cellStyle name="BM Input External Link 7 3" xfId="4503" xr:uid="{00000000-0005-0000-0000-000080110000}"/>
    <cellStyle name="BM Input External Link 7 3 2" xfId="4504" xr:uid="{00000000-0005-0000-0000-000081110000}"/>
    <cellStyle name="BM Input External Link 7 4" xfId="4505" xr:uid="{00000000-0005-0000-0000-000082110000}"/>
    <cellStyle name="BM Input External Link 8" xfId="4506" xr:uid="{00000000-0005-0000-0000-000083110000}"/>
    <cellStyle name="BM Input External Link 8 2" xfId="4507" xr:uid="{00000000-0005-0000-0000-000084110000}"/>
    <cellStyle name="BM Input External Link 8 2 2" xfId="4508" xr:uid="{00000000-0005-0000-0000-000085110000}"/>
    <cellStyle name="BM Input External Link 8 2 3" xfId="4509" xr:uid="{00000000-0005-0000-0000-000086110000}"/>
    <cellStyle name="BM Input External Link 8 3" xfId="4510" xr:uid="{00000000-0005-0000-0000-000087110000}"/>
    <cellStyle name="BM Input External Link 8 4" xfId="4511" xr:uid="{00000000-0005-0000-0000-000088110000}"/>
    <cellStyle name="BM Input External Link 9" xfId="4512" xr:uid="{00000000-0005-0000-0000-000089110000}"/>
    <cellStyle name="BM Input External Link 9 2" xfId="4513" xr:uid="{00000000-0005-0000-0000-00008A110000}"/>
    <cellStyle name="BM Input External Link 9 2 2" xfId="4514" xr:uid="{00000000-0005-0000-0000-00008B110000}"/>
    <cellStyle name="BM Input External Link 9 3" xfId="4515" xr:uid="{00000000-0005-0000-0000-00008C110000}"/>
    <cellStyle name="BM Input External Link 9 4" xfId="4516" xr:uid="{00000000-0005-0000-0000-00008D110000}"/>
    <cellStyle name="BM Input Modeller" xfId="4517" xr:uid="{00000000-0005-0000-0000-00008E110000}"/>
    <cellStyle name="BM Input Modeller 10" xfId="4518" xr:uid="{00000000-0005-0000-0000-00008F110000}"/>
    <cellStyle name="BM Input Modeller 10 2" xfId="4519" xr:uid="{00000000-0005-0000-0000-000090110000}"/>
    <cellStyle name="BM Input Modeller 10 2 2" xfId="4520" xr:uid="{00000000-0005-0000-0000-000091110000}"/>
    <cellStyle name="BM Input Modeller 10 3" xfId="4521" xr:uid="{00000000-0005-0000-0000-000092110000}"/>
    <cellStyle name="BM Input Modeller 11" xfId="4522" xr:uid="{00000000-0005-0000-0000-000093110000}"/>
    <cellStyle name="BM Input Modeller 11 2" xfId="4523" xr:uid="{00000000-0005-0000-0000-000094110000}"/>
    <cellStyle name="BM Input Modeller 11 2 2" xfId="4524" xr:uid="{00000000-0005-0000-0000-000095110000}"/>
    <cellStyle name="BM Input Modeller 11 3" xfId="4525" xr:uid="{00000000-0005-0000-0000-000096110000}"/>
    <cellStyle name="BM Input Modeller 12" xfId="4526" xr:uid="{00000000-0005-0000-0000-000097110000}"/>
    <cellStyle name="BM Input Modeller 12 2" xfId="4527" xr:uid="{00000000-0005-0000-0000-000098110000}"/>
    <cellStyle name="BM Input Modeller 12 2 2" xfId="4528" xr:uid="{00000000-0005-0000-0000-000099110000}"/>
    <cellStyle name="BM Input Modeller 12 3" xfId="4529" xr:uid="{00000000-0005-0000-0000-00009A110000}"/>
    <cellStyle name="BM Input Modeller 13" xfId="4530" xr:uid="{00000000-0005-0000-0000-00009B110000}"/>
    <cellStyle name="BM Input Modeller 13 2" xfId="4531" xr:uid="{00000000-0005-0000-0000-00009C110000}"/>
    <cellStyle name="BM Input Modeller 13 2 2" xfId="4532" xr:uid="{00000000-0005-0000-0000-00009D110000}"/>
    <cellStyle name="BM Input Modeller 13 3" xfId="4533" xr:uid="{00000000-0005-0000-0000-00009E110000}"/>
    <cellStyle name="BM Input Modeller 14" xfId="4534" xr:uid="{00000000-0005-0000-0000-00009F110000}"/>
    <cellStyle name="BM Input Modeller 14 2" xfId="4535" xr:uid="{00000000-0005-0000-0000-0000A0110000}"/>
    <cellStyle name="BM Input Modeller 14 2 2" xfId="4536" xr:uid="{00000000-0005-0000-0000-0000A1110000}"/>
    <cellStyle name="BM Input Modeller 14 3" xfId="4537" xr:uid="{00000000-0005-0000-0000-0000A2110000}"/>
    <cellStyle name="BM Input Modeller 15" xfId="4538" xr:uid="{00000000-0005-0000-0000-0000A3110000}"/>
    <cellStyle name="BM Input Modeller 15 2" xfId="4539" xr:uid="{00000000-0005-0000-0000-0000A4110000}"/>
    <cellStyle name="BM Input Modeller 15 2 2" xfId="4540" xr:uid="{00000000-0005-0000-0000-0000A5110000}"/>
    <cellStyle name="BM Input Modeller 15 3" xfId="4541" xr:uid="{00000000-0005-0000-0000-0000A6110000}"/>
    <cellStyle name="BM Input Modeller 16" xfId="4542" xr:uid="{00000000-0005-0000-0000-0000A7110000}"/>
    <cellStyle name="BM Input Modeller 16 2" xfId="4543" xr:uid="{00000000-0005-0000-0000-0000A8110000}"/>
    <cellStyle name="BM Input Modeller 16 2 2" xfId="4544" xr:uid="{00000000-0005-0000-0000-0000A9110000}"/>
    <cellStyle name="BM Input Modeller 16 3" xfId="4545" xr:uid="{00000000-0005-0000-0000-0000AA110000}"/>
    <cellStyle name="BM Input Modeller 17" xfId="4546" xr:uid="{00000000-0005-0000-0000-0000AB110000}"/>
    <cellStyle name="BM Input Modeller 17 2" xfId="4547" xr:uid="{00000000-0005-0000-0000-0000AC110000}"/>
    <cellStyle name="BM Input Modeller 17 2 2" xfId="4548" xr:uid="{00000000-0005-0000-0000-0000AD110000}"/>
    <cellStyle name="BM Input Modeller 17 3" xfId="4549" xr:uid="{00000000-0005-0000-0000-0000AE110000}"/>
    <cellStyle name="BM Input Modeller 18" xfId="4550" xr:uid="{00000000-0005-0000-0000-0000AF110000}"/>
    <cellStyle name="BM Input Modeller 18 2" xfId="4551" xr:uid="{00000000-0005-0000-0000-0000B0110000}"/>
    <cellStyle name="BM Input Modeller 18 2 2" xfId="4552" xr:uid="{00000000-0005-0000-0000-0000B1110000}"/>
    <cellStyle name="BM Input Modeller 18 3" xfId="4553" xr:uid="{00000000-0005-0000-0000-0000B2110000}"/>
    <cellStyle name="BM Input Modeller 19" xfId="4554" xr:uid="{00000000-0005-0000-0000-0000B3110000}"/>
    <cellStyle name="BM Input Modeller 19 2" xfId="4555" xr:uid="{00000000-0005-0000-0000-0000B4110000}"/>
    <cellStyle name="BM Input Modeller 19 2 2" xfId="4556" xr:uid="{00000000-0005-0000-0000-0000B5110000}"/>
    <cellStyle name="BM Input Modeller 19 3" xfId="4557" xr:uid="{00000000-0005-0000-0000-0000B6110000}"/>
    <cellStyle name="BM Input Modeller 2" xfId="4558" xr:uid="{00000000-0005-0000-0000-0000B7110000}"/>
    <cellStyle name="BM Input Modeller 2 10" xfId="4559" xr:uid="{00000000-0005-0000-0000-0000B8110000}"/>
    <cellStyle name="BM Input Modeller 2 10 2" xfId="4560" xr:uid="{00000000-0005-0000-0000-0000B9110000}"/>
    <cellStyle name="BM Input Modeller 2 10 2 2" xfId="4561" xr:uid="{00000000-0005-0000-0000-0000BA110000}"/>
    <cellStyle name="BM Input Modeller 2 10 3" xfId="4562" xr:uid="{00000000-0005-0000-0000-0000BB110000}"/>
    <cellStyle name="BM Input Modeller 2 11" xfId="4563" xr:uid="{00000000-0005-0000-0000-0000BC110000}"/>
    <cellStyle name="BM Input Modeller 2 11 2" xfId="4564" xr:uid="{00000000-0005-0000-0000-0000BD110000}"/>
    <cellStyle name="BM Input Modeller 2 11 2 2" xfId="4565" xr:uid="{00000000-0005-0000-0000-0000BE110000}"/>
    <cellStyle name="BM Input Modeller 2 11 3" xfId="4566" xr:uid="{00000000-0005-0000-0000-0000BF110000}"/>
    <cellStyle name="BM Input Modeller 2 12" xfId="4567" xr:uid="{00000000-0005-0000-0000-0000C0110000}"/>
    <cellStyle name="BM Input Modeller 2 12 2" xfId="4568" xr:uid="{00000000-0005-0000-0000-0000C1110000}"/>
    <cellStyle name="BM Input Modeller 2 12 2 2" xfId="4569" xr:uid="{00000000-0005-0000-0000-0000C2110000}"/>
    <cellStyle name="BM Input Modeller 2 12 3" xfId="4570" xr:uid="{00000000-0005-0000-0000-0000C3110000}"/>
    <cellStyle name="BM Input Modeller 2 13" xfId="4571" xr:uid="{00000000-0005-0000-0000-0000C4110000}"/>
    <cellStyle name="BM Input Modeller 2 13 2" xfId="4572" xr:uid="{00000000-0005-0000-0000-0000C5110000}"/>
    <cellStyle name="BM Input Modeller 2 13 2 2" xfId="4573" xr:uid="{00000000-0005-0000-0000-0000C6110000}"/>
    <cellStyle name="BM Input Modeller 2 13 3" xfId="4574" xr:uid="{00000000-0005-0000-0000-0000C7110000}"/>
    <cellStyle name="BM Input Modeller 2 14" xfId="4575" xr:uid="{00000000-0005-0000-0000-0000C8110000}"/>
    <cellStyle name="BM Input Modeller 2 14 2" xfId="4576" xr:uid="{00000000-0005-0000-0000-0000C9110000}"/>
    <cellStyle name="BM Input Modeller 2 14 2 2" xfId="4577" xr:uid="{00000000-0005-0000-0000-0000CA110000}"/>
    <cellStyle name="BM Input Modeller 2 14 3" xfId="4578" xr:uid="{00000000-0005-0000-0000-0000CB110000}"/>
    <cellStyle name="BM Input Modeller 2 15" xfId="4579" xr:uid="{00000000-0005-0000-0000-0000CC110000}"/>
    <cellStyle name="BM Input Modeller 2 15 2" xfId="4580" xr:uid="{00000000-0005-0000-0000-0000CD110000}"/>
    <cellStyle name="BM Input Modeller 2 15 2 2" xfId="4581" xr:uid="{00000000-0005-0000-0000-0000CE110000}"/>
    <cellStyle name="BM Input Modeller 2 15 3" xfId="4582" xr:uid="{00000000-0005-0000-0000-0000CF110000}"/>
    <cellStyle name="BM Input Modeller 2 16" xfId="4583" xr:uid="{00000000-0005-0000-0000-0000D0110000}"/>
    <cellStyle name="BM Input Modeller 2 16 2" xfId="4584" xr:uid="{00000000-0005-0000-0000-0000D1110000}"/>
    <cellStyle name="BM Input Modeller 2 16 2 2" xfId="4585" xr:uid="{00000000-0005-0000-0000-0000D2110000}"/>
    <cellStyle name="BM Input Modeller 2 16 3" xfId="4586" xr:uid="{00000000-0005-0000-0000-0000D3110000}"/>
    <cellStyle name="BM Input Modeller 2 17" xfId="4587" xr:uid="{00000000-0005-0000-0000-0000D4110000}"/>
    <cellStyle name="BM Input Modeller 2 17 2" xfId="4588" xr:uid="{00000000-0005-0000-0000-0000D5110000}"/>
    <cellStyle name="BM Input Modeller 2 17 2 2" xfId="4589" xr:uid="{00000000-0005-0000-0000-0000D6110000}"/>
    <cellStyle name="BM Input Modeller 2 17 3" xfId="4590" xr:uid="{00000000-0005-0000-0000-0000D7110000}"/>
    <cellStyle name="BM Input Modeller 2 18" xfId="4591" xr:uid="{00000000-0005-0000-0000-0000D8110000}"/>
    <cellStyle name="BM Input Modeller 2 18 2" xfId="4592" xr:uid="{00000000-0005-0000-0000-0000D9110000}"/>
    <cellStyle name="BM Input Modeller 2 18 2 2" xfId="4593" xr:uid="{00000000-0005-0000-0000-0000DA110000}"/>
    <cellStyle name="BM Input Modeller 2 18 3" xfId="4594" xr:uid="{00000000-0005-0000-0000-0000DB110000}"/>
    <cellStyle name="BM Input Modeller 2 19" xfId="4595" xr:uid="{00000000-0005-0000-0000-0000DC110000}"/>
    <cellStyle name="BM Input Modeller 2 19 2" xfId="4596" xr:uid="{00000000-0005-0000-0000-0000DD110000}"/>
    <cellStyle name="BM Input Modeller 2 19 2 2" xfId="4597" xr:uid="{00000000-0005-0000-0000-0000DE110000}"/>
    <cellStyle name="BM Input Modeller 2 19 3" xfId="4598" xr:uid="{00000000-0005-0000-0000-0000DF110000}"/>
    <cellStyle name="BM Input Modeller 2 2" xfId="4599" xr:uid="{00000000-0005-0000-0000-0000E0110000}"/>
    <cellStyle name="BM Input Modeller 2 2 10" xfId="4600" xr:uid="{00000000-0005-0000-0000-0000E1110000}"/>
    <cellStyle name="BM Input Modeller 2 2 10 2" xfId="4601" xr:uid="{00000000-0005-0000-0000-0000E2110000}"/>
    <cellStyle name="BM Input Modeller 2 2 10 2 2" xfId="4602" xr:uid="{00000000-0005-0000-0000-0000E3110000}"/>
    <cellStyle name="BM Input Modeller 2 2 10 3" xfId="4603" xr:uid="{00000000-0005-0000-0000-0000E4110000}"/>
    <cellStyle name="BM Input Modeller 2 2 11" xfId="4604" xr:uid="{00000000-0005-0000-0000-0000E5110000}"/>
    <cellStyle name="BM Input Modeller 2 2 11 2" xfId="4605" xr:uid="{00000000-0005-0000-0000-0000E6110000}"/>
    <cellStyle name="BM Input Modeller 2 2 11 2 2" xfId="4606" xr:uid="{00000000-0005-0000-0000-0000E7110000}"/>
    <cellStyle name="BM Input Modeller 2 2 11 3" xfId="4607" xr:uid="{00000000-0005-0000-0000-0000E8110000}"/>
    <cellStyle name="BM Input Modeller 2 2 12" xfId="4608" xr:uid="{00000000-0005-0000-0000-0000E9110000}"/>
    <cellStyle name="BM Input Modeller 2 2 12 2" xfId="4609" xr:uid="{00000000-0005-0000-0000-0000EA110000}"/>
    <cellStyle name="BM Input Modeller 2 2 12 2 2" xfId="4610" xr:uid="{00000000-0005-0000-0000-0000EB110000}"/>
    <cellStyle name="BM Input Modeller 2 2 12 3" xfId="4611" xr:uid="{00000000-0005-0000-0000-0000EC110000}"/>
    <cellStyle name="BM Input Modeller 2 2 13" xfId="4612" xr:uid="{00000000-0005-0000-0000-0000ED110000}"/>
    <cellStyle name="BM Input Modeller 2 2 13 2" xfId="4613" xr:uid="{00000000-0005-0000-0000-0000EE110000}"/>
    <cellStyle name="BM Input Modeller 2 2 13 2 2" xfId="4614" xr:uid="{00000000-0005-0000-0000-0000EF110000}"/>
    <cellStyle name="BM Input Modeller 2 2 13 3" xfId="4615" xr:uid="{00000000-0005-0000-0000-0000F0110000}"/>
    <cellStyle name="BM Input Modeller 2 2 14" xfId="4616" xr:uid="{00000000-0005-0000-0000-0000F1110000}"/>
    <cellStyle name="BM Input Modeller 2 2 14 2" xfId="4617" xr:uid="{00000000-0005-0000-0000-0000F2110000}"/>
    <cellStyle name="BM Input Modeller 2 2 14 2 2" xfId="4618" xr:uid="{00000000-0005-0000-0000-0000F3110000}"/>
    <cellStyle name="BM Input Modeller 2 2 14 3" xfId="4619" xr:uid="{00000000-0005-0000-0000-0000F4110000}"/>
    <cellStyle name="BM Input Modeller 2 2 15" xfId="4620" xr:uid="{00000000-0005-0000-0000-0000F5110000}"/>
    <cellStyle name="BM Input Modeller 2 2 15 2" xfId="4621" xr:uid="{00000000-0005-0000-0000-0000F6110000}"/>
    <cellStyle name="BM Input Modeller 2 2 15 2 2" xfId="4622" xr:uid="{00000000-0005-0000-0000-0000F7110000}"/>
    <cellStyle name="BM Input Modeller 2 2 15 3" xfId="4623" xr:uid="{00000000-0005-0000-0000-0000F8110000}"/>
    <cellStyle name="BM Input Modeller 2 2 16" xfId="4624" xr:uid="{00000000-0005-0000-0000-0000F9110000}"/>
    <cellStyle name="BM Input Modeller 2 2 16 2" xfId="4625" xr:uid="{00000000-0005-0000-0000-0000FA110000}"/>
    <cellStyle name="BM Input Modeller 2 2 16 2 2" xfId="4626" xr:uid="{00000000-0005-0000-0000-0000FB110000}"/>
    <cellStyle name="BM Input Modeller 2 2 16 3" xfId="4627" xr:uid="{00000000-0005-0000-0000-0000FC110000}"/>
    <cellStyle name="BM Input Modeller 2 2 17" xfId="4628" xr:uid="{00000000-0005-0000-0000-0000FD110000}"/>
    <cellStyle name="BM Input Modeller 2 2 17 2" xfId="4629" xr:uid="{00000000-0005-0000-0000-0000FE110000}"/>
    <cellStyle name="BM Input Modeller 2 2 17 2 2" xfId="4630" xr:uid="{00000000-0005-0000-0000-0000FF110000}"/>
    <cellStyle name="BM Input Modeller 2 2 17 3" xfId="4631" xr:uid="{00000000-0005-0000-0000-000000120000}"/>
    <cellStyle name="BM Input Modeller 2 2 18" xfId="4632" xr:uid="{00000000-0005-0000-0000-000001120000}"/>
    <cellStyle name="BM Input Modeller 2 2 18 2" xfId="4633" xr:uid="{00000000-0005-0000-0000-000002120000}"/>
    <cellStyle name="BM Input Modeller 2 2 19" xfId="4634" xr:uid="{00000000-0005-0000-0000-000003120000}"/>
    <cellStyle name="BM Input Modeller 2 2 2" xfId="4635" xr:uid="{00000000-0005-0000-0000-000004120000}"/>
    <cellStyle name="BM Input Modeller 2 2 2 10" xfId="4636" xr:uid="{00000000-0005-0000-0000-000005120000}"/>
    <cellStyle name="BM Input Modeller 2 2 2 10 2" xfId="4637" xr:uid="{00000000-0005-0000-0000-000006120000}"/>
    <cellStyle name="BM Input Modeller 2 2 2 10 2 2" xfId="4638" xr:uid="{00000000-0005-0000-0000-000007120000}"/>
    <cellStyle name="BM Input Modeller 2 2 2 10 3" xfId="4639" xr:uid="{00000000-0005-0000-0000-000008120000}"/>
    <cellStyle name="BM Input Modeller 2 2 2 11" xfId="4640" xr:uid="{00000000-0005-0000-0000-000009120000}"/>
    <cellStyle name="BM Input Modeller 2 2 2 11 2" xfId="4641" xr:uid="{00000000-0005-0000-0000-00000A120000}"/>
    <cellStyle name="BM Input Modeller 2 2 2 11 2 2" xfId="4642" xr:uid="{00000000-0005-0000-0000-00000B120000}"/>
    <cellStyle name="BM Input Modeller 2 2 2 11 3" xfId="4643" xr:uid="{00000000-0005-0000-0000-00000C120000}"/>
    <cellStyle name="BM Input Modeller 2 2 2 12" xfId="4644" xr:uid="{00000000-0005-0000-0000-00000D120000}"/>
    <cellStyle name="BM Input Modeller 2 2 2 12 2" xfId="4645" xr:uid="{00000000-0005-0000-0000-00000E120000}"/>
    <cellStyle name="BM Input Modeller 2 2 2 12 2 2" xfId="4646" xr:uid="{00000000-0005-0000-0000-00000F120000}"/>
    <cellStyle name="BM Input Modeller 2 2 2 12 3" xfId="4647" xr:uid="{00000000-0005-0000-0000-000010120000}"/>
    <cellStyle name="BM Input Modeller 2 2 2 13" xfId="4648" xr:uid="{00000000-0005-0000-0000-000011120000}"/>
    <cellStyle name="BM Input Modeller 2 2 2 13 2" xfId="4649" xr:uid="{00000000-0005-0000-0000-000012120000}"/>
    <cellStyle name="BM Input Modeller 2 2 2 13 2 2" xfId="4650" xr:uid="{00000000-0005-0000-0000-000013120000}"/>
    <cellStyle name="BM Input Modeller 2 2 2 13 3" xfId="4651" xr:uid="{00000000-0005-0000-0000-000014120000}"/>
    <cellStyle name="BM Input Modeller 2 2 2 14" xfId="4652" xr:uid="{00000000-0005-0000-0000-000015120000}"/>
    <cellStyle name="BM Input Modeller 2 2 2 14 2" xfId="4653" xr:uid="{00000000-0005-0000-0000-000016120000}"/>
    <cellStyle name="BM Input Modeller 2 2 2 14 2 2" xfId="4654" xr:uid="{00000000-0005-0000-0000-000017120000}"/>
    <cellStyle name="BM Input Modeller 2 2 2 14 3" xfId="4655" xr:uid="{00000000-0005-0000-0000-000018120000}"/>
    <cellStyle name="BM Input Modeller 2 2 2 15" xfId="4656" xr:uid="{00000000-0005-0000-0000-000019120000}"/>
    <cellStyle name="BM Input Modeller 2 2 2 15 2" xfId="4657" xr:uid="{00000000-0005-0000-0000-00001A120000}"/>
    <cellStyle name="BM Input Modeller 2 2 2 15 2 2" xfId="4658" xr:uid="{00000000-0005-0000-0000-00001B120000}"/>
    <cellStyle name="BM Input Modeller 2 2 2 15 3" xfId="4659" xr:uid="{00000000-0005-0000-0000-00001C120000}"/>
    <cellStyle name="BM Input Modeller 2 2 2 16" xfId="4660" xr:uid="{00000000-0005-0000-0000-00001D120000}"/>
    <cellStyle name="BM Input Modeller 2 2 2 16 2" xfId="4661" xr:uid="{00000000-0005-0000-0000-00001E120000}"/>
    <cellStyle name="BM Input Modeller 2 2 2 16 2 2" xfId="4662" xr:uid="{00000000-0005-0000-0000-00001F120000}"/>
    <cellStyle name="BM Input Modeller 2 2 2 16 3" xfId="4663" xr:uid="{00000000-0005-0000-0000-000020120000}"/>
    <cellStyle name="BM Input Modeller 2 2 2 17" xfId="4664" xr:uid="{00000000-0005-0000-0000-000021120000}"/>
    <cellStyle name="BM Input Modeller 2 2 2 17 2" xfId="4665" xr:uid="{00000000-0005-0000-0000-000022120000}"/>
    <cellStyle name="BM Input Modeller 2 2 2 17 2 2" xfId="4666" xr:uid="{00000000-0005-0000-0000-000023120000}"/>
    <cellStyle name="BM Input Modeller 2 2 2 17 3" xfId="4667" xr:uid="{00000000-0005-0000-0000-000024120000}"/>
    <cellStyle name="BM Input Modeller 2 2 2 18" xfId="4668" xr:uid="{00000000-0005-0000-0000-000025120000}"/>
    <cellStyle name="BM Input Modeller 2 2 2 18 2" xfId="4669" xr:uid="{00000000-0005-0000-0000-000026120000}"/>
    <cellStyle name="BM Input Modeller 2 2 2 18 2 2" xfId="4670" xr:uid="{00000000-0005-0000-0000-000027120000}"/>
    <cellStyle name="BM Input Modeller 2 2 2 18 3" xfId="4671" xr:uid="{00000000-0005-0000-0000-000028120000}"/>
    <cellStyle name="BM Input Modeller 2 2 2 19" xfId="4672" xr:uid="{00000000-0005-0000-0000-000029120000}"/>
    <cellStyle name="BM Input Modeller 2 2 2 19 2" xfId="4673" xr:uid="{00000000-0005-0000-0000-00002A120000}"/>
    <cellStyle name="BM Input Modeller 2 2 2 19 2 2" xfId="4674" xr:uid="{00000000-0005-0000-0000-00002B120000}"/>
    <cellStyle name="BM Input Modeller 2 2 2 19 3" xfId="4675" xr:uid="{00000000-0005-0000-0000-00002C120000}"/>
    <cellStyle name="BM Input Modeller 2 2 2 2" xfId="4676" xr:uid="{00000000-0005-0000-0000-00002D120000}"/>
    <cellStyle name="BM Input Modeller 2 2 2 2 2" xfId="4677" xr:uid="{00000000-0005-0000-0000-00002E120000}"/>
    <cellStyle name="BM Input Modeller 2 2 2 2 2 2" xfId="4678" xr:uid="{00000000-0005-0000-0000-00002F120000}"/>
    <cellStyle name="BM Input Modeller 2 2 2 2 2 3" xfId="4679" xr:uid="{00000000-0005-0000-0000-000030120000}"/>
    <cellStyle name="BM Input Modeller 2 2 2 2 3" xfId="4680" xr:uid="{00000000-0005-0000-0000-000031120000}"/>
    <cellStyle name="BM Input Modeller 2 2 2 2 3 2" xfId="4681" xr:uid="{00000000-0005-0000-0000-000032120000}"/>
    <cellStyle name="BM Input Modeller 2 2 2 2 4" xfId="4682" xr:uid="{00000000-0005-0000-0000-000033120000}"/>
    <cellStyle name="BM Input Modeller 2 2 2 20" xfId="4683" xr:uid="{00000000-0005-0000-0000-000034120000}"/>
    <cellStyle name="BM Input Modeller 2 2 2 20 2" xfId="4684" xr:uid="{00000000-0005-0000-0000-000035120000}"/>
    <cellStyle name="BM Input Modeller 2 2 2 20 2 2" xfId="4685" xr:uid="{00000000-0005-0000-0000-000036120000}"/>
    <cellStyle name="BM Input Modeller 2 2 2 20 3" xfId="4686" xr:uid="{00000000-0005-0000-0000-000037120000}"/>
    <cellStyle name="BM Input Modeller 2 2 2 21" xfId="4687" xr:uid="{00000000-0005-0000-0000-000038120000}"/>
    <cellStyle name="BM Input Modeller 2 2 2 21 2" xfId="4688" xr:uid="{00000000-0005-0000-0000-000039120000}"/>
    <cellStyle name="BM Input Modeller 2 2 2 22" xfId="4689" xr:uid="{00000000-0005-0000-0000-00003A120000}"/>
    <cellStyle name="BM Input Modeller 2 2 2 23" xfId="4690" xr:uid="{00000000-0005-0000-0000-00003B120000}"/>
    <cellStyle name="BM Input Modeller 2 2 2 3" xfId="4691" xr:uid="{00000000-0005-0000-0000-00003C120000}"/>
    <cellStyle name="BM Input Modeller 2 2 2 3 2" xfId="4692" xr:uid="{00000000-0005-0000-0000-00003D120000}"/>
    <cellStyle name="BM Input Modeller 2 2 2 3 2 2" xfId="4693" xr:uid="{00000000-0005-0000-0000-00003E120000}"/>
    <cellStyle name="BM Input Modeller 2 2 2 3 3" xfId="4694" xr:uid="{00000000-0005-0000-0000-00003F120000}"/>
    <cellStyle name="BM Input Modeller 2 2 2 3 4" xfId="4695" xr:uid="{00000000-0005-0000-0000-000040120000}"/>
    <cellStyle name="BM Input Modeller 2 2 2 4" xfId="4696" xr:uid="{00000000-0005-0000-0000-000041120000}"/>
    <cellStyle name="BM Input Modeller 2 2 2 4 2" xfId="4697" xr:uid="{00000000-0005-0000-0000-000042120000}"/>
    <cellStyle name="BM Input Modeller 2 2 2 4 2 2" xfId="4698" xr:uid="{00000000-0005-0000-0000-000043120000}"/>
    <cellStyle name="BM Input Modeller 2 2 2 4 3" xfId="4699" xr:uid="{00000000-0005-0000-0000-000044120000}"/>
    <cellStyle name="BM Input Modeller 2 2 2 4 4" xfId="4700" xr:uid="{00000000-0005-0000-0000-000045120000}"/>
    <cellStyle name="BM Input Modeller 2 2 2 5" xfId="4701" xr:uid="{00000000-0005-0000-0000-000046120000}"/>
    <cellStyle name="BM Input Modeller 2 2 2 5 2" xfId="4702" xr:uid="{00000000-0005-0000-0000-000047120000}"/>
    <cellStyle name="BM Input Modeller 2 2 2 5 2 2" xfId="4703" xr:uid="{00000000-0005-0000-0000-000048120000}"/>
    <cellStyle name="BM Input Modeller 2 2 2 5 3" xfId="4704" xr:uid="{00000000-0005-0000-0000-000049120000}"/>
    <cellStyle name="BM Input Modeller 2 2 2 6" xfId="4705" xr:uid="{00000000-0005-0000-0000-00004A120000}"/>
    <cellStyle name="BM Input Modeller 2 2 2 6 2" xfId="4706" xr:uid="{00000000-0005-0000-0000-00004B120000}"/>
    <cellStyle name="BM Input Modeller 2 2 2 6 2 2" xfId="4707" xr:uid="{00000000-0005-0000-0000-00004C120000}"/>
    <cellStyle name="BM Input Modeller 2 2 2 6 3" xfId="4708" xr:uid="{00000000-0005-0000-0000-00004D120000}"/>
    <cellStyle name="BM Input Modeller 2 2 2 7" xfId="4709" xr:uid="{00000000-0005-0000-0000-00004E120000}"/>
    <cellStyle name="BM Input Modeller 2 2 2 7 2" xfId="4710" xr:uid="{00000000-0005-0000-0000-00004F120000}"/>
    <cellStyle name="BM Input Modeller 2 2 2 7 2 2" xfId="4711" xr:uid="{00000000-0005-0000-0000-000050120000}"/>
    <cellStyle name="BM Input Modeller 2 2 2 7 3" xfId="4712" xr:uid="{00000000-0005-0000-0000-000051120000}"/>
    <cellStyle name="BM Input Modeller 2 2 2 8" xfId="4713" xr:uid="{00000000-0005-0000-0000-000052120000}"/>
    <cellStyle name="BM Input Modeller 2 2 2 8 2" xfId="4714" xr:uid="{00000000-0005-0000-0000-000053120000}"/>
    <cellStyle name="BM Input Modeller 2 2 2 8 2 2" xfId="4715" xr:uid="{00000000-0005-0000-0000-000054120000}"/>
    <cellStyle name="BM Input Modeller 2 2 2 8 3" xfId="4716" xr:uid="{00000000-0005-0000-0000-000055120000}"/>
    <cellStyle name="BM Input Modeller 2 2 2 9" xfId="4717" xr:uid="{00000000-0005-0000-0000-000056120000}"/>
    <cellStyle name="BM Input Modeller 2 2 2 9 2" xfId="4718" xr:uid="{00000000-0005-0000-0000-000057120000}"/>
    <cellStyle name="BM Input Modeller 2 2 2 9 2 2" xfId="4719" xr:uid="{00000000-0005-0000-0000-000058120000}"/>
    <cellStyle name="BM Input Modeller 2 2 2 9 3" xfId="4720" xr:uid="{00000000-0005-0000-0000-000059120000}"/>
    <cellStyle name="BM Input Modeller 2 2 20" xfId="4721" xr:uid="{00000000-0005-0000-0000-00005A120000}"/>
    <cellStyle name="BM Input Modeller 2 2 3" xfId="4722" xr:uid="{00000000-0005-0000-0000-00005B120000}"/>
    <cellStyle name="BM Input Modeller 2 2 3 2" xfId="4723" xr:uid="{00000000-0005-0000-0000-00005C120000}"/>
    <cellStyle name="BM Input Modeller 2 2 3 2 2" xfId="4724" xr:uid="{00000000-0005-0000-0000-00005D120000}"/>
    <cellStyle name="BM Input Modeller 2 2 3 2 3" xfId="4725" xr:uid="{00000000-0005-0000-0000-00005E120000}"/>
    <cellStyle name="BM Input Modeller 2 2 3 3" xfId="4726" xr:uid="{00000000-0005-0000-0000-00005F120000}"/>
    <cellStyle name="BM Input Modeller 2 2 3 3 2" xfId="4727" xr:uid="{00000000-0005-0000-0000-000060120000}"/>
    <cellStyle name="BM Input Modeller 2 2 3 4" xfId="4728" xr:uid="{00000000-0005-0000-0000-000061120000}"/>
    <cellStyle name="BM Input Modeller 2 2 4" xfId="4729" xr:uid="{00000000-0005-0000-0000-000062120000}"/>
    <cellStyle name="BM Input Modeller 2 2 4 2" xfId="4730" xr:uid="{00000000-0005-0000-0000-000063120000}"/>
    <cellStyle name="BM Input Modeller 2 2 4 2 2" xfId="4731" xr:uid="{00000000-0005-0000-0000-000064120000}"/>
    <cellStyle name="BM Input Modeller 2 2 4 3" xfId="4732" xr:uid="{00000000-0005-0000-0000-000065120000}"/>
    <cellStyle name="BM Input Modeller 2 2 4 4" xfId="4733" xr:uid="{00000000-0005-0000-0000-000066120000}"/>
    <cellStyle name="BM Input Modeller 2 2 5" xfId="4734" xr:uid="{00000000-0005-0000-0000-000067120000}"/>
    <cellStyle name="BM Input Modeller 2 2 5 2" xfId="4735" xr:uid="{00000000-0005-0000-0000-000068120000}"/>
    <cellStyle name="BM Input Modeller 2 2 5 2 2" xfId="4736" xr:uid="{00000000-0005-0000-0000-000069120000}"/>
    <cellStyle name="BM Input Modeller 2 2 5 3" xfId="4737" xr:uid="{00000000-0005-0000-0000-00006A120000}"/>
    <cellStyle name="BM Input Modeller 2 2 5 4" xfId="4738" xr:uid="{00000000-0005-0000-0000-00006B120000}"/>
    <cellStyle name="BM Input Modeller 2 2 6" xfId="4739" xr:uid="{00000000-0005-0000-0000-00006C120000}"/>
    <cellStyle name="BM Input Modeller 2 2 6 2" xfId="4740" xr:uid="{00000000-0005-0000-0000-00006D120000}"/>
    <cellStyle name="BM Input Modeller 2 2 6 2 2" xfId="4741" xr:uid="{00000000-0005-0000-0000-00006E120000}"/>
    <cellStyle name="BM Input Modeller 2 2 6 3" xfId="4742" xr:uid="{00000000-0005-0000-0000-00006F120000}"/>
    <cellStyle name="BM Input Modeller 2 2 7" xfId="4743" xr:uid="{00000000-0005-0000-0000-000070120000}"/>
    <cellStyle name="BM Input Modeller 2 2 7 2" xfId="4744" xr:uid="{00000000-0005-0000-0000-000071120000}"/>
    <cellStyle name="BM Input Modeller 2 2 7 2 2" xfId="4745" xr:uid="{00000000-0005-0000-0000-000072120000}"/>
    <cellStyle name="BM Input Modeller 2 2 7 3" xfId="4746" xr:uid="{00000000-0005-0000-0000-000073120000}"/>
    <cellStyle name="BM Input Modeller 2 2 8" xfId="4747" xr:uid="{00000000-0005-0000-0000-000074120000}"/>
    <cellStyle name="BM Input Modeller 2 2 8 2" xfId="4748" xr:uid="{00000000-0005-0000-0000-000075120000}"/>
    <cellStyle name="BM Input Modeller 2 2 8 2 2" xfId="4749" xr:uid="{00000000-0005-0000-0000-000076120000}"/>
    <cellStyle name="BM Input Modeller 2 2 8 3" xfId="4750" xr:uid="{00000000-0005-0000-0000-000077120000}"/>
    <cellStyle name="BM Input Modeller 2 2 9" xfId="4751" xr:uid="{00000000-0005-0000-0000-000078120000}"/>
    <cellStyle name="BM Input Modeller 2 2 9 2" xfId="4752" xr:uid="{00000000-0005-0000-0000-000079120000}"/>
    <cellStyle name="BM Input Modeller 2 2 9 2 2" xfId="4753" xr:uid="{00000000-0005-0000-0000-00007A120000}"/>
    <cellStyle name="BM Input Modeller 2 2 9 3" xfId="4754" xr:uid="{00000000-0005-0000-0000-00007B120000}"/>
    <cellStyle name="BM Input Modeller 2 20" xfId="4755" xr:uid="{00000000-0005-0000-0000-00007C120000}"/>
    <cellStyle name="BM Input Modeller 2 20 2" xfId="4756" xr:uid="{00000000-0005-0000-0000-00007D120000}"/>
    <cellStyle name="BM Input Modeller 2 20 2 2" xfId="4757" xr:uid="{00000000-0005-0000-0000-00007E120000}"/>
    <cellStyle name="BM Input Modeller 2 20 3" xfId="4758" xr:uid="{00000000-0005-0000-0000-00007F120000}"/>
    <cellStyle name="BM Input Modeller 2 21" xfId="4759" xr:uid="{00000000-0005-0000-0000-000080120000}"/>
    <cellStyle name="BM Input Modeller 2 21 2" xfId="4760" xr:uid="{00000000-0005-0000-0000-000081120000}"/>
    <cellStyle name="BM Input Modeller 2 22" xfId="4761" xr:uid="{00000000-0005-0000-0000-000082120000}"/>
    <cellStyle name="BM Input Modeller 2 23" xfId="4762" xr:uid="{00000000-0005-0000-0000-000083120000}"/>
    <cellStyle name="BM Input Modeller 2 3" xfId="4763" xr:uid="{00000000-0005-0000-0000-000084120000}"/>
    <cellStyle name="BM Input Modeller 2 3 10" xfId="4764" xr:uid="{00000000-0005-0000-0000-000085120000}"/>
    <cellStyle name="BM Input Modeller 2 3 10 2" xfId="4765" xr:uid="{00000000-0005-0000-0000-000086120000}"/>
    <cellStyle name="BM Input Modeller 2 3 10 2 2" xfId="4766" xr:uid="{00000000-0005-0000-0000-000087120000}"/>
    <cellStyle name="BM Input Modeller 2 3 10 3" xfId="4767" xr:uid="{00000000-0005-0000-0000-000088120000}"/>
    <cellStyle name="BM Input Modeller 2 3 11" xfId="4768" xr:uid="{00000000-0005-0000-0000-000089120000}"/>
    <cellStyle name="BM Input Modeller 2 3 11 2" xfId="4769" xr:uid="{00000000-0005-0000-0000-00008A120000}"/>
    <cellStyle name="BM Input Modeller 2 3 11 2 2" xfId="4770" xr:uid="{00000000-0005-0000-0000-00008B120000}"/>
    <cellStyle name="BM Input Modeller 2 3 11 3" xfId="4771" xr:uid="{00000000-0005-0000-0000-00008C120000}"/>
    <cellStyle name="BM Input Modeller 2 3 12" xfId="4772" xr:uid="{00000000-0005-0000-0000-00008D120000}"/>
    <cellStyle name="BM Input Modeller 2 3 12 2" xfId="4773" xr:uid="{00000000-0005-0000-0000-00008E120000}"/>
    <cellStyle name="BM Input Modeller 2 3 12 2 2" xfId="4774" xr:uid="{00000000-0005-0000-0000-00008F120000}"/>
    <cellStyle name="BM Input Modeller 2 3 12 3" xfId="4775" xr:uid="{00000000-0005-0000-0000-000090120000}"/>
    <cellStyle name="BM Input Modeller 2 3 13" xfId="4776" xr:uid="{00000000-0005-0000-0000-000091120000}"/>
    <cellStyle name="BM Input Modeller 2 3 13 2" xfId="4777" xr:uid="{00000000-0005-0000-0000-000092120000}"/>
    <cellStyle name="BM Input Modeller 2 3 13 2 2" xfId="4778" xr:uid="{00000000-0005-0000-0000-000093120000}"/>
    <cellStyle name="BM Input Modeller 2 3 13 3" xfId="4779" xr:uid="{00000000-0005-0000-0000-000094120000}"/>
    <cellStyle name="BM Input Modeller 2 3 14" xfId="4780" xr:uid="{00000000-0005-0000-0000-000095120000}"/>
    <cellStyle name="BM Input Modeller 2 3 14 2" xfId="4781" xr:uid="{00000000-0005-0000-0000-000096120000}"/>
    <cellStyle name="BM Input Modeller 2 3 14 2 2" xfId="4782" xr:uid="{00000000-0005-0000-0000-000097120000}"/>
    <cellStyle name="BM Input Modeller 2 3 14 3" xfId="4783" xr:uid="{00000000-0005-0000-0000-000098120000}"/>
    <cellStyle name="BM Input Modeller 2 3 15" xfId="4784" xr:uid="{00000000-0005-0000-0000-000099120000}"/>
    <cellStyle name="BM Input Modeller 2 3 15 2" xfId="4785" xr:uid="{00000000-0005-0000-0000-00009A120000}"/>
    <cellStyle name="BM Input Modeller 2 3 15 2 2" xfId="4786" xr:uid="{00000000-0005-0000-0000-00009B120000}"/>
    <cellStyle name="BM Input Modeller 2 3 15 3" xfId="4787" xr:uid="{00000000-0005-0000-0000-00009C120000}"/>
    <cellStyle name="BM Input Modeller 2 3 16" xfId="4788" xr:uid="{00000000-0005-0000-0000-00009D120000}"/>
    <cellStyle name="BM Input Modeller 2 3 16 2" xfId="4789" xr:uid="{00000000-0005-0000-0000-00009E120000}"/>
    <cellStyle name="BM Input Modeller 2 3 16 2 2" xfId="4790" xr:uid="{00000000-0005-0000-0000-00009F120000}"/>
    <cellStyle name="BM Input Modeller 2 3 16 3" xfId="4791" xr:uid="{00000000-0005-0000-0000-0000A0120000}"/>
    <cellStyle name="BM Input Modeller 2 3 17" xfId="4792" xr:uid="{00000000-0005-0000-0000-0000A1120000}"/>
    <cellStyle name="BM Input Modeller 2 3 17 2" xfId="4793" xr:uid="{00000000-0005-0000-0000-0000A2120000}"/>
    <cellStyle name="BM Input Modeller 2 3 17 2 2" xfId="4794" xr:uid="{00000000-0005-0000-0000-0000A3120000}"/>
    <cellStyle name="BM Input Modeller 2 3 17 3" xfId="4795" xr:uid="{00000000-0005-0000-0000-0000A4120000}"/>
    <cellStyle name="BM Input Modeller 2 3 18" xfId="4796" xr:uid="{00000000-0005-0000-0000-0000A5120000}"/>
    <cellStyle name="BM Input Modeller 2 3 18 2" xfId="4797" xr:uid="{00000000-0005-0000-0000-0000A6120000}"/>
    <cellStyle name="BM Input Modeller 2 3 19" xfId="4798" xr:uid="{00000000-0005-0000-0000-0000A7120000}"/>
    <cellStyle name="BM Input Modeller 2 3 2" xfId="4799" xr:uid="{00000000-0005-0000-0000-0000A8120000}"/>
    <cellStyle name="BM Input Modeller 2 3 2 10" xfId="4800" xr:uid="{00000000-0005-0000-0000-0000A9120000}"/>
    <cellStyle name="BM Input Modeller 2 3 2 10 2" xfId="4801" xr:uid="{00000000-0005-0000-0000-0000AA120000}"/>
    <cellStyle name="BM Input Modeller 2 3 2 10 2 2" xfId="4802" xr:uid="{00000000-0005-0000-0000-0000AB120000}"/>
    <cellStyle name="BM Input Modeller 2 3 2 10 3" xfId="4803" xr:uid="{00000000-0005-0000-0000-0000AC120000}"/>
    <cellStyle name="BM Input Modeller 2 3 2 11" xfId="4804" xr:uid="{00000000-0005-0000-0000-0000AD120000}"/>
    <cellStyle name="BM Input Modeller 2 3 2 11 2" xfId="4805" xr:uid="{00000000-0005-0000-0000-0000AE120000}"/>
    <cellStyle name="BM Input Modeller 2 3 2 11 2 2" xfId="4806" xr:uid="{00000000-0005-0000-0000-0000AF120000}"/>
    <cellStyle name="BM Input Modeller 2 3 2 11 3" xfId="4807" xr:uid="{00000000-0005-0000-0000-0000B0120000}"/>
    <cellStyle name="BM Input Modeller 2 3 2 12" xfId="4808" xr:uid="{00000000-0005-0000-0000-0000B1120000}"/>
    <cellStyle name="BM Input Modeller 2 3 2 12 2" xfId="4809" xr:uid="{00000000-0005-0000-0000-0000B2120000}"/>
    <cellStyle name="BM Input Modeller 2 3 2 12 2 2" xfId="4810" xr:uid="{00000000-0005-0000-0000-0000B3120000}"/>
    <cellStyle name="BM Input Modeller 2 3 2 12 3" xfId="4811" xr:uid="{00000000-0005-0000-0000-0000B4120000}"/>
    <cellStyle name="BM Input Modeller 2 3 2 13" xfId="4812" xr:uid="{00000000-0005-0000-0000-0000B5120000}"/>
    <cellStyle name="BM Input Modeller 2 3 2 13 2" xfId="4813" xr:uid="{00000000-0005-0000-0000-0000B6120000}"/>
    <cellStyle name="BM Input Modeller 2 3 2 13 2 2" xfId="4814" xr:uid="{00000000-0005-0000-0000-0000B7120000}"/>
    <cellStyle name="BM Input Modeller 2 3 2 13 3" xfId="4815" xr:uid="{00000000-0005-0000-0000-0000B8120000}"/>
    <cellStyle name="BM Input Modeller 2 3 2 14" xfId="4816" xr:uid="{00000000-0005-0000-0000-0000B9120000}"/>
    <cellStyle name="BM Input Modeller 2 3 2 14 2" xfId="4817" xr:uid="{00000000-0005-0000-0000-0000BA120000}"/>
    <cellStyle name="BM Input Modeller 2 3 2 14 2 2" xfId="4818" xr:uid="{00000000-0005-0000-0000-0000BB120000}"/>
    <cellStyle name="BM Input Modeller 2 3 2 14 3" xfId="4819" xr:uid="{00000000-0005-0000-0000-0000BC120000}"/>
    <cellStyle name="BM Input Modeller 2 3 2 15" xfId="4820" xr:uid="{00000000-0005-0000-0000-0000BD120000}"/>
    <cellStyle name="BM Input Modeller 2 3 2 15 2" xfId="4821" xr:uid="{00000000-0005-0000-0000-0000BE120000}"/>
    <cellStyle name="BM Input Modeller 2 3 2 15 2 2" xfId="4822" xr:uid="{00000000-0005-0000-0000-0000BF120000}"/>
    <cellStyle name="BM Input Modeller 2 3 2 15 3" xfId="4823" xr:uid="{00000000-0005-0000-0000-0000C0120000}"/>
    <cellStyle name="BM Input Modeller 2 3 2 16" xfId="4824" xr:uid="{00000000-0005-0000-0000-0000C1120000}"/>
    <cellStyle name="BM Input Modeller 2 3 2 16 2" xfId="4825" xr:uid="{00000000-0005-0000-0000-0000C2120000}"/>
    <cellStyle name="BM Input Modeller 2 3 2 16 2 2" xfId="4826" xr:uid="{00000000-0005-0000-0000-0000C3120000}"/>
    <cellStyle name="BM Input Modeller 2 3 2 16 3" xfId="4827" xr:uid="{00000000-0005-0000-0000-0000C4120000}"/>
    <cellStyle name="BM Input Modeller 2 3 2 17" xfId="4828" xr:uid="{00000000-0005-0000-0000-0000C5120000}"/>
    <cellStyle name="BM Input Modeller 2 3 2 17 2" xfId="4829" xr:uid="{00000000-0005-0000-0000-0000C6120000}"/>
    <cellStyle name="BM Input Modeller 2 3 2 17 2 2" xfId="4830" xr:uid="{00000000-0005-0000-0000-0000C7120000}"/>
    <cellStyle name="BM Input Modeller 2 3 2 17 3" xfId="4831" xr:uid="{00000000-0005-0000-0000-0000C8120000}"/>
    <cellStyle name="BM Input Modeller 2 3 2 18" xfId="4832" xr:uid="{00000000-0005-0000-0000-0000C9120000}"/>
    <cellStyle name="BM Input Modeller 2 3 2 18 2" xfId="4833" xr:uid="{00000000-0005-0000-0000-0000CA120000}"/>
    <cellStyle name="BM Input Modeller 2 3 2 18 2 2" xfId="4834" xr:uid="{00000000-0005-0000-0000-0000CB120000}"/>
    <cellStyle name="BM Input Modeller 2 3 2 18 3" xfId="4835" xr:uid="{00000000-0005-0000-0000-0000CC120000}"/>
    <cellStyle name="BM Input Modeller 2 3 2 19" xfId="4836" xr:uid="{00000000-0005-0000-0000-0000CD120000}"/>
    <cellStyle name="BM Input Modeller 2 3 2 19 2" xfId="4837" xr:uid="{00000000-0005-0000-0000-0000CE120000}"/>
    <cellStyle name="BM Input Modeller 2 3 2 19 2 2" xfId="4838" xr:uid="{00000000-0005-0000-0000-0000CF120000}"/>
    <cellStyle name="BM Input Modeller 2 3 2 19 3" xfId="4839" xr:uid="{00000000-0005-0000-0000-0000D0120000}"/>
    <cellStyle name="BM Input Modeller 2 3 2 2" xfId="4840" xr:uid="{00000000-0005-0000-0000-0000D1120000}"/>
    <cellStyle name="BM Input Modeller 2 3 2 2 2" xfId="4841" xr:uid="{00000000-0005-0000-0000-0000D2120000}"/>
    <cellStyle name="BM Input Modeller 2 3 2 2 2 2" xfId="4842" xr:uid="{00000000-0005-0000-0000-0000D3120000}"/>
    <cellStyle name="BM Input Modeller 2 3 2 2 3" xfId="4843" xr:uid="{00000000-0005-0000-0000-0000D4120000}"/>
    <cellStyle name="BM Input Modeller 2 3 2 2 4" xfId="4844" xr:uid="{00000000-0005-0000-0000-0000D5120000}"/>
    <cellStyle name="BM Input Modeller 2 3 2 20" xfId="4845" xr:uid="{00000000-0005-0000-0000-0000D6120000}"/>
    <cellStyle name="BM Input Modeller 2 3 2 20 2" xfId="4846" xr:uid="{00000000-0005-0000-0000-0000D7120000}"/>
    <cellStyle name="BM Input Modeller 2 3 2 20 2 2" xfId="4847" xr:uid="{00000000-0005-0000-0000-0000D8120000}"/>
    <cellStyle name="BM Input Modeller 2 3 2 20 3" xfId="4848" xr:uid="{00000000-0005-0000-0000-0000D9120000}"/>
    <cellStyle name="BM Input Modeller 2 3 2 21" xfId="4849" xr:uid="{00000000-0005-0000-0000-0000DA120000}"/>
    <cellStyle name="BM Input Modeller 2 3 2 21 2" xfId="4850" xr:uid="{00000000-0005-0000-0000-0000DB120000}"/>
    <cellStyle name="BM Input Modeller 2 3 2 22" xfId="4851" xr:uid="{00000000-0005-0000-0000-0000DC120000}"/>
    <cellStyle name="BM Input Modeller 2 3 2 23" xfId="4852" xr:uid="{00000000-0005-0000-0000-0000DD120000}"/>
    <cellStyle name="BM Input Modeller 2 3 2 3" xfId="4853" xr:uid="{00000000-0005-0000-0000-0000DE120000}"/>
    <cellStyle name="BM Input Modeller 2 3 2 3 2" xfId="4854" xr:uid="{00000000-0005-0000-0000-0000DF120000}"/>
    <cellStyle name="BM Input Modeller 2 3 2 3 2 2" xfId="4855" xr:uid="{00000000-0005-0000-0000-0000E0120000}"/>
    <cellStyle name="BM Input Modeller 2 3 2 3 3" xfId="4856" xr:uid="{00000000-0005-0000-0000-0000E1120000}"/>
    <cellStyle name="BM Input Modeller 2 3 2 3 4" xfId="4857" xr:uid="{00000000-0005-0000-0000-0000E2120000}"/>
    <cellStyle name="BM Input Modeller 2 3 2 4" xfId="4858" xr:uid="{00000000-0005-0000-0000-0000E3120000}"/>
    <cellStyle name="BM Input Modeller 2 3 2 4 2" xfId="4859" xr:uid="{00000000-0005-0000-0000-0000E4120000}"/>
    <cellStyle name="BM Input Modeller 2 3 2 4 2 2" xfId="4860" xr:uid="{00000000-0005-0000-0000-0000E5120000}"/>
    <cellStyle name="BM Input Modeller 2 3 2 4 3" xfId="4861" xr:uid="{00000000-0005-0000-0000-0000E6120000}"/>
    <cellStyle name="BM Input Modeller 2 3 2 5" xfId="4862" xr:uid="{00000000-0005-0000-0000-0000E7120000}"/>
    <cellStyle name="BM Input Modeller 2 3 2 5 2" xfId="4863" xr:uid="{00000000-0005-0000-0000-0000E8120000}"/>
    <cellStyle name="BM Input Modeller 2 3 2 5 2 2" xfId="4864" xr:uid="{00000000-0005-0000-0000-0000E9120000}"/>
    <cellStyle name="BM Input Modeller 2 3 2 5 3" xfId="4865" xr:uid="{00000000-0005-0000-0000-0000EA120000}"/>
    <cellStyle name="BM Input Modeller 2 3 2 6" xfId="4866" xr:uid="{00000000-0005-0000-0000-0000EB120000}"/>
    <cellStyle name="BM Input Modeller 2 3 2 6 2" xfId="4867" xr:uid="{00000000-0005-0000-0000-0000EC120000}"/>
    <cellStyle name="BM Input Modeller 2 3 2 6 2 2" xfId="4868" xr:uid="{00000000-0005-0000-0000-0000ED120000}"/>
    <cellStyle name="BM Input Modeller 2 3 2 6 3" xfId="4869" xr:uid="{00000000-0005-0000-0000-0000EE120000}"/>
    <cellStyle name="BM Input Modeller 2 3 2 7" xfId="4870" xr:uid="{00000000-0005-0000-0000-0000EF120000}"/>
    <cellStyle name="BM Input Modeller 2 3 2 7 2" xfId="4871" xr:uid="{00000000-0005-0000-0000-0000F0120000}"/>
    <cellStyle name="BM Input Modeller 2 3 2 7 2 2" xfId="4872" xr:uid="{00000000-0005-0000-0000-0000F1120000}"/>
    <cellStyle name="BM Input Modeller 2 3 2 7 3" xfId="4873" xr:uid="{00000000-0005-0000-0000-0000F2120000}"/>
    <cellStyle name="BM Input Modeller 2 3 2 8" xfId="4874" xr:uid="{00000000-0005-0000-0000-0000F3120000}"/>
    <cellStyle name="BM Input Modeller 2 3 2 8 2" xfId="4875" xr:uid="{00000000-0005-0000-0000-0000F4120000}"/>
    <cellStyle name="BM Input Modeller 2 3 2 8 2 2" xfId="4876" xr:uid="{00000000-0005-0000-0000-0000F5120000}"/>
    <cellStyle name="BM Input Modeller 2 3 2 8 3" xfId="4877" xr:uid="{00000000-0005-0000-0000-0000F6120000}"/>
    <cellStyle name="BM Input Modeller 2 3 2 9" xfId="4878" xr:uid="{00000000-0005-0000-0000-0000F7120000}"/>
    <cellStyle name="BM Input Modeller 2 3 2 9 2" xfId="4879" xr:uid="{00000000-0005-0000-0000-0000F8120000}"/>
    <cellStyle name="BM Input Modeller 2 3 2 9 2 2" xfId="4880" xr:uid="{00000000-0005-0000-0000-0000F9120000}"/>
    <cellStyle name="BM Input Modeller 2 3 2 9 3" xfId="4881" xr:uid="{00000000-0005-0000-0000-0000FA120000}"/>
    <cellStyle name="BM Input Modeller 2 3 20" xfId="4882" xr:uid="{00000000-0005-0000-0000-0000FB120000}"/>
    <cellStyle name="BM Input Modeller 2 3 3" xfId="4883" xr:uid="{00000000-0005-0000-0000-0000FC120000}"/>
    <cellStyle name="BM Input Modeller 2 3 3 2" xfId="4884" xr:uid="{00000000-0005-0000-0000-0000FD120000}"/>
    <cellStyle name="BM Input Modeller 2 3 3 2 2" xfId="4885" xr:uid="{00000000-0005-0000-0000-0000FE120000}"/>
    <cellStyle name="BM Input Modeller 2 3 3 3" xfId="4886" xr:uid="{00000000-0005-0000-0000-0000FF120000}"/>
    <cellStyle name="BM Input Modeller 2 3 3 4" xfId="4887" xr:uid="{00000000-0005-0000-0000-000000130000}"/>
    <cellStyle name="BM Input Modeller 2 3 4" xfId="4888" xr:uid="{00000000-0005-0000-0000-000001130000}"/>
    <cellStyle name="BM Input Modeller 2 3 4 2" xfId="4889" xr:uid="{00000000-0005-0000-0000-000002130000}"/>
    <cellStyle name="BM Input Modeller 2 3 4 2 2" xfId="4890" xr:uid="{00000000-0005-0000-0000-000003130000}"/>
    <cellStyle name="BM Input Modeller 2 3 4 3" xfId="4891" xr:uid="{00000000-0005-0000-0000-000004130000}"/>
    <cellStyle name="BM Input Modeller 2 3 4 4" xfId="4892" xr:uid="{00000000-0005-0000-0000-000005130000}"/>
    <cellStyle name="BM Input Modeller 2 3 5" xfId="4893" xr:uid="{00000000-0005-0000-0000-000006130000}"/>
    <cellStyle name="BM Input Modeller 2 3 5 2" xfId="4894" xr:uid="{00000000-0005-0000-0000-000007130000}"/>
    <cellStyle name="BM Input Modeller 2 3 5 2 2" xfId="4895" xr:uid="{00000000-0005-0000-0000-000008130000}"/>
    <cellStyle name="BM Input Modeller 2 3 5 3" xfId="4896" xr:uid="{00000000-0005-0000-0000-000009130000}"/>
    <cellStyle name="BM Input Modeller 2 3 6" xfId="4897" xr:uid="{00000000-0005-0000-0000-00000A130000}"/>
    <cellStyle name="BM Input Modeller 2 3 6 2" xfId="4898" xr:uid="{00000000-0005-0000-0000-00000B130000}"/>
    <cellStyle name="BM Input Modeller 2 3 6 2 2" xfId="4899" xr:uid="{00000000-0005-0000-0000-00000C130000}"/>
    <cellStyle name="BM Input Modeller 2 3 6 3" xfId="4900" xr:uid="{00000000-0005-0000-0000-00000D130000}"/>
    <cellStyle name="BM Input Modeller 2 3 7" xfId="4901" xr:uid="{00000000-0005-0000-0000-00000E130000}"/>
    <cellStyle name="BM Input Modeller 2 3 7 2" xfId="4902" xr:uid="{00000000-0005-0000-0000-00000F130000}"/>
    <cellStyle name="BM Input Modeller 2 3 7 2 2" xfId="4903" xr:uid="{00000000-0005-0000-0000-000010130000}"/>
    <cellStyle name="BM Input Modeller 2 3 7 3" xfId="4904" xr:uid="{00000000-0005-0000-0000-000011130000}"/>
    <cellStyle name="BM Input Modeller 2 3 8" xfId="4905" xr:uid="{00000000-0005-0000-0000-000012130000}"/>
    <cellStyle name="BM Input Modeller 2 3 8 2" xfId="4906" xr:uid="{00000000-0005-0000-0000-000013130000}"/>
    <cellStyle name="BM Input Modeller 2 3 8 2 2" xfId="4907" xr:uid="{00000000-0005-0000-0000-000014130000}"/>
    <cellStyle name="BM Input Modeller 2 3 8 3" xfId="4908" xr:uid="{00000000-0005-0000-0000-000015130000}"/>
    <cellStyle name="BM Input Modeller 2 3 9" xfId="4909" xr:uid="{00000000-0005-0000-0000-000016130000}"/>
    <cellStyle name="BM Input Modeller 2 3 9 2" xfId="4910" xr:uid="{00000000-0005-0000-0000-000017130000}"/>
    <cellStyle name="BM Input Modeller 2 3 9 2 2" xfId="4911" xr:uid="{00000000-0005-0000-0000-000018130000}"/>
    <cellStyle name="BM Input Modeller 2 3 9 3" xfId="4912" xr:uid="{00000000-0005-0000-0000-000019130000}"/>
    <cellStyle name="BM Input Modeller 2 4" xfId="4913" xr:uid="{00000000-0005-0000-0000-00001A130000}"/>
    <cellStyle name="BM Input Modeller 2 4 10" xfId="4914" xr:uid="{00000000-0005-0000-0000-00001B130000}"/>
    <cellStyle name="BM Input Modeller 2 4 10 2" xfId="4915" xr:uid="{00000000-0005-0000-0000-00001C130000}"/>
    <cellStyle name="BM Input Modeller 2 4 10 2 2" xfId="4916" xr:uid="{00000000-0005-0000-0000-00001D130000}"/>
    <cellStyle name="BM Input Modeller 2 4 10 3" xfId="4917" xr:uid="{00000000-0005-0000-0000-00001E130000}"/>
    <cellStyle name="BM Input Modeller 2 4 11" xfId="4918" xr:uid="{00000000-0005-0000-0000-00001F130000}"/>
    <cellStyle name="BM Input Modeller 2 4 11 2" xfId="4919" xr:uid="{00000000-0005-0000-0000-000020130000}"/>
    <cellStyle name="BM Input Modeller 2 4 11 2 2" xfId="4920" xr:uid="{00000000-0005-0000-0000-000021130000}"/>
    <cellStyle name="BM Input Modeller 2 4 11 3" xfId="4921" xr:uid="{00000000-0005-0000-0000-000022130000}"/>
    <cellStyle name="BM Input Modeller 2 4 12" xfId="4922" xr:uid="{00000000-0005-0000-0000-000023130000}"/>
    <cellStyle name="BM Input Modeller 2 4 12 2" xfId="4923" xr:uid="{00000000-0005-0000-0000-000024130000}"/>
    <cellStyle name="BM Input Modeller 2 4 12 2 2" xfId="4924" xr:uid="{00000000-0005-0000-0000-000025130000}"/>
    <cellStyle name="BM Input Modeller 2 4 12 3" xfId="4925" xr:uid="{00000000-0005-0000-0000-000026130000}"/>
    <cellStyle name="BM Input Modeller 2 4 13" xfId="4926" xr:uid="{00000000-0005-0000-0000-000027130000}"/>
    <cellStyle name="BM Input Modeller 2 4 13 2" xfId="4927" xr:uid="{00000000-0005-0000-0000-000028130000}"/>
    <cellStyle name="BM Input Modeller 2 4 13 2 2" xfId="4928" xr:uid="{00000000-0005-0000-0000-000029130000}"/>
    <cellStyle name="BM Input Modeller 2 4 13 3" xfId="4929" xr:uid="{00000000-0005-0000-0000-00002A130000}"/>
    <cellStyle name="BM Input Modeller 2 4 14" xfId="4930" xr:uid="{00000000-0005-0000-0000-00002B130000}"/>
    <cellStyle name="BM Input Modeller 2 4 14 2" xfId="4931" xr:uid="{00000000-0005-0000-0000-00002C130000}"/>
    <cellStyle name="BM Input Modeller 2 4 14 2 2" xfId="4932" xr:uid="{00000000-0005-0000-0000-00002D130000}"/>
    <cellStyle name="BM Input Modeller 2 4 14 3" xfId="4933" xr:uid="{00000000-0005-0000-0000-00002E130000}"/>
    <cellStyle name="BM Input Modeller 2 4 15" xfId="4934" xr:uid="{00000000-0005-0000-0000-00002F130000}"/>
    <cellStyle name="BM Input Modeller 2 4 15 2" xfId="4935" xr:uid="{00000000-0005-0000-0000-000030130000}"/>
    <cellStyle name="BM Input Modeller 2 4 15 2 2" xfId="4936" xr:uid="{00000000-0005-0000-0000-000031130000}"/>
    <cellStyle name="BM Input Modeller 2 4 15 3" xfId="4937" xr:uid="{00000000-0005-0000-0000-000032130000}"/>
    <cellStyle name="BM Input Modeller 2 4 16" xfId="4938" xr:uid="{00000000-0005-0000-0000-000033130000}"/>
    <cellStyle name="BM Input Modeller 2 4 16 2" xfId="4939" xr:uid="{00000000-0005-0000-0000-000034130000}"/>
    <cellStyle name="BM Input Modeller 2 4 16 2 2" xfId="4940" xr:uid="{00000000-0005-0000-0000-000035130000}"/>
    <cellStyle name="BM Input Modeller 2 4 16 3" xfId="4941" xr:uid="{00000000-0005-0000-0000-000036130000}"/>
    <cellStyle name="BM Input Modeller 2 4 17" xfId="4942" xr:uid="{00000000-0005-0000-0000-000037130000}"/>
    <cellStyle name="BM Input Modeller 2 4 17 2" xfId="4943" xr:uid="{00000000-0005-0000-0000-000038130000}"/>
    <cellStyle name="BM Input Modeller 2 4 17 2 2" xfId="4944" xr:uid="{00000000-0005-0000-0000-000039130000}"/>
    <cellStyle name="BM Input Modeller 2 4 17 3" xfId="4945" xr:uid="{00000000-0005-0000-0000-00003A130000}"/>
    <cellStyle name="BM Input Modeller 2 4 18" xfId="4946" xr:uid="{00000000-0005-0000-0000-00003B130000}"/>
    <cellStyle name="BM Input Modeller 2 4 18 2" xfId="4947" xr:uid="{00000000-0005-0000-0000-00003C130000}"/>
    <cellStyle name="BM Input Modeller 2 4 18 2 2" xfId="4948" xr:uid="{00000000-0005-0000-0000-00003D130000}"/>
    <cellStyle name="BM Input Modeller 2 4 18 3" xfId="4949" xr:uid="{00000000-0005-0000-0000-00003E130000}"/>
    <cellStyle name="BM Input Modeller 2 4 19" xfId="4950" xr:uid="{00000000-0005-0000-0000-00003F130000}"/>
    <cellStyle name="BM Input Modeller 2 4 19 2" xfId="4951" xr:uid="{00000000-0005-0000-0000-000040130000}"/>
    <cellStyle name="BM Input Modeller 2 4 19 2 2" xfId="4952" xr:uid="{00000000-0005-0000-0000-000041130000}"/>
    <cellStyle name="BM Input Modeller 2 4 19 3" xfId="4953" xr:uid="{00000000-0005-0000-0000-000042130000}"/>
    <cellStyle name="BM Input Modeller 2 4 2" xfId="4954" xr:uid="{00000000-0005-0000-0000-000043130000}"/>
    <cellStyle name="BM Input Modeller 2 4 2 10" xfId="4955" xr:uid="{00000000-0005-0000-0000-000044130000}"/>
    <cellStyle name="BM Input Modeller 2 4 2 10 2" xfId="4956" xr:uid="{00000000-0005-0000-0000-000045130000}"/>
    <cellStyle name="BM Input Modeller 2 4 2 10 2 2" xfId="4957" xr:uid="{00000000-0005-0000-0000-000046130000}"/>
    <cellStyle name="BM Input Modeller 2 4 2 10 3" xfId="4958" xr:uid="{00000000-0005-0000-0000-000047130000}"/>
    <cellStyle name="BM Input Modeller 2 4 2 11" xfId="4959" xr:uid="{00000000-0005-0000-0000-000048130000}"/>
    <cellStyle name="BM Input Modeller 2 4 2 11 2" xfId="4960" xr:uid="{00000000-0005-0000-0000-000049130000}"/>
    <cellStyle name="BM Input Modeller 2 4 2 11 2 2" xfId="4961" xr:uid="{00000000-0005-0000-0000-00004A130000}"/>
    <cellStyle name="BM Input Modeller 2 4 2 11 3" xfId="4962" xr:uid="{00000000-0005-0000-0000-00004B130000}"/>
    <cellStyle name="BM Input Modeller 2 4 2 12" xfId="4963" xr:uid="{00000000-0005-0000-0000-00004C130000}"/>
    <cellStyle name="BM Input Modeller 2 4 2 12 2" xfId="4964" xr:uid="{00000000-0005-0000-0000-00004D130000}"/>
    <cellStyle name="BM Input Modeller 2 4 2 12 2 2" xfId="4965" xr:uid="{00000000-0005-0000-0000-00004E130000}"/>
    <cellStyle name="BM Input Modeller 2 4 2 12 3" xfId="4966" xr:uid="{00000000-0005-0000-0000-00004F130000}"/>
    <cellStyle name="BM Input Modeller 2 4 2 13" xfId="4967" xr:uid="{00000000-0005-0000-0000-000050130000}"/>
    <cellStyle name="BM Input Modeller 2 4 2 13 2" xfId="4968" xr:uid="{00000000-0005-0000-0000-000051130000}"/>
    <cellStyle name="BM Input Modeller 2 4 2 13 2 2" xfId="4969" xr:uid="{00000000-0005-0000-0000-000052130000}"/>
    <cellStyle name="BM Input Modeller 2 4 2 13 3" xfId="4970" xr:uid="{00000000-0005-0000-0000-000053130000}"/>
    <cellStyle name="BM Input Modeller 2 4 2 14" xfId="4971" xr:uid="{00000000-0005-0000-0000-000054130000}"/>
    <cellStyle name="BM Input Modeller 2 4 2 14 2" xfId="4972" xr:uid="{00000000-0005-0000-0000-000055130000}"/>
    <cellStyle name="BM Input Modeller 2 4 2 14 2 2" xfId="4973" xr:uid="{00000000-0005-0000-0000-000056130000}"/>
    <cellStyle name="BM Input Modeller 2 4 2 14 3" xfId="4974" xr:uid="{00000000-0005-0000-0000-000057130000}"/>
    <cellStyle name="BM Input Modeller 2 4 2 15" xfId="4975" xr:uid="{00000000-0005-0000-0000-000058130000}"/>
    <cellStyle name="BM Input Modeller 2 4 2 15 2" xfId="4976" xr:uid="{00000000-0005-0000-0000-000059130000}"/>
    <cellStyle name="BM Input Modeller 2 4 2 15 2 2" xfId="4977" xr:uid="{00000000-0005-0000-0000-00005A130000}"/>
    <cellStyle name="BM Input Modeller 2 4 2 15 3" xfId="4978" xr:uid="{00000000-0005-0000-0000-00005B130000}"/>
    <cellStyle name="BM Input Modeller 2 4 2 16" xfId="4979" xr:uid="{00000000-0005-0000-0000-00005C130000}"/>
    <cellStyle name="BM Input Modeller 2 4 2 16 2" xfId="4980" xr:uid="{00000000-0005-0000-0000-00005D130000}"/>
    <cellStyle name="BM Input Modeller 2 4 2 16 2 2" xfId="4981" xr:uid="{00000000-0005-0000-0000-00005E130000}"/>
    <cellStyle name="BM Input Modeller 2 4 2 16 3" xfId="4982" xr:uid="{00000000-0005-0000-0000-00005F130000}"/>
    <cellStyle name="BM Input Modeller 2 4 2 17" xfId="4983" xr:uid="{00000000-0005-0000-0000-000060130000}"/>
    <cellStyle name="BM Input Modeller 2 4 2 17 2" xfId="4984" xr:uid="{00000000-0005-0000-0000-000061130000}"/>
    <cellStyle name="BM Input Modeller 2 4 2 17 2 2" xfId="4985" xr:uid="{00000000-0005-0000-0000-000062130000}"/>
    <cellStyle name="BM Input Modeller 2 4 2 17 3" xfId="4986" xr:uid="{00000000-0005-0000-0000-000063130000}"/>
    <cellStyle name="BM Input Modeller 2 4 2 18" xfId="4987" xr:uid="{00000000-0005-0000-0000-000064130000}"/>
    <cellStyle name="BM Input Modeller 2 4 2 18 2" xfId="4988" xr:uid="{00000000-0005-0000-0000-000065130000}"/>
    <cellStyle name="BM Input Modeller 2 4 2 18 2 2" xfId="4989" xr:uid="{00000000-0005-0000-0000-000066130000}"/>
    <cellStyle name="BM Input Modeller 2 4 2 18 3" xfId="4990" xr:uid="{00000000-0005-0000-0000-000067130000}"/>
    <cellStyle name="BM Input Modeller 2 4 2 19" xfId="4991" xr:uid="{00000000-0005-0000-0000-000068130000}"/>
    <cellStyle name="BM Input Modeller 2 4 2 19 2" xfId="4992" xr:uid="{00000000-0005-0000-0000-000069130000}"/>
    <cellStyle name="BM Input Modeller 2 4 2 19 2 2" xfId="4993" xr:uid="{00000000-0005-0000-0000-00006A130000}"/>
    <cellStyle name="BM Input Modeller 2 4 2 19 3" xfId="4994" xr:uid="{00000000-0005-0000-0000-00006B130000}"/>
    <cellStyle name="BM Input Modeller 2 4 2 2" xfId="4995" xr:uid="{00000000-0005-0000-0000-00006C130000}"/>
    <cellStyle name="BM Input Modeller 2 4 2 2 2" xfId="4996" xr:uid="{00000000-0005-0000-0000-00006D130000}"/>
    <cellStyle name="BM Input Modeller 2 4 2 2 2 2" xfId="4997" xr:uid="{00000000-0005-0000-0000-00006E130000}"/>
    <cellStyle name="BM Input Modeller 2 4 2 2 3" xfId="4998" xr:uid="{00000000-0005-0000-0000-00006F130000}"/>
    <cellStyle name="BM Input Modeller 2 4 2 2 4" xfId="4999" xr:uid="{00000000-0005-0000-0000-000070130000}"/>
    <cellStyle name="BM Input Modeller 2 4 2 20" xfId="5000" xr:uid="{00000000-0005-0000-0000-000071130000}"/>
    <cellStyle name="BM Input Modeller 2 4 2 20 2" xfId="5001" xr:uid="{00000000-0005-0000-0000-000072130000}"/>
    <cellStyle name="BM Input Modeller 2 4 2 20 2 2" xfId="5002" xr:uid="{00000000-0005-0000-0000-000073130000}"/>
    <cellStyle name="BM Input Modeller 2 4 2 20 3" xfId="5003" xr:uid="{00000000-0005-0000-0000-000074130000}"/>
    <cellStyle name="BM Input Modeller 2 4 2 21" xfId="5004" xr:uid="{00000000-0005-0000-0000-000075130000}"/>
    <cellStyle name="BM Input Modeller 2 4 2 21 2" xfId="5005" xr:uid="{00000000-0005-0000-0000-000076130000}"/>
    <cellStyle name="BM Input Modeller 2 4 2 22" xfId="5006" xr:uid="{00000000-0005-0000-0000-000077130000}"/>
    <cellStyle name="BM Input Modeller 2 4 2 23" xfId="5007" xr:uid="{00000000-0005-0000-0000-000078130000}"/>
    <cellStyle name="BM Input Modeller 2 4 2 3" xfId="5008" xr:uid="{00000000-0005-0000-0000-000079130000}"/>
    <cellStyle name="BM Input Modeller 2 4 2 3 2" xfId="5009" xr:uid="{00000000-0005-0000-0000-00007A130000}"/>
    <cellStyle name="BM Input Modeller 2 4 2 3 2 2" xfId="5010" xr:uid="{00000000-0005-0000-0000-00007B130000}"/>
    <cellStyle name="BM Input Modeller 2 4 2 3 3" xfId="5011" xr:uid="{00000000-0005-0000-0000-00007C130000}"/>
    <cellStyle name="BM Input Modeller 2 4 2 4" xfId="5012" xr:uid="{00000000-0005-0000-0000-00007D130000}"/>
    <cellStyle name="BM Input Modeller 2 4 2 4 2" xfId="5013" xr:uid="{00000000-0005-0000-0000-00007E130000}"/>
    <cellStyle name="BM Input Modeller 2 4 2 4 2 2" xfId="5014" xr:uid="{00000000-0005-0000-0000-00007F130000}"/>
    <cellStyle name="BM Input Modeller 2 4 2 4 3" xfId="5015" xr:uid="{00000000-0005-0000-0000-000080130000}"/>
    <cellStyle name="BM Input Modeller 2 4 2 5" xfId="5016" xr:uid="{00000000-0005-0000-0000-000081130000}"/>
    <cellStyle name="BM Input Modeller 2 4 2 5 2" xfId="5017" xr:uid="{00000000-0005-0000-0000-000082130000}"/>
    <cellStyle name="BM Input Modeller 2 4 2 5 2 2" xfId="5018" xr:uid="{00000000-0005-0000-0000-000083130000}"/>
    <cellStyle name="BM Input Modeller 2 4 2 5 3" xfId="5019" xr:uid="{00000000-0005-0000-0000-000084130000}"/>
    <cellStyle name="BM Input Modeller 2 4 2 6" xfId="5020" xr:uid="{00000000-0005-0000-0000-000085130000}"/>
    <cellStyle name="BM Input Modeller 2 4 2 6 2" xfId="5021" xr:uid="{00000000-0005-0000-0000-000086130000}"/>
    <cellStyle name="BM Input Modeller 2 4 2 6 2 2" xfId="5022" xr:uid="{00000000-0005-0000-0000-000087130000}"/>
    <cellStyle name="BM Input Modeller 2 4 2 6 3" xfId="5023" xr:uid="{00000000-0005-0000-0000-000088130000}"/>
    <cellStyle name="BM Input Modeller 2 4 2 7" xfId="5024" xr:uid="{00000000-0005-0000-0000-000089130000}"/>
    <cellStyle name="BM Input Modeller 2 4 2 7 2" xfId="5025" xr:uid="{00000000-0005-0000-0000-00008A130000}"/>
    <cellStyle name="BM Input Modeller 2 4 2 7 2 2" xfId="5026" xr:uid="{00000000-0005-0000-0000-00008B130000}"/>
    <cellStyle name="BM Input Modeller 2 4 2 7 3" xfId="5027" xr:uid="{00000000-0005-0000-0000-00008C130000}"/>
    <cellStyle name="BM Input Modeller 2 4 2 8" xfId="5028" xr:uid="{00000000-0005-0000-0000-00008D130000}"/>
    <cellStyle name="BM Input Modeller 2 4 2 8 2" xfId="5029" xr:uid="{00000000-0005-0000-0000-00008E130000}"/>
    <cellStyle name="BM Input Modeller 2 4 2 8 2 2" xfId="5030" xr:uid="{00000000-0005-0000-0000-00008F130000}"/>
    <cellStyle name="BM Input Modeller 2 4 2 8 3" xfId="5031" xr:uid="{00000000-0005-0000-0000-000090130000}"/>
    <cellStyle name="BM Input Modeller 2 4 2 9" xfId="5032" xr:uid="{00000000-0005-0000-0000-000091130000}"/>
    <cellStyle name="BM Input Modeller 2 4 2 9 2" xfId="5033" xr:uid="{00000000-0005-0000-0000-000092130000}"/>
    <cellStyle name="BM Input Modeller 2 4 2 9 2 2" xfId="5034" xr:uid="{00000000-0005-0000-0000-000093130000}"/>
    <cellStyle name="BM Input Modeller 2 4 2 9 3" xfId="5035" xr:uid="{00000000-0005-0000-0000-000094130000}"/>
    <cellStyle name="BM Input Modeller 2 4 20" xfId="5036" xr:uid="{00000000-0005-0000-0000-000095130000}"/>
    <cellStyle name="BM Input Modeller 2 4 20 2" xfId="5037" xr:uid="{00000000-0005-0000-0000-000096130000}"/>
    <cellStyle name="BM Input Modeller 2 4 20 2 2" xfId="5038" xr:uid="{00000000-0005-0000-0000-000097130000}"/>
    <cellStyle name="BM Input Modeller 2 4 20 3" xfId="5039" xr:uid="{00000000-0005-0000-0000-000098130000}"/>
    <cellStyle name="BM Input Modeller 2 4 21" xfId="5040" xr:uid="{00000000-0005-0000-0000-000099130000}"/>
    <cellStyle name="BM Input Modeller 2 4 21 2" xfId="5041" xr:uid="{00000000-0005-0000-0000-00009A130000}"/>
    <cellStyle name="BM Input Modeller 2 4 21 2 2" xfId="5042" xr:uid="{00000000-0005-0000-0000-00009B130000}"/>
    <cellStyle name="BM Input Modeller 2 4 21 3" xfId="5043" xr:uid="{00000000-0005-0000-0000-00009C130000}"/>
    <cellStyle name="BM Input Modeller 2 4 22" xfId="5044" xr:uid="{00000000-0005-0000-0000-00009D130000}"/>
    <cellStyle name="BM Input Modeller 2 4 22 2" xfId="5045" xr:uid="{00000000-0005-0000-0000-00009E130000}"/>
    <cellStyle name="BM Input Modeller 2 4 23" xfId="5046" xr:uid="{00000000-0005-0000-0000-00009F130000}"/>
    <cellStyle name="BM Input Modeller 2 4 24" xfId="5047" xr:uid="{00000000-0005-0000-0000-0000A0130000}"/>
    <cellStyle name="BM Input Modeller 2 4 3" xfId="5048" xr:uid="{00000000-0005-0000-0000-0000A1130000}"/>
    <cellStyle name="BM Input Modeller 2 4 3 2" xfId="5049" xr:uid="{00000000-0005-0000-0000-0000A2130000}"/>
    <cellStyle name="BM Input Modeller 2 4 3 2 2" xfId="5050" xr:uid="{00000000-0005-0000-0000-0000A3130000}"/>
    <cellStyle name="BM Input Modeller 2 4 3 3" xfId="5051" xr:uid="{00000000-0005-0000-0000-0000A4130000}"/>
    <cellStyle name="BM Input Modeller 2 4 3 4" xfId="5052" xr:uid="{00000000-0005-0000-0000-0000A5130000}"/>
    <cellStyle name="BM Input Modeller 2 4 4" xfId="5053" xr:uid="{00000000-0005-0000-0000-0000A6130000}"/>
    <cellStyle name="BM Input Modeller 2 4 4 2" xfId="5054" xr:uid="{00000000-0005-0000-0000-0000A7130000}"/>
    <cellStyle name="BM Input Modeller 2 4 4 2 2" xfId="5055" xr:uid="{00000000-0005-0000-0000-0000A8130000}"/>
    <cellStyle name="BM Input Modeller 2 4 4 3" xfId="5056" xr:uid="{00000000-0005-0000-0000-0000A9130000}"/>
    <cellStyle name="BM Input Modeller 2 4 4 4" xfId="5057" xr:uid="{00000000-0005-0000-0000-0000AA130000}"/>
    <cellStyle name="BM Input Modeller 2 4 5" xfId="5058" xr:uid="{00000000-0005-0000-0000-0000AB130000}"/>
    <cellStyle name="BM Input Modeller 2 4 5 2" xfId="5059" xr:uid="{00000000-0005-0000-0000-0000AC130000}"/>
    <cellStyle name="BM Input Modeller 2 4 5 2 2" xfId="5060" xr:uid="{00000000-0005-0000-0000-0000AD130000}"/>
    <cellStyle name="BM Input Modeller 2 4 5 3" xfId="5061" xr:uid="{00000000-0005-0000-0000-0000AE130000}"/>
    <cellStyle name="BM Input Modeller 2 4 6" xfId="5062" xr:uid="{00000000-0005-0000-0000-0000AF130000}"/>
    <cellStyle name="BM Input Modeller 2 4 6 2" xfId="5063" xr:uid="{00000000-0005-0000-0000-0000B0130000}"/>
    <cellStyle name="BM Input Modeller 2 4 6 2 2" xfId="5064" xr:uid="{00000000-0005-0000-0000-0000B1130000}"/>
    <cellStyle name="BM Input Modeller 2 4 6 3" xfId="5065" xr:uid="{00000000-0005-0000-0000-0000B2130000}"/>
    <cellStyle name="BM Input Modeller 2 4 7" xfId="5066" xr:uid="{00000000-0005-0000-0000-0000B3130000}"/>
    <cellStyle name="BM Input Modeller 2 4 7 2" xfId="5067" xr:uid="{00000000-0005-0000-0000-0000B4130000}"/>
    <cellStyle name="BM Input Modeller 2 4 7 2 2" xfId="5068" xr:uid="{00000000-0005-0000-0000-0000B5130000}"/>
    <cellStyle name="BM Input Modeller 2 4 7 3" xfId="5069" xr:uid="{00000000-0005-0000-0000-0000B6130000}"/>
    <cellStyle name="BM Input Modeller 2 4 8" xfId="5070" xr:uid="{00000000-0005-0000-0000-0000B7130000}"/>
    <cellStyle name="BM Input Modeller 2 4 8 2" xfId="5071" xr:uid="{00000000-0005-0000-0000-0000B8130000}"/>
    <cellStyle name="BM Input Modeller 2 4 8 2 2" xfId="5072" xr:uid="{00000000-0005-0000-0000-0000B9130000}"/>
    <cellStyle name="BM Input Modeller 2 4 8 3" xfId="5073" xr:uid="{00000000-0005-0000-0000-0000BA130000}"/>
    <cellStyle name="BM Input Modeller 2 4 9" xfId="5074" xr:uid="{00000000-0005-0000-0000-0000BB130000}"/>
    <cellStyle name="BM Input Modeller 2 4 9 2" xfId="5075" xr:uid="{00000000-0005-0000-0000-0000BC130000}"/>
    <cellStyle name="BM Input Modeller 2 4 9 2 2" xfId="5076" xr:uid="{00000000-0005-0000-0000-0000BD130000}"/>
    <cellStyle name="BM Input Modeller 2 4 9 3" xfId="5077" xr:uid="{00000000-0005-0000-0000-0000BE130000}"/>
    <cellStyle name="BM Input Modeller 2 5" xfId="5078" xr:uid="{00000000-0005-0000-0000-0000BF130000}"/>
    <cellStyle name="BM Input Modeller 2 5 10" xfId="5079" xr:uid="{00000000-0005-0000-0000-0000C0130000}"/>
    <cellStyle name="BM Input Modeller 2 5 10 2" xfId="5080" xr:uid="{00000000-0005-0000-0000-0000C1130000}"/>
    <cellStyle name="BM Input Modeller 2 5 10 2 2" xfId="5081" xr:uid="{00000000-0005-0000-0000-0000C2130000}"/>
    <cellStyle name="BM Input Modeller 2 5 10 3" xfId="5082" xr:uid="{00000000-0005-0000-0000-0000C3130000}"/>
    <cellStyle name="BM Input Modeller 2 5 11" xfId="5083" xr:uid="{00000000-0005-0000-0000-0000C4130000}"/>
    <cellStyle name="BM Input Modeller 2 5 11 2" xfId="5084" xr:uid="{00000000-0005-0000-0000-0000C5130000}"/>
    <cellStyle name="BM Input Modeller 2 5 11 2 2" xfId="5085" xr:uid="{00000000-0005-0000-0000-0000C6130000}"/>
    <cellStyle name="BM Input Modeller 2 5 11 3" xfId="5086" xr:uid="{00000000-0005-0000-0000-0000C7130000}"/>
    <cellStyle name="BM Input Modeller 2 5 12" xfId="5087" xr:uid="{00000000-0005-0000-0000-0000C8130000}"/>
    <cellStyle name="BM Input Modeller 2 5 12 2" xfId="5088" xr:uid="{00000000-0005-0000-0000-0000C9130000}"/>
    <cellStyle name="BM Input Modeller 2 5 12 2 2" xfId="5089" xr:uid="{00000000-0005-0000-0000-0000CA130000}"/>
    <cellStyle name="BM Input Modeller 2 5 12 3" xfId="5090" xr:uid="{00000000-0005-0000-0000-0000CB130000}"/>
    <cellStyle name="BM Input Modeller 2 5 13" xfId="5091" xr:uid="{00000000-0005-0000-0000-0000CC130000}"/>
    <cellStyle name="BM Input Modeller 2 5 13 2" xfId="5092" xr:uid="{00000000-0005-0000-0000-0000CD130000}"/>
    <cellStyle name="BM Input Modeller 2 5 13 2 2" xfId="5093" xr:uid="{00000000-0005-0000-0000-0000CE130000}"/>
    <cellStyle name="BM Input Modeller 2 5 13 3" xfId="5094" xr:uid="{00000000-0005-0000-0000-0000CF130000}"/>
    <cellStyle name="BM Input Modeller 2 5 14" xfId="5095" xr:uid="{00000000-0005-0000-0000-0000D0130000}"/>
    <cellStyle name="BM Input Modeller 2 5 14 2" xfId="5096" xr:uid="{00000000-0005-0000-0000-0000D1130000}"/>
    <cellStyle name="BM Input Modeller 2 5 14 2 2" xfId="5097" xr:uid="{00000000-0005-0000-0000-0000D2130000}"/>
    <cellStyle name="BM Input Modeller 2 5 14 3" xfId="5098" xr:uid="{00000000-0005-0000-0000-0000D3130000}"/>
    <cellStyle name="BM Input Modeller 2 5 15" xfId="5099" xr:uid="{00000000-0005-0000-0000-0000D4130000}"/>
    <cellStyle name="BM Input Modeller 2 5 15 2" xfId="5100" xr:uid="{00000000-0005-0000-0000-0000D5130000}"/>
    <cellStyle name="BM Input Modeller 2 5 15 2 2" xfId="5101" xr:uid="{00000000-0005-0000-0000-0000D6130000}"/>
    <cellStyle name="BM Input Modeller 2 5 15 3" xfId="5102" xr:uid="{00000000-0005-0000-0000-0000D7130000}"/>
    <cellStyle name="BM Input Modeller 2 5 16" xfId="5103" xr:uid="{00000000-0005-0000-0000-0000D8130000}"/>
    <cellStyle name="BM Input Modeller 2 5 16 2" xfId="5104" xr:uid="{00000000-0005-0000-0000-0000D9130000}"/>
    <cellStyle name="BM Input Modeller 2 5 16 2 2" xfId="5105" xr:uid="{00000000-0005-0000-0000-0000DA130000}"/>
    <cellStyle name="BM Input Modeller 2 5 16 3" xfId="5106" xr:uid="{00000000-0005-0000-0000-0000DB130000}"/>
    <cellStyle name="BM Input Modeller 2 5 17" xfId="5107" xr:uid="{00000000-0005-0000-0000-0000DC130000}"/>
    <cellStyle name="BM Input Modeller 2 5 17 2" xfId="5108" xr:uid="{00000000-0005-0000-0000-0000DD130000}"/>
    <cellStyle name="BM Input Modeller 2 5 17 2 2" xfId="5109" xr:uid="{00000000-0005-0000-0000-0000DE130000}"/>
    <cellStyle name="BM Input Modeller 2 5 17 3" xfId="5110" xr:uid="{00000000-0005-0000-0000-0000DF130000}"/>
    <cellStyle name="BM Input Modeller 2 5 18" xfId="5111" xr:uid="{00000000-0005-0000-0000-0000E0130000}"/>
    <cellStyle name="BM Input Modeller 2 5 18 2" xfId="5112" xr:uid="{00000000-0005-0000-0000-0000E1130000}"/>
    <cellStyle name="BM Input Modeller 2 5 18 2 2" xfId="5113" xr:uid="{00000000-0005-0000-0000-0000E2130000}"/>
    <cellStyle name="BM Input Modeller 2 5 18 3" xfId="5114" xr:uid="{00000000-0005-0000-0000-0000E3130000}"/>
    <cellStyle name="BM Input Modeller 2 5 19" xfId="5115" xr:uid="{00000000-0005-0000-0000-0000E4130000}"/>
    <cellStyle name="BM Input Modeller 2 5 19 2" xfId="5116" xr:uid="{00000000-0005-0000-0000-0000E5130000}"/>
    <cellStyle name="BM Input Modeller 2 5 19 2 2" xfId="5117" xr:uid="{00000000-0005-0000-0000-0000E6130000}"/>
    <cellStyle name="BM Input Modeller 2 5 19 3" xfId="5118" xr:uid="{00000000-0005-0000-0000-0000E7130000}"/>
    <cellStyle name="BM Input Modeller 2 5 2" xfId="5119" xr:uid="{00000000-0005-0000-0000-0000E8130000}"/>
    <cellStyle name="BM Input Modeller 2 5 2 2" xfId="5120" xr:uid="{00000000-0005-0000-0000-0000E9130000}"/>
    <cellStyle name="BM Input Modeller 2 5 2 2 2" xfId="5121" xr:uid="{00000000-0005-0000-0000-0000EA130000}"/>
    <cellStyle name="BM Input Modeller 2 5 2 3" xfId="5122" xr:uid="{00000000-0005-0000-0000-0000EB130000}"/>
    <cellStyle name="BM Input Modeller 2 5 2 4" xfId="5123" xr:uid="{00000000-0005-0000-0000-0000EC130000}"/>
    <cellStyle name="BM Input Modeller 2 5 20" xfId="5124" xr:uid="{00000000-0005-0000-0000-0000ED130000}"/>
    <cellStyle name="BM Input Modeller 2 5 20 2" xfId="5125" xr:uid="{00000000-0005-0000-0000-0000EE130000}"/>
    <cellStyle name="BM Input Modeller 2 5 20 2 2" xfId="5126" xr:uid="{00000000-0005-0000-0000-0000EF130000}"/>
    <cellStyle name="BM Input Modeller 2 5 20 3" xfId="5127" xr:uid="{00000000-0005-0000-0000-0000F0130000}"/>
    <cellStyle name="BM Input Modeller 2 5 21" xfId="5128" xr:uid="{00000000-0005-0000-0000-0000F1130000}"/>
    <cellStyle name="BM Input Modeller 2 5 21 2" xfId="5129" xr:uid="{00000000-0005-0000-0000-0000F2130000}"/>
    <cellStyle name="BM Input Modeller 2 5 22" xfId="5130" xr:uid="{00000000-0005-0000-0000-0000F3130000}"/>
    <cellStyle name="BM Input Modeller 2 5 23" xfId="5131" xr:uid="{00000000-0005-0000-0000-0000F4130000}"/>
    <cellStyle name="BM Input Modeller 2 5 3" xfId="5132" xr:uid="{00000000-0005-0000-0000-0000F5130000}"/>
    <cellStyle name="BM Input Modeller 2 5 3 2" xfId="5133" xr:uid="{00000000-0005-0000-0000-0000F6130000}"/>
    <cellStyle name="BM Input Modeller 2 5 3 2 2" xfId="5134" xr:uid="{00000000-0005-0000-0000-0000F7130000}"/>
    <cellStyle name="BM Input Modeller 2 5 3 3" xfId="5135" xr:uid="{00000000-0005-0000-0000-0000F8130000}"/>
    <cellStyle name="BM Input Modeller 2 5 4" xfId="5136" xr:uid="{00000000-0005-0000-0000-0000F9130000}"/>
    <cellStyle name="BM Input Modeller 2 5 4 2" xfId="5137" xr:uid="{00000000-0005-0000-0000-0000FA130000}"/>
    <cellStyle name="BM Input Modeller 2 5 4 2 2" xfId="5138" xr:uid="{00000000-0005-0000-0000-0000FB130000}"/>
    <cellStyle name="BM Input Modeller 2 5 4 3" xfId="5139" xr:uid="{00000000-0005-0000-0000-0000FC130000}"/>
    <cellStyle name="BM Input Modeller 2 5 5" xfId="5140" xr:uid="{00000000-0005-0000-0000-0000FD130000}"/>
    <cellStyle name="BM Input Modeller 2 5 5 2" xfId="5141" xr:uid="{00000000-0005-0000-0000-0000FE130000}"/>
    <cellStyle name="BM Input Modeller 2 5 5 2 2" xfId="5142" xr:uid="{00000000-0005-0000-0000-0000FF130000}"/>
    <cellStyle name="BM Input Modeller 2 5 5 3" xfId="5143" xr:uid="{00000000-0005-0000-0000-000000140000}"/>
    <cellStyle name="BM Input Modeller 2 5 6" xfId="5144" xr:uid="{00000000-0005-0000-0000-000001140000}"/>
    <cellStyle name="BM Input Modeller 2 5 6 2" xfId="5145" xr:uid="{00000000-0005-0000-0000-000002140000}"/>
    <cellStyle name="BM Input Modeller 2 5 6 2 2" xfId="5146" xr:uid="{00000000-0005-0000-0000-000003140000}"/>
    <cellStyle name="BM Input Modeller 2 5 6 3" xfId="5147" xr:uid="{00000000-0005-0000-0000-000004140000}"/>
    <cellStyle name="BM Input Modeller 2 5 7" xfId="5148" xr:uid="{00000000-0005-0000-0000-000005140000}"/>
    <cellStyle name="BM Input Modeller 2 5 7 2" xfId="5149" xr:uid="{00000000-0005-0000-0000-000006140000}"/>
    <cellStyle name="BM Input Modeller 2 5 7 2 2" xfId="5150" xr:uid="{00000000-0005-0000-0000-000007140000}"/>
    <cellStyle name="BM Input Modeller 2 5 7 3" xfId="5151" xr:uid="{00000000-0005-0000-0000-000008140000}"/>
    <cellStyle name="BM Input Modeller 2 5 8" xfId="5152" xr:uid="{00000000-0005-0000-0000-000009140000}"/>
    <cellStyle name="BM Input Modeller 2 5 8 2" xfId="5153" xr:uid="{00000000-0005-0000-0000-00000A140000}"/>
    <cellStyle name="BM Input Modeller 2 5 8 2 2" xfId="5154" xr:uid="{00000000-0005-0000-0000-00000B140000}"/>
    <cellStyle name="BM Input Modeller 2 5 8 3" xfId="5155" xr:uid="{00000000-0005-0000-0000-00000C140000}"/>
    <cellStyle name="BM Input Modeller 2 5 9" xfId="5156" xr:uid="{00000000-0005-0000-0000-00000D140000}"/>
    <cellStyle name="BM Input Modeller 2 5 9 2" xfId="5157" xr:uid="{00000000-0005-0000-0000-00000E140000}"/>
    <cellStyle name="BM Input Modeller 2 5 9 2 2" xfId="5158" xr:uid="{00000000-0005-0000-0000-00000F140000}"/>
    <cellStyle name="BM Input Modeller 2 5 9 3" xfId="5159" xr:uid="{00000000-0005-0000-0000-000010140000}"/>
    <cellStyle name="BM Input Modeller 2 6" xfId="5160" xr:uid="{00000000-0005-0000-0000-000011140000}"/>
    <cellStyle name="BM Input Modeller 2 6 2" xfId="5161" xr:uid="{00000000-0005-0000-0000-000012140000}"/>
    <cellStyle name="BM Input Modeller 2 6 2 2" xfId="5162" xr:uid="{00000000-0005-0000-0000-000013140000}"/>
    <cellStyle name="BM Input Modeller 2 6 3" xfId="5163" xr:uid="{00000000-0005-0000-0000-000014140000}"/>
    <cellStyle name="BM Input Modeller 2 6 4" xfId="5164" xr:uid="{00000000-0005-0000-0000-000015140000}"/>
    <cellStyle name="BM Input Modeller 2 7" xfId="5165" xr:uid="{00000000-0005-0000-0000-000016140000}"/>
    <cellStyle name="BM Input Modeller 2 7 2" xfId="5166" xr:uid="{00000000-0005-0000-0000-000017140000}"/>
    <cellStyle name="BM Input Modeller 2 7 2 2" xfId="5167" xr:uid="{00000000-0005-0000-0000-000018140000}"/>
    <cellStyle name="BM Input Modeller 2 7 3" xfId="5168" xr:uid="{00000000-0005-0000-0000-000019140000}"/>
    <cellStyle name="BM Input Modeller 2 8" xfId="5169" xr:uid="{00000000-0005-0000-0000-00001A140000}"/>
    <cellStyle name="BM Input Modeller 2 8 2" xfId="5170" xr:uid="{00000000-0005-0000-0000-00001B140000}"/>
    <cellStyle name="BM Input Modeller 2 8 2 2" xfId="5171" xr:uid="{00000000-0005-0000-0000-00001C140000}"/>
    <cellStyle name="BM Input Modeller 2 8 3" xfId="5172" xr:uid="{00000000-0005-0000-0000-00001D140000}"/>
    <cellStyle name="BM Input Modeller 2 9" xfId="5173" xr:uid="{00000000-0005-0000-0000-00001E140000}"/>
    <cellStyle name="BM Input Modeller 2 9 2" xfId="5174" xr:uid="{00000000-0005-0000-0000-00001F140000}"/>
    <cellStyle name="BM Input Modeller 2 9 2 2" xfId="5175" xr:uid="{00000000-0005-0000-0000-000020140000}"/>
    <cellStyle name="BM Input Modeller 2 9 3" xfId="5176" xr:uid="{00000000-0005-0000-0000-000021140000}"/>
    <cellStyle name="BM Input Modeller 20" xfId="5177" xr:uid="{00000000-0005-0000-0000-000022140000}"/>
    <cellStyle name="BM Input Modeller 20 2" xfId="5178" xr:uid="{00000000-0005-0000-0000-000023140000}"/>
    <cellStyle name="BM Input Modeller 20 2 2" xfId="5179" xr:uid="{00000000-0005-0000-0000-000024140000}"/>
    <cellStyle name="BM Input Modeller 20 3" xfId="5180" xr:uid="{00000000-0005-0000-0000-000025140000}"/>
    <cellStyle name="BM Input Modeller 21" xfId="5181" xr:uid="{00000000-0005-0000-0000-000026140000}"/>
    <cellStyle name="BM Input Modeller 21 2" xfId="5182" xr:uid="{00000000-0005-0000-0000-000027140000}"/>
    <cellStyle name="BM Input Modeller 21 2 2" xfId="5183" xr:uid="{00000000-0005-0000-0000-000028140000}"/>
    <cellStyle name="BM Input Modeller 21 3" xfId="5184" xr:uid="{00000000-0005-0000-0000-000029140000}"/>
    <cellStyle name="BM Input Modeller 22" xfId="5185" xr:uid="{00000000-0005-0000-0000-00002A140000}"/>
    <cellStyle name="BM Input Modeller 22 2" xfId="5186" xr:uid="{00000000-0005-0000-0000-00002B140000}"/>
    <cellStyle name="BM Input Modeller 23" xfId="5187" xr:uid="{00000000-0005-0000-0000-00002C140000}"/>
    <cellStyle name="BM Input Modeller 24" xfId="5188" xr:uid="{00000000-0005-0000-0000-00002D140000}"/>
    <cellStyle name="BM Input Modeller 25" xfId="5189" xr:uid="{00000000-0005-0000-0000-00002E140000}"/>
    <cellStyle name="BM Input Modeller 26" xfId="5190" xr:uid="{00000000-0005-0000-0000-00002F140000}"/>
    <cellStyle name="BM Input Modeller 27" xfId="5191" xr:uid="{00000000-0005-0000-0000-000030140000}"/>
    <cellStyle name="BM Input Modeller 3" xfId="5192" xr:uid="{00000000-0005-0000-0000-000031140000}"/>
    <cellStyle name="BM Input Modeller 3 10" xfId="5193" xr:uid="{00000000-0005-0000-0000-000032140000}"/>
    <cellStyle name="BM Input Modeller 3 10 2" xfId="5194" xr:uid="{00000000-0005-0000-0000-000033140000}"/>
    <cellStyle name="BM Input Modeller 3 10 2 2" xfId="5195" xr:uid="{00000000-0005-0000-0000-000034140000}"/>
    <cellStyle name="BM Input Modeller 3 10 3" xfId="5196" xr:uid="{00000000-0005-0000-0000-000035140000}"/>
    <cellStyle name="BM Input Modeller 3 11" xfId="5197" xr:uid="{00000000-0005-0000-0000-000036140000}"/>
    <cellStyle name="BM Input Modeller 3 11 2" xfId="5198" xr:uid="{00000000-0005-0000-0000-000037140000}"/>
    <cellStyle name="BM Input Modeller 3 11 2 2" xfId="5199" xr:uid="{00000000-0005-0000-0000-000038140000}"/>
    <cellStyle name="BM Input Modeller 3 11 3" xfId="5200" xr:uid="{00000000-0005-0000-0000-000039140000}"/>
    <cellStyle name="BM Input Modeller 3 12" xfId="5201" xr:uid="{00000000-0005-0000-0000-00003A140000}"/>
    <cellStyle name="BM Input Modeller 3 12 2" xfId="5202" xr:uid="{00000000-0005-0000-0000-00003B140000}"/>
    <cellStyle name="BM Input Modeller 3 12 2 2" xfId="5203" xr:uid="{00000000-0005-0000-0000-00003C140000}"/>
    <cellStyle name="BM Input Modeller 3 12 3" xfId="5204" xr:uid="{00000000-0005-0000-0000-00003D140000}"/>
    <cellStyle name="BM Input Modeller 3 13" xfId="5205" xr:uid="{00000000-0005-0000-0000-00003E140000}"/>
    <cellStyle name="BM Input Modeller 3 13 2" xfId="5206" xr:uid="{00000000-0005-0000-0000-00003F140000}"/>
    <cellStyle name="BM Input Modeller 3 13 2 2" xfId="5207" xr:uid="{00000000-0005-0000-0000-000040140000}"/>
    <cellStyle name="BM Input Modeller 3 13 3" xfId="5208" xr:uid="{00000000-0005-0000-0000-000041140000}"/>
    <cellStyle name="BM Input Modeller 3 14" xfId="5209" xr:uid="{00000000-0005-0000-0000-000042140000}"/>
    <cellStyle name="BM Input Modeller 3 14 2" xfId="5210" xr:uid="{00000000-0005-0000-0000-000043140000}"/>
    <cellStyle name="BM Input Modeller 3 14 2 2" xfId="5211" xr:uid="{00000000-0005-0000-0000-000044140000}"/>
    <cellStyle name="BM Input Modeller 3 14 3" xfId="5212" xr:uid="{00000000-0005-0000-0000-000045140000}"/>
    <cellStyle name="BM Input Modeller 3 15" xfId="5213" xr:uid="{00000000-0005-0000-0000-000046140000}"/>
    <cellStyle name="BM Input Modeller 3 15 2" xfId="5214" xr:uid="{00000000-0005-0000-0000-000047140000}"/>
    <cellStyle name="BM Input Modeller 3 15 2 2" xfId="5215" xr:uid="{00000000-0005-0000-0000-000048140000}"/>
    <cellStyle name="BM Input Modeller 3 15 3" xfId="5216" xr:uid="{00000000-0005-0000-0000-000049140000}"/>
    <cellStyle name="BM Input Modeller 3 16" xfId="5217" xr:uid="{00000000-0005-0000-0000-00004A140000}"/>
    <cellStyle name="BM Input Modeller 3 16 2" xfId="5218" xr:uid="{00000000-0005-0000-0000-00004B140000}"/>
    <cellStyle name="BM Input Modeller 3 16 2 2" xfId="5219" xr:uid="{00000000-0005-0000-0000-00004C140000}"/>
    <cellStyle name="BM Input Modeller 3 16 3" xfId="5220" xr:uid="{00000000-0005-0000-0000-00004D140000}"/>
    <cellStyle name="BM Input Modeller 3 17" xfId="5221" xr:uid="{00000000-0005-0000-0000-00004E140000}"/>
    <cellStyle name="BM Input Modeller 3 17 2" xfId="5222" xr:uid="{00000000-0005-0000-0000-00004F140000}"/>
    <cellStyle name="BM Input Modeller 3 17 2 2" xfId="5223" xr:uid="{00000000-0005-0000-0000-000050140000}"/>
    <cellStyle name="BM Input Modeller 3 17 3" xfId="5224" xr:uid="{00000000-0005-0000-0000-000051140000}"/>
    <cellStyle name="BM Input Modeller 3 18" xfId="5225" xr:uid="{00000000-0005-0000-0000-000052140000}"/>
    <cellStyle name="BM Input Modeller 3 18 2" xfId="5226" xr:uid="{00000000-0005-0000-0000-000053140000}"/>
    <cellStyle name="BM Input Modeller 3 19" xfId="5227" xr:uid="{00000000-0005-0000-0000-000054140000}"/>
    <cellStyle name="BM Input Modeller 3 2" xfId="5228" xr:uid="{00000000-0005-0000-0000-000055140000}"/>
    <cellStyle name="BM Input Modeller 3 2 10" xfId="5229" xr:uid="{00000000-0005-0000-0000-000056140000}"/>
    <cellStyle name="BM Input Modeller 3 2 10 2" xfId="5230" xr:uid="{00000000-0005-0000-0000-000057140000}"/>
    <cellStyle name="BM Input Modeller 3 2 10 2 2" xfId="5231" xr:uid="{00000000-0005-0000-0000-000058140000}"/>
    <cellStyle name="BM Input Modeller 3 2 10 3" xfId="5232" xr:uid="{00000000-0005-0000-0000-000059140000}"/>
    <cellStyle name="BM Input Modeller 3 2 11" xfId="5233" xr:uid="{00000000-0005-0000-0000-00005A140000}"/>
    <cellStyle name="BM Input Modeller 3 2 11 2" xfId="5234" xr:uid="{00000000-0005-0000-0000-00005B140000}"/>
    <cellStyle name="BM Input Modeller 3 2 11 2 2" xfId="5235" xr:uid="{00000000-0005-0000-0000-00005C140000}"/>
    <cellStyle name="BM Input Modeller 3 2 11 3" xfId="5236" xr:uid="{00000000-0005-0000-0000-00005D140000}"/>
    <cellStyle name="BM Input Modeller 3 2 12" xfId="5237" xr:uid="{00000000-0005-0000-0000-00005E140000}"/>
    <cellStyle name="BM Input Modeller 3 2 12 2" xfId="5238" xr:uid="{00000000-0005-0000-0000-00005F140000}"/>
    <cellStyle name="BM Input Modeller 3 2 12 2 2" xfId="5239" xr:uid="{00000000-0005-0000-0000-000060140000}"/>
    <cellStyle name="BM Input Modeller 3 2 12 3" xfId="5240" xr:uid="{00000000-0005-0000-0000-000061140000}"/>
    <cellStyle name="BM Input Modeller 3 2 13" xfId="5241" xr:uid="{00000000-0005-0000-0000-000062140000}"/>
    <cellStyle name="BM Input Modeller 3 2 13 2" xfId="5242" xr:uid="{00000000-0005-0000-0000-000063140000}"/>
    <cellStyle name="BM Input Modeller 3 2 13 2 2" xfId="5243" xr:uid="{00000000-0005-0000-0000-000064140000}"/>
    <cellStyle name="BM Input Modeller 3 2 13 3" xfId="5244" xr:uid="{00000000-0005-0000-0000-000065140000}"/>
    <cellStyle name="BM Input Modeller 3 2 14" xfId="5245" xr:uid="{00000000-0005-0000-0000-000066140000}"/>
    <cellStyle name="BM Input Modeller 3 2 14 2" xfId="5246" xr:uid="{00000000-0005-0000-0000-000067140000}"/>
    <cellStyle name="BM Input Modeller 3 2 14 2 2" xfId="5247" xr:uid="{00000000-0005-0000-0000-000068140000}"/>
    <cellStyle name="BM Input Modeller 3 2 14 3" xfId="5248" xr:uid="{00000000-0005-0000-0000-000069140000}"/>
    <cellStyle name="BM Input Modeller 3 2 15" xfId="5249" xr:uid="{00000000-0005-0000-0000-00006A140000}"/>
    <cellStyle name="BM Input Modeller 3 2 15 2" xfId="5250" xr:uid="{00000000-0005-0000-0000-00006B140000}"/>
    <cellStyle name="BM Input Modeller 3 2 15 2 2" xfId="5251" xr:uid="{00000000-0005-0000-0000-00006C140000}"/>
    <cellStyle name="BM Input Modeller 3 2 15 3" xfId="5252" xr:uid="{00000000-0005-0000-0000-00006D140000}"/>
    <cellStyle name="BM Input Modeller 3 2 16" xfId="5253" xr:uid="{00000000-0005-0000-0000-00006E140000}"/>
    <cellStyle name="BM Input Modeller 3 2 16 2" xfId="5254" xr:uid="{00000000-0005-0000-0000-00006F140000}"/>
    <cellStyle name="BM Input Modeller 3 2 16 2 2" xfId="5255" xr:uid="{00000000-0005-0000-0000-000070140000}"/>
    <cellStyle name="BM Input Modeller 3 2 16 3" xfId="5256" xr:uid="{00000000-0005-0000-0000-000071140000}"/>
    <cellStyle name="BM Input Modeller 3 2 17" xfId="5257" xr:uid="{00000000-0005-0000-0000-000072140000}"/>
    <cellStyle name="BM Input Modeller 3 2 17 2" xfId="5258" xr:uid="{00000000-0005-0000-0000-000073140000}"/>
    <cellStyle name="BM Input Modeller 3 2 17 2 2" xfId="5259" xr:uid="{00000000-0005-0000-0000-000074140000}"/>
    <cellStyle name="BM Input Modeller 3 2 17 3" xfId="5260" xr:uid="{00000000-0005-0000-0000-000075140000}"/>
    <cellStyle name="BM Input Modeller 3 2 18" xfId="5261" xr:uid="{00000000-0005-0000-0000-000076140000}"/>
    <cellStyle name="BM Input Modeller 3 2 18 2" xfId="5262" xr:uid="{00000000-0005-0000-0000-000077140000}"/>
    <cellStyle name="BM Input Modeller 3 2 18 2 2" xfId="5263" xr:uid="{00000000-0005-0000-0000-000078140000}"/>
    <cellStyle name="BM Input Modeller 3 2 18 3" xfId="5264" xr:uid="{00000000-0005-0000-0000-000079140000}"/>
    <cellStyle name="BM Input Modeller 3 2 19" xfId="5265" xr:uid="{00000000-0005-0000-0000-00007A140000}"/>
    <cellStyle name="BM Input Modeller 3 2 19 2" xfId="5266" xr:uid="{00000000-0005-0000-0000-00007B140000}"/>
    <cellStyle name="BM Input Modeller 3 2 19 2 2" xfId="5267" xr:uid="{00000000-0005-0000-0000-00007C140000}"/>
    <cellStyle name="BM Input Modeller 3 2 19 3" xfId="5268" xr:uid="{00000000-0005-0000-0000-00007D140000}"/>
    <cellStyle name="BM Input Modeller 3 2 2" xfId="5269" xr:uid="{00000000-0005-0000-0000-00007E140000}"/>
    <cellStyle name="BM Input Modeller 3 2 2 2" xfId="5270" xr:uid="{00000000-0005-0000-0000-00007F140000}"/>
    <cellStyle name="BM Input Modeller 3 2 2 2 2" xfId="5271" xr:uid="{00000000-0005-0000-0000-000080140000}"/>
    <cellStyle name="BM Input Modeller 3 2 2 2 2 2" xfId="5272" xr:uid="{00000000-0005-0000-0000-000081140000}"/>
    <cellStyle name="BM Input Modeller 3 2 2 2 3" xfId="5273" xr:uid="{00000000-0005-0000-0000-000082140000}"/>
    <cellStyle name="BM Input Modeller 3 2 2 2 4" xfId="5274" xr:uid="{00000000-0005-0000-0000-000083140000}"/>
    <cellStyle name="BM Input Modeller 3 2 2 3" xfId="5275" xr:uid="{00000000-0005-0000-0000-000084140000}"/>
    <cellStyle name="BM Input Modeller 3 2 2 3 2" xfId="5276" xr:uid="{00000000-0005-0000-0000-000085140000}"/>
    <cellStyle name="BM Input Modeller 3 2 2 4" xfId="5277" xr:uid="{00000000-0005-0000-0000-000086140000}"/>
    <cellStyle name="BM Input Modeller 3 2 2 5" xfId="5278" xr:uid="{00000000-0005-0000-0000-000087140000}"/>
    <cellStyle name="BM Input Modeller 3 2 20" xfId="5279" xr:uid="{00000000-0005-0000-0000-000088140000}"/>
    <cellStyle name="BM Input Modeller 3 2 20 2" xfId="5280" xr:uid="{00000000-0005-0000-0000-000089140000}"/>
    <cellStyle name="BM Input Modeller 3 2 20 2 2" xfId="5281" xr:uid="{00000000-0005-0000-0000-00008A140000}"/>
    <cellStyle name="BM Input Modeller 3 2 20 3" xfId="5282" xr:uid="{00000000-0005-0000-0000-00008B140000}"/>
    <cellStyle name="BM Input Modeller 3 2 21" xfId="5283" xr:uid="{00000000-0005-0000-0000-00008C140000}"/>
    <cellStyle name="BM Input Modeller 3 2 21 2" xfId="5284" xr:uid="{00000000-0005-0000-0000-00008D140000}"/>
    <cellStyle name="BM Input Modeller 3 2 22" xfId="5285" xr:uid="{00000000-0005-0000-0000-00008E140000}"/>
    <cellStyle name="BM Input Modeller 3 2 23" xfId="5286" xr:uid="{00000000-0005-0000-0000-00008F140000}"/>
    <cellStyle name="BM Input Modeller 3 2 3" xfId="5287" xr:uid="{00000000-0005-0000-0000-000090140000}"/>
    <cellStyle name="BM Input Modeller 3 2 3 2" xfId="5288" xr:uid="{00000000-0005-0000-0000-000091140000}"/>
    <cellStyle name="BM Input Modeller 3 2 3 2 2" xfId="5289" xr:uid="{00000000-0005-0000-0000-000092140000}"/>
    <cellStyle name="BM Input Modeller 3 2 3 2 3" xfId="5290" xr:uid="{00000000-0005-0000-0000-000093140000}"/>
    <cellStyle name="BM Input Modeller 3 2 3 3" xfId="5291" xr:uid="{00000000-0005-0000-0000-000094140000}"/>
    <cellStyle name="BM Input Modeller 3 2 3 3 2" xfId="5292" xr:uid="{00000000-0005-0000-0000-000095140000}"/>
    <cellStyle name="BM Input Modeller 3 2 3 4" xfId="5293" xr:uid="{00000000-0005-0000-0000-000096140000}"/>
    <cellStyle name="BM Input Modeller 3 2 4" xfId="5294" xr:uid="{00000000-0005-0000-0000-000097140000}"/>
    <cellStyle name="BM Input Modeller 3 2 4 2" xfId="5295" xr:uid="{00000000-0005-0000-0000-000098140000}"/>
    <cellStyle name="BM Input Modeller 3 2 4 2 2" xfId="5296" xr:uid="{00000000-0005-0000-0000-000099140000}"/>
    <cellStyle name="BM Input Modeller 3 2 4 3" xfId="5297" xr:uid="{00000000-0005-0000-0000-00009A140000}"/>
    <cellStyle name="BM Input Modeller 3 2 4 4" xfId="5298" xr:uid="{00000000-0005-0000-0000-00009B140000}"/>
    <cellStyle name="BM Input Modeller 3 2 5" xfId="5299" xr:uid="{00000000-0005-0000-0000-00009C140000}"/>
    <cellStyle name="BM Input Modeller 3 2 5 2" xfId="5300" xr:uid="{00000000-0005-0000-0000-00009D140000}"/>
    <cellStyle name="BM Input Modeller 3 2 5 2 2" xfId="5301" xr:uid="{00000000-0005-0000-0000-00009E140000}"/>
    <cellStyle name="BM Input Modeller 3 2 5 3" xfId="5302" xr:uid="{00000000-0005-0000-0000-00009F140000}"/>
    <cellStyle name="BM Input Modeller 3 2 5 4" xfId="5303" xr:uid="{00000000-0005-0000-0000-0000A0140000}"/>
    <cellStyle name="BM Input Modeller 3 2 6" xfId="5304" xr:uid="{00000000-0005-0000-0000-0000A1140000}"/>
    <cellStyle name="BM Input Modeller 3 2 6 2" xfId="5305" xr:uid="{00000000-0005-0000-0000-0000A2140000}"/>
    <cellStyle name="BM Input Modeller 3 2 6 2 2" xfId="5306" xr:uid="{00000000-0005-0000-0000-0000A3140000}"/>
    <cellStyle name="BM Input Modeller 3 2 6 3" xfId="5307" xr:uid="{00000000-0005-0000-0000-0000A4140000}"/>
    <cellStyle name="BM Input Modeller 3 2 7" xfId="5308" xr:uid="{00000000-0005-0000-0000-0000A5140000}"/>
    <cellStyle name="BM Input Modeller 3 2 7 2" xfId="5309" xr:uid="{00000000-0005-0000-0000-0000A6140000}"/>
    <cellStyle name="BM Input Modeller 3 2 7 2 2" xfId="5310" xr:uid="{00000000-0005-0000-0000-0000A7140000}"/>
    <cellStyle name="BM Input Modeller 3 2 7 3" xfId="5311" xr:uid="{00000000-0005-0000-0000-0000A8140000}"/>
    <cellStyle name="BM Input Modeller 3 2 8" xfId="5312" xr:uid="{00000000-0005-0000-0000-0000A9140000}"/>
    <cellStyle name="BM Input Modeller 3 2 8 2" xfId="5313" xr:uid="{00000000-0005-0000-0000-0000AA140000}"/>
    <cellStyle name="BM Input Modeller 3 2 8 2 2" xfId="5314" xr:uid="{00000000-0005-0000-0000-0000AB140000}"/>
    <cellStyle name="BM Input Modeller 3 2 8 3" xfId="5315" xr:uid="{00000000-0005-0000-0000-0000AC140000}"/>
    <cellStyle name="BM Input Modeller 3 2 9" xfId="5316" xr:uid="{00000000-0005-0000-0000-0000AD140000}"/>
    <cellStyle name="BM Input Modeller 3 2 9 2" xfId="5317" xr:uid="{00000000-0005-0000-0000-0000AE140000}"/>
    <cellStyle name="BM Input Modeller 3 2 9 2 2" xfId="5318" xr:uid="{00000000-0005-0000-0000-0000AF140000}"/>
    <cellStyle name="BM Input Modeller 3 2 9 3" xfId="5319" xr:uid="{00000000-0005-0000-0000-0000B0140000}"/>
    <cellStyle name="BM Input Modeller 3 20" xfId="5320" xr:uid="{00000000-0005-0000-0000-0000B1140000}"/>
    <cellStyle name="BM Input Modeller 3 3" xfId="5321" xr:uid="{00000000-0005-0000-0000-0000B2140000}"/>
    <cellStyle name="BM Input Modeller 3 3 2" xfId="5322" xr:uid="{00000000-0005-0000-0000-0000B3140000}"/>
    <cellStyle name="BM Input Modeller 3 3 2 2" xfId="5323" xr:uid="{00000000-0005-0000-0000-0000B4140000}"/>
    <cellStyle name="BM Input Modeller 3 3 2 2 2" xfId="5324" xr:uid="{00000000-0005-0000-0000-0000B5140000}"/>
    <cellStyle name="BM Input Modeller 3 3 2 3" xfId="5325" xr:uid="{00000000-0005-0000-0000-0000B6140000}"/>
    <cellStyle name="BM Input Modeller 3 3 2 4" xfId="5326" xr:uid="{00000000-0005-0000-0000-0000B7140000}"/>
    <cellStyle name="BM Input Modeller 3 3 3" xfId="5327" xr:uid="{00000000-0005-0000-0000-0000B8140000}"/>
    <cellStyle name="BM Input Modeller 3 3 3 2" xfId="5328" xr:uid="{00000000-0005-0000-0000-0000B9140000}"/>
    <cellStyle name="BM Input Modeller 3 3 4" xfId="5329" xr:uid="{00000000-0005-0000-0000-0000BA140000}"/>
    <cellStyle name="BM Input Modeller 3 3 5" xfId="5330" xr:uid="{00000000-0005-0000-0000-0000BB140000}"/>
    <cellStyle name="BM Input Modeller 3 4" xfId="5331" xr:uid="{00000000-0005-0000-0000-0000BC140000}"/>
    <cellStyle name="BM Input Modeller 3 4 2" xfId="5332" xr:uid="{00000000-0005-0000-0000-0000BD140000}"/>
    <cellStyle name="BM Input Modeller 3 4 2 2" xfId="5333" xr:uid="{00000000-0005-0000-0000-0000BE140000}"/>
    <cellStyle name="BM Input Modeller 3 4 2 3" xfId="5334" xr:uid="{00000000-0005-0000-0000-0000BF140000}"/>
    <cellStyle name="BM Input Modeller 3 4 3" xfId="5335" xr:uid="{00000000-0005-0000-0000-0000C0140000}"/>
    <cellStyle name="BM Input Modeller 3 4 3 2" xfId="5336" xr:uid="{00000000-0005-0000-0000-0000C1140000}"/>
    <cellStyle name="BM Input Modeller 3 4 4" xfId="5337" xr:uid="{00000000-0005-0000-0000-0000C2140000}"/>
    <cellStyle name="BM Input Modeller 3 5" xfId="5338" xr:uid="{00000000-0005-0000-0000-0000C3140000}"/>
    <cellStyle name="BM Input Modeller 3 5 2" xfId="5339" xr:uid="{00000000-0005-0000-0000-0000C4140000}"/>
    <cellStyle name="BM Input Modeller 3 5 2 2" xfId="5340" xr:uid="{00000000-0005-0000-0000-0000C5140000}"/>
    <cellStyle name="BM Input Modeller 3 5 2 3" xfId="5341" xr:uid="{00000000-0005-0000-0000-0000C6140000}"/>
    <cellStyle name="BM Input Modeller 3 5 3" xfId="5342" xr:uid="{00000000-0005-0000-0000-0000C7140000}"/>
    <cellStyle name="BM Input Modeller 3 5 4" xfId="5343" xr:uid="{00000000-0005-0000-0000-0000C8140000}"/>
    <cellStyle name="BM Input Modeller 3 6" xfId="5344" xr:uid="{00000000-0005-0000-0000-0000C9140000}"/>
    <cellStyle name="BM Input Modeller 3 6 2" xfId="5345" xr:uid="{00000000-0005-0000-0000-0000CA140000}"/>
    <cellStyle name="BM Input Modeller 3 6 2 2" xfId="5346" xr:uid="{00000000-0005-0000-0000-0000CB140000}"/>
    <cellStyle name="BM Input Modeller 3 6 3" xfId="5347" xr:uid="{00000000-0005-0000-0000-0000CC140000}"/>
    <cellStyle name="BM Input Modeller 3 6 4" xfId="5348" xr:uid="{00000000-0005-0000-0000-0000CD140000}"/>
    <cellStyle name="BM Input Modeller 3 7" xfId="5349" xr:uid="{00000000-0005-0000-0000-0000CE140000}"/>
    <cellStyle name="BM Input Modeller 3 7 2" xfId="5350" xr:uid="{00000000-0005-0000-0000-0000CF140000}"/>
    <cellStyle name="BM Input Modeller 3 7 2 2" xfId="5351" xr:uid="{00000000-0005-0000-0000-0000D0140000}"/>
    <cellStyle name="BM Input Modeller 3 7 3" xfId="5352" xr:uid="{00000000-0005-0000-0000-0000D1140000}"/>
    <cellStyle name="BM Input Modeller 3 8" xfId="5353" xr:uid="{00000000-0005-0000-0000-0000D2140000}"/>
    <cellStyle name="BM Input Modeller 3 8 2" xfId="5354" xr:uid="{00000000-0005-0000-0000-0000D3140000}"/>
    <cellStyle name="BM Input Modeller 3 8 2 2" xfId="5355" xr:uid="{00000000-0005-0000-0000-0000D4140000}"/>
    <cellStyle name="BM Input Modeller 3 8 3" xfId="5356" xr:uid="{00000000-0005-0000-0000-0000D5140000}"/>
    <cellStyle name="BM Input Modeller 3 9" xfId="5357" xr:uid="{00000000-0005-0000-0000-0000D6140000}"/>
    <cellStyle name="BM Input Modeller 3 9 2" xfId="5358" xr:uid="{00000000-0005-0000-0000-0000D7140000}"/>
    <cellStyle name="BM Input Modeller 3 9 2 2" xfId="5359" xr:uid="{00000000-0005-0000-0000-0000D8140000}"/>
    <cellStyle name="BM Input Modeller 3 9 3" xfId="5360" xr:uid="{00000000-0005-0000-0000-0000D9140000}"/>
    <cellStyle name="BM Input Modeller 4" xfId="5361" xr:uid="{00000000-0005-0000-0000-0000DA140000}"/>
    <cellStyle name="BM Input Modeller 4 10" xfId="5362" xr:uid="{00000000-0005-0000-0000-0000DB140000}"/>
    <cellStyle name="BM Input Modeller 4 10 2" xfId="5363" xr:uid="{00000000-0005-0000-0000-0000DC140000}"/>
    <cellStyle name="BM Input Modeller 4 10 2 2" xfId="5364" xr:uid="{00000000-0005-0000-0000-0000DD140000}"/>
    <cellStyle name="BM Input Modeller 4 10 3" xfId="5365" xr:uid="{00000000-0005-0000-0000-0000DE140000}"/>
    <cellStyle name="BM Input Modeller 4 11" xfId="5366" xr:uid="{00000000-0005-0000-0000-0000DF140000}"/>
    <cellStyle name="BM Input Modeller 4 11 2" xfId="5367" xr:uid="{00000000-0005-0000-0000-0000E0140000}"/>
    <cellStyle name="BM Input Modeller 4 11 2 2" xfId="5368" xr:uid="{00000000-0005-0000-0000-0000E1140000}"/>
    <cellStyle name="BM Input Modeller 4 11 3" xfId="5369" xr:uid="{00000000-0005-0000-0000-0000E2140000}"/>
    <cellStyle name="BM Input Modeller 4 12" xfId="5370" xr:uid="{00000000-0005-0000-0000-0000E3140000}"/>
    <cellStyle name="BM Input Modeller 4 12 2" xfId="5371" xr:uid="{00000000-0005-0000-0000-0000E4140000}"/>
    <cellStyle name="BM Input Modeller 4 12 2 2" xfId="5372" xr:uid="{00000000-0005-0000-0000-0000E5140000}"/>
    <cellStyle name="BM Input Modeller 4 12 3" xfId="5373" xr:uid="{00000000-0005-0000-0000-0000E6140000}"/>
    <cellStyle name="BM Input Modeller 4 13" xfId="5374" xr:uid="{00000000-0005-0000-0000-0000E7140000}"/>
    <cellStyle name="BM Input Modeller 4 13 2" xfId="5375" xr:uid="{00000000-0005-0000-0000-0000E8140000}"/>
    <cellStyle name="BM Input Modeller 4 13 2 2" xfId="5376" xr:uid="{00000000-0005-0000-0000-0000E9140000}"/>
    <cellStyle name="BM Input Modeller 4 13 3" xfId="5377" xr:uid="{00000000-0005-0000-0000-0000EA140000}"/>
    <cellStyle name="BM Input Modeller 4 14" xfId="5378" xr:uid="{00000000-0005-0000-0000-0000EB140000}"/>
    <cellStyle name="BM Input Modeller 4 14 2" xfId="5379" xr:uid="{00000000-0005-0000-0000-0000EC140000}"/>
    <cellStyle name="BM Input Modeller 4 14 2 2" xfId="5380" xr:uid="{00000000-0005-0000-0000-0000ED140000}"/>
    <cellStyle name="BM Input Modeller 4 14 3" xfId="5381" xr:uid="{00000000-0005-0000-0000-0000EE140000}"/>
    <cellStyle name="BM Input Modeller 4 15" xfId="5382" xr:uid="{00000000-0005-0000-0000-0000EF140000}"/>
    <cellStyle name="BM Input Modeller 4 15 2" xfId="5383" xr:uid="{00000000-0005-0000-0000-0000F0140000}"/>
    <cellStyle name="BM Input Modeller 4 15 2 2" xfId="5384" xr:uid="{00000000-0005-0000-0000-0000F1140000}"/>
    <cellStyle name="BM Input Modeller 4 15 3" xfId="5385" xr:uid="{00000000-0005-0000-0000-0000F2140000}"/>
    <cellStyle name="BM Input Modeller 4 16" xfId="5386" xr:uid="{00000000-0005-0000-0000-0000F3140000}"/>
    <cellStyle name="BM Input Modeller 4 16 2" xfId="5387" xr:uid="{00000000-0005-0000-0000-0000F4140000}"/>
    <cellStyle name="BM Input Modeller 4 16 2 2" xfId="5388" xr:uid="{00000000-0005-0000-0000-0000F5140000}"/>
    <cellStyle name="BM Input Modeller 4 16 3" xfId="5389" xr:uid="{00000000-0005-0000-0000-0000F6140000}"/>
    <cellStyle name="BM Input Modeller 4 17" xfId="5390" xr:uid="{00000000-0005-0000-0000-0000F7140000}"/>
    <cellStyle name="BM Input Modeller 4 17 2" xfId="5391" xr:uid="{00000000-0005-0000-0000-0000F8140000}"/>
    <cellStyle name="BM Input Modeller 4 17 2 2" xfId="5392" xr:uid="{00000000-0005-0000-0000-0000F9140000}"/>
    <cellStyle name="BM Input Modeller 4 17 3" xfId="5393" xr:uid="{00000000-0005-0000-0000-0000FA140000}"/>
    <cellStyle name="BM Input Modeller 4 18" xfId="5394" xr:uid="{00000000-0005-0000-0000-0000FB140000}"/>
    <cellStyle name="BM Input Modeller 4 18 2" xfId="5395" xr:uid="{00000000-0005-0000-0000-0000FC140000}"/>
    <cellStyle name="BM Input Modeller 4 19" xfId="5396" xr:uid="{00000000-0005-0000-0000-0000FD140000}"/>
    <cellStyle name="BM Input Modeller 4 2" xfId="5397" xr:uid="{00000000-0005-0000-0000-0000FE140000}"/>
    <cellStyle name="BM Input Modeller 4 2 10" xfId="5398" xr:uid="{00000000-0005-0000-0000-0000FF140000}"/>
    <cellStyle name="BM Input Modeller 4 2 10 2" xfId="5399" xr:uid="{00000000-0005-0000-0000-000000150000}"/>
    <cellStyle name="BM Input Modeller 4 2 10 2 2" xfId="5400" xr:uid="{00000000-0005-0000-0000-000001150000}"/>
    <cellStyle name="BM Input Modeller 4 2 10 3" xfId="5401" xr:uid="{00000000-0005-0000-0000-000002150000}"/>
    <cellStyle name="BM Input Modeller 4 2 11" xfId="5402" xr:uid="{00000000-0005-0000-0000-000003150000}"/>
    <cellStyle name="BM Input Modeller 4 2 11 2" xfId="5403" xr:uid="{00000000-0005-0000-0000-000004150000}"/>
    <cellStyle name="BM Input Modeller 4 2 11 2 2" xfId="5404" xr:uid="{00000000-0005-0000-0000-000005150000}"/>
    <cellStyle name="BM Input Modeller 4 2 11 3" xfId="5405" xr:uid="{00000000-0005-0000-0000-000006150000}"/>
    <cellStyle name="BM Input Modeller 4 2 12" xfId="5406" xr:uid="{00000000-0005-0000-0000-000007150000}"/>
    <cellStyle name="BM Input Modeller 4 2 12 2" xfId="5407" xr:uid="{00000000-0005-0000-0000-000008150000}"/>
    <cellStyle name="BM Input Modeller 4 2 12 2 2" xfId="5408" xr:uid="{00000000-0005-0000-0000-000009150000}"/>
    <cellStyle name="BM Input Modeller 4 2 12 3" xfId="5409" xr:uid="{00000000-0005-0000-0000-00000A150000}"/>
    <cellStyle name="BM Input Modeller 4 2 13" xfId="5410" xr:uid="{00000000-0005-0000-0000-00000B150000}"/>
    <cellStyle name="BM Input Modeller 4 2 13 2" xfId="5411" xr:uid="{00000000-0005-0000-0000-00000C150000}"/>
    <cellStyle name="BM Input Modeller 4 2 13 2 2" xfId="5412" xr:uid="{00000000-0005-0000-0000-00000D150000}"/>
    <cellStyle name="BM Input Modeller 4 2 13 3" xfId="5413" xr:uid="{00000000-0005-0000-0000-00000E150000}"/>
    <cellStyle name="BM Input Modeller 4 2 14" xfId="5414" xr:uid="{00000000-0005-0000-0000-00000F150000}"/>
    <cellStyle name="BM Input Modeller 4 2 14 2" xfId="5415" xr:uid="{00000000-0005-0000-0000-000010150000}"/>
    <cellStyle name="BM Input Modeller 4 2 14 2 2" xfId="5416" xr:uid="{00000000-0005-0000-0000-000011150000}"/>
    <cellStyle name="BM Input Modeller 4 2 14 3" xfId="5417" xr:uid="{00000000-0005-0000-0000-000012150000}"/>
    <cellStyle name="BM Input Modeller 4 2 15" xfId="5418" xr:uid="{00000000-0005-0000-0000-000013150000}"/>
    <cellStyle name="BM Input Modeller 4 2 15 2" xfId="5419" xr:uid="{00000000-0005-0000-0000-000014150000}"/>
    <cellStyle name="BM Input Modeller 4 2 15 2 2" xfId="5420" xr:uid="{00000000-0005-0000-0000-000015150000}"/>
    <cellStyle name="BM Input Modeller 4 2 15 3" xfId="5421" xr:uid="{00000000-0005-0000-0000-000016150000}"/>
    <cellStyle name="BM Input Modeller 4 2 16" xfId="5422" xr:uid="{00000000-0005-0000-0000-000017150000}"/>
    <cellStyle name="BM Input Modeller 4 2 16 2" xfId="5423" xr:uid="{00000000-0005-0000-0000-000018150000}"/>
    <cellStyle name="BM Input Modeller 4 2 16 2 2" xfId="5424" xr:uid="{00000000-0005-0000-0000-000019150000}"/>
    <cellStyle name="BM Input Modeller 4 2 16 3" xfId="5425" xr:uid="{00000000-0005-0000-0000-00001A150000}"/>
    <cellStyle name="BM Input Modeller 4 2 17" xfId="5426" xr:uid="{00000000-0005-0000-0000-00001B150000}"/>
    <cellStyle name="BM Input Modeller 4 2 17 2" xfId="5427" xr:uid="{00000000-0005-0000-0000-00001C150000}"/>
    <cellStyle name="BM Input Modeller 4 2 17 2 2" xfId="5428" xr:uid="{00000000-0005-0000-0000-00001D150000}"/>
    <cellStyle name="BM Input Modeller 4 2 17 3" xfId="5429" xr:uid="{00000000-0005-0000-0000-00001E150000}"/>
    <cellStyle name="BM Input Modeller 4 2 18" xfId="5430" xr:uid="{00000000-0005-0000-0000-00001F150000}"/>
    <cellStyle name="BM Input Modeller 4 2 18 2" xfId="5431" xr:uid="{00000000-0005-0000-0000-000020150000}"/>
    <cellStyle name="BM Input Modeller 4 2 18 2 2" xfId="5432" xr:uid="{00000000-0005-0000-0000-000021150000}"/>
    <cellStyle name="BM Input Modeller 4 2 18 3" xfId="5433" xr:uid="{00000000-0005-0000-0000-000022150000}"/>
    <cellStyle name="BM Input Modeller 4 2 19" xfId="5434" xr:uid="{00000000-0005-0000-0000-000023150000}"/>
    <cellStyle name="BM Input Modeller 4 2 19 2" xfId="5435" xr:uid="{00000000-0005-0000-0000-000024150000}"/>
    <cellStyle name="BM Input Modeller 4 2 19 2 2" xfId="5436" xr:uid="{00000000-0005-0000-0000-000025150000}"/>
    <cellStyle name="BM Input Modeller 4 2 19 3" xfId="5437" xr:uid="{00000000-0005-0000-0000-000026150000}"/>
    <cellStyle name="BM Input Modeller 4 2 2" xfId="5438" xr:uid="{00000000-0005-0000-0000-000027150000}"/>
    <cellStyle name="BM Input Modeller 4 2 2 2" xfId="5439" xr:uid="{00000000-0005-0000-0000-000028150000}"/>
    <cellStyle name="BM Input Modeller 4 2 2 2 2" xfId="5440" xr:uid="{00000000-0005-0000-0000-000029150000}"/>
    <cellStyle name="BM Input Modeller 4 2 2 2 2 2" xfId="5441" xr:uid="{00000000-0005-0000-0000-00002A150000}"/>
    <cellStyle name="BM Input Modeller 4 2 2 2 3" xfId="5442" xr:uid="{00000000-0005-0000-0000-00002B150000}"/>
    <cellStyle name="BM Input Modeller 4 2 2 2 4" xfId="5443" xr:uid="{00000000-0005-0000-0000-00002C150000}"/>
    <cellStyle name="BM Input Modeller 4 2 2 3" xfId="5444" xr:uid="{00000000-0005-0000-0000-00002D150000}"/>
    <cellStyle name="BM Input Modeller 4 2 2 3 2" xfId="5445" xr:uid="{00000000-0005-0000-0000-00002E150000}"/>
    <cellStyle name="BM Input Modeller 4 2 2 4" xfId="5446" xr:uid="{00000000-0005-0000-0000-00002F150000}"/>
    <cellStyle name="BM Input Modeller 4 2 2 5" xfId="5447" xr:uid="{00000000-0005-0000-0000-000030150000}"/>
    <cellStyle name="BM Input Modeller 4 2 20" xfId="5448" xr:uid="{00000000-0005-0000-0000-000031150000}"/>
    <cellStyle name="BM Input Modeller 4 2 20 2" xfId="5449" xr:uid="{00000000-0005-0000-0000-000032150000}"/>
    <cellStyle name="BM Input Modeller 4 2 20 2 2" xfId="5450" xr:uid="{00000000-0005-0000-0000-000033150000}"/>
    <cellStyle name="BM Input Modeller 4 2 20 3" xfId="5451" xr:uid="{00000000-0005-0000-0000-000034150000}"/>
    <cellStyle name="BM Input Modeller 4 2 21" xfId="5452" xr:uid="{00000000-0005-0000-0000-000035150000}"/>
    <cellStyle name="BM Input Modeller 4 2 21 2" xfId="5453" xr:uid="{00000000-0005-0000-0000-000036150000}"/>
    <cellStyle name="BM Input Modeller 4 2 22" xfId="5454" xr:uid="{00000000-0005-0000-0000-000037150000}"/>
    <cellStyle name="BM Input Modeller 4 2 23" xfId="5455" xr:uid="{00000000-0005-0000-0000-000038150000}"/>
    <cellStyle name="BM Input Modeller 4 2 3" xfId="5456" xr:uid="{00000000-0005-0000-0000-000039150000}"/>
    <cellStyle name="BM Input Modeller 4 2 3 2" xfId="5457" xr:uid="{00000000-0005-0000-0000-00003A150000}"/>
    <cellStyle name="BM Input Modeller 4 2 3 2 2" xfId="5458" xr:uid="{00000000-0005-0000-0000-00003B150000}"/>
    <cellStyle name="BM Input Modeller 4 2 3 2 3" xfId="5459" xr:uid="{00000000-0005-0000-0000-00003C150000}"/>
    <cellStyle name="BM Input Modeller 4 2 3 3" xfId="5460" xr:uid="{00000000-0005-0000-0000-00003D150000}"/>
    <cellStyle name="BM Input Modeller 4 2 3 3 2" xfId="5461" xr:uid="{00000000-0005-0000-0000-00003E150000}"/>
    <cellStyle name="BM Input Modeller 4 2 3 4" xfId="5462" xr:uid="{00000000-0005-0000-0000-00003F150000}"/>
    <cellStyle name="BM Input Modeller 4 2 4" xfId="5463" xr:uid="{00000000-0005-0000-0000-000040150000}"/>
    <cellStyle name="BM Input Modeller 4 2 4 2" xfId="5464" xr:uid="{00000000-0005-0000-0000-000041150000}"/>
    <cellStyle name="BM Input Modeller 4 2 4 2 2" xfId="5465" xr:uid="{00000000-0005-0000-0000-000042150000}"/>
    <cellStyle name="BM Input Modeller 4 2 4 3" xfId="5466" xr:uid="{00000000-0005-0000-0000-000043150000}"/>
    <cellStyle name="BM Input Modeller 4 2 4 4" xfId="5467" xr:uid="{00000000-0005-0000-0000-000044150000}"/>
    <cellStyle name="BM Input Modeller 4 2 5" xfId="5468" xr:uid="{00000000-0005-0000-0000-000045150000}"/>
    <cellStyle name="BM Input Modeller 4 2 5 2" xfId="5469" xr:uid="{00000000-0005-0000-0000-000046150000}"/>
    <cellStyle name="BM Input Modeller 4 2 5 2 2" xfId="5470" xr:uid="{00000000-0005-0000-0000-000047150000}"/>
    <cellStyle name="BM Input Modeller 4 2 5 3" xfId="5471" xr:uid="{00000000-0005-0000-0000-000048150000}"/>
    <cellStyle name="BM Input Modeller 4 2 5 4" xfId="5472" xr:uid="{00000000-0005-0000-0000-000049150000}"/>
    <cellStyle name="BM Input Modeller 4 2 6" xfId="5473" xr:uid="{00000000-0005-0000-0000-00004A150000}"/>
    <cellStyle name="BM Input Modeller 4 2 6 2" xfId="5474" xr:uid="{00000000-0005-0000-0000-00004B150000}"/>
    <cellStyle name="BM Input Modeller 4 2 6 2 2" xfId="5475" xr:uid="{00000000-0005-0000-0000-00004C150000}"/>
    <cellStyle name="BM Input Modeller 4 2 6 3" xfId="5476" xr:uid="{00000000-0005-0000-0000-00004D150000}"/>
    <cellStyle name="BM Input Modeller 4 2 7" xfId="5477" xr:uid="{00000000-0005-0000-0000-00004E150000}"/>
    <cellStyle name="BM Input Modeller 4 2 7 2" xfId="5478" xr:uid="{00000000-0005-0000-0000-00004F150000}"/>
    <cellStyle name="BM Input Modeller 4 2 7 2 2" xfId="5479" xr:uid="{00000000-0005-0000-0000-000050150000}"/>
    <cellStyle name="BM Input Modeller 4 2 7 3" xfId="5480" xr:uid="{00000000-0005-0000-0000-000051150000}"/>
    <cellStyle name="BM Input Modeller 4 2 8" xfId="5481" xr:uid="{00000000-0005-0000-0000-000052150000}"/>
    <cellStyle name="BM Input Modeller 4 2 8 2" xfId="5482" xr:uid="{00000000-0005-0000-0000-000053150000}"/>
    <cellStyle name="BM Input Modeller 4 2 8 2 2" xfId="5483" xr:uid="{00000000-0005-0000-0000-000054150000}"/>
    <cellStyle name="BM Input Modeller 4 2 8 3" xfId="5484" xr:uid="{00000000-0005-0000-0000-000055150000}"/>
    <cellStyle name="BM Input Modeller 4 2 9" xfId="5485" xr:uid="{00000000-0005-0000-0000-000056150000}"/>
    <cellStyle name="BM Input Modeller 4 2 9 2" xfId="5486" xr:uid="{00000000-0005-0000-0000-000057150000}"/>
    <cellStyle name="BM Input Modeller 4 2 9 2 2" xfId="5487" xr:uid="{00000000-0005-0000-0000-000058150000}"/>
    <cellStyle name="BM Input Modeller 4 2 9 3" xfId="5488" xr:uid="{00000000-0005-0000-0000-000059150000}"/>
    <cellStyle name="BM Input Modeller 4 20" xfId="5489" xr:uid="{00000000-0005-0000-0000-00005A150000}"/>
    <cellStyle name="BM Input Modeller 4 3" xfId="5490" xr:uid="{00000000-0005-0000-0000-00005B150000}"/>
    <cellStyle name="BM Input Modeller 4 3 2" xfId="5491" xr:uid="{00000000-0005-0000-0000-00005C150000}"/>
    <cellStyle name="BM Input Modeller 4 3 2 2" xfId="5492" xr:uid="{00000000-0005-0000-0000-00005D150000}"/>
    <cellStyle name="BM Input Modeller 4 3 2 2 2" xfId="5493" xr:uid="{00000000-0005-0000-0000-00005E150000}"/>
    <cellStyle name="BM Input Modeller 4 3 2 3" xfId="5494" xr:uid="{00000000-0005-0000-0000-00005F150000}"/>
    <cellStyle name="BM Input Modeller 4 3 2 4" xfId="5495" xr:uid="{00000000-0005-0000-0000-000060150000}"/>
    <cellStyle name="BM Input Modeller 4 3 3" xfId="5496" xr:uid="{00000000-0005-0000-0000-000061150000}"/>
    <cellStyle name="BM Input Modeller 4 3 3 2" xfId="5497" xr:uid="{00000000-0005-0000-0000-000062150000}"/>
    <cellStyle name="BM Input Modeller 4 3 4" xfId="5498" xr:uid="{00000000-0005-0000-0000-000063150000}"/>
    <cellStyle name="BM Input Modeller 4 3 5" xfId="5499" xr:uid="{00000000-0005-0000-0000-000064150000}"/>
    <cellStyle name="BM Input Modeller 4 4" xfId="5500" xr:uid="{00000000-0005-0000-0000-000065150000}"/>
    <cellStyle name="BM Input Modeller 4 4 2" xfId="5501" xr:uid="{00000000-0005-0000-0000-000066150000}"/>
    <cellStyle name="BM Input Modeller 4 4 2 2" xfId="5502" xr:uid="{00000000-0005-0000-0000-000067150000}"/>
    <cellStyle name="BM Input Modeller 4 4 2 3" xfId="5503" xr:uid="{00000000-0005-0000-0000-000068150000}"/>
    <cellStyle name="BM Input Modeller 4 4 3" xfId="5504" xr:uid="{00000000-0005-0000-0000-000069150000}"/>
    <cellStyle name="BM Input Modeller 4 4 3 2" xfId="5505" xr:uid="{00000000-0005-0000-0000-00006A150000}"/>
    <cellStyle name="BM Input Modeller 4 4 4" xfId="5506" xr:uid="{00000000-0005-0000-0000-00006B150000}"/>
    <cellStyle name="BM Input Modeller 4 5" xfId="5507" xr:uid="{00000000-0005-0000-0000-00006C150000}"/>
    <cellStyle name="BM Input Modeller 4 5 2" xfId="5508" xr:uid="{00000000-0005-0000-0000-00006D150000}"/>
    <cellStyle name="BM Input Modeller 4 5 2 2" xfId="5509" xr:uid="{00000000-0005-0000-0000-00006E150000}"/>
    <cellStyle name="BM Input Modeller 4 5 2 3" xfId="5510" xr:uid="{00000000-0005-0000-0000-00006F150000}"/>
    <cellStyle name="BM Input Modeller 4 5 3" xfId="5511" xr:uid="{00000000-0005-0000-0000-000070150000}"/>
    <cellStyle name="BM Input Modeller 4 5 4" xfId="5512" xr:uid="{00000000-0005-0000-0000-000071150000}"/>
    <cellStyle name="BM Input Modeller 4 6" xfId="5513" xr:uid="{00000000-0005-0000-0000-000072150000}"/>
    <cellStyle name="BM Input Modeller 4 6 2" xfId="5514" xr:uid="{00000000-0005-0000-0000-000073150000}"/>
    <cellStyle name="BM Input Modeller 4 6 2 2" xfId="5515" xr:uid="{00000000-0005-0000-0000-000074150000}"/>
    <cellStyle name="BM Input Modeller 4 6 3" xfId="5516" xr:uid="{00000000-0005-0000-0000-000075150000}"/>
    <cellStyle name="BM Input Modeller 4 6 4" xfId="5517" xr:uid="{00000000-0005-0000-0000-000076150000}"/>
    <cellStyle name="BM Input Modeller 4 7" xfId="5518" xr:uid="{00000000-0005-0000-0000-000077150000}"/>
    <cellStyle name="BM Input Modeller 4 7 2" xfId="5519" xr:uid="{00000000-0005-0000-0000-000078150000}"/>
    <cellStyle name="BM Input Modeller 4 7 2 2" xfId="5520" xr:uid="{00000000-0005-0000-0000-000079150000}"/>
    <cellStyle name="BM Input Modeller 4 7 3" xfId="5521" xr:uid="{00000000-0005-0000-0000-00007A150000}"/>
    <cellStyle name="BM Input Modeller 4 8" xfId="5522" xr:uid="{00000000-0005-0000-0000-00007B150000}"/>
    <cellStyle name="BM Input Modeller 4 8 2" xfId="5523" xr:uid="{00000000-0005-0000-0000-00007C150000}"/>
    <cellStyle name="BM Input Modeller 4 8 2 2" xfId="5524" xr:uid="{00000000-0005-0000-0000-00007D150000}"/>
    <cellStyle name="BM Input Modeller 4 8 3" xfId="5525" xr:uid="{00000000-0005-0000-0000-00007E150000}"/>
    <cellStyle name="BM Input Modeller 4 9" xfId="5526" xr:uid="{00000000-0005-0000-0000-00007F150000}"/>
    <cellStyle name="BM Input Modeller 4 9 2" xfId="5527" xr:uid="{00000000-0005-0000-0000-000080150000}"/>
    <cellStyle name="BM Input Modeller 4 9 2 2" xfId="5528" xr:uid="{00000000-0005-0000-0000-000081150000}"/>
    <cellStyle name="BM Input Modeller 4 9 3" xfId="5529" xr:uid="{00000000-0005-0000-0000-000082150000}"/>
    <cellStyle name="BM Input Modeller 5" xfId="5530" xr:uid="{00000000-0005-0000-0000-000083150000}"/>
    <cellStyle name="BM Input Modeller 5 10" xfId="5531" xr:uid="{00000000-0005-0000-0000-000084150000}"/>
    <cellStyle name="BM Input Modeller 5 10 2" xfId="5532" xr:uid="{00000000-0005-0000-0000-000085150000}"/>
    <cellStyle name="BM Input Modeller 5 10 2 2" xfId="5533" xr:uid="{00000000-0005-0000-0000-000086150000}"/>
    <cellStyle name="BM Input Modeller 5 10 3" xfId="5534" xr:uid="{00000000-0005-0000-0000-000087150000}"/>
    <cellStyle name="BM Input Modeller 5 11" xfId="5535" xr:uid="{00000000-0005-0000-0000-000088150000}"/>
    <cellStyle name="BM Input Modeller 5 11 2" xfId="5536" xr:uid="{00000000-0005-0000-0000-000089150000}"/>
    <cellStyle name="BM Input Modeller 5 11 2 2" xfId="5537" xr:uid="{00000000-0005-0000-0000-00008A150000}"/>
    <cellStyle name="BM Input Modeller 5 11 3" xfId="5538" xr:uid="{00000000-0005-0000-0000-00008B150000}"/>
    <cellStyle name="BM Input Modeller 5 12" xfId="5539" xr:uid="{00000000-0005-0000-0000-00008C150000}"/>
    <cellStyle name="BM Input Modeller 5 12 2" xfId="5540" xr:uid="{00000000-0005-0000-0000-00008D150000}"/>
    <cellStyle name="BM Input Modeller 5 12 2 2" xfId="5541" xr:uid="{00000000-0005-0000-0000-00008E150000}"/>
    <cellStyle name="BM Input Modeller 5 12 3" xfId="5542" xr:uid="{00000000-0005-0000-0000-00008F150000}"/>
    <cellStyle name="BM Input Modeller 5 13" xfId="5543" xr:uid="{00000000-0005-0000-0000-000090150000}"/>
    <cellStyle name="BM Input Modeller 5 13 2" xfId="5544" xr:uid="{00000000-0005-0000-0000-000091150000}"/>
    <cellStyle name="BM Input Modeller 5 13 2 2" xfId="5545" xr:uid="{00000000-0005-0000-0000-000092150000}"/>
    <cellStyle name="BM Input Modeller 5 13 3" xfId="5546" xr:uid="{00000000-0005-0000-0000-000093150000}"/>
    <cellStyle name="BM Input Modeller 5 14" xfId="5547" xr:uid="{00000000-0005-0000-0000-000094150000}"/>
    <cellStyle name="BM Input Modeller 5 14 2" xfId="5548" xr:uid="{00000000-0005-0000-0000-000095150000}"/>
    <cellStyle name="BM Input Modeller 5 14 2 2" xfId="5549" xr:uid="{00000000-0005-0000-0000-000096150000}"/>
    <cellStyle name="BM Input Modeller 5 14 3" xfId="5550" xr:uid="{00000000-0005-0000-0000-000097150000}"/>
    <cellStyle name="BM Input Modeller 5 15" xfId="5551" xr:uid="{00000000-0005-0000-0000-000098150000}"/>
    <cellStyle name="BM Input Modeller 5 15 2" xfId="5552" xr:uid="{00000000-0005-0000-0000-000099150000}"/>
    <cellStyle name="BM Input Modeller 5 15 2 2" xfId="5553" xr:uid="{00000000-0005-0000-0000-00009A150000}"/>
    <cellStyle name="BM Input Modeller 5 15 3" xfId="5554" xr:uid="{00000000-0005-0000-0000-00009B150000}"/>
    <cellStyle name="BM Input Modeller 5 16" xfId="5555" xr:uid="{00000000-0005-0000-0000-00009C150000}"/>
    <cellStyle name="BM Input Modeller 5 16 2" xfId="5556" xr:uid="{00000000-0005-0000-0000-00009D150000}"/>
    <cellStyle name="BM Input Modeller 5 16 2 2" xfId="5557" xr:uid="{00000000-0005-0000-0000-00009E150000}"/>
    <cellStyle name="BM Input Modeller 5 16 3" xfId="5558" xr:uid="{00000000-0005-0000-0000-00009F150000}"/>
    <cellStyle name="BM Input Modeller 5 17" xfId="5559" xr:uid="{00000000-0005-0000-0000-0000A0150000}"/>
    <cellStyle name="BM Input Modeller 5 17 2" xfId="5560" xr:uid="{00000000-0005-0000-0000-0000A1150000}"/>
    <cellStyle name="BM Input Modeller 5 17 2 2" xfId="5561" xr:uid="{00000000-0005-0000-0000-0000A2150000}"/>
    <cellStyle name="BM Input Modeller 5 17 3" xfId="5562" xr:uid="{00000000-0005-0000-0000-0000A3150000}"/>
    <cellStyle name="BM Input Modeller 5 18" xfId="5563" xr:uid="{00000000-0005-0000-0000-0000A4150000}"/>
    <cellStyle name="BM Input Modeller 5 18 2" xfId="5564" xr:uid="{00000000-0005-0000-0000-0000A5150000}"/>
    <cellStyle name="BM Input Modeller 5 18 2 2" xfId="5565" xr:uid="{00000000-0005-0000-0000-0000A6150000}"/>
    <cellStyle name="BM Input Modeller 5 18 3" xfId="5566" xr:uid="{00000000-0005-0000-0000-0000A7150000}"/>
    <cellStyle name="BM Input Modeller 5 19" xfId="5567" xr:uid="{00000000-0005-0000-0000-0000A8150000}"/>
    <cellStyle name="BM Input Modeller 5 19 2" xfId="5568" xr:uid="{00000000-0005-0000-0000-0000A9150000}"/>
    <cellStyle name="BM Input Modeller 5 19 2 2" xfId="5569" xr:uid="{00000000-0005-0000-0000-0000AA150000}"/>
    <cellStyle name="BM Input Modeller 5 19 3" xfId="5570" xr:uid="{00000000-0005-0000-0000-0000AB150000}"/>
    <cellStyle name="BM Input Modeller 5 2" xfId="5571" xr:uid="{00000000-0005-0000-0000-0000AC150000}"/>
    <cellStyle name="BM Input Modeller 5 2 10" xfId="5572" xr:uid="{00000000-0005-0000-0000-0000AD150000}"/>
    <cellStyle name="BM Input Modeller 5 2 10 2" xfId="5573" xr:uid="{00000000-0005-0000-0000-0000AE150000}"/>
    <cellStyle name="BM Input Modeller 5 2 10 2 2" xfId="5574" xr:uid="{00000000-0005-0000-0000-0000AF150000}"/>
    <cellStyle name="BM Input Modeller 5 2 10 3" xfId="5575" xr:uid="{00000000-0005-0000-0000-0000B0150000}"/>
    <cellStyle name="BM Input Modeller 5 2 11" xfId="5576" xr:uid="{00000000-0005-0000-0000-0000B1150000}"/>
    <cellStyle name="BM Input Modeller 5 2 11 2" xfId="5577" xr:uid="{00000000-0005-0000-0000-0000B2150000}"/>
    <cellStyle name="BM Input Modeller 5 2 11 2 2" xfId="5578" xr:uid="{00000000-0005-0000-0000-0000B3150000}"/>
    <cellStyle name="BM Input Modeller 5 2 11 3" xfId="5579" xr:uid="{00000000-0005-0000-0000-0000B4150000}"/>
    <cellStyle name="BM Input Modeller 5 2 12" xfId="5580" xr:uid="{00000000-0005-0000-0000-0000B5150000}"/>
    <cellStyle name="BM Input Modeller 5 2 12 2" xfId="5581" xr:uid="{00000000-0005-0000-0000-0000B6150000}"/>
    <cellStyle name="BM Input Modeller 5 2 12 2 2" xfId="5582" xr:uid="{00000000-0005-0000-0000-0000B7150000}"/>
    <cellStyle name="BM Input Modeller 5 2 12 3" xfId="5583" xr:uid="{00000000-0005-0000-0000-0000B8150000}"/>
    <cellStyle name="BM Input Modeller 5 2 13" xfId="5584" xr:uid="{00000000-0005-0000-0000-0000B9150000}"/>
    <cellStyle name="BM Input Modeller 5 2 13 2" xfId="5585" xr:uid="{00000000-0005-0000-0000-0000BA150000}"/>
    <cellStyle name="BM Input Modeller 5 2 13 2 2" xfId="5586" xr:uid="{00000000-0005-0000-0000-0000BB150000}"/>
    <cellStyle name="BM Input Modeller 5 2 13 3" xfId="5587" xr:uid="{00000000-0005-0000-0000-0000BC150000}"/>
    <cellStyle name="BM Input Modeller 5 2 14" xfId="5588" xr:uid="{00000000-0005-0000-0000-0000BD150000}"/>
    <cellStyle name="BM Input Modeller 5 2 14 2" xfId="5589" xr:uid="{00000000-0005-0000-0000-0000BE150000}"/>
    <cellStyle name="BM Input Modeller 5 2 14 2 2" xfId="5590" xr:uid="{00000000-0005-0000-0000-0000BF150000}"/>
    <cellStyle name="BM Input Modeller 5 2 14 3" xfId="5591" xr:uid="{00000000-0005-0000-0000-0000C0150000}"/>
    <cellStyle name="BM Input Modeller 5 2 15" xfId="5592" xr:uid="{00000000-0005-0000-0000-0000C1150000}"/>
    <cellStyle name="BM Input Modeller 5 2 15 2" xfId="5593" xr:uid="{00000000-0005-0000-0000-0000C2150000}"/>
    <cellStyle name="BM Input Modeller 5 2 15 2 2" xfId="5594" xr:uid="{00000000-0005-0000-0000-0000C3150000}"/>
    <cellStyle name="BM Input Modeller 5 2 15 3" xfId="5595" xr:uid="{00000000-0005-0000-0000-0000C4150000}"/>
    <cellStyle name="BM Input Modeller 5 2 16" xfId="5596" xr:uid="{00000000-0005-0000-0000-0000C5150000}"/>
    <cellStyle name="BM Input Modeller 5 2 16 2" xfId="5597" xr:uid="{00000000-0005-0000-0000-0000C6150000}"/>
    <cellStyle name="BM Input Modeller 5 2 16 2 2" xfId="5598" xr:uid="{00000000-0005-0000-0000-0000C7150000}"/>
    <cellStyle name="BM Input Modeller 5 2 16 3" xfId="5599" xr:uid="{00000000-0005-0000-0000-0000C8150000}"/>
    <cellStyle name="BM Input Modeller 5 2 17" xfId="5600" xr:uid="{00000000-0005-0000-0000-0000C9150000}"/>
    <cellStyle name="BM Input Modeller 5 2 17 2" xfId="5601" xr:uid="{00000000-0005-0000-0000-0000CA150000}"/>
    <cellStyle name="BM Input Modeller 5 2 17 2 2" xfId="5602" xr:uid="{00000000-0005-0000-0000-0000CB150000}"/>
    <cellStyle name="BM Input Modeller 5 2 17 3" xfId="5603" xr:uid="{00000000-0005-0000-0000-0000CC150000}"/>
    <cellStyle name="BM Input Modeller 5 2 18" xfId="5604" xr:uid="{00000000-0005-0000-0000-0000CD150000}"/>
    <cellStyle name="BM Input Modeller 5 2 18 2" xfId="5605" xr:uid="{00000000-0005-0000-0000-0000CE150000}"/>
    <cellStyle name="BM Input Modeller 5 2 18 2 2" xfId="5606" xr:uid="{00000000-0005-0000-0000-0000CF150000}"/>
    <cellStyle name="BM Input Modeller 5 2 18 3" xfId="5607" xr:uid="{00000000-0005-0000-0000-0000D0150000}"/>
    <cellStyle name="BM Input Modeller 5 2 19" xfId="5608" xr:uid="{00000000-0005-0000-0000-0000D1150000}"/>
    <cellStyle name="BM Input Modeller 5 2 19 2" xfId="5609" xr:uid="{00000000-0005-0000-0000-0000D2150000}"/>
    <cellStyle name="BM Input Modeller 5 2 19 2 2" xfId="5610" xr:uid="{00000000-0005-0000-0000-0000D3150000}"/>
    <cellStyle name="BM Input Modeller 5 2 19 3" xfId="5611" xr:uid="{00000000-0005-0000-0000-0000D4150000}"/>
    <cellStyle name="BM Input Modeller 5 2 2" xfId="5612" xr:uid="{00000000-0005-0000-0000-0000D5150000}"/>
    <cellStyle name="BM Input Modeller 5 2 2 2" xfId="5613" xr:uid="{00000000-0005-0000-0000-0000D6150000}"/>
    <cellStyle name="BM Input Modeller 5 2 2 2 2" xfId="5614" xr:uid="{00000000-0005-0000-0000-0000D7150000}"/>
    <cellStyle name="BM Input Modeller 5 2 2 2 3" xfId="5615" xr:uid="{00000000-0005-0000-0000-0000D8150000}"/>
    <cellStyle name="BM Input Modeller 5 2 2 3" xfId="5616" xr:uid="{00000000-0005-0000-0000-0000D9150000}"/>
    <cellStyle name="BM Input Modeller 5 2 2 3 2" xfId="5617" xr:uid="{00000000-0005-0000-0000-0000DA150000}"/>
    <cellStyle name="BM Input Modeller 5 2 2 4" xfId="5618" xr:uid="{00000000-0005-0000-0000-0000DB150000}"/>
    <cellStyle name="BM Input Modeller 5 2 20" xfId="5619" xr:uid="{00000000-0005-0000-0000-0000DC150000}"/>
    <cellStyle name="BM Input Modeller 5 2 20 2" xfId="5620" xr:uid="{00000000-0005-0000-0000-0000DD150000}"/>
    <cellStyle name="BM Input Modeller 5 2 20 2 2" xfId="5621" xr:uid="{00000000-0005-0000-0000-0000DE150000}"/>
    <cellStyle name="BM Input Modeller 5 2 20 3" xfId="5622" xr:uid="{00000000-0005-0000-0000-0000DF150000}"/>
    <cellStyle name="BM Input Modeller 5 2 21" xfId="5623" xr:uid="{00000000-0005-0000-0000-0000E0150000}"/>
    <cellStyle name="BM Input Modeller 5 2 21 2" xfId="5624" xr:uid="{00000000-0005-0000-0000-0000E1150000}"/>
    <cellStyle name="BM Input Modeller 5 2 22" xfId="5625" xr:uid="{00000000-0005-0000-0000-0000E2150000}"/>
    <cellStyle name="BM Input Modeller 5 2 23" xfId="5626" xr:uid="{00000000-0005-0000-0000-0000E3150000}"/>
    <cellStyle name="BM Input Modeller 5 2 3" xfId="5627" xr:uid="{00000000-0005-0000-0000-0000E4150000}"/>
    <cellStyle name="BM Input Modeller 5 2 3 2" xfId="5628" xr:uid="{00000000-0005-0000-0000-0000E5150000}"/>
    <cellStyle name="BM Input Modeller 5 2 3 2 2" xfId="5629" xr:uid="{00000000-0005-0000-0000-0000E6150000}"/>
    <cellStyle name="BM Input Modeller 5 2 3 3" xfId="5630" xr:uid="{00000000-0005-0000-0000-0000E7150000}"/>
    <cellStyle name="BM Input Modeller 5 2 3 4" xfId="5631" xr:uid="{00000000-0005-0000-0000-0000E8150000}"/>
    <cellStyle name="BM Input Modeller 5 2 4" xfId="5632" xr:uid="{00000000-0005-0000-0000-0000E9150000}"/>
    <cellStyle name="BM Input Modeller 5 2 4 2" xfId="5633" xr:uid="{00000000-0005-0000-0000-0000EA150000}"/>
    <cellStyle name="BM Input Modeller 5 2 4 2 2" xfId="5634" xr:uid="{00000000-0005-0000-0000-0000EB150000}"/>
    <cellStyle name="BM Input Modeller 5 2 4 3" xfId="5635" xr:uid="{00000000-0005-0000-0000-0000EC150000}"/>
    <cellStyle name="BM Input Modeller 5 2 4 4" xfId="5636" xr:uid="{00000000-0005-0000-0000-0000ED150000}"/>
    <cellStyle name="BM Input Modeller 5 2 5" xfId="5637" xr:uid="{00000000-0005-0000-0000-0000EE150000}"/>
    <cellStyle name="BM Input Modeller 5 2 5 2" xfId="5638" xr:uid="{00000000-0005-0000-0000-0000EF150000}"/>
    <cellStyle name="BM Input Modeller 5 2 5 2 2" xfId="5639" xr:uid="{00000000-0005-0000-0000-0000F0150000}"/>
    <cellStyle name="BM Input Modeller 5 2 5 3" xfId="5640" xr:uid="{00000000-0005-0000-0000-0000F1150000}"/>
    <cellStyle name="BM Input Modeller 5 2 6" xfId="5641" xr:uid="{00000000-0005-0000-0000-0000F2150000}"/>
    <cellStyle name="BM Input Modeller 5 2 6 2" xfId="5642" xr:uid="{00000000-0005-0000-0000-0000F3150000}"/>
    <cellStyle name="BM Input Modeller 5 2 6 2 2" xfId="5643" xr:uid="{00000000-0005-0000-0000-0000F4150000}"/>
    <cellStyle name="BM Input Modeller 5 2 6 3" xfId="5644" xr:uid="{00000000-0005-0000-0000-0000F5150000}"/>
    <cellStyle name="BM Input Modeller 5 2 7" xfId="5645" xr:uid="{00000000-0005-0000-0000-0000F6150000}"/>
    <cellStyle name="BM Input Modeller 5 2 7 2" xfId="5646" xr:uid="{00000000-0005-0000-0000-0000F7150000}"/>
    <cellStyle name="BM Input Modeller 5 2 7 2 2" xfId="5647" xr:uid="{00000000-0005-0000-0000-0000F8150000}"/>
    <cellStyle name="BM Input Modeller 5 2 7 3" xfId="5648" xr:uid="{00000000-0005-0000-0000-0000F9150000}"/>
    <cellStyle name="BM Input Modeller 5 2 8" xfId="5649" xr:uid="{00000000-0005-0000-0000-0000FA150000}"/>
    <cellStyle name="BM Input Modeller 5 2 8 2" xfId="5650" xr:uid="{00000000-0005-0000-0000-0000FB150000}"/>
    <cellStyle name="BM Input Modeller 5 2 8 2 2" xfId="5651" xr:uid="{00000000-0005-0000-0000-0000FC150000}"/>
    <cellStyle name="BM Input Modeller 5 2 8 3" xfId="5652" xr:uid="{00000000-0005-0000-0000-0000FD150000}"/>
    <cellStyle name="BM Input Modeller 5 2 9" xfId="5653" xr:uid="{00000000-0005-0000-0000-0000FE150000}"/>
    <cellStyle name="BM Input Modeller 5 2 9 2" xfId="5654" xr:uid="{00000000-0005-0000-0000-0000FF150000}"/>
    <cellStyle name="BM Input Modeller 5 2 9 2 2" xfId="5655" xr:uid="{00000000-0005-0000-0000-000000160000}"/>
    <cellStyle name="BM Input Modeller 5 2 9 3" xfId="5656" xr:uid="{00000000-0005-0000-0000-000001160000}"/>
    <cellStyle name="BM Input Modeller 5 20" xfId="5657" xr:uid="{00000000-0005-0000-0000-000002160000}"/>
    <cellStyle name="BM Input Modeller 5 20 2" xfId="5658" xr:uid="{00000000-0005-0000-0000-000003160000}"/>
    <cellStyle name="BM Input Modeller 5 20 2 2" xfId="5659" xr:uid="{00000000-0005-0000-0000-000004160000}"/>
    <cellStyle name="BM Input Modeller 5 20 3" xfId="5660" xr:uid="{00000000-0005-0000-0000-000005160000}"/>
    <cellStyle name="BM Input Modeller 5 21" xfId="5661" xr:uid="{00000000-0005-0000-0000-000006160000}"/>
    <cellStyle name="BM Input Modeller 5 21 2" xfId="5662" xr:uid="{00000000-0005-0000-0000-000007160000}"/>
    <cellStyle name="BM Input Modeller 5 21 2 2" xfId="5663" xr:uid="{00000000-0005-0000-0000-000008160000}"/>
    <cellStyle name="BM Input Modeller 5 21 3" xfId="5664" xr:uid="{00000000-0005-0000-0000-000009160000}"/>
    <cellStyle name="BM Input Modeller 5 22" xfId="5665" xr:uid="{00000000-0005-0000-0000-00000A160000}"/>
    <cellStyle name="BM Input Modeller 5 22 2" xfId="5666" xr:uid="{00000000-0005-0000-0000-00000B160000}"/>
    <cellStyle name="BM Input Modeller 5 23" xfId="5667" xr:uid="{00000000-0005-0000-0000-00000C160000}"/>
    <cellStyle name="BM Input Modeller 5 24" xfId="5668" xr:uid="{00000000-0005-0000-0000-00000D160000}"/>
    <cellStyle name="BM Input Modeller 5 3" xfId="5669" xr:uid="{00000000-0005-0000-0000-00000E160000}"/>
    <cellStyle name="BM Input Modeller 5 3 2" xfId="5670" xr:uid="{00000000-0005-0000-0000-00000F160000}"/>
    <cellStyle name="BM Input Modeller 5 3 2 2" xfId="5671" xr:uid="{00000000-0005-0000-0000-000010160000}"/>
    <cellStyle name="BM Input Modeller 5 3 2 3" xfId="5672" xr:uid="{00000000-0005-0000-0000-000011160000}"/>
    <cellStyle name="BM Input Modeller 5 3 3" xfId="5673" xr:uid="{00000000-0005-0000-0000-000012160000}"/>
    <cellStyle name="BM Input Modeller 5 3 3 2" xfId="5674" xr:uid="{00000000-0005-0000-0000-000013160000}"/>
    <cellStyle name="BM Input Modeller 5 3 4" xfId="5675" xr:uid="{00000000-0005-0000-0000-000014160000}"/>
    <cellStyle name="BM Input Modeller 5 4" xfId="5676" xr:uid="{00000000-0005-0000-0000-000015160000}"/>
    <cellStyle name="BM Input Modeller 5 4 2" xfId="5677" xr:uid="{00000000-0005-0000-0000-000016160000}"/>
    <cellStyle name="BM Input Modeller 5 4 2 2" xfId="5678" xr:uid="{00000000-0005-0000-0000-000017160000}"/>
    <cellStyle name="BM Input Modeller 5 4 3" xfId="5679" xr:uid="{00000000-0005-0000-0000-000018160000}"/>
    <cellStyle name="BM Input Modeller 5 4 4" xfId="5680" xr:uid="{00000000-0005-0000-0000-000019160000}"/>
    <cellStyle name="BM Input Modeller 5 5" xfId="5681" xr:uid="{00000000-0005-0000-0000-00001A160000}"/>
    <cellStyle name="BM Input Modeller 5 5 2" xfId="5682" xr:uid="{00000000-0005-0000-0000-00001B160000}"/>
    <cellStyle name="BM Input Modeller 5 5 2 2" xfId="5683" xr:uid="{00000000-0005-0000-0000-00001C160000}"/>
    <cellStyle name="BM Input Modeller 5 5 3" xfId="5684" xr:uid="{00000000-0005-0000-0000-00001D160000}"/>
    <cellStyle name="BM Input Modeller 5 5 4" xfId="5685" xr:uid="{00000000-0005-0000-0000-00001E160000}"/>
    <cellStyle name="BM Input Modeller 5 6" xfId="5686" xr:uid="{00000000-0005-0000-0000-00001F160000}"/>
    <cellStyle name="BM Input Modeller 5 6 2" xfId="5687" xr:uid="{00000000-0005-0000-0000-000020160000}"/>
    <cellStyle name="BM Input Modeller 5 6 2 2" xfId="5688" xr:uid="{00000000-0005-0000-0000-000021160000}"/>
    <cellStyle name="BM Input Modeller 5 6 3" xfId="5689" xr:uid="{00000000-0005-0000-0000-000022160000}"/>
    <cellStyle name="BM Input Modeller 5 7" xfId="5690" xr:uid="{00000000-0005-0000-0000-000023160000}"/>
    <cellStyle name="BM Input Modeller 5 7 2" xfId="5691" xr:uid="{00000000-0005-0000-0000-000024160000}"/>
    <cellStyle name="BM Input Modeller 5 7 2 2" xfId="5692" xr:uid="{00000000-0005-0000-0000-000025160000}"/>
    <cellStyle name="BM Input Modeller 5 7 3" xfId="5693" xr:uid="{00000000-0005-0000-0000-000026160000}"/>
    <cellStyle name="BM Input Modeller 5 8" xfId="5694" xr:uid="{00000000-0005-0000-0000-000027160000}"/>
    <cellStyle name="BM Input Modeller 5 8 2" xfId="5695" xr:uid="{00000000-0005-0000-0000-000028160000}"/>
    <cellStyle name="BM Input Modeller 5 8 2 2" xfId="5696" xr:uid="{00000000-0005-0000-0000-000029160000}"/>
    <cellStyle name="BM Input Modeller 5 8 3" xfId="5697" xr:uid="{00000000-0005-0000-0000-00002A160000}"/>
    <cellStyle name="BM Input Modeller 5 9" xfId="5698" xr:uid="{00000000-0005-0000-0000-00002B160000}"/>
    <cellStyle name="BM Input Modeller 5 9 2" xfId="5699" xr:uid="{00000000-0005-0000-0000-00002C160000}"/>
    <cellStyle name="BM Input Modeller 5 9 2 2" xfId="5700" xr:uid="{00000000-0005-0000-0000-00002D160000}"/>
    <cellStyle name="BM Input Modeller 5 9 3" xfId="5701" xr:uid="{00000000-0005-0000-0000-00002E160000}"/>
    <cellStyle name="BM Input Modeller 6" xfId="5702" xr:uid="{00000000-0005-0000-0000-00002F160000}"/>
    <cellStyle name="BM Input Modeller 6 10" xfId="5703" xr:uid="{00000000-0005-0000-0000-000030160000}"/>
    <cellStyle name="BM Input Modeller 6 10 2" xfId="5704" xr:uid="{00000000-0005-0000-0000-000031160000}"/>
    <cellStyle name="BM Input Modeller 6 10 2 2" xfId="5705" xr:uid="{00000000-0005-0000-0000-000032160000}"/>
    <cellStyle name="BM Input Modeller 6 10 3" xfId="5706" xr:uid="{00000000-0005-0000-0000-000033160000}"/>
    <cellStyle name="BM Input Modeller 6 11" xfId="5707" xr:uid="{00000000-0005-0000-0000-000034160000}"/>
    <cellStyle name="BM Input Modeller 6 11 2" xfId="5708" xr:uid="{00000000-0005-0000-0000-000035160000}"/>
    <cellStyle name="BM Input Modeller 6 11 2 2" xfId="5709" xr:uid="{00000000-0005-0000-0000-000036160000}"/>
    <cellStyle name="BM Input Modeller 6 11 3" xfId="5710" xr:uid="{00000000-0005-0000-0000-000037160000}"/>
    <cellStyle name="BM Input Modeller 6 12" xfId="5711" xr:uid="{00000000-0005-0000-0000-000038160000}"/>
    <cellStyle name="BM Input Modeller 6 12 2" xfId="5712" xr:uid="{00000000-0005-0000-0000-000039160000}"/>
    <cellStyle name="BM Input Modeller 6 12 2 2" xfId="5713" xr:uid="{00000000-0005-0000-0000-00003A160000}"/>
    <cellStyle name="BM Input Modeller 6 12 3" xfId="5714" xr:uid="{00000000-0005-0000-0000-00003B160000}"/>
    <cellStyle name="BM Input Modeller 6 13" xfId="5715" xr:uid="{00000000-0005-0000-0000-00003C160000}"/>
    <cellStyle name="BM Input Modeller 6 13 2" xfId="5716" xr:uid="{00000000-0005-0000-0000-00003D160000}"/>
    <cellStyle name="BM Input Modeller 6 13 2 2" xfId="5717" xr:uid="{00000000-0005-0000-0000-00003E160000}"/>
    <cellStyle name="BM Input Modeller 6 13 3" xfId="5718" xr:uid="{00000000-0005-0000-0000-00003F160000}"/>
    <cellStyle name="BM Input Modeller 6 14" xfId="5719" xr:uid="{00000000-0005-0000-0000-000040160000}"/>
    <cellStyle name="BM Input Modeller 6 14 2" xfId="5720" xr:uid="{00000000-0005-0000-0000-000041160000}"/>
    <cellStyle name="BM Input Modeller 6 14 2 2" xfId="5721" xr:uid="{00000000-0005-0000-0000-000042160000}"/>
    <cellStyle name="BM Input Modeller 6 14 3" xfId="5722" xr:uid="{00000000-0005-0000-0000-000043160000}"/>
    <cellStyle name="BM Input Modeller 6 15" xfId="5723" xr:uid="{00000000-0005-0000-0000-000044160000}"/>
    <cellStyle name="BM Input Modeller 6 15 2" xfId="5724" xr:uid="{00000000-0005-0000-0000-000045160000}"/>
    <cellStyle name="BM Input Modeller 6 15 2 2" xfId="5725" xr:uid="{00000000-0005-0000-0000-000046160000}"/>
    <cellStyle name="BM Input Modeller 6 15 3" xfId="5726" xr:uid="{00000000-0005-0000-0000-000047160000}"/>
    <cellStyle name="BM Input Modeller 6 16" xfId="5727" xr:uid="{00000000-0005-0000-0000-000048160000}"/>
    <cellStyle name="BM Input Modeller 6 16 2" xfId="5728" xr:uid="{00000000-0005-0000-0000-000049160000}"/>
    <cellStyle name="BM Input Modeller 6 16 2 2" xfId="5729" xr:uid="{00000000-0005-0000-0000-00004A160000}"/>
    <cellStyle name="BM Input Modeller 6 16 3" xfId="5730" xr:uid="{00000000-0005-0000-0000-00004B160000}"/>
    <cellStyle name="BM Input Modeller 6 17" xfId="5731" xr:uid="{00000000-0005-0000-0000-00004C160000}"/>
    <cellStyle name="BM Input Modeller 6 17 2" xfId="5732" xr:uid="{00000000-0005-0000-0000-00004D160000}"/>
    <cellStyle name="BM Input Modeller 6 17 2 2" xfId="5733" xr:uid="{00000000-0005-0000-0000-00004E160000}"/>
    <cellStyle name="BM Input Modeller 6 17 3" xfId="5734" xr:uid="{00000000-0005-0000-0000-00004F160000}"/>
    <cellStyle name="BM Input Modeller 6 18" xfId="5735" xr:uid="{00000000-0005-0000-0000-000050160000}"/>
    <cellStyle name="BM Input Modeller 6 18 2" xfId="5736" xr:uid="{00000000-0005-0000-0000-000051160000}"/>
    <cellStyle name="BM Input Modeller 6 18 2 2" xfId="5737" xr:uid="{00000000-0005-0000-0000-000052160000}"/>
    <cellStyle name="BM Input Modeller 6 18 3" xfId="5738" xr:uid="{00000000-0005-0000-0000-000053160000}"/>
    <cellStyle name="BM Input Modeller 6 19" xfId="5739" xr:uid="{00000000-0005-0000-0000-000054160000}"/>
    <cellStyle name="BM Input Modeller 6 19 2" xfId="5740" xr:uid="{00000000-0005-0000-0000-000055160000}"/>
    <cellStyle name="BM Input Modeller 6 19 2 2" xfId="5741" xr:uid="{00000000-0005-0000-0000-000056160000}"/>
    <cellStyle name="BM Input Modeller 6 19 3" xfId="5742" xr:uid="{00000000-0005-0000-0000-000057160000}"/>
    <cellStyle name="BM Input Modeller 6 2" xfId="5743" xr:uid="{00000000-0005-0000-0000-000058160000}"/>
    <cellStyle name="BM Input Modeller 6 2 2" xfId="5744" xr:uid="{00000000-0005-0000-0000-000059160000}"/>
    <cellStyle name="BM Input Modeller 6 2 2 2" xfId="5745" xr:uid="{00000000-0005-0000-0000-00005A160000}"/>
    <cellStyle name="BM Input Modeller 6 2 2 3" xfId="5746" xr:uid="{00000000-0005-0000-0000-00005B160000}"/>
    <cellStyle name="BM Input Modeller 6 2 3" xfId="5747" xr:uid="{00000000-0005-0000-0000-00005C160000}"/>
    <cellStyle name="BM Input Modeller 6 2 3 2" xfId="5748" xr:uid="{00000000-0005-0000-0000-00005D160000}"/>
    <cellStyle name="BM Input Modeller 6 2 4" xfId="5749" xr:uid="{00000000-0005-0000-0000-00005E160000}"/>
    <cellStyle name="BM Input Modeller 6 20" xfId="5750" xr:uid="{00000000-0005-0000-0000-00005F160000}"/>
    <cellStyle name="BM Input Modeller 6 20 2" xfId="5751" xr:uid="{00000000-0005-0000-0000-000060160000}"/>
    <cellStyle name="BM Input Modeller 6 20 2 2" xfId="5752" xr:uid="{00000000-0005-0000-0000-000061160000}"/>
    <cellStyle name="BM Input Modeller 6 20 3" xfId="5753" xr:uid="{00000000-0005-0000-0000-000062160000}"/>
    <cellStyle name="BM Input Modeller 6 21" xfId="5754" xr:uid="{00000000-0005-0000-0000-000063160000}"/>
    <cellStyle name="BM Input Modeller 6 21 2" xfId="5755" xr:uid="{00000000-0005-0000-0000-000064160000}"/>
    <cellStyle name="BM Input Modeller 6 22" xfId="5756" xr:uid="{00000000-0005-0000-0000-000065160000}"/>
    <cellStyle name="BM Input Modeller 6 23" xfId="5757" xr:uid="{00000000-0005-0000-0000-000066160000}"/>
    <cellStyle name="BM Input Modeller 6 3" xfId="5758" xr:uid="{00000000-0005-0000-0000-000067160000}"/>
    <cellStyle name="BM Input Modeller 6 3 2" xfId="5759" xr:uid="{00000000-0005-0000-0000-000068160000}"/>
    <cellStyle name="BM Input Modeller 6 3 2 2" xfId="5760" xr:uid="{00000000-0005-0000-0000-000069160000}"/>
    <cellStyle name="BM Input Modeller 6 3 3" xfId="5761" xr:uid="{00000000-0005-0000-0000-00006A160000}"/>
    <cellStyle name="BM Input Modeller 6 3 4" xfId="5762" xr:uid="{00000000-0005-0000-0000-00006B160000}"/>
    <cellStyle name="BM Input Modeller 6 4" xfId="5763" xr:uid="{00000000-0005-0000-0000-00006C160000}"/>
    <cellStyle name="BM Input Modeller 6 4 2" xfId="5764" xr:uid="{00000000-0005-0000-0000-00006D160000}"/>
    <cellStyle name="BM Input Modeller 6 4 2 2" xfId="5765" xr:uid="{00000000-0005-0000-0000-00006E160000}"/>
    <cellStyle name="BM Input Modeller 6 4 3" xfId="5766" xr:uid="{00000000-0005-0000-0000-00006F160000}"/>
    <cellStyle name="BM Input Modeller 6 4 4" xfId="5767" xr:uid="{00000000-0005-0000-0000-000070160000}"/>
    <cellStyle name="BM Input Modeller 6 5" xfId="5768" xr:uid="{00000000-0005-0000-0000-000071160000}"/>
    <cellStyle name="BM Input Modeller 6 5 2" xfId="5769" xr:uid="{00000000-0005-0000-0000-000072160000}"/>
    <cellStyle name="BM Input Modeller 6 5 2 2" xfId="5770" xr:uid="{00000000-0005-0000-0000-000073160000}"/>
    <cellStyle name="BM Input Modeller 6 5 3" xfId="5771" xr:uid="{00000000-0005-0000-0000-000074160000}"/>
    <cellStyle name="BM Input Modeller 6 6" xfId="5772" xr:uid="{00000000-0005-0000-0000-000075160000}"/>
    <cellStyle name="BM Input Modeller 6 6 2" xfId="5773" xr:uid="{00000000-0005-0000-0000-000076160000}"/>
    <cellStyle name="BM Input Modeller 6 6 2 2" xfId="5774" xr:uid="{00000000-0005-0000-0000-000077160000}"/>
    <cellStyle name="BM Input Modeller 6 6 3" xfId="5775" xr:uid="{00000000-0005-0000-0000-000078160000}"/>
    <cellStyle name="BM Input Modeller 6 7" xfId="5776" xr:uid="{00000000-0005-0000-0000-000079160000}"/>
    <cellStyle name="BM Input Modeller 6 7 2" xfId="5777" xr:uid="{00000000-0005-0000-0000-00007A160000}"/>
    <cellStyle name="BM Input Modeller 6 7 2 2" xfId="5778" xr:uid="{00000000-0005-0000-0000-00007B160000}"/>
    <cellStyle name="BM Input Modeller 6 7 3" xfId="5779" xr:uid="{00000000-0005-0000-0000-00007C160000}"/>
    <cellStyle name="BM Input Modeller 6 8" xfId="5780" xr:uid="{00000000-0005-0000-0000-00007D160000}"/>
    <cellStyle name="BM Input Modeller 6 8 2" xfId="5781" xr:uid="{00000000-0005-0000-0000-00007E160000}"/>
    <cellStyle name="BM Input Modeller 6 8 2 2" xfId="5782" xr:uid="{00000000-0005-0000-0000-00007F160000}"/>
    <cellStyle name="BM Input Modeller 6 8 3" xfId="5783" xr:uid="{00000000-0005-0000-0000-000080160000}"/>
    <cellStyle name="BM Input Modeller 6 9" xfId="5784" xr:uid="{00000000-0005-0000-0000-000081160000}"/>
    <cellStyle name="BM Input Modeller 6 9 2" xfId="5785" xr:uid="{00000000-0005-0000-0000-000082160000}"/>
    <cellStyle name="BM Input Modeller 6 9 2 2" xfId="5786" xr:uid="{00000000-0005-0000-0000-000083160000}"/>
    <cellStyle name="BM Input Modeller 6 9 3" xfId="5787" xr:uid="{00000000-0005-0000-0000-000084160000}"/>
    <cellStyle name="BM Input Modeller 7" xfId="5788" xr:uid="{00000000-0005-0000-0000-000085160000}"/>
    <cellStyle name="BM Input Modeller 7 2" xfId="5789" xr:uid="{00000000-0005-0000-0000-000086160000}"/>
    <cellStyle name="BM Input Modeller 7 2 2" xfId="5790" xr:uid="{00000000-0005-0000-0000-000087160000}"/>
    <cellStyle name="BM Input Modeller 7 2 3" xfId="5791" xr:uid="{00000000-0005-0000-0000-000088160000}"/>
    <cellStyle name="BM Input Modeller 7 3" xfId="5792" xr:uid="{00000000-0005-0000-0000-000089160000}"/>
    <cellStyle name="BM Input Modeller 7 3 2" xfId="5793" xr:uid="{00000000-0005-0000-0000-00008A160000}"/>
    <cellStyle name="BM Input Modeller 7 4" xfId="5794" xr:uid="{00000000-0005-0000-0000-00008B160000}"/>
    <cellStyle name="BM Input Modeller 8" xfId="5795" xr:uid="{00000000-0005-0000-0000-00008C160000}"/>
    <cellStyle name="BM Input Modeller 8 2" xfId="5796" xr:uid="{00000000-0005-0000-0000-00008D160000}"/>
    <cellStyle name="BM Input Modeller 8 2 2" xfId="5797" xr:uid="{00000000-0005-0000-0000-00008E160000}"/>
    <cellStyle name="BM Input Modeller 8 2 3" xfId="5798" xr:uid="{00000000-0005-0000-0000-00008F160000}"/>
    <cellStyle name="BM Input Modeller 8 3" xfId="5799" xr:uid="{00000000-0005-0000-0000-000090160000}"/>
    <cellStyle name="BM Input Modeller 8 4" xfId="5800" xr:uid="{00000000-0005-0000-0000-000091160000}"/>
    <cellStyle name="BM Input Modeller 9" xfId="5801" xr:uid="{00000000-0005-0000-0000-000092160000}"/>
    <cellStyle name="BM Input Modeller 9 2" xfId="5802" xr:uid="{00000000-0005-0000-0000-000093160000}"/>
    <cellStyle name="BM Input Modeller 9 2 2" xfId="5803" xr:uid="{00000000-0005-0000-0000-000094160000}"/>
    <cellStyle name="BM Input Modeller 9 3" xfId="5804" xr:uid="{00000000-0005-0000-0000-000095160000}"/>
    <cellStyle name="BM Input Modeller 9 4" xfId="5805" xr:uid="{00000000-0005-0000-0000-000096160000}"/>
    <cellStyle name="BM Input Static" xfId="5806" xr:uid="{00000000-0005-0000-0000-000097160000}"/>
    <cellStyle name="BM Input Static 10" xfId="5807" xr:uid="{00000000-0005-0000-0000-000098160000}"/>
    <cellStyle name="BM Input Static 10 2" xfId="5808" xr:uid="{00000000-0005-0000-0000-000099160000}"/>
    <cellStyle name="BM Input Static 10 2 2" xfId="5809" xr:uid="{00000000-0005-0000-0000-00009A160000}"/>
    <cellStyle name="BM Input Static 10 3" xfId="5810" xr:uid="{00000000-0005-0000-0000-00009B160000}"/>
    <cellStyle name="BM Input Static 11" xfId="5811" xr:uid="{00000000-0005-0000-0000-00009C160000}"/>
    <cellStyle name="BM Input Static 11 2" xfId="5812" xr:uid="{00000000-0005-0000-0000-00009D160000}"/>
    <cellStyle name="BM Input Static 11 2 2" xfId="5813" xr:uid="{00000000-0005-0000-0000-00009E160000}"/>
    <cellStyle name="BM Input Static 11 3" xfId="5814" xr:uid="{00000000-0005-0000-0000-00009F160000}"/>
    <cellStyle name="BM Input Static 12" xfId="5815" xr:uid="{00000000-0005-0000-0000-0000A0160000}"/>
    <cellStyle name="BM Input Static 12 2" xfId="5816" xr:uid="{00000000-0005-0000-0000-0000A1160000}"/>
    <cellStyle name="BM Input Static 12 2 2" xfId="5817" xr:uid="{00000000-0005-0000-0000-0000A2160000}"/>
    <cellStyle name="BM Input Static 12 3" xfId="5818" xr:uid="{00000000-0005-0000-0000-0000A3160000}"/>
    <cellStyle name="BM Input Static 13" xfId="5819" xr:uid="{00000000-0005-0000-0000-0000A4160000}"/>
    <cellStyle name="BM Input Static 13 2" xfId="5820" xr:uid="{00000000-0005-0000-0000-0000A5160000}"/>
    <cellStyle name="BM Input Static 13 2 2" xfId="5821" xr:uid="{00000000-0005-0000-0000-0000A6160000}"/>
    <cellStyle name="BM Input Static 13 3" xfId="5822" xr:uid="{00000000-0005-0000-0000-0000A7160000}"/>
    <cellStyle name="BM Input Static 14" xfId="5823" xr:uid="{00000000-0005-0000-0000-0000A8160000}"/>
    <cellStyle name="BM Input Static 14 2" xfId="5824" xr:uid="{00000000-0005-0000-0000-0000A9160000}"/>
    <cellStyle name="BM Input Static 14 2 2" xfId="5825" xr:uid="{00000000-0005-0000-0000-0000AA160000}"/>
    <cellStyle name="BM Input Static 14 3" xfId="5826" xr:uid="{00000000-0005-0000-0000-0000AB160000}"/>
    <cellStyle name="BM Input Static 15" xfId="5827" xr:uid="{00000000-0005-0000-0000-0000AC160000}"/>
    <cellStyle name="BM Input Static 15 2" xfId="5828" xr:uid="{00000000-0005-0000-0000-0000AD160000}"/>
    <cellStyle name="BM Input Static 15 2 2" xfId="5829" xr:uid="{00000000-0005-0000-0000-0000AE160000}"/>
    <cellStyle name="BM Input Static 15 3" xfId="5830" xr:uid="{00000000-0005-0000-0000-0000AF160000}"/>
    <cellStyle name="BM Input Static 16" xfId="5831" xr:uid="{00000000-0005-0000-0000-0000B0160000}"/>
    <cellStyle name="BM Input Static 16 2" xfId="5832" xr:uid="{00000000-0005-0000-0000-0000B1160000}"/>
    <cellStyle name="BM Input Static 16 2 2" xfId="5833" xr:uid="{00000000-0005-0000-0000-0000B2160000}"/>
    <cellStyle name="BM Input Static 16 3" xfId="5834" xr:uid="{00000000-0005-0000-0000-0000B3160000}"/>
    <cellStyle name="BM Input Static 17" xfId="5835" xr:uid="{00000000-0005-0000-0000-0000B4160000}"/>
    <cellStyle name="BM Input Static 17 2" xfId="5836" xr:uid="{00000000-0005-0000-0000-0000B5160000}"/>
    <cellStyle name="BM Input Static 17 2 2" xfId="5837" xr:uid="{00000000-0005-0000-0000-0000B6160000}"/>
    <cellStyle name="BM Input Static 17 3" xfId="5838" xr:uid="{00000000-0005-0000-0000-0000B7160000}"/>
    <cellStyle name="BM Input Static 18" xfId="5839" xr:uid="{00000000-0005-0000-0000-0000B8160000}"/>
    <cellStyle name="BM Input Static 18 2" xfId="5840" xr:uid="{00000000-0005-0000-0000-0000B9160000}"/>
    <cellStyle name="BM Input Static 18 2 2" xfId="5841" xr:uid="{00000000-0005-0000-0000-0000BA160000}"/>
    <cellStyle name="BM Input Static 18 3" xfId="5842" xr:uid="{00000000-0005-0000-0000-0000BB160000}"/>
    <cellStyle name="BM Input Static 19" xfId="5843" xr:uid="{00000000-0005-0000-0000-0000BC160000}"/>
    <cellStyle name="BM Input Static 19 2" xfId="5844" xr:uid="{00000000-0005-0000-0000-0000BD160000}"/>
    <cellStyle name="BM Input Static 19 2 2" xfId="5845" xr:uid="{00000000-0005-0000-0000-0000BE160000}"/>
    <cellStyle name="BM Input Static 19 3" xfId="5846" xr:uid="{00000000-0005-0000-0000-0000BF160000}"/>
    <cellStyle name="BM Input Static 2" xfId="5847" xr:uid="{00000000-0005-0000-0000-0000C0160000}"/>
    <cellStyle name="BM Input Static 2 10" xfId="5848" xr:uid="{00000000-0005-0000-0000-0000C1160000}"/>
    <cellStyle name="BM Input Static 2 10 2" xfId="5849" xr:uid="{00000000-0005-0000-0000-0000C2160000}"/>
    <cellStyle name="BM Input Static 2 10 2 2" xfId="5850" xr:uid="{00000000-0005-0000-0000-0000C3160000}"/>
    <cellStyle name="BM Input Static 2 10 3" xfId="5851" xr:uid="{00000000-0005-0000-0000-0000C4160000}"/>
    <cellStyle name="BM Input Static 2 11" xfId="5852" xr:uid="{00000000-0005-0000-0000-0000C5160000}"/>
    <cellStyle name="BM Input Static 2 11 2" xfId="5853" xr:uid="{00000000-0005-0000-0000-0000C6160000}"/>
    <cellStyle name="BM Input Static 2 11 2 2" xfId="5854" xr:uid="{00000000-0005-0000-0000-0000C7160000}"/>
    <cellStyle name="BM Input Static 2 11 3" xfId="5855" xr:uid="{00000000-0005-0000-0000-0000C8160000}"/>
    <cellStyle name="BM Input Static 2 12" xfId="5856" xr:uid="{00000000-0005-0000-0000-0000C9160000}"/>
    <cellStyle name="BM Input Static 2 12 2" xfId="5857" xr:uid="{00000000-0005-0000-0000-0000CA160000}"/>
    <cellStyle name="BM Input Static 2 12 2 2" xfId="5858" xr:uid="{00000000-0005-0000-0000-0000CB160000}"/>
    <cellStyle name="BM Input Static 2 12 3" xfId="5859" xr:uid="{00000000-0005-0000-0000-0000CC160000}"/>
    <cellStyle name="BM Input Static 2 13" xfId="5860" xr:uid="{00000000-0005-0000-0000-0000CD160000}"/>
    <cellStyle name="BM Input Static 2 13 2" xfId="5861" xr:uid="{00000000-0005-0000-0000-0000CE160000}"/>
    <cellStyle name="BM Input Static 2 13 2 2" xfId="5862" xr:uid="{00000000-0005-0000-0000-0000CF160000}"/>
    <cellStyle name="BM Input Static 2 13 3" xfId="5863" xr:uid="{00000000-0005-0000-0000-0000D0160000}"/>
    <cellStyle name="BM Input Static 2 14" xfId="5864" xr:uid="{00000000-0005-0000-0000-0000D1160000}"/>
    <cellStyle name="BM Input Static 2 14 2" xfId="5865" xr:uid="{00000000-0005-0000-0000-0000D2160000}"/>
    <cellStyle name="BM Input Static 2 14 2 2" xfId="5866" xr:uid="{00000000-0005-0000-0000-0000D3160000}"/>
    <cellStyle name="BM Input Static 2 14 3" xfId="5867" xr:uid="{00000000-0005-0000-0000-0000D4160000}"/>
    <cellStyle name="BM Input Static 2 15" xfId="5868" xr:uid="{00000000-0005-0000-0000-0000D5160000}"/>
    <cellStyle name="BM Input Static 2 15 2" xfId="5869" xr:uid="{00000000-0005-0000-0000-0000D6160000}"/>
    <cellStyle name="BM Input Static 2 15 2 2" xfId="5870" xr:uid="{00000000-0005-0000-0000-0000D7160000}"/>
    <cellStyle name="BM Input Static 2 15 3" xfId="5871" xr:uid="{00000000-0005-0000-0000-0000D8160000}"/>
    <cellStyle name="BM Input Static 2 16" xfId="5872" xr:uid="{00000000-0005-0000-0000-0000D9160000}"/>
    <cellStyle name="BM Input Static 2 16 2" xfId="5873" xr:uid="{00000000-0005-0000-0000-0000DA160000}"/>
    <cellStyle name="BM Input Static 2 16 2 2" xfId="5874" xr:uid="{00000000-0005-0000-0000-0000DB160000}"/>
    <cellStyle name="BM Input Static 2 16 3" xfId="5875" xr:uid="{00000000-0005-0000-0000-0000DC160000}"/>
    <cellStyle name="BM Input Static 2 17" xfId="5876" xr:uid="{00000000-0005-0000-0000-0000DD160000}"/>
    <cellStyle name="BM Input Static 2 17 2" xfId="5877" xr:uid="{00000000-0005-0000-0000-0000DE160000}"/>
    <cellStyle name="BM Input Static 2 17 2 2" xfId="5878" xr:uid="{00000000-0005-0000-0000-0000DF160000}"/>
    <cellStyle name="BM Input Static 2 17 3" xfId="5879" xr:uid="{00000000-0005-0000-0000-0000E0160000}"/>
    <cellStyle name="BM Input Static 2 18" xfId="5880" xr:uid="{00000000-0005-0000-0000-0000E1160000}"/>
    <cellStyle name="BM Input Static 2 18 2" xfId="5881" xr:uid="{00000000-0005-0000-0000-0000E2160000}"/>
    <cellStyle name="BM Input Static 2 18 2 2" xfId="5882" xr:uid="{00000000-0005-0000-0000-0000E3160000}"/>
    <cellStyle name="BM Input Static 2 18 3" xfId="5883" xr:uid="{00000000-0005-0000-0000-0000E4160000}"/>
    <cellStyle name="BM Input Static 2 19" xfId="5884" xr:uid="{00000000-0005-0000-0000-0000E5160000}"/>
    <cellStyle name="BM Input Static 2 19 2" xfId="5885" xr:uid="{00000000-0005-0000-0000-0000E6160000}"/>
    <cellStyle name="BM Input Static 2 19 2 2" xfId="5886" xr:uid="{00000000-0005-0000-0000-0000E7160000}"/>
    <cellStyle name="BM Input Static 2 19 3" xfId="5887" xr:uid="{00000000-0005-0000-0000-0000E8160000}"/>
    <cellStyle name="BM Input Static 2 2" xfId="5888" xr:uid="{00000000-0005-0000-0000-0000E9160000}"/>
    <cellStyle name="BM Input Static 2 2 10" xfId="5889" xr:uid="{00000000-0005-0000-0000-0000EA160000}"/>
    <cellStyle name="BM Input Static 2 2 10 2" xfId="5890" xr:uid="{00000000-0005-0000-0000-0000EB160000}"/>
    <cellStyle name="BM Input Static 2 2 10 2 2" xfId="5891" xr:uid="{00000000-0005-0000-0000-0000EC160000}"/>
    <cellStyle name="BM Input Static 2 2 10 3" xfId="5892" xr:uid="{00000000-0005-0000-0000-0000ED160000}"/>
    <cellStyle name="BM Input Static 2 2 11" xfId="5893" xr:uid="{00000000-0005-0000-0000-0000EE160000}"/>
    <cellStyle name="BM Input Static 2 2 11 2" xfId="5894" xr:uid="{00000000-0005-0000-0000-0000EF160000}"/>
    <cellStyle name="BM Input Static 2 2 11 2 2" xfId="5895" xr:uid="{00000000-0005-0000-0000-0000F0160000}"/>
    <cellStyle name="BM Input Static 2 2 11 3" xfId="5896" xr:uid="{00000000-0005-0000-0000-0000F1160000}"/>
    <cellStyle name="BM Input Static 2 2 12" xfId="5897" xr:uid="{00000000-0005-0000-0000-0000F2160000}"/>
    <cellStyle name="BM Input Static 2 2 12 2" xfId="5898" xr:uid="{00000000-0005-0000-0000-0000F3160000}"/>
    <cellStyle name="BM Input Static 2 2 12 2 2" xfId="5899" xr:uid="{00000000-0005-0000-0000-0000F4160000}"/>
    <cellStyle name="BM Input Static 2 2 12 3" xfId="5900" xr:uid="{00000000-0005-0000-0000-0000F5160000}"/>
    <cellStyle name="BM Input Static 2 2 13" xfId="5901" xr:uid="{00000000-0005-0000-0000-0000F6160000}"/>
    <cellStyle name="BM Input Static 2 2 13 2" xfId="5902" xr:uid="{00000000-0005-0000-0000-0000F7160000}"/>
    <cellStyle name="BM Input Static 2 2 13 2 2" xfId="5903" xr:uid="{00000000-0005-0000-0000-0000F8160000}"/>
    <cellStyle name="BM Input Static 2 2 13 3" xfId="5904" xr:uid="{00000000-0005-0000-0000-0000F9160000}"/>
    <cellStyle name="BM Input Static 2 2 14" xfId="5905" xr:uid="{00000000-0005-0000-0000-0000FA160000}"/>
    <cellStyle name="BM Input Static 2 2 14 2" xfId="5906" xr:uid="{00000000-0005-0000-0000-0000FB160000}"/>
    <cellStyle name="BM Input Static 2 2 14 2 2" xfId="5907" xr:uid="{00000000-0005-0000-0000-0000FC160000}"/>
    <cellStyle name="BM Input Static 2 2 14 3" xfId="5908" xr:uid="{00000000-0005-0000-0000-0000FD160000}"/>
    <cellStyle name="BM Input Static 2 2 15" xfId="5909" xr:uid="{00000000-0005-0000-0000-0000FE160000}"/>
    <cellStyle name="BM Input Static 2 2 15 2" xfId="5910" xr:uid="{00000000-0005-0000-0000-0000FF160000}"/>
    <cellStyle name="BM Input Static 2 2 15 2 2" xfId="5911" xr:uid="{00000000-0005-0000-0000-000000170000}"/>
    <cellStyle name="BM Input Static 2 2 15 3" xfId="5912" xr:uid="{00000000-0005-0000-0000-000001170000}"/>
    <cellStyle name="BM Input Static 2 2 16" xfId="5913" xr:uid="{00000000-0005-0000-0000-000002170000}"/>
    <cellStyle name="BM Input Static 2 2 16 2" xfId="5914" xr:uid="{00000000-0005-0000-0000-000003170000}"/>
    <cellStyle name="BM Input Static 2 2 16 2 2" xfId="5915" xr:uid="{00000000-0005-0000-0000-000004170000}"/>
    <cellStyle name="BM Input Static 2 2 16 3" xfId="5916" xr:uid="{00000000-0005-0000-0000-000005170000}"/>
    <cellStyle name="BM Input Static 2 2 17" xfId="5917" xr:uid="{00000000-0005-0000-0000-000006170000}"/>
    <cellStyle name="BM Input Static 2 2 17 2" xfId="5918" xr:uid="{00000000-0005-0000-0000-000007170000}"/>
    <cellStyle name="BM Input Static 2 2 17 2 2" xfId="5919" xr:uid="{00000000-0005-0000-0000-000008170000}"/>
    <cellStyle name="BM Input Static 2 2 17 3" xfId="5920" xr:uid="{00000000-0005-0000-0000-000009170000}"/>
    <cellStyle name="BM Input Static 2 2 18" xfId="5921" xr:uid="{00000000-0005-0000-0000-00000A170000}"/>
    <cellStyle name="BM Input Static 2 2 18 2" xfId="5922" xr:uid="{00000000-0005-0000-0000-00000B170000}"/>
    <cellStyle name="BM Input Static 2 2 19" xfId="5923" xr:uid="{00000000-0005-0000-0000-00000C170000}"/>
    <cellStyle name="BM Input Static 2 2 2" xfId="5924" xr:uid="{00000000-0005-0000-0000-00000D170000}"/>
    <cellStyle name="BM Input Static 2 2 2 10" xfId="5925" xr:uid="{00000000-0005-0000-0000-00000E170000}"/>
    <cellStyle name="BM Input Static 2 2 2 10 2" xfId="5926" xr:uid="{00000000-0005-0000-0000-00000F170000}"/>
    <cellStyle name="BM Input Static 2 2 2 10 2 2" xfId="5927" xr:uid="{00000000-0005-0000-0000-000010170000}"/>
    <cellStyle name="BM Input Static 2 2 2 10 3" xfId="5928" xr:uid="{00000000-0005-0000-0000-000011170000}"/>
    <cellStyle name="BM Input Static 2 2 2 11" xfId="5929" xr:uid="{00000000-0005-0000-0000-000012170000}"/>
    <cellStyle name="BM Input Static 2 2 2 11 2" xfId="5930" xr:uid="{00000000-0005-0000-0000-000013170000}"/>
    <cellStyle name="BM Input Static 2 2 2 11 2 2" xfId="5931" xr:uid="{00000000-0005-0000-0000-000014170000}"/>
    <cellStyle name="BM Input Static 2 2 2 11 3" xfId="5932" xr:uid="{00000000-0005-0000-0000-000015170000}"/>
    <cellStyle name="BM Input Static 2 2 2 12" xfId="5933" xr:uid="{00000000-0005-0000-0000-000016170000}"/>
    <cellStyle name="BM Input Static 2 2 2 12 2" xfId="5934" xr:uid="{00000000-0005-0000-0000-000017170000}"/>
    <cellStyle name="BM Input Static 2 2 2 12 2 2" xfId="5935" xr:uid="{00000000-0005-0000-0000-000018170000}"/>
    <cellStyle name="BM Input Static 2 2 2 12 3" xfId="5936" xr:uid="{00000000-0005-0000-0000-000019170000}"/>
    <cellStyle name="BM Input Static 2 2 2 13" xfId="5937" xr:uid="{00000000-0005-0000-0000-00001A170000}"/>
    <cellStyle name="BM Input Static 2 2 2 13 2" xfId="5938" xr:uid="{00000000-0005-0000-0000-00001B170000}"/>
    <cellStyle name="BM Input Static 2 2 2 13 2 2" xfId="5939" xr:uid="{00000000-0005-0000-0000-00001C170000}"/>
    <cellStyle name="BM Input Static 2 2 2 13 3" xfId="5940" xr:uid="{00000000-0005-0000-0000-00001D170000}"/>
    <cellStyle name="BM Input Static 2 2 2 14" xfId="5941" xr:uid="{00000000-0005-0000-0000-00001E170000}"/>
    <cellStyle name="BM Input Static 2 2 2 14 2" xfId="5942" xr:uid="{00000000-0005-0000-0000-00001F170000}"/>
    <cellStyle name="BM Input Static 2 2 2 14 2 2" xfId="5943" xr:uid="{00000000-0005-0000-0000-000020170000}"/>
    <cellStyle name="BM Input Static 2 2 2 14 3" xfId="5944" xr:uid="{00000000-0005-0000-0000-000021170000}"/>
    <cellStyle name="BM Input Static 2 2 2 15" xfId="5945" xr:uid="{00000000-0005-0000-0000-000022170000}"/>
    <cellStyle name="BM Input Static 2 2 2 15 2" xfId="5946" xr:uid="{00000000-0005-0000-0000-000023170000}"/>
    <cellStyle name="BM Input Static 2 2 2 15 2 2" xfId="5947" xr:uid="{00000000-0005-0000-0000-000024170000}"/>
    <cellStyle name="BM Input Static 2 2 2 15 3" xfId="5948" xr:uid="{00000000-0005-0000-0000-000025170000}"/>
    <cellStyle name="BM Input Static 2 2 2 16" xfId="5949" xr:uid="{00000000-0005-0000-0000-000026170000}"/>
    <cellStyle name="BM Input Static 2 2 2 16 2" xfId="5950" xr:uid="{00000000-0005-0000-0000-000027170000}"/>
    <cellStyle name="BM Input Static 2 2 2 16 2 2" xfId="5951" xr:uid="{00000000-0005-0000-0000-000028170000}"/>
    <cellStyle name="BM Input Static 2 2 2 16 3" xfId="5952" xr:uid="{00000000-0005-0000-0000-000029170000}"/>
    <cellStyle name="BM Input Static 2 2 2 17" xfId="5953" xr:uid="{00000000-0005-0000-0000-00002A170000}"/>
    <cellStyle name="BM Input Static 2 2 2 17 2" xfId="5954" xr:uid="{00000000-0005-0000-0000-00002B170000}"/>
    <cellStyle name="BM Input Static 2 2 2 17 2 2" xfId="5955" xr:uid="{00000000-0005-0000-0000-00002C170000}"/>
    <cellStyle name="BM Input Static 2 2 2 17 3" xfId="5956" xr:uid="{00000000-0005-0000-0000-00002D170000}"/>
    <cellStyle name="BM Input Static 2 2 2 18" xfId="5957" xr:uid="{00000000-0005-0000-0000-00002E170000}"/>
    <cellStyle name="BM Input Static 2 2 2 18 2" xfId="5958" xr:uid="{00000000-0005-0000-0000-00002F170000}"/>
    <cellStyle name="BM Input Static 2 2 2 18 2 2" xfId="5959" xr:uid="{00000000-0005-0000-0000-000030170000}"/>
    <cellStyle name="BM Input Static 2 2 2 18 3" xfId="5960" xr:uid="{00000000-0005-0000-0000-000031170000}"/>
    <cellStyle name="BM Input Static 2 2 2 19" xfId="5961" xr:uid="{00000000-0005-0000-0000-000032170000}"/>
    <cellStyle name="BM Input Static 2 2 2 19 2" xfId="5962" xr:uid="{00000000-0005-0000-0000-000033170000}"/>
    <cellStyle name="BM Input Static 2 2 2 19 2 2" xfId="5963" xr:uid="{00000000-0005-0000-0000-000034170000}"/>
    <cellStyle name="BM Input Static 2 2 2 19 3" xfId="5964" xr:uid="{00000000-0005-0000-0000-000035170000}"/>
    <cellStyle name="BM Input Static 2 2 2 2" xfId="5965" xr:uid="{00000000-0005-0000-0000-000036170000}"/>
    <cellStyle name="BM Input Static 2 2 2 2 2" xfId="5966" xr:uid="{00000000-0005-0000-0000-000037170000}"/>
    <cellStyle name="BM Input Static 2 2 2 2 2 2" xfId="5967" xr:uid="{00000000-0005-0000-0000-000038170000}"/>
    <cellStyle name="BM Input Static 2 2 2 2 2 3" xfId="5968" xr:uid="{00000000-0005-0000-0000-000039170000}"/>
    <cellStyle name="BM Input Static 2 2 2 2 3" xfId="5969" xr:uid="{00000000-0005-0000-0000-00003A170000}"/>
    <cellStyle name="BM Input Static 2 2 2 2 3 2" xfId="5970" xr:uid="{00000000-0005-0000-0000-00003B170000}"/>
    <cellStyle name="BM Input Static 2 2 2 2 4" xfId="5971" xr:uid="{00000000-0005-0000-0000-00003C170000}"/>
    <cellStyle name="BM Input Static 2 2 2 20" xfId="5972" xr:uid="{00000000-0005-0000-0000-00003D170000}"/>
    <cellStyle name="BM Input Static 2 2 2 20 2" xfId="5973" xr:uid="{00000000-0005-0000-0000-00003E170000}"/>
    <cellStyle name="BM Input Static 2 2 2 20 2 2" xfId="5974" xr:uid="{00000000-0005-0000-0000-00003F170000}"/>
    <cellStyle name="BM Input Static 2 2 2 20 3" xfId="5975" xr:uid="{00000000-0005-0000-0000-000040170000}"/>
    <cellStyle name="BM Input Static 2 2 2 21" xfId="5976" xr:uid="{00000000-0005-0000-0000-000041170000}"/>
    <cellStyle name="BM Input Static 2 2 2 21 2" xfId="5977" xr:uid="{00000000-0005-0000-0000-000042170000}"/>
    <cellStyle name="BM Input Static 2 2 2 22" xfId="5978" xr:uid="{00000000-0005-0000-0000-000043170000}"/>
    <cellStyle name="BM Input Static 2 2 2 23" xfId="5979" xr:uid="{00000000-0005-0000-0000-000044170000}"/>
    <cellStyle name="BM Input Static 2 2 2 3" xfId="5980" xr:uid="{00000000-0005-0000-0000-000045170000}"/>
    <cellStyle name="BM Input Static 2 2 2 3 2" xfId="5981" xr:uid="{00000000-0005-0000-0000-000046170000}"/>
    <cellStyle name="BM Input Static 2 2 2 3 2 2" xfId="5982" xr:uid="{00000000-0005-0000-0000-000047170000}"/>
    <cellStyle name="BM Input Static 2 2 2 3 3" xfId="5983" xr:uid="{00000000-0005-0000-0000-000048170000}"/>
    <cellStyle name="BM Input Static 2 2 2 3 4" xfId="5984" xr:uid="{00000000-0005-0000-0000-000049170000}"/>
    <cellStyle name="BM Input Static 2 2 2 4" xfId="5985" xr:uid="{00000000-0005-0000-0000-00004A170000}"/>
    <cellStyle name="BM Input Static 2 2 2 4 2" xfId="5986" xr:uid="{00000000-0005-0000-0000-00004B170000}"/>
    <cellStyle name="BM Input Static 2 2 2 4 2 2" xfId="5987" xr:uid="{00000000-0005-0000-0000-00004C170000}"/>
    <cellStyle name="BM Input Static 2 2 2 4 3" xfId="5988" xr:uid="{00000000-0005-0000-0000-00004D170000}"/>
    <cellStyle name="BM Input Static 2 2 2 4 4" xfId="5989" xr:uid="{00000000-0005-0000-0000-00004E170000}"/>
    <cellStyle name="BM Input Static 2 2 2 5" xfId="5990" xr:uid="{00000000-0005-0000-0000-00004F170000}"/>
    <cellStyle name="BM Input Static 2 2 2 5 2" xfId="5991" xr:uid="{00000000-0005-0000-0000-000050170000}"/>
    <cellStyle name="BM Input Static 2 2 2 5 2 2" xfId="5992" xr:uid="{00000000-0005-0000-0000-000051170000}"/>
    <cellStyle name="BM Input Static 2 2 2 5 3" xfId="5993" xr:uid="{00000000-0005-0000-0000-000052170000}"/>
    <cellStyle name="BM Input Static 2 2 2 6" xfId="5994" xr:uid="{00000000-0005-0000-0000-000053170000}"/>
    <cellStyle name="BM Input Static 2 2 2 6 2" xfId="5995" xr:uid="{00000000-0005-0000-0000-000054170000}"/>
    <cellStyle name="BM Input Static 2 2 2 6 2 2" xfId="5996" xr:uid="{00000000-0005-0000-0000-000055170000}"/>
    <cellStyle name="BM Input Static 2 2 2 6 3" xfId="5997" xr:uid="{00000000-0005-0000-0000-000056170000}"/>
    <cellStyle name="BM Input Static 2 2 2 7" xfId="5998" xr:uid="{00000000-0005-0000-0000-000057170000}"/>
    <cellStyle name="BM Input Static 2 2 2 7 2" xfId="5999" xr:uid="{00000000-0005-0000-0000-000058170000}"/>
    <cellStyle name="BM Input Static 2 2 2 7 2 2" xfId="6000" xr:uid="{00000000-0005-0000-0000-000059170000}"/>
    <cellStyle name="BM Input Static 2 2 2 7 3" xfId="6001" xr:uid="{00000000-0005-0000-0000-00005A170000}"/>
    <cellStyle name="BM Input Static 2 2 2 8" xfId="6002" xr:uid="{00000000-0005-0000-0000-00005B170000}"/>
    <cellStyle name="BM Input Static 2 2 2 8 2" xfId="6003" xr:uid="{00000000-0005-0000-0000-00005C170000}"/>
    <cellStyle name="BM Input Static 2 2 2 8 2 2" xfId="6004" xr:uid="{00000000-0005-0000-0000-00005D170000}"/>
    <cellStyle name="BM Input Static 2 2 2 8 3" xfId="6005" xr:uid="{00000000-0005-0000-0000-00005E170000}"/>
    <cellStyle name="BM Input Static 2 2 2 9" xfId="6006" xr:uid="{00000000-0005-0000-0000-00005F170000}"/>
    <cellStyle name="BM Input Static 2 2 2 9 2" xfId="6007" xr:uid="{00000000-0005-0000-0000-000060170000}"/>
    <cellStyle name="BM Input Static 2 2 2 9 2 2" xfId="6008" xr:uid="{00000000-0005-0000-0000-000061170000}"/>
    <cellStyle name="BM Input Static 2 2 2 9 3" xfId="6009" xr:uid="{00000000-0005-0000-0000-000062170000}"/>
    <cellStyle name="BM Input Static 2 2 20" xfId="6010" xr:uid="{00000000-0005-0000-0000-000063170000}"/>
    <cellStyle name="BM Input Static 2 2 3" xfId="6011" xr:uid="{00000000-0005-0000-0000-000064170000}"/>
    <cellStyle name="BM Input Static 2 2 3 2" xfId="6012" xr:uid="{00000000-0005-0000-0000-000065170000}"/>
    <cellStyle name="BM Input Static 2 2 3 2 2" xfId="6013" xr:uid="{00000000-0005-0000-0000-000066170000}"/>
    <cellStyle name="BM Input Static 2 2 3 2 3" xfId="6014" xr:uid="{00000000-0005-0000-0000-000067170000}"/>
    <cellStyle name="BM Input Static 2 2 3 3" xfId="6015" xr:uid="{00000000-0005-0000-0000-000068170000}"/>
    <cellStyle name="BM Input Static 2 2 3 3 2" xfId="6016" xr:uid="{00000000-0005-0000-0000-000069170000}"/>
    <cellStyle name="BM Input Static 2 2 3 4" xfId="6017" xr:uid="{00000000-0005-0000-0000-00006A170000}"/>
    <cellStyle name="BM Input Static 2 2 4" xfId="6018" xr:uid="{00000000-0005-0000-0000-00006B170000}"/>
    <cellStyle name="BM Input Static 2 2 4 2" xfId="6019" xr:uid="{00000000-0005-0000-0000-00006C170000}"/>
    <cellStyle name="BM Input Static 2 2 4 2 2" xfId="6020" xr:uid="{00000000-0005-0000-0000-00006D170000}"/>
    <cellStyle name="BM Input Static 2 2 4 3" xfId="6021" xr:uid="{00000000-0005-0000-0000-00006E170000}"/>
    <cellStyle name="BM Input Static 2 2 4 4" xfId="6022" xr:uid="{00000000-0005-0000-0000-00006F170000}"/>
    <cellStyle name="BM Input Static 2 2 5" xfId="6023" xr:uid="{00000000-0005-0000-0000-000070170000}"/>
    <cellStyle name="BM Input Static 2 2 5 2" xfId="6024" xr:uid="{00000000-0005-0000-0000-000071170000}"/>
    <cellStyle name="BM Input Static 2 2 5 2 2" xfId="6025" xr:uid="{00000000-0005-0000-0000-000072170000}"/>
    <cellStyle name="BM Input Static 2 2 5 3" xfId="6026" xr:uid="{00000000-0005-0000-0000-000073170000}"/>
    <cellStyle name="BM Input Static 2 2 5 4" xfId="6027" xr:uid="{00000000-0005-0000-0000-000074170000}"/>
    <cellStyle name="BM Input Static 2 2 6" xfId="6028" xr:uid="{00000000-0005-0000-0000-000075170000}"/>
    <cellStyle name="BM Input Static 2 2 6 2" xfId="6029" xr:uid="{00000000-0005-0000-0000-000076170000}"/>
    <cellStyle name="BM Input Static 2 2 6 2 2" xfId="6030" xr:uid="{00000000-0005-0000-0000-000077170000}"/>
    <cellStyle name="BM Input Static 2 2 6 3" xfId="6031" xr:uid="{00000000-0005-0000-0000-000078170000}"/>
    <cellStyle name="BM Input Static 2 2 7" xfId="6032" xr:uid="{00000000-0005-0000-0000-000079170000}"/>
    <cellStyle name="BM Input Static 2 2 7 2" xfId="6033" xr:uid="{00000000-0005-0000-0000-00007A170000}"/>
    <cellStyle name="BM Input Static 2 2 7 2 2" xfId="6034" xr:uid="{00000000-0005-0000-0000-00007B170000}"/>
    <cellStyle name="BM Input Static 2 2 7 3" xfId="6035" xr:uid="{00000000-0005-0000-0000-00007C170000}"/>
    <cellStyle name="BM Input Static 2 2 8" xfId="6036" xr:uid="{00000000-0005-0000-0000-00007D170000}"/>
    <cellStyle name="BM Input Static 2 2 8 2" xfId="6037" xr:uid="{00000000-0005-0000-0000-00007E170000}"/>
    <cellStyle name="BM Input Static 2 2 8 2 2" xfId="6038" xr:uid="{00000000-0005-0000-0000-00007F170000}"/>
    <cellStyle name="BM Input Static 2 2 8 3" xfId="6039" xr:uid="{00000000-0005-0000-0000-000080170000}"/>
    <cellStyle name="BM Input Static 2 2 9" xfId="6040" xr:uid="{00000000-0005-0000-0000-000081170000}"/>
    <cellStyle name="BM Input Static 2 2 9 2" xfId="6041" xr:uid="{00000000-0005-0000-0000-000082170000}"/>
    <cellStyle name="BM Input Static 2 2 9 2 2" xfId="6042" xr:uid="{00000000-0005-0000-0000-000083170000}"/>
    <cellStyle name="BM Input Static 2 2 9 3" xfId="6043" xr:uid="{00000000-0005-0000-0000-000084170000}"/>
    <cellStyle name="BM Input Static 2 20" xfId="6044" xr:uid="{00000000-0005-0000-0000-000085170000}"/>
    <cellStyle name="BM Input Static 2 20 2" xfId="6045" xr:uid="{00000000-0005-0000-0000-000086170000}"/>
    <cellStyle name="BM Input Static 2 20 2 2" xfId="6046" xr:uid="{00000000-0005-0000-0000-000087170000}"/>
    <cellStyle name="BM Input Static 2 20 3" xfId="6047" xr:uid="{00000000-0005-0000-0000-000088170000}"/>
    <cellStyle name="BM Input Static 2 21" xfId="6048" xr:uid="{00000000-0005-0000-0000-000089170000}"/>
    <cellStyle name="BM Input Static 2 21 2" xfId="6049" xr:uid="{00000000-0005-0000-0000-00008A170000}"/>
    <cellStyle name="BM Input Static 2 22" xfId="6050" xr:uid="{00000000-0005-0000-0000-00008B170000}"/>
    <cellStyle name="BM Input Static 2 23" xfId="6051" xr:uid="{00000000-0005-0000-0000-00008C170000}"/>
    <cellStyle name="BM Input Static 2 3" xfId="6052" xr:uid="{00000000-0005-0000-0000-00008D170000}"/>
    <cellStyle name="BM Input Static 2 3 10" xfId="6053" xr:uid="{00000000-0005-0000-0000-00008E170000}"/>
    <cellStyle name="BM Input Static 2 3 10 2" xfId="6054" xr:uid="{00000000-0005-0000-0000-00008F170000}"/>
    <cellStyle name="BM Input Static 2 3 10 2 2" xfId="6055" xr:uid="{00000000-0005-0000-0000-000090170000}"/>
    <cellStyle name="BM Input Static 2 3 10 3" xfId="6056" xr:uid="{00000000-0005-0000-0000-000091170000}"/>
    <cellStyle name="BM Input Static 2 3 11" xfId="6057" xr:uid="{00000000-0005-0000-0000-000092170000}"/>
    <cellStyle name="BM Input Static 2 3 11 2" xfId="6058" xr:uid="{00000000-0005-0000-0000-000093170000}"/>
    <cellStyle name="BM Input Static 2 3 11 2 2" xfId="6059" xr:uid="{00000000-0005-0000-0000-000094170000}"/>
    <cellStyle name="BM Input Static 2 3 11 3" xfId="6060" xr:uid="{00000000-0005-0000-0000-000095170000}"/>
    <cellStyle name="BM Input Static 2 3 12" xfId="6061" xr:uid="{00000000-0005-0000-0000-000096170000}"/>
    <cellStyle name="BM Input Static 2 3 12 2" xfId="6062" xr:uid="{00000000-0005-0000-0000-000097170000}"/>
    <cellStyle name="BM Input Static 2 3 12 2 2" xfId="6063" xr:uid="{00000000-0005-0000-0000-000098170000}"/>
    <cellStyle name="BM Input Static 2 3 12 3" xfId="6064" xr:uid="{00000000-0005-0000-0000-000099170000}"/>
    <cellStyle name="BM Input Static 2 3 13" xfId="6065" xr:uid="{00000000-0005-0000-0000-00009A170000}"/>
    <cellStyle name="BM Input Static 2 3 13 2" xfId="6066" xr:uid="{00000000-0005-0000-0000-00009B170000}"/>
    <cellStyle name="BM Input Static 2 3 13 2 2" xfId="6067" xr:uid="{00000000-0005-0000-0000-00009C170000}"/>
    <cellStyle name="BM Input Static 2 3 13 3" xfId="6068" xr:uid="{00000000-0005-0000-0000-00009D170000}"/>
    <cellStyle name="BM Input Static 2 3 14" xfId="6069" xr:uid="{00000000-0005-0000-0000-00009E170000}"/>
    <cellStyle name="BM Input Static 2 3 14 2" xfId="6070" xr:uid="{00000000-0005-0000-0000-00009F170000}"/>
    <cellStyle name="BM Input Static 2 3 14 2 2" xfId="6071" xr:uid="{00000000-0005-0000-0000-0000A0170000}"/>
    <cellStyle name="BM Input Static 2 3 14 3" xfId="6072" xr:uid="{00000000-0005-0000-0000-0000A1170000}"/>
    <cellStyle name="BM Input Static 2 3 15" xfId="6073" xr:uid="{00000000-0005-0000-0000-0000A2170000}"/>
    <cellStyle name="BM Input Static 2 3 15 2" xfId="6074" xr:uid="{00000000-0005-0000-0000-0000A3170000}"/>
    <cellStyle name="BM Input Static 2 3 15 2 2" xfId="6075" xr:uid="{00000000-0005-0000-0000-0000A4170000}"/>
    <cellStyle name="BM Input Static 2 3 15 3" xfId="6076" xr:uid="{00000000-0005-0000-0000-0000A5170000}"/>
    <cellStyle name="BM Input Static 2 3 16" xfId="6077" xr:uid="{00000000-0005-0000-0000-0000A6170000}"/>
    <cellStyle name="BM Input Static 2 3 16 2" xfId="6078" xr:uid="{00000000-0005-0000-0000-0000A7170000}"/>
    <cellStyle name="BM Input Static 2 3 16 2 2" xfId="6079" xr:uid="{00000000-0005-0000-0000-0000A8170000}"/>
    <cellStyle name="BM Input Static 2 3 16 3" xfId="6080" xr:uid="{00000000-0005-0000-0000-0000A9170000}"/>
    <cellStyle name="BM Input Static 2 3 17" xfId="6081" xr:uid="{00000000-0005-0000-0000-0000AA170000}"/>
    <cellStyle name="BM Input Static 2 3 17 2" xfId="6082" xr:uid="{00000000-0005-0000-0000-0000AB170000}"/>
    <cellStyle name="BM Input Static 2 3 17 2 2" xfId="6083" xr:uid="{00000000-0005-0000-0000-0000AC170000}"/>
    <cellStyle name="BM Input Static 2 3 17 3" xfId="6084" xr:uid="{00000000-0005-0000-0000-0000AD170000}"/>
    <cellStyle name="BM Input Static 2 3 18" xfId="6085" xr:uid="{00000000-0005-0000-0000-0000AE170000}"/>
    <cellStyle name="BM Input Static 2 3 18 2" xfId="6086" xr:uid="{00000000-0005-0000-0000-0000AF170000}"/>
    <cellStyle name="BM Input Static 2 3 19" xfId="6087" xr:uid="{00000000-0005-0000-0000-0000B0170000}"/>
    <cellStyle name="BM Input Static 2 3 2" xfId="6088" xr:uid="{00000000-0005-0000-0000-0000B1170000}"/>
    <cellStyle name="BM Input Static 2 3 2 10" xfId="6089" xr:uid="{00000000-0005-0000-0000-0000B2170000}"/>
    <cellStyle name="BM Input Static 2 3 2 10 2" xfId="6090" xr:uid="{00000000-0005-0000-0000-0000B3170000}"/>
    <cellStyle name="BM Input Static 2 3 2 10 2 2" xfId="6091" xr:uid="{00000000-0005-0000-0000-0000B4170000}"/>
    <cellStyle name="BM Input Static 2 3 2 10 3" xfId="6092" xr:uid="{00000000-0005-0000-0000-0000B5170000}"/>
    <cellStyle name="BM Input Static 2 3 2 11" xfId="6093" xr:uid="{00000000-0005-0000-0000-0000B6170000}"/>
    <cellStyle name="BM Input Static 2 3 2 11 2" xfId="6094" xr:uid="{00000000-0005-0000-0000-0000B7170000}"/>
    <cellStyle name="BM Input Static 2 3 2 11 2 2" xfId="6095" xr:uid="{00000000-0005-0000-0000-0000B8170000}"/>
    <cellStyle name="BM Input Static 2 3 2 11 3" xfId="6096" xr:uid="{00000000-0005-0000-0000-0000B9170000}"/>
    <cellStyle name="BM Input Static 2 3 2 12" xfId="6097" xr:uid="{00000000-0005-0000-0000-0000BA170000}"/>
    <cellStyle name="BM Input Static 2 3 2 12 2" xfId="6098" xr:uid="{00000000-0005-0000-0000-0000BB170000}"/>
    <cellStyle name="BM Input Static 2 3 2 12 2 2" xfId="6099" xr:uid="{00000000-0005-0000-0000-0000BC170000}"/>
    <cellStyle name="BM Input Static 2 3 2 12 3" xfId="6100" xr:uid="{00000000-0005-0000-0000-0000BD170000}"/>
    <cellStyle name="BM Input Static 2 3 2 13" xfId="6101" xr:uid="{00000000-0005-0000-0000-0000BE170000}"/>
    <cellStyle name="BM Input Static 2 3 2 13 2" xfId="6102" xr:uid="{00000000-0005-0000-0000-0000BF170000}"/>
    <cellStyle name="BM Input Static 2 3 2 13 2 2" xfId="6103" xr:uid="{00000000-0005-0000-0000-0000C0170000}"/>
    <cellStyle name="BM Input Static 2 3 2 13 3" xfId="6104" xr:uid="{00000000-0005-0000-0000-0000C1170000}"/>
    <cellStyle name="BM Input Static 2 3 2 14" xfId="6105" xr:uid="{00000000-0005-0000-0000-0000C2170000}"/>
    <cellStyle name="BM Input Static 2 3 2 14 2" xfId="6106" xr:uid="{00000000-0005-0000-0000-0000C3170000}"/>
    <cellStyle name="BM Input Static 2 3 2 14 2 2" xfId="6107" xr:uid="{00000000-0005-0000-0000-0000C4170000}"/>
    <cellStyle name="BM Input Static 2 3 2 14 3" xfId="6108" xr:uid="{00000000-0005-0000-0000-0000C5170000}"/>
    <cellStyle name="BM Input Static 2 3 2 15" xfId="6109" xr:uid="{00000000-0005-0000-0000-0000C6170000}"/>
    <cellStyle name="BM Input Static 2 3 2 15 2" xfId="6110" xr:uid="{00000000-0005-0000-0000-0000C7170000}"/>
    <cellStyle name="BM Input Static 2 3 2 15 2 2" xfId="6111" xr:uid="{00000000-0005-0000-0000-0000C8170000}"/>
    <cellStyle name="BM Input Static 2 3 2 15 3" xfId="6112" xr:uid="{00000000-0005-0000-0000-0000C9170000}"/>
    <cellStyle name="BM Input Static 2 3 2 16" xfId="6113" xr:uid="{00000000-0005-0000-0000-0000CA170000}"/>
    <cellStyle name="BM Input Static 2 3 2 16 2" xfId="6114" xr:uid="{00000000-0005-0000-0000-0000CB170000}"/>
    <cellStyle name="BM Input Static 2 3 2 16 2 2" xfId="6115" xr:uid="{00000000-0005-0000-0000-0000CC170000}"/>
    <cellStyle name="BM Input Static 2 3 2 16 3" xfId="6116" xr:uid="{00000000-0005-0000-0000-0000CD170000}"/>
    <cellStyle name="BM Input Static 2 3 2 17" xfId="6117" xr:uid="{00000000-0005-0000-0000-0000CE170000}"/>
    <cellStyle name="BM Input Static 2 3 2 17 2" xfId="6118" xr:uid="{00000000-0005-0000-0000-0000CF170000}"/>
    <cellStyle name="BM Input Static 2 3 2 17 2 2" xfId="6119" xr:uid="{00000000-0005-0000-0000-0000D0170000}"/>
    <cellStyle name="BM Input Static 2 3 2 17 3" xfId="6120" xr:uid="{00000000-0005-0000-0000-0000D1170000}"/>
    <cellStyle name="BM Input Static 2 3 2 18" xfId="6121" xr:uid="{00000000-0005-0000-0000-0000D2170000}"/>
    <cellStyle name="BM Input Static 2 3 2 18 2" xfId="6122" xr:uid="{00000000-0005-0000-0000-0000D3170000}"/>
    <cellStyle name="BM Input Static 2 3 2 18 2 2" xfId="6123" xr:uid="{00000000-0005-0000-0000-0000D4170000}"/>
    <cellStyle name="BM Input Static 2 3 2 18 3" xfId="6124" xr:uid="{00000000-0005-0000-0000-0000D5170000}"/>
    <cellStyle name="BM Input Static 2 3 2 19" xfId="6125" xr:uid="{00000000-0005-0000-0000-0000D6170000}"/>
    <cellStyle name="BM Input Static 2 3 2 19 2" xfId="6126" xr:uid="{00000000-0005-0000-0000-0000D7170000}"/>
    <cellStyle name="BM Input Static 2 3 2 19 2 2" xfId="6127" xr:uid="{00000000-0005-0000-0000-0000D8170000}"/>
    <cellStyle name="BM Input Static 2 3 2 19 3" xfId="6128" xr:uid="{00000000-0005-0000-0000-0000D9170000}"/>
    <cellStyle name="BM Input Static 2 3 2 2" xfId="6129" xr:uid="{00000000-0005-0000-0000-0000DA170000}"/>
    <cellStyle name="BM Input Static 2 3 2 2 2" xfId="6130" xr:uid="{00000000-0005-0000-0000-0000DB170000}"/>
    <cellStyle name="BM Input Static 2 3 2 2 2 2" xfId="6131" xr:uid="{00000000-0005-0000-0000-0000DC170000}"/>
    <cellStyle name="BM Input Static 2 3 2 2 3" xfId="6132" xr:uid="{00000000-0005-0000-0000-0000DD170000}"/>
    <cellStyle name="BM Input Static 2 3 2 2 4" xfId="6133" xr:uid="{00000000-0005-0000-0000-0000DE170000}"/>
    <cellStyle name="BM Input Static 2 3 2 20" xfId="6134" xr:uid="{00000000-0005-0000-0000-0000DF170000}"/>
    <cellStyle name="BM Input Static 2 3 2 20 2" xfId="6135" xr:uid="{00000000-0005-0000-0000-0000E0170000}"/>
    <cellStyle name="BM Input Static 2 3 2 20 2 2" xfId="6136" xr:uid="{00000000-0005-0000-0000-0000E1170000}"/>
    <cellStyle name="BM Input Static 2 3 2 20 3" xfId="6137" xr:uid="{00000000-0005-0000-0000-0000E2170000}"/>
    <cellStyle name="BM Input Static 2 3 2 21" xfId="6138" xr:uid="{00000000-0005-0000-0000-0000E3170000}"/>
    <cellStyle name="BM Input Static 2 3 2 21 2" xfId="6139" xr:uid="{00000000-0005-0000-0000-0000E4170000}"/>
    <cellStyle name="BM Input Static 2 3 2 22" xfId="6140" xr:uid="{00000000-0005-0000-0000-0000E5170000}"/>
    <cellStyle name="BM Input Static 2 3 2 23" xfId="6141" xr:uid="{00000000-0005-0000-0000-0000E6170000}"/>
    <cellStyle name="BM Input Static 2 3 2 3" xfId="6142" xr:uid="{00000000-0005-0000-0000-0000E7170000}"/>
    <cellStyle name="BM Input Static 2 3 2 3 2" xfId="6143" xr:uid="{00000000-0005-0000-0000-0000E8170000}"/>
    <cellStyle name="BM Input Static 2 3 2 3 2 2" xfId="6144" xr:uid="{00000000-0005-0000-0000-0000E9170000}"/>
    <cellStyle name="BM Input Static 2 3 2 3 3" xfId="6145" xr:uid="{00000000-0005-0000-0000-0000EA170000}"/>
    <cellStyle name="BM Input Static 2 3 2 3 4" xfId="6146" xr:uid="{00000000-0005-0000-0000-0000EB170000}"/>
    <cellStyle name="BM Input Static 2 3 2 4" xfId="6147" xr:uid="{00000000-0005-0000-0000-0000EC170000}"/>
    <cellStyle name="BM Input Static 2 3 2 4 2" xfId="6148" xr:uid="{00000000-0005-0000-0000-0000ED170000}"/>
    <cellStyle name="BM Input Static 2 3 2 4 2 2" xfId="6149" xr:uid="{00000000-0005-0000-0000-0000EE170000}"/>
    <cellStyle name="BM Input Static 2 3 2 4 3" xfId="6150" xr:uid="{00000000-0005-0000-0000-0000EF170000}"/>
    <cellStyle name="BM Input Static 2 3 2 5" xfId="6151" xr:uid="{00000000-0005-0000-0000-0000F0170000}"/>
    <cellStyle name="BM Input Static 2 3 2 5 2" xfId="6152" xr:uid="{00000000-0005-0000-0000-0000F1170000}"/>
    <cellStyle name="BM Input Static 2 3 2 5 2 2" xfId="6153" xr:uid="{00000000-0005-0000-0000-0000F2170000}"/>
    <cellStyle name="BM Input Static 2 3 2 5 3" xfId="6154" xr:uid="{00000000-0005-0000-0000-0000F3170000}"/>
    <cellStyle name="BM Input Static 2 3 2 6" xfId="6155" xr:uid="{00000000-0005-0000-0000-0000F4170000}"/>
    <cellStyle name="BM Input Static 2 3 2 6 2" xfId="6156" xr:uid="{00000000-0005-0000-0000-0000F5170000}"/>
    <cellStyle name="BM Input Static 2 3 2 6 2 2" xfId="6157" xr:uid="{00000000-0005-0000-0000-0000F6170000}"/>
    <cellStyle name="BM Input Static 2 3 2 6 3" xfId="6158" xr:uid="{00000000-0005-0000-0000-0000F7170000}"/>
    <cellStyle name="BM Input Static 2 3 2 7" xfId="6159" xr:uid="{00000000-0005-0000-0000-0000F8170000}"/>
    <cellStyle name="BM Input Static 2 3 2 7 2" xfId="6160" xr:uid="{00000000-0005-0000-0000-0000F9170000}"/>
    <cellStyle name="BM Input Static 2 3 2 7 2 2" xfId="6161" xr:uid="{00000000-0005-0000-0000-0000FA170000}"/>
    <cellStyle name="BM Input Static 2 3 2 7 3" xfId="6162" xr:uid="{00000000-0005-0000-0000-0000FB170000}"/>
    <cellStyle name="BM Input Static 2 3 2 8" xfId="6163" xr:uid="{00000000-0005-0000-0000-0000FC170000}"/>
    <cellStyle name="BM Input Static 2 3 2 8 2" xfId="6164" xr:uid="{00000000-0005-0000-0000-0000FD170000}"/>
    <cellStyle name="BM Input Static 2 3 2 8 2 2" xfId="6165" xr:uid="{00000000-0005-0000-0000-0000FE170000}"/>
    <cellStyle name="BM Input Static 2 3 2 8 3" xfId="6166" xr:uid="{00000000-0005-0000-0000-0000FF170000}"/>
    <cellStyle name="BM Input Static 2 3 2 9" xfId="6167" xr:uid="{00000000-0005-0000-0000-000000180000}"/>
    <cellStyle name="BM Input Static 2 3 2 9 2" xfId="6168" xr:uid="{00000000-0005-0000-0000-000001180000}"/>
    <cellStyle name="BM Input Static 2 3 2 9 2 2" xfId="6169" xr:uid="{00000000-0005-0000-0000-000002180000}"/>
    <cellStyle name="BM Input Static 2 3 2 9 3" xfId="6170" xr:uid="{00000000-0005-0000-0000-000003180000}"/>
    <cellStyle name="BM Input Static 2 3 20" xfId="6171" xr:uid="{00000000-0005-0000-0000-000004180000}"/>
    <cellStyle name="BM Input Static 2 3 3" xfId="6172" xr:uid="{00000000-0005-0000-0000-000005180000}"/>
    <cellStyle name="BM Input Static 2 3 3 2" xfId="6173" xr:uid="{00000000-0005-0000-0000-000006180000}"/>
    <cellStyle name="BM Input Static 2 3 3 2 2" xfId="6174" xr:uid="{00000000-0005-0000-0000-000007180000}"/>
    <cellStyle name="BM Input Static 2 3 3 3" xfId="6175" xr:uid="{00000000-0005-0000-0000-000008180000}"/>
    <cellStyle name="BM Input Static 2 3 3 4" xfId="6176" xr:uid="{00000000-0005-0000-0000-000009180000}"/>
    <cellStyle name="BM Input Static 2 3 4" xfId="6177" xr:uid="{00000000-0005-0000-0000-00000A180000}"/>
    <cellStyle name="BM Input Static 2 3 4 2" xfId="6178" xr:uid="{00000000-0005-0000-0000-00000B180000}"/>
    <cellStyle name="BM Input Static 2 3 4 2 2" xfId="6179" xr:uid="{00000000-0005-0000-0000-00000C180000}"/>
    <cellStyle name="BM Input Static 2 3 4 3" xfId="6180" xr:uid="{00000000-0005-0000-0000-00000D180000}"/>
    <cellStyle name="BM Input Static 2 3 4 4" xfId="6181" xr:uid="{00000000-0005-0000-0000-00000E180000}"/>
    <cellStyle name="BM Input Static 2 3 5" xfId="6182" xr:uid="{00000000-0005-0000-0000-00000F180000}"/>
    <cellStyle name="BM Input Static 2 3 5 2" xfId="6183" xr:uid="{00000000-0005-0000-0000-000010180000}"/>
    <cellStyle name="BM Input Static 2 3 5 2 2" xfId="6184" xr:uid="{00000000-0005-0000-0000-000011180000}"/>
    <cellStyle name="BM Input Static 2 3 5 3" xfId="6185" xr:uid="{00000000-0005-0000-0000-000012180000}"/>
    <cellStyle name="BM Input Static 2 3 6" xfId="6186" xr:uid="{00000000-0005-0000-0000-000013180000}"/>
    <cellStyle name="BM Input Static 2 3 6 2" xfId="6187" xr:uid="{00000000-0005-0000-0000-000014180000}"/>
    <cellStyle name="BM Input Static 2 3 6 2 2" xfId="6188" xr:uid="{00000000-0005-0000-0000-000015180000}"/>
    <cellStyle name="BM Input Static 2 3 6 3" xfId="6189" xr:uid="{00000000-0005-0000-0000-000016180000}"/>
    <cellStyle name="BM Input Static 2 3 7" xfId="6190" xr:uid="{00000000-0005-0000-0000-000017180000}"/>
    <cellStyle name="BM Input Static 2 3 7 2" xfId="6191" xr:uid="{00000000-0005-0000-0000-000018180000}"/>
    <cellStyle name="BM Input Static 2 3 7 2 2" xfId="6192" xr:uid="{00000000-0005-0000-0000-000019180000}"/>
    <cellStyle name="BM Input Static 2 3 7 3" xfId="6193" xr:uid="{00000000-0005-0000-0000-00001A180000}"/>
    <cellStyle name="BM Input Static 2 3 8" xfId="6194" xr:uid="{00000000-0005-0000-0000-00001B180000}"/>
    <cellStyle name="BM Input Static 2 3 8 2" xfId="6195" xr:uid="{00000000-0005-0000-0000-00001C180000}"/>
    <cellStyle name="BM Input Static 2 3 8 2 2" xfId="6196" xr:uid="{00000000-0005-0000-0000-00001D180000}"/>
    <cellStyle name="BM Input Static 2 3 8 3" xfId="6197" xr:uid="{00000000-0005-0000-0000-00001E180000}"/>
    <cellStyle name="BM Input Static 2 3 9" xfId="6198" xr:uid="{00000000-0005-0000-0000-00001F180000}"/>
    <cellStyle name="BM Input Static 2 3 9 2" xfId="6199" xr:uid="{00000000-0005-0000-0000-000020180000}"/>
    <cellStyle name="BM Input Static 2 3 9 2 2" xfId="6200" xr:uid="{00000000-0005-0000-0000-000021180000}"/>
    <cellStyle name="BM Input Static 2 3 9 3" xfId="6201" xr:uid="{00000000-0005-0000-0000-000022180000}"/>
    <cellStyle name="BM Input Static 2 4" xfId="6202" xr:uid="{00000000-0005-0000-0000-000023180000}"/>
    <cellStyle name="BM Input Static 2 4 10" xfId="6203" xr:uid="{00000000-0005-0000-0000-000024180000}"/>
    <cellStyle name="BM Input Static 2 4 10 2" xfId="6204" xr:uid="{00000000-0005-0000-0000-000025180000}"/>
    <cellStyle name="BM Input Static 2 4 10 2 2" xfId="6205" xr:uid="{00000000-0005-0000-0000-000026180000}"/>
    <cellStyle name="BM Input Static 2 4 10 3" xfId="6206" xr:uid="{00000000-0005-0000-0000-000027180000}"/>
    <cellStyle name="BM Input Static 2 4 11" xfId="6207" xr:uid="{00000000-0005-0000-0000-000028180000}"/>
    <cellStyle name="BM Input Static 2 4 11 2" xfId="6208" xr:uid="{00000000-0005-0000-0000-000029180000}"/>
    <cellStyle name="BM Input Static 2 4 11 2 2" xfId="6209" xr:uid="{00000000-0005-0000-0000-00002A180000}"/>
    <cellStyle name="BM Input Static 2 4 11 3" xfId="6210" xr:uid="{00000000-0005-0000-0000-00002B180000}"/>
    <cellStyle name="BM Input Static 2 4 12" xfId="6211" xr:uid="{00000000-0005-0000-0000-00002C180000}"/>
    <cellStyle name="BM Input Static 2 4 12 2" xfId="6212" xr:uid="{00000000-0005-0000-0000-00002D180000}"/>
    <cellStyle name="BM Input Static 2 4 12 2 2" xfId="6213" xr:uid="{00000000-0005-0000-0000-00002E180000}"/>
    <cellStyle name="BM Input Static 2 4 12 3" xfId="6214" xr:uid="{00000000-0005-0000-0000-00002F180000}"/>
    <cellStyle name="BM Input Static 2 4 13" xfId="6215" xr:uid="{00000000-0005-0000-0000-000030180000}"/>
    <cellStyle name="BM Input Static 2 4 13 2" xfId="6216" xr:uid="{00000000-0005-0000-0000-000031180000}"/>
    <cellStyle name="BM Input Static 2 4 13 2 2" xfId="6217" xr:uid="{00000000-0005-0000-0000-000032180000}"/>
    <cellStyle name="BM Input Static 2 4 13 3" xfId="6218" xr:uid="{00000000-0005-0000-0000-000033180000}"/>
    <cellStyle name="BM Input Static 2 4 14" xfId="6219" xr:uid="{00000000-0005-0000-0000-000034180000}"/>
    <cellStyle name="BM Input Static 2 4 14 2" xfId="6220" xr:uid="{00000000-0005-0000-0000-000035180000}"/>
    <cellStyle name="BM Input Static 2 4 14 2 2" xfId="6221" xr:uid="{00000000-0005-0000-0000-000036180000}"/>
    <cellStyle name="BM Input Static 2 4 14 3" xfId="6222" xr:uid="{00000000-0005-0000-0000-000037180000}"/>
    <cellStyle name="BM Input Static 2 4 15" xfId="6223" xr:uid="{00000000-0005-0000-0000-000038180000}"/>
    <cellStyle name="BM Input Static 2 4 15 2" xfId="6224" xr:uid="{00000000-0005-0000-0000-000039180000}"/>
    <cellStyle name="BM Input Static 2 4 15 2 2" xfId="6225" xr:uid="{00000000-0005-0000-0000-00003A180000}"/>
    <cellStyle name="BM Input Static 2 4 15 3" xfId="6226" xr:uid="{00000000-0005-0000-0000-00003B180000}"/>
    <cellStyle name="BM Input Static 2 4 16" xfId="6227" xr:uid="{00000000-0005-0000-0000-00003C180000}"/>
    <cellStyle name="BM Input Static 2 4 16 2" xfId="6228" xr:uid="{00000000-0005-0000-0000-00003D180000}"/>
    <cellStyle name="BM Input Static 2 4 16 2 2" xfId="6229" xr:uid="{00000000-0005-0000-0000-00003E180000}"/>
    <cellStyle name="BM Input Static 2 4 16 3" xfId="6230" xr:uid="{00000000-0005-0000-0000-00003F180000}"/>
    <cellStyle name="BM Input Static 2 4 17" xfId="6231" xr:uid="{00000000-0005-0000-0000-000040180000}"/>
    <cellStyle name="BM Input Static 2 4 17 2" xfId="6232" xr:uid="{00000000-0005-0000-0000-000041180000}"/>
    <cellStyle name="BM Input Static 2 4 17 2 2" xfId="6233" xr:uid="{00000000-0005-0000-0000-000042180000}"/>
    <cellStyle name="BM Input Static 2 4 17 3" xfId="6234" xr:uid="{00000000-0005-0000-0000-000043180000}"/>
    <cellStyle name="BM Input Static 2 4 18" xfId="6235" xr:uid="{00000000-0005-0000-0000-000044180000}"/>
    <cellStyle name="BM Input Static 2 4 18 2" xfId="6236" xr:uid="{00000000-0005-0000-0000-000045180000}"/>
    <cellStyle name="BM Input Static 2 4 18 2 2" xfId="6237" xr:uid="{00000000-0005-0000-0000-000046180000}"/>
    <cellStyle name="BM Input Static 2 4 18 3" xfId="6238" xr:uid="{00000000-0005-0000-0000-000047180000}"/>
    <cellStyle name="BM Input Static 2 4 19" xfId="6239" xr:uid="{00000000-0005-0000-0000-000048180000}"/>
    <cellStyle name="BM Input Static 2 4 19 2" xfId="6240" xr:uid="{00000000-0005-0000-0000-000049180000}"/>
    <cellStyle name="BM Input Static 2 4 19 2 2" xfId="6241" xr:uid="{00000000-0005-0000-0000-00004A180000}"/>
    <cellStyle name="BM Input Static 2 4 19 3" xfId="6242" xr:uid="{00000000-0005-0000-0000-00004B180000}"/>
    <cellStyle name="BM Input Static 2 4 2" xfId="6243" xr:uid="{00000000-0005-0000-0000-00004C180000}"/>
    <cellStyle name="BM Input Static 2 4 2 10" xfId="6244" xr:uid="{00000000-0005-0000-0000-00004D180000}"/>
    <cellStyle name="BM Input Static 2 4 2 10 2" xfId="6245" xr:uid="{00000000-0005-0000-0000-00004E180000}"/>
    <cellStyle name="BM Input Static 2 4 2 10 2 2" xfId="6246" xr:uid="{00000000-0005-0000-0000-00004F180000}"/>
    <cellStyle name="BM Input Static 2 4 2 10 3" xfId="6247" xr:uid="{00000000-0005-0000-0000-000050180000}"/>
    <cellStyle name="BM Input Static 2 4 2 11" xfId="6248" xr:uid="{00000000-0005-0000-0000-000051180000}"/>
    <cellStyle name="BM Input Static 2 4 2 11 2" xfId="6249" xr:uid="{00000000-0005-0000-0000-000052180000}"/>
    <cellStyle name="BM Input Static 2 4 2 11 2 2" xfId="6250" xr:uid="{00000000-0005-0000-0000-000053180000}"/>
    <cellStyle name="BM Input Static 2 4 2 11 3" xfId="6251" xr:uid="{00000000-0005-0000-0000-000054180000}"/>
    <cellStyle name="BM Input Static 2 4 2 12" xfId="6252" xr:uid="{00000000-0005-0000-0000-000055180000}"/>
    <cellStyle name="BM Input Static 2 4 2 12 2" xfId="6253" xr:uid="{00000000-0005-0000-0000-000056180000}"/>
    <cellStyle name="BM Input Static 2 4 2 12 2 2" xfId="6254" xr:uid="{00000000-0005-0000-0000-000057180000}"/>
    <cellStyle name="BM Input Static 2 4 2 12 3" xfId="6255" xr:uid="{00000000-0005-0000-0000-000058180000}"/>
    <cellStyle name="BM Input Static 2 4 2 13" xfId="6256" xr:uid="{00000000-0005-0000-0000-000059180000}"/>
    <cellStyle name="BM Input Static 2 4 2 13 2" xfId="6257" xr:uid="{00000000-0005-0000-0000-00005A180000}"/>
    <cellStyle name="BM Input Static 2 4 2 13 2 2" xfId="6258" xr:uid="{00000000-0005-0000-0000-00005B180000}"/>
    <cellStyle name="BM Input Static 2 4 2 13 3" xfId="6259" xr:uid="{00000000-0005-0000-0000-00005C180000}"/>
    <cellStyle name="BM Input Static 2 4 2 14" xfId="6260" xr:uid="{00000000-0005-0000-0000-00005D180000}"/>
    <cellStyle name="BM Input Static 2 4 2 14 2" xfId="6261" xr:uid="{00000000-0005-0000-0000-00005E180000}"/>
    <cellStyle name="BM Input Static 2 4 2 14 2 2" xfId="6262" xr:uid="{00000000-0005-0000-0000-00005F180000}"/>
    <cellStyle name="BM Input Static 2 4 2 14 3" xfId="6263" xr:uid="{00000000-0005-0000-0000-000060180000}"/>
    <cellStyle name="BM Input Static 2 4 2 15" xfId="6264" xr:uid="{00000000-0005-0000-0000-000061180000}"/>
    <cellStyle name="BM Input Static 2 4 2 15 2" xfId="6265" xr:uid="{00000000-0005-0000-0000-000062180000}"/>
    <cellStyle name="BM Input Static 2 4 2 15 2 2" xfId="6266" xr:uid="{00000000-0005-0000-0000-000063180000}"/>
    <cellStyle name="BM Input Static 2 4 2 15 3" xfId="6267" xr:uid="{00000000-0005-0000-0000-000064180000}"/>
    <cellStyle name="BM Input Static 2 4 2 16" xfId="6268" xr:uid="{00000000-0005-0000-0000-000065180000}"/>
    <cellStyle name="BM Input Static 2 4 2 16 2" xfId="6269" xr:uid="{00000000-0005-0000-0000-000066180000}"/>
    <cellStyle name="BM Input Static 2 4 2 16 2 2" xfId="6270" xr:uid="{00000000-0005-0000-0000-000067180000}"/>
    <cellStyle name="BM Input Static 2 4 2 16 3" xfId="6271" xr:uid="{00000000-0005-0000-0000-000068180000}"/>
    <cellStyle name="BM Input Static 2 4 2 17" xfId="6272" xr:uid="{00000000-0005-0000-0000-000069180000}"/>
    <cellStyle name="BM Input Static 2 4 2 17 2" xfId="6273" xr:uid="{00000000-0005-0000-0000-00006A180000}"/>
    <cellStyle name="BM Input Static 2 4 2 17 2 2" xfId="6274" xr:uid="{00000000-0005-0000-0000-00006B180000}"/>
    <cellStyle name="BM Input Static 2 4 2 17 3" xfId="6275" xr:uid="{00000000-0005-0000-0000-00006C180000}"/>
    <cellStyle name="BM Input Static 2 4 2 18" xfId="6276" xr:uid="{00000000-0005-0000-0000-00006D180000}"/>
    <cellStyle name="BM Input Static 2 4 2 18 2" xfId="6277" xr:uid="{00000000-0005-0000-0000-00006E180000}"/>
    <cellStyle name="BM Input Static 2 4 2 18 2 2" xfId="6278" xr:uid="{00000000-0005-0000-0000-00006F180000}"/>
    <cellStyle name="BM Input Static 2 4 2 18 3" xfId="6279" xr:uid="{00000000-0005-0000-0000-000070180000}"/>
    <cellStyle name="BM Input Static 2 4 2 19" xfId="6280" xr:uid="{00000000-0005-0000-0000-000071180000}"/>
    <cellStyle name="BM Input Static 2 4 2 19 2" xfId="6281" xr:uid="{00000000-0005-0000-0000-000072180000}"/>
    <cellStyle name="BM Input Static 2 4 2 19 2 2" xfId="6282" xr:uid="{00000000-0005-0000-0000-000073180000}"/>
    <cellStyle name="BM Input Static 2 4 2 19 3" xfId="6283" xr:uid="{00000000-0005-0000-0000-000074180000}"/>
    <cellStyle name="BM Input Static 2 4 2 2" xfId="6284" xr:uid="{00000000-0005-0000-0000-000075180000}"/>
    <cellStyle name="BM Input Static 2 4 2 2 2" xfId="6285" xr:uid="{00000000-0005-0000-0000-000076180000}"/>
    <cellStyle name="BM Input Static 2 4 2 2 2 2" xfId="6286" xr:uid="{00000000-0005-0000-0000-000077180000}"/>
    <cellStyle name="BM Input Static 2 4 2 2 3" xfId="6287" xr:uid="{00000000-0005-0000-0000-000078180000}"/>
    <cellStyle name="BM Input Static 2 4 2 2 4" xfId="6288" xr:uid="{00000000-0005-0000-0000-000079180000}"/>
    <cellStyle name="BM Input Static 2 4 2 20" xfId="6289" xr:uid="{00000000-0005-0000-0000-00007A180000}"/>
    <cellStyle name="BM Input Static 2 4 2 20 2" xfId="6290" xr:uid="{00000000-0005-0000-0000-00007B180000}"/>
    <cellStyle name="BM Input Static 2 4 2 20 2 2" xfId="6291" xr:uid="{00000000-0005-0000-0000-00007C180000}"/>
    <cellStyle name="BM Input Static 2 4 2 20 3" xfId="6292" xr:uid="{00000000-0005-0000-0000-00007D180000}"/>
    <cellStyle name="BM Input Static 2 4 2 21" xfId="6293" xr:uid="{00000000-0005-0000-0000-00007E180000}"/>
    <cellStyle name="BM Input Static 2 4 2 21 2" xfId="6294" xr:uid="{00000000-0005-0000-0000-00007F180000}"/>
    <cellStyle name="BM Input Static 2 4 2 22" xfId="6295" xr:uid="{00000000-0005-0000-0000-000080180000}"/>
    <cellStyle name="BM Input Static 2 4 2 23" xfId="6296" xr:uid="{00000000-0005-0000-0000-000081180000}"/>
    <cellStyle name="BM Input Static 2 4 2 3" xfId="6297" xr:uid="{00000000-0005-0000-0000-000082180000}"/>
    <cellStyle name="BM Input Static 2 4 2 3 2" xfId="6298" xr:uid="{00000000-0005-0000-0000-000083180000}"/>
    <cellStyle name="BM Input Static 2 4 2 3 2 2" xfId="6299" xr:uid="{00000000-0005-0000-0000-000084180000}"/>
    <cellStyle name="BM Input Static 2 4 2 3 3" xfId="6300" xr:uid="{00000000-0005-0000-0000-000085180000}"/>
    <cellStyle name="BM Input Static 2 4 2 4" xfId="6301" xr:uid="{00000000-0005-0000-0000-000086180000}"/>
    <cellStyle name="BM Input Static 2 4 2 4 2" xfId="6302" xr:uid="{00000000-0005-0000-0000-000087180000}"/>
    <cellStyle name="BM Input Static 2 4 2 4 2 2" xfId="6303" xr:uid="{00000000-0005-0000-0000-000088180000}"/>
    <cellStyle name="BM Input Static 2 4 2 4 3" xfId="6304" xr:uid="{00000000-0005-0000-0000-000089180000}"/>
    <cellStyle name="BM Input Static 2 4 2 5" xfId="6305" xr:uid="{00000000-0005-0000-0000-00008A180000}"/>
    <cellStyle name="BM Input Static 2 4 2 5 2" xfId="6306" xr:uid="{00000000-0005-0000-0000-00008B180000}"/>
    <cellStyle name="BM Input Static 2 4 2 5 2 2" xfId="6307" xr:uid="{00000000-0005-0000-0000-00008C180000}"/>
    <cellStyle name="BM Input Static 2 4 2 5 3" xfId="6308" xr:uid="{00000000-0005-0000-0000-00008D180000}"/>
    <cellStyle name="BM Input Static 2 4 2 6" xfId="6309" xr:uid="{00000000-0005-0000-0000-00008E180000}"/>
    <cellStyle name="BM Input Static 2 4 2 6 2" xfId="6310" xr:uid="{00000000-0005-0000-0000-00008F180000}"/>
    <cellStyle name="BM Input Static 2 4 2 6 2 2" xfId="6311" xr:uid="{00000000-0005-0000-0000-000090180000}"/>
    <cellStyle name="BM Input Static 2 4 2 6 3" xfId="6312" xr:uid="{00000000-0005-0000-0000-000091180000}"/>
    <cellStyle name="BM Input Static 2 4 2 7" xfId="6313" xr:uid="{00000000-0005-0000-0000-000092180000}"/>
    <cellStyle name="BM Input Static 2 4 2 7 2" xfId="6314" xr:uid="{00000000-0005-0000-0000-000093180000}"/>
    <cellStyle name="BM Input Static 2 4 2 7 2 2" xfId="6315" xr:uid="{00000000-0005-0000-0000-000094180000}"/>
    <cellStyle name="BM Input Static 2 4 2 7 3" xfId="6316" xr:uid="{00000000-0005-0000-0000-000095180000}"/>
    <cellStyle name="BM Input Static 2 4 2 8" xfId="6317" xr:uid="{00000000-0005-0000-0000-000096180000}"/>
    <cellStyle name="BM Input Static 2 4 2 8 2" xfId="6318" xr:uid="{00000000-0005-0000-0000-000097180000}"/>
    <cellStyle name="BM Input Static 2 4 2 8 2 2" xfId="6319" xr:uid="{00000000-0005-0000-0000-000098180000}"/>
    <cellStyle name="BM Input Static 2 4 2 8 3" xfId="6320" xr:uid="{00000000-0005-0000-0000-000099180000}"/>
    <cellStyle name="BM Input Static 2 4 2 9" xfId="6321" xr:uid="{00000000-0005-0000-0000-00009A180000}"/>
    <cellStyle name="BM Input Static 2 4 2 9 2" xfId="6322" xr:uid="{00000000-0005-0000-0000-00009B180000}"/>
    <cellStyle name="BM Input Static 2 4 2 9 2 2" xfId="6323" xr:uid="{00000000-0005-0000-0000-00009C180000}"/>
    <cellStyle name="BM Input Static 2 4 2 9 3" xfId="6324" xr:uid="{00000000-0005-0000-0000-00009D180000}"/>
    <cellStyle name="BM Input Static 2 4 20" xfId="6325" xr:uid="{00000000-0005-0000-0000-00009E180000}"/>
    <cellStyle name="BM Input Static 2 4 20 2" xfId="6326" xr:uid="{00000000-0005-0000-0000-00009F180000}"/>
    <cellStyle name="BM Input Static 2 4 20 2 2" xfId="6327" xr:uid="{00000000-0005-0000-0000-0000A0180000}"/>
    <cellStyle name="BM Input Static 2 4 20 3" xfId="6328" xr:uid="{00000000-0005-0000-0000-0000A1180000}"/>
    <cellStyle name="BM Input Static 2 4 21" xfId="6329" xr:uid="{00000000-0005-0000-0000-0000A2180000}"/>
    <cellStyle name="BM Input Static 2 4 21 2" xfId="6330" xr:uid="{00000000-0005-0000-0000-0000A3180000}"/>
    <cellStyle name="BM Input Static 2 4 21 2 2" xfId="6331" xr:uid="{00000000-0005-0000-0000-0000A4180000}"/>
    <cellStyle name="BM Input Static 2 4 21 3" xfId="6332" xr:uid="{00000000-0005-0000-0000-0000A5180000}"/>
    <cellStyle name="BM Input Static 2 4 22" xfId="6333" xr:uid="{00000000-0005-0000-0000-0000A6180000}"/>
    <cellStyle name="BM Input Static 2 4 22 2" xfId="6334" xr:uid="{00000000-0005-0000-0000-0000A7180000}"/>
    <cellStyle name="BM Input Static 2 4 23" xfId="6335" xr:uid="{00000000-0005-0000-0000-0000A8180000}"/>
    <cellStyle name="BM Input Static 2 4 24" xfId="6336" xr:uid="{00000000-0005-0000-0000-0000A9180000}"/>
    <cellStyle name="BM Input Static 2 4 3" xfId="6337" xr:uid="{00000000-0005-0000-0000-0000AA180000}"/>
    <cellStyle name="BM Input Static 2 4 3 2" xfId="6338" xr:uid="{00000000-0005-0000-0000-0000AB180000}"/>
    <cellStyle name="BM Input Static 2 4 3 2 2" xfId="6339" xr:uid="{00000000-0005-0000-0000-0000AC180000}"/>
    <cellStyle name="BM Input Static 2 4 3 3" xfId="6340" xr:uid="{00000000-0005-0000-0000-0000AD180000}"/>
    <cellStyle name="BM Input Static 2 4 3 4" xfId="6341" xr:uid="{00000000-0005-0000-0000-0000AE180000}"/>
    <cellStyle name="BM Input Static 2 4 4" xfId="6342" xr:uid="{00000000-0005-0000-0000-0000AF180000}"/>
    <cellStyle name="BM Input Static 2 4 4 2" xfId="6343" xr:uid="{00000000-0005-0000-0000-0000B0180000}"/>
    <cellStyle name="BM Input Static 2 4 4 2 2" xfId="6344" xr:uid="{00000000-0005-0000-0000-0000B1180000}"/>
    <cellStyle name="BM Input Static 2 4 4 3" xfId="6345" xr:uid="{00000000-0005-0000-0000-0000B2180000}"/>
    <cellStyle name="BM Input Static 2 4 4 4" xfId="6346" xr:uid="{00000000-0005-0000-0000-0000B3180000}"/>
    <cellStyle name="BM Input Static 2 4 5" xfId="6347" xr:uid="{00000000-0005-0000-0000-0000B4180000}"/>
    <cellStyle name="BM Input Static 2 4 5 2" xfId="6348" xr:uid="{00000000-0005-0000-0000-0000B5180000}"/>
    <cellStyle name="BM Input Static 2 4 5 2 2" xfId="6349" xr:uid="{00000000-0005-0000-0000-0000B6180000}"/>
    <cellStyle name="BM Input Static 2 4 5 3" xfId="6350" xr:uid="{00000000-0005-0000-0000-0000B7180000}"/>
    <cellStyle name="BM Input Static 2 4 6" xfId="6351" xr:uid="{00000000-0005-0000-0000-0000B8180000}"/>
    <cellStyle name="BM Input Static 2 4 6 2" xfId="6352" xr:uid="{00000000-0005-0000-0000-0000B9180000}"/>
    <cellStyle name="BM Input Static 2 4 6 2 2" xfId="6353" xr:uid="{00000000-0005-0000-0000-0000BA180000}"/>
    <cellStyle name="BM Input Static 2 4 6 3" xfId="6354" xr:uid="{00000000-0005-0000-0000-0000BB180000}"/>
    <cellStyle name="BM Input Static 2 4 7" xfId="6355" xr:uid="{00000000-0005-0000-0000-0000BC180000}"/>
    <cellStyle name="BM Input Static 2 4 7 2" xfId="6356" xr:uid="{00000000-0005-0000-0000-0000BD180000}"/>
    <cellStyle name="BM Input Static 2 4 7 2 2" xfId="6357" xr:uid="{00000000-0005-0000-0000-0000BE180000}"/>
    <cellStyle name="BM Input Static 2 4 7 3" xfId="6358" xr:uid="{00000000-0005-0000-0000-0000BF180000}"/>
    <cellStyle name="BM Input Static 2 4 8" xfId="6359" xr:uid="{00000000-0005-0000-0000-0000C0180000}"/>
    <cellStyle name="BM Input Static 2 4 8 2" xfId="6360" xr:uid="{00000000-0005-0000-0000-0000C1180000}"/>
    <cellStyle name="BM Input Static 2 4 8 2 2" xfId="6361" xr:uid="{00000000-0005-0000-0000-0000C2180000}"/>
    <cellStyle name="BM Input Static 2 4 8 3" xfId="6362" xr:uid="{00000000-0005-0000-0000-0000C3180000}"/>
    <cellStyle name="BM Input Static 2 4 9" xfId="6363" xr:uid="{00000000-0005-0000-0000-0000C4180000}"/>
    <cellStyle name="BM Input Static 2 4 9 2" xfId="6364" xr:uid="{00000000-0005-0000-0000-0000C5180000}"/>
    <cellStyle name="BM Input Static 2 4 9 2 2" xfId="6365" xr:uid="{00000000-0005-0000-0000-0000C6180000}"/>
    <cellStyle name="BM Input Static 2 4 9 3" xfId="6366" xr:uid="{00000000-0005-0000-0000-0000C7180000}"/>
    <cellStyle name="BM Input Static 2 5" xfId="6367" xr:uid="{00000000-0005-0000-0000-0000C8180000}"/>
    <cellStyle name="BM Input Static 2 5 10" xfId="6368" xr:uid="{00000000-0005-0000-0000-0000C9180000}"/>
    <cellStyle name="BM Input Static 2 5 10 2" xfId="6369" xr:uid="{00000000-0005-0000-0000-0000CA180000}"/>
    <cellStyle name="BM Input Static 2 5 10 2 2" xfId="6370" xr:uid="{00000000-0005-0000-0000-0000CB180000}"/>
    <cellStyle name="BM Input Static 2 5 10 3" xfId="6371" xr:uid="{00000000-0005-0000-0000-0000CC180000}"/>
    <cellStyle name="BM Input Static 2 5 11" xfId="6372" xr:uid="{00000000-0005-0000-0000-0000CD180000}"/>
    <cellStyle name="BM Input Static 2 5 11 2" xfId="6373" xr:uid="{00000000-0005-0000-0000-0000CE180000}"/>
    <cellStyle name="BM Input Static 2 5 11 2 2" xfId="6374" xr:uid="{00000000-0005-0000-0000-0000CF180000}"/>
    <cellStyle name="BM Input Static 2 5 11 3" xfId="6375" xr:uid="{00000000-0005-0000-0000-0000D0180000}"/>
    <cellStyle name="BM Input Static 2 5 12" xfId="6376" xr:uid="{00000000-0005-0000-0000-0000D1180000}"/>
    <cellStyle name="BM Input Static 2 5 12 2" xfId="6377" xr:uid="{00000000-0005-0000-0000-0000D2180000}"/>
    <cellStyle name="BM Input Static 2 5 12 2 2" xfId="6378" xr:uid="{00000000-0005-0000-0000-0000D3180000}"/>
    <cellStyle name="BM Input Static 2 5 12 3" xfId="6379" xr:uid="{00000000-0005-0000-0000-0000D4180000}"/>
    <cellStyle name="BM Input Static 2 5 13" xfId="6380" xr:uid="{00000000-0005-0000-0000-0000D5180000}"/>
    <cellStyle name="BM Input Static 2 5 13 2" xfId="6381" xr:uid="{00000000-0005-0000-0000-0000D6180000}"/>
    <cellStyle name="BM Input Static 2 5 13 2 2" xfId="6382" xr:uid="{00000000-0005-0000-0000-0000D7180000}"/>
    <cellStyle name="BM Input Static 2 5 13 3" xfId="6383" xr:uid="{00000000-0005-0000-0000-0000D8180000}"/>
    <cellStyle name="BM Input Static 2 5 14" xfId="6384" xr:uid="{00000000-0005-0000-0000-0000D9180000}"/>
    <cellStyle name="BM Input Static 2 5 14 2" xfId="6385" xr:uid="{00000000-0005-0000-0000-0000DA180000}"/>
    <cellStyle name="BM Input Static 2 5 14 2 2" xfId="6386" xr:uid="{00000000-0005-0000-0000-0000DB180000}"/>
    <cellStyle name="BM Input Static 2 5 14 3" xfId="6387" xr:uid="{00000000-0005-0000-0000-0000DC180000}"/>
    <cellStyle name="BM Input Static 2 5 15" xfId="6388" xr:uid="{00000000-0005-0000-0000-0000DD180000}"/>
    <cellStyle name="BM Input Static 2 5 15 2" xfId="6389" xr:uid="{00000000-0005-0000-0000-0000DE180000}"/>
    <cellStyle name="BM Input Static 2 5 15 2 2" xfId="6390" xr:uid="{00000000-0005-0000-0000-0000DF180000}"/>
    <cellStyle name="BM Input Static 2 5 15 3" xfId="6391" xr:uid="{00000000-0005-0000-0000-0000E0180000}"/>
    <cellStyle name="BM Input Static 2 5 16" xfId="6392" xr:uid="{00000000-0005-0000-0000-0000E1180000}"/>
    <cellStyle name="BM Input Static 2 5 16 2" xfId="6393" xr:uid="{00000000-0005-0000-0000-0000E2180000}"/>
    <cellStyle name="BM Input Static 2 5 16 2 2" xfId="6394" xr:uid="{00000000-0005-0000-0000-0000E3180000}"/>
    <cellStyle name="BM Input Static 2 5 16 3" xfId="6395" xr:uid="{00000000-0005-0000-0000-0000E4180000}"/>
    <cellStyle name="BM Input Static 2 5 17" xfId="6396" xr:uid="{00000000-0005-0000-0000-0000E5180000}"/>
    <cellStyle name="BM Input Static 2 5 17 2" xfId="6397" xr:uid="{00000000-0005-0000-0000-0000E6180000}"/>
    <cellStyle name="BM Input Static 2 5 17 2 2" xfId="6398" xr:uid="{00000000-0005-0000-0000-0000E7180000}"/>
    <cellStyle name="BM Input Static 2 5 17 3" xfId="6399" xr:uid="{00000000-0005-0000-0000-0000E8180000}"/>
    <cellStyle name="BM Input Static 2 5 18" xfId="6400" xr:uid="{00000000-0005-0000-0000-0000E9180000}"/>
    <cellStyle name="BM Input Static 2 5 18 2" xfId="6401" xr:uid="{00000000-0005-0000-0000-0000EA180000}"/>
    <cellStyle name="BM Input Static 2 5 18 2 2" xfId="6402" xr:uid="{00000000-0005-0000-0000-0000EB180000}"/>
    <cellStyle name="BM Input Static 2 5 18 3" xfId="6403" xr:uid="{00000000-0005-0000-0000-0000EC180000}"/>
    <cellStyle name="BM Input Static 2 5 19" xfId="6404" xr:uid="{00000000-0005-0000-0000-0000ED180000}"/>
    <cellStyle name="BM Input Static 2 5 19 2" xfId="6405" xr:uid="{00000000-0005-0000-0000-0000EE180000}"/>
    <cellStyle name="BM Input Static 2 5 19 2 2" xfId="6406" xr:uid="{00000000-0005-0000-0000-0000EF180000}"/>
    <cellStyle name="BM Input Static 2 5 19 3" xfId="6407" xr:uid="{00000000-0005-0000-0000-0000F0180000}"/>
    <cellStyle name="BM Input Static 2 5 2" xfId="6408" xr:uid="{00000000-0005-0000-0000-0000F1180000}"/>
    <cellStyle name="BM Input Static 2 5 2 2" xfId="6409" xr:uid="{00000000-0005-0000-0000-0000F2180000}"/>
    <cellStyle name="BM Input Static 2 5 2 2 2" xfId="6410" xr:uid="{00000000-0005-0000-0000-0000F3180000}"/>
    <cellStyle name="BM Input Static 2 5 2 3" xfId="6411" xr:uid="{00000000-0005-0000-0000-0000F4180000}"/>
    <cellStyle name="BM Input Static 2 5 2 4" xfId="6412" xr:uid="{00000000-0005-0000-0000-0000F5180000}"/>
    <cellStyle name="BM Input Static 2 5 20" xfId="6413" xr:uid="{00000000-0005-0000-0000-0000F6180000}"/>
    <cellStyle name="BM Input Static 2 5 20 2" xfId="6414" xr:uid="{00000000-0005-0000-0000-0000F7180000}"/>
    <cellStyle name="BM Input Static 2 5 20 2 2" xfId="6415" xr:uid="{00000000-0005-0000-0000-0000F8180000}"/>
    <cellStyle name="BM Input Static 2 5 20 3" xfId="6416" xr:uid="{00000000-0005-0000-0000-0000F9180000}"/>
    <cellStyle name="BM Input Static 2 5 21" xfId="6417" xr:uid="{00000000-0005-0000-0000-0000FA180000}"/>
    <cellStyle name="BM Input Static 2 5 21 2" xfId="6418" xr:uid="{00000000-0005-0000-0000-0000FB180000}"/>
    <cellStyle name="BM Input Static 2 5 22" xfId="6419" xr:uid="{00000000-0005-0000-0000-0000FC180000}"/>
    <cellStyle name="BM Input Static 2 5 23" xfId="6420" xr:uid="{00000000-0005-0000-0000-0000FD180000}"/>
    <cellStyle name="BM Input Static 2 5 3" xfId="6421" xr:uid="{00000000-0005-0000-0000-0000FE180000}"/>
    <cellStyle name="BM Input Static 2 5 3 2" xfId="6422" xr:uid="{00000000-0005-0000-0000-0000FF180000}"/>
    <cellStyle name="BM Input Static 2 5 3 2 2" xfId="6423" xr:uid="{00000000-0005-0000-0000-000000190000}"/>
    <cellStyle name="BM Input Static 2 5 3 3" xfId="6424" xr:uid="{00000000-0005-0000-0000-000001190000}"/>
    <cellStyle name="BM Input Static 2 5 4" xfId="6425" xr:uid="{00000000-0005-0000-0000-000002190000}"/>
    <cellStyle name="BM Input Static 2 5 4 2" xfId="6426" xr:uid="{00000000-0005-0000-0000-000003190000}"/>
    <cellStyle name="BM Input Static 2 5 4 2 2" xfId="6427" xr:uid="{00000000-0005-0000-0000-000004190000}"/>
    <cellStyle name="BM Input Static 2 5 4 3" xfId="6428" xr:uid="{00000000-0005-0000-0000-000005190000}"/>
    <cellStyle name="BM Input Static 2 5 5" xfId="6429" xr:uid="{00000000-0005-0000-0000-000006190000}"/>
    <cellStyle name="BM Input Static 2 5 5 2" xfId="6430" xr:uid="{00000000-0005-0000-0000-000007190000}"/>
    <cellStyle name="BM Input Static 2 5 5 2 2" xfId="6431" xr:uid="{00000000-0005-0000-0000-000008190000}"/>
    <cellStyle name="BM Input Static 2 5 5 3" xfId="6432" xr:uid="{00000000-0005-0000-0000-000009190000}"/>
    <cellStyle name="BM Input Static 2 5 6" xfId="6433" xr:uid="{00000000-0005-0000-0000-00000A190000}"/>
    <cellStyle name="BM Input Static 2 5 6 2" xfId="6434" xr:uid="{00000000-0005-0000-0000-00000B190000}"/>
    <cellStyle name="BM Input Static 2 5 6 2 2" xfId="6435" xr:uid="{00000000-0005-0000-0000-00000C190000}"/>
    <cellStyle name="BM Input Static 2 5 6 3" xfId="6436" xr:uid="{00000000-0005-0000-0000-00000D190000}"/>
    <cellStyle name="BM Input Static 2 5 7" xfId="6437" xr:uid="{00000000-0005-0000-0000-00000E190000}"/>
    <cellStyle name="BM Input Static 2 5 7 2" xfId="6438" xr:uid="{00000000-0005-0000-0000-00000F190000}"/>
    <cellStyle name="BM Input Static 2 5 7 2 2" xfId="6439" xr:uid="{00000000-0005-0000-0000-000010190000}"/>
    <cellStyle name="BM Input Static 2 5 7 3" xfId="6440" xr:uid="{00000000-0005-0000-0000-000011190000}"/>
    <cellStyle name="BM Input Static 2 5 8" xfId="6441" xr:uid="{00000000-0005-0000-0000-000012190000}"/>
    <cellStyle name="BM Input Static 2 5 8 2" xfId="6442" xr:uid="{00000000-0005-0000-0000-000013190000}"/>
    <cellStyle name="BM Input Static 2 5 8 2 2" xfId="6443" xr:uid="{00000000-0005-0000-0000-000014190000}"/>
    <cellStyle name="BM Input Static 2 5 8 3" xfId="6444" xr:uid="{00000000-0005-0000-0000-000015190000}"/>
    <cellStyle name="BM Input Static 2 5 9" xfId="6445" xr:uid="{00000000-0005-0000-0000-000016190000}"/>
    <cellStyle name="BM Input Static 2 5 9 2" xfId="6446" xr:uid="{00000000-0005-0000-0000-000017190000}"/>
    <cellStyle name="BM Input Static 2 5 9 2 2" xfId="6447" xr:uid="{00000000-0005-0000-0000-000018190000}"/>
    <cellStyle name="BM Input Static 2 5 9 3" xfId="6448" xr:uid="{00000000-0005-0000-0000-000019190000}"/>
    <cellStyle name="BM Input Static 2 6" xfId="6449" xr:uid="{00000000-0005-0000-0000-00001A190000}"/>
    <cellStyle name="BM Input Static 2 6 2" xfId="6450" xr:uid="{00000000-0005-0000-0000-00001B190000}"/>
    <cellStyle name="BM Input Static 2 6 2 2" xfId="6451" xr:uid="{00000000-0005-0000-0000-00001C190000}"/>
    <cellStyle name="BM Input Static 2 6 3" xfId="6452" xr:uid="{00000000-0005-0000-0000-00001D190000}"/>
    <cellStyle name="BM Input Static 2 6 4" xfId="6453" xr:uid="{00000000-0005-0000-0000-00001E190000}"/>
    <cellStyle name="BM Input Static 2 7" xfId="6454" xr:uid="{00000000-0005-0000-0000-00001F190000}"/>
    <cellStyle name="BM Input Static 2 7 2" xfId="6455" xr:uid="{00000000-0005-0000-0000-000020190000}"/>
    <cellStyle name="BM Input Static 2 7 2 2" xfId="6456" xr:uid="{00000000-0005-0000-0000-000021190000}"/>
    <cellStyle name="BM Input Static 2 7 3" xfId="6457" xr:uid="{00000000-0005-0000-0000-000022190000}"/>
    <cellStyle name="BM Input Static 2 8" xfId="6458" xr:uid="{00000000-0005-0000-0000-000023190000}"/>
    <cellStyle name="BM Input Static 2 8 2" xfId="6459" xr:uid="{00000000-0005-0000-0000-000024190000}"/>
    <cellStyle name="BM Input Static 2 8 2 2" xfId="6460" xr:uid="{00000000-0005-0000-0000-000025190000}"/>
    <cellStyle name="BM Input Static 2 8 3" xfId="6461" xr:uid="{00000000-0005-0000-0000-000026190000}"/>
    <cellStyle name="BM Input Static 2 9" xfId="6462" xr:uid="{00000000-0005-0000-0000-000027190000}"/>
    <cellStyle name="BM Input Static 2 9 2" xfId="6463" xr:uid="{00000000-0005-0000-0000-000028190000}"/>
    <cellStyle name="BM Input Static 2 9 2 2" xfId="6464" xr:uid="{00000000-0005-0000-0000-000029190000}"/>
    <cellStyle name="BM Input Static 2 9 3" xfId="6465" xr:uid="{00000000-0005-0000-0000-00002A190000}"/>
    <cellStyle name="BM Input Static 20" xfId="6466" xr:uid="{00000000-0005-0000-0000-00002B190000}"/>
    <cellStyle name="BM Input Static 20 2" xfId="6467" xr:uid="{00000000-0005-0000-0000-00002C190000}"/>
    <cellStyle name="BM Input Static 20 2 2" xfId="6468" xr:uid="{00000000-0005-0000-0000-00002D190000}"/>
    <cellStyle name="BM Input Static 20 3" xfId="6469" xr:uid="{00000000-0005-0000-0000-00002E190000}"/>
    <cellStyle name="BM Input Static 21" xfId="6470" xr:uid="{00000000-0005-0000-0000-00002F190000}"/>
    <cellStyle name="BM Input Static 21 2" xfId="6471" xr:uid="{00000000-0005-0000-0000-000030190000}"/>
    <cellStyle name="BM Input Static 21 2 2" xfId="6472" xr:uid="{00000000-0005-0000-0000-000031190000}"/>
    <cellStyle name="BM Input Static 21 3" xfId="6473" xr:uid="{00000000-0005-0000-0000-000032190000}"/>
    <cellStyle name="BM Input Static 22" xfId="6474" xr:uid="{00000000-0005-0000-0000-000033190000}"/>
    <cellStyle name="BM Input Static 22 2" xfId="6475" xr:uid="{00000000-0005-0000-0000-000034190000}"/>
    <cellStyle name="BM Input Static 23" xfId="6476" xr:uid="{00000000-0005-0000-0000-000035190000}"/>
    <cellStyle name="BM Input Static 24" xfId="6477" xr:uid="{00000000-0005-0000-0000-000036190000}"/>
    <cellStyle name="BM Input Static 25" xfId="6478" xr:uid="{00000000-0005-0000-0000-000037190000}"/>
    <cellStyle name="BM Input Static 26" xfId="6479" xr:uid="{00000000-0005-0000-0000-000038190000}"/>
    <cellStyle name="BM Input Static 27" xfId="6480" xr:uid="{00000000-0005-0000-0000-000039190000}"/>
    <cellStyle name="BM Input Static 3" xfId="6481" xr:uid="{00000000-0005-0000-0000-00003A190000}"/>
    <cellStyle name="BM Input Static 3 10" xfId="6482" xr:uid="{00000000-0005-0000-0000-00003B190000}"/>
    <cellStyle name="BM Input Static 3 10 2" xfId="6483" xr:uid="{00000000-0005-0000-0000-00003C190000}"/>
    <cellStyle name="BM Input Static 3 10 2 2" xfId="6484" xr:uid="{00000000-0005-0000-0000-00003D190000}"/>
    <cellStyle name="BM Input Static 3 10 3" xfId="6485" xr:uid="{00000000-0005-0000-0000-00003E190000}"/>
    <cellStyle name="BM Input Static 3 11" xfId="6486" xr:uid="{00000000-0005-0000-0000-00003F190000}"/>
    <cellStyle name="BM Input Static 3 11 2" xfId="6487" xr:uid="{00000000-0005-0000-0000-000040190000}"/>
    <cellStyle name="BM Input Static 3 11 2 2" xfId="6488" xr:uid="{00000000-0005-0000-0000-000041190000}"/>
    <cellStyle name="BM Input Static 3 11 3" xfId="6489" xr:uid="{00000000-0005-0000-0000-000042190000}"/>
    <cellStyle name="BM Input Static 3 12" xfId="6490" xr:uid="{00000000-0005-0000-0000-000043190000}"/>
    <cellStyle name="BM Input Static 3 12 2" xfId="6491" xr:uid="{00000000-0005-0000-0000-000044190000}"/>
    <cellStyle name="BM Input Static 3 12 2 2" xfId="6492" xr:uid="{00000000-0005-0000-0000-000045190000}"/>
    <cellStyle name="BM Input Static 3 12 3" xfId="6493" xr:uid="{00000000-0005-0000-0000-000046190000}"/>
    <cellStyle name="BM Input Static 3 13" xfId="6494" xr:uid="{00000000-0005-0000-0000-000047190000}"/>
    <cellStyle name="BM Input Static 3 13 2" xfId="6495" xr:uid="{00000000-0005-0000-0000-000048190000}"/>
    <cellStyle name="BM Input Static 3 13 2 2" xfId="6496" xr:uid="{00000000-0005-0000-0000-000049190000}"/>
    <cellStyle name="BM Input Static 3 13 3" xfId="6497" xr:uid="{00000000-0005-0000-0000-00004A190000}"/>
    <cellStyle name="BM Input Static 3 14" xfId="6498" xr:uid="{00000000-0005-0000-0000-00004B190000}"/>
    <cellStyle name="BM Input Static 3 14 2" xfId="6499" xr:uid="{00000000-0005-0000-0000-00004C190000}"/>
    <cellStyle name="BM Input Static 3 14 2 2" xfId="6500" xr:uid="{00000000-0005-0000-0000-00004D190000}"/>
    <cellStyle name="BM Input Static 3 14 3" xfId="6501" xr:uid="{00000000-0005-0000-0000-00004E190000}"/>
    <cellStyle name="BM Input Static 3 15" xfId="6502" xr:uid="{00000000-0005-0000-0000-00004F190000}"/>
    <cellStyle name="BM Input Static 3 15 2" xfId="6503" xr:uid="{00000000-0005-0000-0000-000050190000}"/>
    <cellStyle name="BM Input Static 3 15 2 2" xfId="6504" xr:uid="{00000000-0005-0000-0000-000051190000}"/>
    <cellStyle name="BM Input Static 3 15 3" xfId="6505" xr:uid="{00000000-0005-0000-0000-000052190000}"/>
    <cellStyle name="BM Input Static 3 16" xfId="6506" xr:uid="{00000000-0005-0000-0000-000053190000}"/>
    <cellStyle name="BM Input Static 3 16 2" xfId="6507" xr:uid="{00000000-0005-0000-0000-000054190000}"/>
    <cellStyle name="BM Input Static 3 16 2 2" xfId="6508" xr:uid="{00000000-0005-0000-0000-000055190000}"/>
    <cellStyle name="BM Input Static 3 16 3" xfId="6509" xr:uid="{00000000-0005-0000-0000-000056190000}"/>
    <cellStyle name="BM Input Static 3 17" xfId="6510" xr:uid="{00000000-0005-0000-0000-000057190000}"/>
    <cellStyle name="BM Input Static 3 17 2" xfId="6511" xr:uid="{00000000-0005-0000-0000-000058190000}"/>
    <cellStyle name="BM Input Static 3 17 2 2" xfId="6512" xr:uid="{00000000-0005-0000-0000-000059190000}"/>
    <cellStyle name="BM Input Static 3 17 3" xfId="6513" xr:uid="{00000000-0005-0000-0000-00005A190000}"/>
    <cellStyle name="BM Input Static 3 18" xfId="6514" xr:uid="{00000000-0005-0000-0000-00005B190000}"/>
    <cellStyle name="BM Input Static 3 18 2" xfId="6515" xr:uid="{00000000-0005-0000-0000-00005C190000}"/>
    <cellStyle name="BM Input Static 3 19" xfId="6516" xr:uid="{00000000-0005-0000-0000-00005D190000}"/>
    <cellStyle name="BM Input Static 3 2" xfId="6517" xr:uid="{00000000-0005-0000-0000-00005E190000}"/>
    <cellStyle name="BM Input Static 3 2 10" xfId="6518" xr:uid="{00000000-0005-0000-0000-00005F190000}"/>
    <cellStyle name="BM Input Static 3 2 10 2" xfId="6519" xr:uid="{00000000-0005-0000-0000-000060190000}"/>
    <cellStyle name="BM Input Static 3 2 10 2 2" xfId="6520" xr:uid="{00000000-0005-0000-0000-000061190000}"/>
    <cellStyle name="BM Input Static 3 2 10 3" xfId="6521" xr:uid="{00000000-0005-0000-0000-000062190000}"/>
    <cellStyle name="BM Input Static 3 2 11" xfId="6522" xr:uid="{00000000-0005-0000-0000-000063190000}"/>
    <cellStyle name="BM Input Static 3 2 11 2" xfId="6523" xr:uid="{00000000-0005-0000-0000-000064190000}"/>
    <cellStyle name="BM Input Static 3 2 11 2 2" xfId="6524" xr:uid="{00000000-0005-0000-0000-000065190000}"/>
    <cellStyle name="BM Input Static 3 2 11 3" xfId="6525" xr:uid="{00000000-0005-0000-0000-000066190000}"/>
    <cellStyle name="BM Input Static 3 2 12" xfId="6526" xr:uid="{00000000-0005-0000-0000-000067190000}"/>
    <cellStyle name="BM Input Static 3 2 12 2" xfId="6527" xr:uid="{00000000-0005-0000-0000-000068190000}"/>
    <cellStyle name="BM Input Static 3 2 12 2 2" xfId="6528" xr:uid="{00000000-0005-0000-0000-000069190000}"/>
    <cellStyle name="BM Input Static 3 2 12 3" xfId="6529" xr:uid="{00000000-0005-0000-0000-00006A190000}"/>
    <cellStyle name="BM Input Static 3 2 13" xfId="6530" xr:uid="{00000000-0005-0000-0000-00006B190000}"/>
    <cellStyle name="BM Input Static 3 2 13 2" xfId="6531" xr:uid="{00000000-0005-0000-0000-00006C190000}"/>
    <cellStyle name="BM Input Static 3 2 13 2 2" xfId="6532" xr:uid="{00000000-0005-0000-0000-00006D190000}"/>
    <cellStyle name="BM Input Static 3 2 13 3" xfId="6533" xr:uid="{00000000-0005-0000-0000-00006E190000}"/>
    <cellStyle name="BM Input Static 3 2 14" xfId="6534" xr:uid="{00000000-0005-0000-0000-00006F190000}"/>
    <cellStyle name="BM Input Static 3 2 14 2" xfId="6535" xr:uid="{00000000-0005-0000-0000-000070190000}"/>
    <cellStyle name="BM Input Static 3 2 14 2 2" xfId="6536" xr:uid="{00000000-0005-0000-0000-000071190000}"/>
    <cellStyle name="BM Input Static 3 2 14 3" xfId="6537" xr:uid="{00000000-0005-0000-0000-000072190000}"/>
    <cellStyle name="BM Input Static 3 2 15" xfId="6538" xr:uid="{00000000-0005-0000-0000-000073190000}"/>
    <cellStyle name="BM Input Static 3 2 15 2" xfId="6539" xr:uid="{00000000-0005-0000-0000-000074190000}"/>
    <cellStyle name="BM Input Static 3 2 15 2 2" xfId="6540" xr:uid="{00000000-0005-0000-0000-000075190000}"/>
    <cellStyle name="BM Input Static 3 2 15 3" xfId="6541" xr:uid="{00000000-0005-0000-0000-000076190000}"/>
    <cellStyle name="BM Input Static 3 2 16" xfId="6542" xr:uid="{00000000-0005-0000-0000-000077190000}"/>
    <cellStyle name="BM Input Static 3 2 16 2" xfId="6543" xr:uid="{00000000-0005-0000-0000-000078190000}"/>
    <cellStyle name="BM Input Static 3 2 16 2 2" xfId="6544" xr:uid="{00000000-0005-0000-0000-000079190000}"/>
    <cellStyle name="BM Input Static 3 2 16 3" xfId="6545" xr:uid="{00000000-0005-0000-0000-00007A190000}"/>
    <cellStyle name="BM Input Static 3 2 17" xfId="6546" xr:uid="{00000000-0005-0000-0000-00007B190000}"/>
    <cellStyle name="BM Input Static 3 2 17 2" xfId="6547" xr:uid="{00000000-0005-0000-0000-00007C190000}"/>
    <cellStyle name="BM Input Static 3 2 17 2 2" xfId="6548" xr:uid="{00000000-0005-0000-0000-00007D190000}"/>
    <cellStyle name="BM Input Static 3 2 17 3" xfId="6549" xr:uid="{00000000-0005-0000-0000-00007E190000}"/>
    <cellStyle name="BM Input Static 3 2 18" xfId="6550" xr:uid="{00000000-0005-0000-0000-00007F190000}"/>
    <cellStyle name="BM Input Static 3 2 18 2" xfId="6551" xr:uid="{00000000-0005-0000-0000-000080190000}"/>
    <cellStyle name="BM Input Static 3 2 18 2 2" xfId="6552" xr:uid="{00000000-0005-0000-0000-000081190000}"/>
    <cellStyle name="BM Input Static 3 2 18 3" xfId="6553" xr:uid="{00000000-0005-0000-0000-000082190000}"/>
    <cellStyle name="BM Input Static 3 2 19" xfId="6554" xr:uid="{00000000-0005-0000-0000-000083190000}"/>
    <cellStyle name="BM Input Static 3 2 19 2" xfId="6555" xr:uid="{00000000-0005-0000-0000-000084190000}"/>
    <cellStyle name="BM Input Static 3 2 19 2 2" xfId="6556" xr:uid="{00000000-0005-0000-0000-000085190000}"/>
    <cellStyle name="BM Input Static 3 2 19 3" xfId="6557" xr:uid="{00000000-0005-0000-0000-000086190000}"/>
    <cellStyle name="BM Input Static 3 2 2" xfId="6558" xr:uid="{00000000-0005-0000-0000-000087190000}"/>
    <cellStyle name="BM Input Static 3 2 2 2" xfId="6559" xr:uid="{00000000-0005-0000-0000-000088190000}"/>
    <cellStyle name="BM Input Static 3 2 2 2 2" xfId="6560" xr:uid="{00000000-0005-0000-0000-000089190000}"/>
    <cellStyle name="BM Input Static 3 2 2 2 2 2" xfId="6561" xr:uid="{00000000-0005-0000-0000-00008A190000}"/>
    <cellStyle name="BM Input Static 3 2 2 2 3" xfId="6562" xr:uid="{00000000-0005-0000-0000-00008B190000}"/>
    <cellStyle name="BM Input Static 3 2 2 2 4" xfId="6563" xr:uid="{00000000-0005-0000-0000-00008C190000}"/>
    <cellStyle name="BM Input Static 3 2 2 3" xfId="6564" xr:uid="{00000000-0005-0000-0000-00008D190000}"/>
    <cellStyle name="BM Input Static 3 2 2 3 2" xfId="6565" xr:uid="{00000000-0005-0000-0000-00008E190000}"/>
    <cellStyle name="BM Input Static 3 2 2 4" xfId="6566" xr:uid="{00000000-0005-0000-0000-00008F190000}"/>
    <cellStyle name="BM Input Static 3 2 2 5" xfId="6567" xr:uid="{00000000-0005-0000-0000-000090190000}"/>
    <cellStyle name="BM Input Static 3 2 20" xfId="6568" xr:uid="{00000000-0005-0000-0000-000091190000}"/>
    <cellStyle name="BM Input Static 3 2 20 2" xfId="6569" xr:uid="{00000000-0005-0000-0000-000092190000}"/>
    <cellStyle name="BM Input Static 3 2 20 2 2" xfId="6570" xr:uid="{00000000-0005-0000-0000-000093190000}"/>
    <cellStyle name="BM Input Static 3 2 20 3" xfId="6571" xr:uid="{00000000-0005-0000-0000-000094190000}"/>
    <cellStyle name="BM Input Static 3 2 21" xfId="6572" xr:uid="{00000000-0005-0000-0000-000095190000}"/>
    <cellStyle name="BM Input Static 3 2 21 2" xfId="6573" xr:uid="{00000000-0005-0000-0000-000096190000}"/>
    <cellStyle name="BM Input Static 3 2 22" xfId="6574" xr:uid="{00000000-0005-0000-0000-000097190000}"/>
    <cellStyle name="BM Input Static 3 2 23" xfId="6575" xr:uid="{00000000-0005-0000-0000-000098190000}"/>
    <cellStyle name="BM Input Static 3 2 3" xfId="6576" xr:uid="{00000000-0005-0000-0000-000099190000}"/>
    <cellStyle name="BM Input Static 3 2 3 2" xfId="6577" xr:uid="{00000000-0005-0000-0000-00009A190000}"/>
    <cellStyle name="BM Input Static 3 2 3 2 2" xfId="6578" xr:uid="{00000000-0005-0000-0000-00009B190000}"/>
    <cellStyle name="BM Input Static 3 2 3 2 3" xfId="6579" xr:uid="{00000000-0005-0000-0000-00009C190000}"/>
    <cellStyle name="BM Input Static 3 2 3 3" xfId="6580" xr:uid="{00000000-0005-0000-0000-00009D190000}"/>
    <cellStyle name="BM Input Static 3 2 3 3 2" xfId="6581" xr:uid="{00000000-0005-0000-0000-00009E190000}"/>
    <cellStyle name="BM Input Static 3 2 3 4" xfId="6582" xr:uid="{00000000-0005-0000-0000-00009F190000}"/>
    <cellStyle name="BM Input Static 3 2 4" xfId="6583" xr:uid="{00000000-0005-0000-0000-0000A0190000}"/>
    <cellStyle name="BM Input Static 3 2 4 2" xfId="6584" xr:uid="{00000000-0005-0000-0000-0000A1190000}"/>
    <cellStyle name="BM Input Static 3 2 4 2 2" xfId="6585" xr:uid="{00000000-0005-0000-0000-0000A2190000}"/>
    <cellStyle name="BM Input Static 3 2 4 3" xfId="6586" xr:uid="{00000000-0005-0000-0000-0000A3190000}"/>
    <cellStyle name="BM Input Static 3 2 4 4" xfId="6587" xr:uid="{00000000-0005-0000-0000-0000A4190000}"/>
    <cellStyle name="BM Input Static 3 2 5" xfId="6588" xr:uid="{00000000-0005-0000-0000-0000A5190000}"/>
    <cellStyle name="BM Input Static 3 2 5 2" xfId="6589" xr:uid="{00000000-0005-0000-0000-0000A6190000}"/>
    <cellStyle name="BM Input Static 3 2 5 2 2" xfId="6590" xr:uid="{00000000-0005-0000-0000-0000A7190000}"/>
    <cellStyle name="BM Input Static 3 2 5 3" xfId="6591" xr:uid="{00000000-0005-0000-0000-0000A8190000}"/>
    <cellStyle name="BM Input Static 3 2 5 4" xfId="6592" xr:uid="{00000000-0005-0000-0000-0000A9190000}"/>
    <cellStyle name="BM Input Static 3 2 6" xfId="6593" xr:uid="{00000000-0005-0000-0000-0000AA190000}"/>
    <cellStyle name="BM Input Static 3 2 6 2" xfId="6594" xr:uid="{00000000-0005-0000-0000-0000AB190000}"/>
    <cellStyle name="BM Input Static 3 2 6 2 2" xfId="6595" xr:uid="{00000000-0005-0000-0000-0000AC190000}"/>
    <cellStyle name="BM Input Static 3 2 6 3" xfId="6596" xr:uid="{00000000-0005-0000-0000-0000AD190000}"/>
    <cellStyle name="BM Input Static 3 2 7" xfId="6597" xr:uid="{00000000-0005-0000-0000-0000AE190000}"/>
    <cellStyle name="BM Input Static 3 2 7 2" xfId="6598" xr:uid="{00000000-0005-0000-0000-0000AF190000}"/>
    <cellStyle name="BM Input Static 3 2 7 2 2" xfId="6599" xr:uid="{00000000-0005-0000-0000-0000B0190000}"/>
    <cellStyle name="BM Input Static 3 2 7 3" xfId="6600" xr:uid="{00000000-0005-0000-0000-0000B1190000}"/>
    <cellStyle name="BM Input Static 3 2 8" xfId="6601" xr:uid="{00000000-0005-0000-0000-0000B2190000}"/>
    <cellStyle name="BM Input Static 3 2 8 2" xfId="6602" xr:uid="{00000000-0005-0000-0000-0000B3190000}"/>
    <cellStyle name="BM Input Static 3 2 8 2 2" xfId="6603" xr:uid="{00000000-0005-0000-0000-0000B4190000}"/>
    <cellStyle name="BM Input Static 3 2 8 3" xfId="6604" xr:uid="{00000000-0005-0000-0000-0000B5190000}"/>
    <cellStyle name="BM Input Static 3 2 9" xfId="6605" xr:uid="{00000000-0005-0000-0000-0000B6190000}"/>
    <cellStyle name="BM Input Static 3 2 9 2" xfId="6606" xr:uid="{00000000-0005-0000-0000-0000B7190000}"/>
    <cellStyle name="BM Input Static 3 2 9 2 2" xfId="6607" xr:uid="{00000000-0005-0000-0000-0000B8190000}"/>
    <cellStyle name="BM Input Static 3 2 9 3" xfId="6608" xr:uid="{00000000-0005-0000-0000-0000B9190000}"/>
    <cellStyle name="BM Input Static 3 20" xfId="6609" xr:uid="{00000000-0005-0000-0000-0000BA190000}"/>
    <cellStyle name="BM Input Static 3 3" xfId="6610" xr:uid="{00000000-0005-0000-0000-0000BB190000}"/>
    <cellStyle name="BM Input Static 3 3 2" xfId="6611" xr:uid="{00000000-0005-0000-0000-0000BC190000}"/>
    <cellStyle name="BM Input Static 3 3 2 2" xfId="6612" xr:uid="{00000000-0005-0000-0000-0000BD190000}"/>
    <cellStyle name="BM Input Static 3 3 2 2 2" xfId="6613" xr:uid="{00000000-0005-0000-0000-0000BE190000}"/>
    <cellStyle name="BM Input Static 3 3 2 3" xfId="6614" xr:uid="{00000000-0005-0000-0000-0000BF190000}"/>
    <cellStyle name="BM Input Static 3 3 2 4" xfId="6615" xr:uid="{00000000-0005-0000-0000-0000C0190000}"/>
    <cellStyle name="BM Input Static 3 3 3" xfId="6616" xr:uid="{00000000-0005-0000-0000-0000C1190000}"/>
    <cellStyle name="BM Input Static 3 3 3 2" xfId="6617" xr:uid="{00000000-0005-0000-0000-0000C2190000}"/>
    <cellStyle name="BM Input Static 3 3 4" xfId="6618" xr:uid="{00000000-0005-0000-0000-0000C3190000}"/>
    <cellStyle name="BM Input Static 3 3 5" xfId="6619" xr:uid="{00000000-0005-0000-0000-0000C4190000}"/>
    <cellStyle name="BM Input Static 3 4" xfId="6620" xr:uid="{00000000-0005-0000-0000-0000C5190000}"/>
    <cellStyle name="BM Input Static 3 4 2" xfId="6621" xr:uid="{00000000-0005-0000-0000-0000C6190000}"/>
    <cellStyle name="BM Input Static 3 4 2 2" xfId="6622" xr:uid="{00000000-0005-0000-0000-0000C7190000}"/>
    <cellStyle name="BM Input Static 3 4 2 3" xfId="6623" xr:uid="{00000000-0005-0000-0000-0000C8190000}"/>
    <cellStyle name="BM Input Static 3 4 3" xfId="6624" xr:uid="{00000000-0005-0000-0000-0000C9190000}"/>
    <cellStyle name="BM Input Static 3 4 3 2" xfId="6625" xr:uid="{00000000-0005-0000-0000-0000CA190000}"/>
    <cellStyle name="BM Input Static 3 4 4" xfId="6626" xr:uid="{00000000-0005-0000-0000-0000CB190000}"/>
    <cellStyle name="BM Input Static 3 5" xfId="6627" xr:uid="{00000000-0005-0000-0000-0000CC190000}"/>
    <cellStyle name="BM Input Static 3 5 2" xfId="6628" xr:uid="{00000000-0005-0000-0000-0000CD190000}"/>
    <cellStyle name="BM Input Static 3 5 2 2" xfId="6629" xr:uid="{00000000-0005-0000-0000-0000CE190000}"/>
    <cellStyle name="BM Input Static 3 5 2 3" xfId="6630" xr:uid="{00000000-0005-0000-0000-0000CF190000}"/>
    <cellStyle name="BM Input Static 3 5 3" xfId="6631" xr:uid="{00000000-0005-0000-0000-0000D0190000}"/>
    <cellStyle name="BM Input Static 3 5 4" xfId="6632" xr:uid="{00000000-0005-0000-0000-0000D1190000}"/>
    <cellStyle name="BM Input Static 3 6" xfId="6633" xr:uid="{00000000-0005-0000-0000-0000D2190000}"/>
    <cellStyle name="BM Input Static 3 6 2" xfId="6634" xr:uid="{00000000-0005-0000-0000-0000D3190000}"/>
    <cellStyle name="BM Input Static 3 6 2 2" xfId="6635" xr:uid="{00000000-0005-0000-0000-0000D4190000}"/>
    <cellStyle name="BM Input Static 3 6 3" xfId="6636" xr:uid="{00000000-0005-0000-0000-0000D5190000}"/>
    <cellStyle name="BM Input Static 3 6 4" xfId="6637" xr:uid="{00000000-0005-0000-0000-0000D6190000}"/>
    <cellStyle name="BM Input Static 3 7" xfId="6638" xr:uid="{00000000-0005-0000-0000-0000D7190000}"/>
    <cellStyle name="BM Input Static 3 7 2" xfId="6639" xr:uid="{00000000-0005-0000-0000-0000D8190000}"/>
    <cellStyle name="BM Input Static 3 7 2 2" xfId="6640" xr:uid="{00000000-0005-0000-0000-0000D9190000}"/>
    <cellStyle name="BM Input Static 3 7 3" xfId="6641" xr:uid="{00000000-0005-0000-0000-0000DA190000}"/>
    <cellStyle name="BM Input Static 3 8" xfId="6642" xr:uid="{00000000-0005-0000-0000-0000DB190000}"/>
    <cellStyle name="BM Input Static 3 8 2" xfId="6643" xr:uid="{00000000-0005-0000-0000-0000DC190000}"/>
    <cellStyle name="BM Input Static 3 8 2 2" xfId="6644" xr:uid="{00000000-0005-0000-0000-0000DD190000}"/>
    <cellStyle name="BM Input Static 3 8 3" xfId="6645" xr:uid="{00000000-0005-0000-0000-0000DE190000}"/>
    <cellStyle name="BM Input Static 3 9" xfId="6646" xr:uid="{00000000-0005-0000-0000-0000DF190000}"/>
    <cellStyle name="BM Input Static 3 9 2" xfId="6647" xr:uid="{00000000-0005-0000-0000-0000E0190000}"/>
    <cellStyle name="BM Input Static 3 9 2 2" xfId="6648" xr:uid="{00000000-0005-0000-0000-0000E1190000}"/>
    <cellStyle name="BM Input Static 3 9 3" xfId="6649" xr:uid="{00000000-0005-0000-0000-0000E2190000}"/>
    <cellStyle name="BM Input Static 4" xfId="6650" xr:uid="{00000000-0005-0000-0000-0000E3190000}"/>
    <cellStyle name="BM Input Static 4 10" xfId="6651" xr:uid="{00000000-0005-0000-0000-0000E4190000}"/>
    <cellStyle name="BM Input Static 4 10 2" xfId="6652" xr:uid="{00000000-0005-0000-0000-0000E5190000}"/>
    <cellStyle name="BM Input Static 4 10 2 2" xfId="6653" xr:uid="{00000000-0005-0000-0000-0000E6190000}"/>
    <cellStyle name="BM Input Static 4 10 3" xfId="6654" xr:uid="{00000000-0005-0000-0000-0000E7190000}"/>
    <cellStyle name="BM Input Static 4 11" xfId="6655" xr:uid="{00000000-0005-0000-0000-0000E8190000}"/>
    <cellStyle name="BM Input Static 4 11 2" xfId="6656" xr:uid="{00000000-0005-0000-0000-0000E9190000}"/>
    <cellStyle name="BM Input Static 4 11 2 2" xfId="6657" xr:uid="{00000000-0005-0000-0000-0000EA190000}"/>
    <cellStyle name="BM Input Static 4 11 3" xfId="6658" xr:uid="{00000000-0005-0000-0000-0000EB190000}"/>
    <cellStyle name="BM Input Static 4 12" xfId="6659" xr:uid="{00000000-0005-0000-0000-0000EC190000}"/>
    <cellStyle name="BM Input Static 4 12 2" xfId="6660" xr:uid="{00000000-0005-0000-0000-0000ED190000}"/>
    <cellStyle name="BM Input Static 4 12 2 2" xfId="6661" xr:uid="{00000000-0005-0000-0000-0000EE190000}"/>
    <cellStyle name="BM Input Static 4 12 3" xfId="6662" xr:uid="{00000000-0005-0000-0000-0000EF190000}"/>
    <cellStyle name="BM Input Static 4 13" xfId="6663" xr:uid="{00000000-0005-0000-0000-0000F0190000}"/>
    <cellStyle name="BM Input Static 4 13 2" xfId="6664" xr:uid="{00000000-0005-0000-0000-0000F1190000}"/>
    <cellStyle name="BM Input Static 4 13 2 2" xfId="6665" xr:uid="{00000000-0005-0000-0000-0000F2190000}"/>
    <cellStyle name="BM Input Static 4 13 3" xfId="6666" xr:uid="{00000000-0005-0000-0000-0000F3190000}"/>
    <cellStyle name="BM Input Static 4 14" xfId="6667" xr:uid="{00000000-0005-0000-0000-0000F4190000}"/>
    <cellStyle name="BM Input Static 4 14 2" xfId="6668" xr:uid="{00000000-0005-0000-0000-0000F5190000}"/>
    <cellStyle name="BM Input Static 4 14 2 2" xfId="6669" xr:uid="{00000000-0005-0000-0000-0000F6190000}"/>
    <cellStyle name="BM Input Static 4 14 3" xfId="6670" xr:uid="{00000000-0005-0000-0000-0000F7190000}"/>
    <cellStyle name="BM Input Static 4 15" xfId="6671" xr:uid="{00000000-0005-0000-0000-0000F8190000}"/>
    <cellStyle name="BM Input Static 4 15 2" xfId="6672" xr:uid="{00000000-0005-0000-0000-0000F9190000}"/>
    <cellStyle name="BM Input Static 4 15 2 2" xfId="6673" xr:uid="{00000000-0005-0000-0000-0000FA190000}"/>
    <cellStyle name="BM Input Static 4 15 3" xfId="6674" xr:uid="{00000000-0005-0000-0000-0000FB190000}"/>
    <cellStyle name="BM Input Static 4 16" xfId="6675" xr:uid="{00000000-0005-0000-0000-0000FC190000}"/>
    <cellStyle name="BM Input Static 4 16 2" xfId="6676" xr:uid="{00000000-0005-0000-0000-0000FD190000}"/>
    <cellStyle name="BM Input Static 4 16 2 2" xfId="6677" xr:uid="{00000000-0005-0000-0000-0000FE190000}"/>
    <cellStyle name="BM Input Static 4 16 3" xfId="6678" xr:uid="{00000000-0005-0000-0000-0000FF190000}"/>
    <cellStyle name="BM Input Static 4 17" xfId="6679" xr:uid="{00000000-0005-0000-0000-0000001A0000}"/>
    <cellStyle name="BM Input Static 4 17 2" xfId="6680" xr:uid="{00000000-0005-0000-0000-0000011A0000}"/>
    <cellStyle name="BM Input Static 4 17 2 2" xfId="6681" xr:uid="{00000000-0005-0000-0000-0000021A0000}"/>
    <cellStyle name="BM Input Static 4 17 3" xfId="6682" xr:uid="{00000000-0005-0000-0000-0000031A0000}"/>
    <cellStyle name="BM Input Static 4 18" xfId="6683" xr:uid="{00000000-0005-0000-0000-0000041A0000}"/>
    <cellStyle name="BM Input Static 4 18 2" xfId="6684" xr:uid="{00000000-0005-0000-0000-0000051A0000}"/>
    <cellStyle name="BM Input Static 4 19" xfId="6685" xr:uid="{00000000-0005-0000-0000-0000061A0000}"/>
    <cellStyle name="BM Input Static 4 2" xfId="6686" xr:uid="{00000000-0005-0000-0000-0000071A0000}"/>
    <cellStyle name="BM Input Static 4 2 10" xfId="6687" xr:uid="{00000000-0005-0000-0000-0000081A0000}"/>
    <cellStyle name="BM Input Static 4 2 10 2" xfId="6688" xr:uid="{00000000-0005-0000-0000-0000091A0000}"/>
    <cellStyle name="BM Input Static 4 2 10 2 2" xfId="6689" xr:uid="{00000000-0005-0000-0000-00000A1A0000}"/>
    <cellStyle name="BM Input Static 4 2 10 3" xfId="6690" xr:uid="{00000000-0005-0000-0000-00000B1A0000}"/>
    <cellStyle name="BM Input Static 4 2 11" xfId="6691" xr:uid="{00000000-0005-0000-0000-00000C1A0000}"/>
    <cellStyle name="BM Input Static 4 2 11 2" xfId="6692" xr:uid="{00000000-0005-0000-0000-00000D1A0000}"/>
    <cellStyle name="BM Input Static 4 2 11 2 2" xfId="6693" xr:uid="{00000000-0005-0000-0000-00000E1A0000}"/>
    <cellStyle name="BM Input Static 4 2 11 3" xfId="6694" xr:uid="{00000000-0005-0000-0000-00000F1A0000}"/>
    <cellStyle name="BM Input Static 4 2 12" xfId="6695" xr:uid="{00000000-0005-0000-0000-0000101A0000}"/>
    <cellStyle name="BM Input Static 4 2 12 2" xfId="6696" xr:uid="{00000000-0005-0000-0000-0000111A0000}"/>
    <cellStyle name="BM Input Static 4 2 12 2 2" xfId="6697" xr:uid="{00000000-0005-0000-0000-0000121A0000}"/>
    <cellStyle name="BM Input Static 4 2 12 3" xfId="6698" xr:uid="{00000000-0005-0000-0000-0000131A0000}"/>
    <cellStyle name="BM Input Static 4 2 13" xfId="6699" xr:uid="{00000000-0005-0000-0000-0000141A0000}"/>
    <cellStyle name="BM Input Static 4 2 13 2" xfId="6700" xr:uid="{00000000-0005-0000-0000-0000151A0000}"/>
    <cellStyle name="BM Input Static 4 2 13 2 2" xfId="6701" xr:uid="{00000000-0005-0000-0000-0000161A0000}"/>
    <cellStyle name="BM Input Static 4 2 13 3" xfId="6702" xr:uid="{00000000-0005-0000-0000-0000171A0000}"/>
    <cellStyle name="BM Input Static 4 2 14" xfId="6703" xr:uid="{00000000-0005-0000-0000-0000181A0000}"/>
    <cellStyle name="BM Input Static 4 2 14 2" xfId="6704" xr:uid="{00000000-0005-0000-0000-0000191A0000}"/>
    <cellStyle name="BM Input Static 4 2 14 2 2" xfId="6705" xr:uid="{00000000-0005-0000-0000-00001A1A0000}"/>
    <cellStyle name="BM Input Static 4 2 14 3" xfId="6706" xr:uid="{00000000-0005-0000-0000-00001B1A0000}"/>
    <cellStyle name="BM Input Static 4 2 15" xfId="6707" xr:uid="{00000000-0005-0000-0000-00001C1A0000}"/>
    <cellStyle name="BM Input Static 4 2 15 2" xfId="6708" xr:uid="{00000000-0005-0000-0000-00001D1A0000}"/>
    <cellStyle name="BM Input Static 4 2 15 2 2" xfId="6709" xr:uid="{00000000-0005-0000-0000-00001E1A0000}"/>
    <cellStyle name="BM Input Static 4 2 15 3" xfId="6710" xr:uid="{00000000-0005-0000-0000-00001F1A0000}"/>
    <cellStyle name="BM Input Static 4 2 16" xfId="6711" xr:uid="{00000000-0005-0000-0000-0000201A0000}"/>
    <cellStyle name="BM Input Static 4 2 16 2" xfId="6712" xr:uid="{00000000-0005-0000-0000-0000211A0000}"/>
    <cellStyle name="BM Input Static 4 2 16 2 2" xfId="6713" xr:uid="{00000000-0005-0000-0000-0000221A0000}"/>
    <cellStyle name="BM Input Static 4 2 16 3" xfId="6714" xr:uid="{00000000-0005-0000-0000-0000231A0000}"/>
    <cellStyle name="BM Input Static 4 2 17" xfId="6715" xr:uid="{00000000-0005-0000-0000-0000241A0000}"/>
    <cellStyle name="BM Input Static 4 2 17 2" xfId="6716" xr:uid="{00000000-0005-0000-0000-0000251A0000}"/>
    <cellStyle name="BM Input Static 4 2 17 2 2" xfId="6717" xr:uid="{00000000-0005-0000-0000-0000261A0000}"/>
    <cellStyle name="BM Input Static 4 2 17 3" xfId="6718" xr:uid="{00000000-0005-0000-0000-0000271A0000}"/>
    <cellStyle name="BM Input Static 4 2 18" xfId="6719" xr:uid="{00000000-0005-0000-0000-0000281A0000}"/>
    <cellStyle name="BM Input Static 4 2 18 2" xfId="6720" xr:uid="{00000000-0005-0000-0000-0000291A0000}"/>
    <cellStyle name="BM Input Static 4 2 18 2 2" xfId="6721" xr:uid="{00000000-0005-0000-0000-00002A1A0000}"/>
    <cellStyle name="BM Input Static 4 2 18 3" xfId="6722" xr:uid="{00000000-0005-0000-0000-00002B1A0000}"/>
    <cellStyle name="BM Input Static 4 2 19" xfId="6723" xr:uid="{00000000-0005-0000-0000-00002C1A0000}"/>
    <cellStyle name="BM Input Static 4 2 19 2" xfId="6724" xr:uid="{00000000-0005-0000-0000-00002D1A0000}"/>
    <cellStyle name="BM Input Static 4 2 19 2 2" xfId="6725" xr:uid="{00000000-0005-0000-0000-00002E1A0000}"/>
    <cellStyle name="BM Input Static 4 2 19 3" xfId="6726" xr:uid="{00000000-0005-0000-0000-00002F1A0000}"/>
    <cellStyle name="BM Input Static 4 2 2" xfId="6727" xr:uid="{00000000-0005-0000-0000-0000301A0000}"/>
    <cellStyle name="BM Input Static 4 2 2 2" xfId="6728" xr:uid="{00000000-0005-0000-0000-0000311A0000}"/>
    <cellStyle name="BM Input Static 4 2 2 2 2" xfId="6729" xr:uid="{00000000-0005-0000-0000-0000321A0000}"/>
    <cellStyle name="BM Input Static 4 2 2 2 2 2" xfId="6730" xr:uid="{00000000-0005-0000-0000-0000331A0000}"/>
    <cellStyle name="BM Input Static 4 2 2 2 3" xfId="6731" xr:uid="{00000000-0005-0000-0000-0000341A0000}"/>
    <cellStyle name="BM Input Static 4 2 2 2 4" xfId="6732" xr:uid="{00000000-0005-0000-0000-0000351A0000}"/>
    <cellStyle name="BM Input Static 4 2 2 3" xfId="6733" xr:uid="{00000000-0005-0000-0000-0000361A0000}"/>
    <cellStyle name="BM Input Static 4 2 2 3 2" xfId="6734" xr:uid="{00000000-0005-0000-0000-0000371A0000}"/>
    <cellStyle name="BM Input Static 4 2 2 4" xfId="6735" xr:uid="{00000000-0005-0000-0000-0000381A0000}"/>
    <cellStyle name="BM Input Static 4 2 2 5" xfId="6736" xr:uid="{00000000-0005-0000-0000-0000391A0000}"/>
    <cellStyle name="BM Input Static 4 2 20" xfId="6737" xr:uid="{00000000-0005-0000-0000-00003A1A0000}"/>
    <cellStyle name="BM Input Static 4 2 20 2" xfId="6738" xr:uid="{00000000-0005-0000-0000-00003B1A0000}"/>
    <cellStyle name="BM Input Static 4 2 20 2 2" xfId="6739" xr:uid="{00000000-0005-0000-0000-00003C1A0000}"/>
    <cellStyle name="BM Input Static 4 2 20 3" xfId="6740" xr:uid="{00000000-0005-0000-0000-00003D1A0000}"/>
    <cellStyle name="BM Input Static 4 2 21" xfId="6741" xr:uid="{00000000-0005-0000-0000-00003E1A0000}"/>
    <cellStyle name="BM Input Static 4 2 21 2" xfId="6742" xr:uid="{00000000-0005-0000-0000-00003F1A0000}"/>
    <cellStyle name="BM Input Static 4 2 22" xfId="6743" xr:uid="{00000000-0005-0000-0000-0000401A0000}"/>
    <cellStyle name="BM Input Static 4 2 23" xfId="6744" xr:uid="{00000000-0005-0000-0000-0000411A0000}"/>
    <cellStyle name="BM Input Static 4 2 3" xfId="6745" xr:uid="{00000000-0005-0000-0000-0000421A0000}"/>
    <cellStyle name="BM Input Static 4 2 3 2" xfId="6746" xr:uid="{00000000-0005-0000-0000-0000431A0000}"/>
    <cellStyle name="BM Input Static 4 2 3 2 2" xfId="6747" xr:uid="{00000000-0005-0000-0000-0000441A0000}"/>
    <cellStyle name="BM Input Static 4 2 3 2 3" xfId="6748" xr:uid="{00000000-0005-0000-0000-0000451A0000}"/>
    <cellStyle name="BM Input Static 4 2 3 3" xfId="6749" xr:uid="{00000000-0005-0000-0000-0000461A0000}"/>
    <cellStyle name="BM Input Static 4 2 3 3 2" xfId="6750" xr:uid="{00000000-0005-0000-0000-0000471A0000}"/>
    <cellStyle name="BM Input Static 4 2 3 4" xfId="6751" xr:uid="{00000000-0005-0000-0000-0000481A0000}"/>
    <cellStyle name="BM Input Static 4 2 4" xfId="6752" xr:uid="{00000000-0005-0000-0000-0000491A0000}"/>
    <cellStyle name="BM Input Static 4 2 4 2" xfId="6753" xr:uid="{00000000-0005-0000-0000-00004A1A0000}"/>
    <cellStyle name="BM Input Static 4 2 4 2 2" xfId="6754" xr:uid="{00000000-0005-0000-0000-00004B1A0000}"/>
    <cellStyle name="BM Input Static 4 2 4 3" xfId="6755" xr:uid="{00000000-0005-0000-0000-00004C1A0000}"/>
    <cellStyle name="BM Input Static 4 2 4 4" xfId="6756" xr:uid="{00000000-0005-0000-0000-00004D1A0000}"/>
    <cellStyle name="BM Input Static 4 2 5" xfId="6757" xr:uid="{00000000-0005-0000-0000-00004E1A0000}"/>
    <cellStyle name="BM Input Static 4 2 5 2" xfId="6758" xr:uid="{00000000-0005-0000-0000-00004F1A0000}"/>
    <cellStyle name="BM Input Static 4 2 5 2 2" xfId="6759" xr:uid="{00000000-0005-0000-0000-0000501A0000}"/>
    <cellStyle name="BM Input Static 4 2 5 3" xfId="6760" xr:uid="{00000000-0005-0000-0000-0000511A0000}"/>
    <cellStyle name="BM Input Static 4 2 5 4" xfId="6761" xr:uid="{00000000-0005-0000-0000-0000521A0000}"/>
    <cellStyle name="BM Input Static 4 2 6" xfId="6762" xr:uid="{00000000-0005-0000-0000-0000531A0000}"/>
    <cellStyle name="BM Input Static 4 2 6 2" xfId="6763" xr:uid="{00000000-0005-0000-0000-0000541A0000}"/>
    <cellStyle name="BM Input Static 4 2 6 2 2" xfId="6764" xr:uid="{00000000-0005-0000-0000-0000551A0000}"/>
    <cellStyle name="BM Input Static 4 2 6 3" xfId="6765" xr:uid="{00000000-0005-0000-0000-0000561A0000}"/>
    <cellStyle name="BM Input Static 4 2 7" xfId="6766" xr:uid="{00000000-0005-0000-0000-0000571A0000}"/>
    <cellStyle name="BM Input Static 4 2 7 2" xfId="6767" xr:uid="{00000000-0005-0000-0000-0000581A0000}"/>
    <cellStyle name="BM Input Static 4 2 7 2 2" xfId="6768" xr:uid="{00000000-0005-0000-0000-0000591A0000}"/>
    <cellStyle name="BM Input Static 4 2 7 3" xfId="6769" xr:uid="{00000000-0005-0000-0000-00005A1A0000}"/>
    <cellStyle name="BM Input Static 4 2 8" xfId="6770" xr:uid="{00000000-0005-0000-0000-00005B1A0000}"/>
    <cellStyle name="BM Input Static 4 2 8 2" xfId="6771" xr:uid="{00000000-0005-0000-0000-00005C1A0000}"/>
    <cellStyle name="BM Input Static 4 2 8 2 2" xfId="6772" xr:uid="{00000000-0005-0000-0000-00005D1A0000}"/>
    <cellStyle name="BM Input Static 4 2 8 3" xfId="6773" xr:uid="{00000000-0005-0000-0000-00005E1A0000}"/>
    <cellStyle name="BM Input Static 4 2 9" xfId="6774" xr:uid="{00000000-0005-0000-0000-00005F1A0000}"/>
    <cellStyle name="BM Input Static 4 2 9 2" xfId="6775" xr:uid="{00000000-0005-0000-0000-0000601A0000}"/>
    <cellStyle name="BM Input Static 4 2 9 2 2" xfId="6776" xr:uid="{00000000-0005-0000-0000-0000611A0000}"/>
    <cellStyle name="BM Input Static 4 2 9 3" xfId="6777" xr:uid="{00000000-0005-0000-0000-0000621A0000}"/>
    <cellStyle name="BM Input Static 4 20" xfId="6778" xr:uid="{00000000-0005-0000-0000-0000631A0000}"/>
    <cellStyle name="BM Input Static 4 3" xfId="6779" xr:uid="{00000000-0005-0000-0000-0000641A0000}"/>
    <cellStyle name="BM Input Static 4 3 2" xfId="6780" xr:uid="{00000000-0005-0000-0000-0000651A0000}"/>
    <cellStyle name="BM Input Static 4 3 2 2" xfId="6781" xr:uid="{00000000-0005-0000-0000-0000661A0000}"/>
    <cellStyle name="BM Input Static 4 3 2 2 2" xfId="6782" xr:uid="{00000000-0005-0000-0000-0000671A0000}"/>
    <cellStyle name="BM Input Static 4 3 2 3" xfId="6783" xr:uid="{00000000-0005-0000-0000-0000681A0000}"/>
    <cellStyle name="BM Input Static 4 3 2 4" xfId="6784" xr:uid="{00000000-0005-0000-0000-0000691A0000}"/>
    <cellStyle name="BM Input Static 4 3 3" xfId="6785" xr:uid="{00000000-0005-0000-0000-00006A1A0000}"/>
    <cellStyle name="BM Input Static 4 3 3 2" xfId="6786" xr:uid="{00000000-0005-0000-0000-00006B1A0000}"/>
    <cellStyle name="BM Input Static 4 3 4" xfId="6787" xr:uid="{00000000-0005-0000-0000-00006C1A0000}"/>
    <cellStyle name="BM Input Static 4 3 5" xfId="6788" xr:uid="{00000000-0005-0000-0000-00006D1A0000}"/>
    <cellStyle name="BM Input Static 4 4" xfId="6789" xr:uid="{00000000-0005-0000-0000-00006E1A0000}"/>
    <cellStyle name="BM Input Static 4 4 2" xfId="6790" xr:uid="{00000000-0005-0000-0000-00006F1A0000}"/>
    <cellStyle name="BM Input Static 4 4 2 2" xfId="6791" xr:uid="{00000000-0005-0000-0000-0000701A0000}"/>
    <cellStyle name="BM Input Static 4 4 2 3" xfId="6792" xr:uid="{00000000-0005-0000-0000-0000711A0000}"/>
    <cellStyle name="BM Input Static 4 4 3" xfId="6793" xr:uid="{00000000-0005-0000-0000-0000721A0000}"/>
    <cellStyle name="BM Input Static 4 4 3 2" xfId="6794" xr:uid="{00000000-0005-0000-0000-0000731A0000}"/>
    <cellStyle name="BM Input Static 4 4 4" xfId="6795" xr:uid="{00000000-0005-0000-0000-0000741A0000}"/>
    <cellStyle name="BM Input Static 4 5" xfId="6796" xr:uid="{00000000-0005-0000-0000-0000751A0000}"/>
    <cellStyle name="BM Input Static 4 5 2" xfId="6797" xr:uid="{00000000-0005-0000-0000-0000761A0000}"/>
    <cellStyle name="BM Input Static 4 5 2 2" xfId="6798" xr:uid="{00000000-0005-0000-0000-0000771A0000}"/>
    <cellStyle name="BM Input Static 4 5 2 3" xfId="6799" xr:uid="{00000000-0005-0000-0000-0000781A0000}"/>
    <cellStyle name="BM Input Static 4 5 3" xfId="6800" xr:uid="{00000000-0005-0000-0000-0000791A0000}"/>
    <cellStyle name="BM Input Static 4 5 4" xfId="6801" xr:uid="{00000000-0005-0000-0000-00007A1A0000}"/>
    <cellStyle name="BM Input Static 4 6" xfId="6802" xr:uid="{00000000-0005-0000-0000-00007B1A0000}"/>
    <cellStyle name="BM Input Static 4 6 2" xfId="6803" xr:uid="{00000000-0005-0000-0000-00007C1A0000}"/>
    <cellStyle name="BM Input Static 4 6 2 2" xfId="6804" xr:uid="{00000000-0005-0000-0000-00007D1A0000}"/>
    <cellStyle name="BM Input Static 4 6 3" xfId="6805" xr:uid="{00000000-0005-0000-0000-00007E1A0000}"/>
    <cellStyle name="BM Input Static 4 6 4" xfId="6806" xr:uid="{00000000-0005-0000-0000-00007F1A0000}"/>
    <cellStyle name="BM Input Static 4 7" xfId="6807" xr:uid="{00000000-0005-0000-0000-0000801A0000}"/>
    <cellStyle name="BM Input Static 4 7 2" xfId="6808" xr:uid="{00000000-0005-0000-0000-0000811A0000}"/>
    <cellStyle name="BM Input Static 4 7 2 2" xfId="6809" xr:uid="{00000000-0005-0000-0000-0000821A0000}"/>
    <cellStyle name="BM Input Static 4 7 3" xfId="6810" xr:uid="{00000000-0005-0000-0000-0000831A0000}"/>
    <cellStyle name="BM Input Static 4 8" xfId="6811" xr:uid="{00000000-0005-0000-0000-0000841A0000}"/>
    <cellStyle name="BM Input Static 4 8 2" xfId="6812" xr:uid="{00000000-0005-0000-0000-0000851A0000}"/>
    <cellStyle name="BM Input Static 4 8 2 2" xfId="6813" xr:uid="{00000000-0005-0000-0000-0000861A0000}"/>
    <cellStyle name="BM Input Static 4 8 3" xfId="6814" xr:uid="{00000000-0005-0000-0000-0000871A0000}"/>
    <cellStyle name="BM Input Static 4 9" xfId="6815" xr:uid="{00000000-0005-0000-0000-0000881A0000}"/>
    <cellStyle name="BM Input Static 4 9 2" xfId="6816" xr:uid="{00000000-0005-0000-0000-0000891A0000}"/>
    <cellStyle name="BM Input Static 4 9 2 2" xfId="6817" xr:uid="{00000000-0005-0000-0000-00008A1A0000}"/>
    <cellStyle name="BM Input Static 4 9 3" xfId="6818" xr:uid="{00000000-0005-0000-0000-00008B1A0000}"/>
    <cellStyle name="BM Input Static 5" xfId="6819" xr:uid="{00000000-0005-0000-0000-00008C1A0000}"/>
    <cellStyle name="BM Input Static 5 10" xfId="6820" xr:uid="{00000000-0005-0000-0000-00008D1A0000}"/>
    <cellStyle name="BM Input Static 5 10 2" xfId="6821" xr:uid="{00000000-0005-0000-0000-00008E1A0000}"/>
    <cellStyle name="BM Input Static 5 10 2 2" xfId="6822" xr:uid="{00000000-0005-0000-0000-00008F1A0000}"/>
    <cellStyle name="BM Input Static 5 10 3" xfId="6823" xr:uid="{00000000-0005-0000-0000-0000901A0000}"/>
    <cellStyle name="BM Input Static 5 11" xfId="6824" xr:uid="{00000000-0005-0000-0000-0000911A0000}"/>
    <cellStyle name="BM Input Static 5 11 2" xfId="6825" xr:uid="{00000000-0005-0000-0000-0000921A0000}"/>
    <cellStyle name="BM Input Static 5 11 2 2" xfId="6826" xr:uid="{00000000-0005-0000-0000-0000931A0000}"/>
    <cellStyle name="BM Input Static 5 11 3" xfId="6827" xr:uid="{00000000-0005-0000-0000-0000941A0000}"/>
    <cellStyle name="BM Input Static 5 12" xfId="6828" xr:uid="{00000000-0005-0000-0000-0000951A0000}"/>
    <cellStyle name="BM Input Static 5 12 2" xfId="6829" xr:uid="{00000000-0005-0000-0000-0000961A0000}"/>
    <cellStyle name="BM Input Static 5 12 2 2" xfId="6830" xr:uid="{00000000-0005-0000-0000-0000971A0000}"/>
    <cellStyle name="BM Input Static 5 12 3" xfId="6831" xr:uid="{00000000-0005-0000-0000-0000981A0000}"/>
    <cellStyle name="BM Input Static 5 13" xfId="6832" xr:uid="{00000000-0005-0000-0000-0000991A0000}"/>
    <cellStyle name="BM Input Static 5 13 2" xfId="6833" xr:uid="{00000000-0005-0000-0000-00009A1A0000}"/>
    <cellStyle name="BM Input Static 5 13 2 2" xfId="6834" xr:uid="{00000000-0005-0000-0000-00009B1A0000}"/>
    <cellStyle name="BM Input Static 5 13 3" xfId="6835" xr:uid="{00000000-0005-0000-0000-00009C1A0000}"/>
    <cellStyle name="BM Input Static 5 14" xfId="6836" xr:uid="{00000000-0005-0000-0000-00009D1A0000}"/>
    <cellStyle name="BM Input Static 5 14 2" xfId="6837" xr:uid="{00000000-0005-0000-0000-00009E1A0000}"/>
    <cellStyle name="BM Input Static 5 14 2 2" xfId="6838" xr:uid="{00000000-0005-0000-0000-00009F1A0000}"/>
    <cellStyle name="BM Input Static 5 14 3" xfId="6839" xr:uid="{00000000-0005-0000-0000-0000A01A0000}"/>
    <cellStyle name="BM Input Static 5 15" xfId="6840" xr:uid="{00000000-0005-0000-0000-0000A11A0000}"/>
    <cellStyle name="BM Input Static 5 15 2" xfId="6841" xr:uid="{00000000-0005-0000-0000-0000A21A0000}"/>
    <cellStyle name="BM Input Static 5 15 2 2" xfId="6842" xr:uid="{00000000-0005-0000-0000-0000A31A0000}"/>
    <cellStyle name="BM Input Static 5 15 3" xfId="6843" xr:uid="{00000000-0005-0000-0000-0000A41A0000}"/>
    <cellStyle name="BM Input Static 5 16" xfId="6844" xr:uid="{00000000-0005-0000-0000-0000A51A0000}"/>
    <cellStyle name="BM Input Static 5 16 2" xfId="6845" xr:uid="{00000000-0005-0000-0000-0000A61A0000}"/>
    <cellStyle name="BM Input Static 5 16 2 2" xfId="6846" xr:uid="{00000000-0005-0000-0000-0000A71A0000}"/>
    <cellStyle name="BM Input Static 5 16 3" xfId="6847" xr:uid="{00000000-0005-0000-0000-0000A81A0000}"/>
    <cellStyle name="BM Input Static 5 17" xfId="6848" xr:uid="{00000000-0005-0000-0000-0000A91A0000}"/>
    <cellStyle name="BM Input Static 5 17 2" xfId="6849" xr:uid="{00000000-0005-0000-0000-0000AA1A0000}"/>
    <cellStyle name="BM Input Static 5 17 2 2" xfId="6850" xr:uid="{00000000-0005-0000-0000-0000AB1A0000}"/>
    <cellStyle name="BM Input Static 5 17 3" xfId="6851" xr:uid="{00000000-0005-0000-0000-0000AC1A0000}"/>
    <cellStyle name="BM Input Static 5 18" xfId="6852" xr:uid="{00000000-0005-0000-0000-0000AD1A0000}"/>
    <cellStyle name="BM Input Static 5 18 2" xfId="6853" xr:uid="{00000000-0005-0000-0000-0000AE1A0000}"/>
    <cellStyle name="BM Input Static 5 18 2 2" xfId="6854" xr:uid="{00000000-0005-0000-0000-0000AF1A0000}"/>
    <cellStyle name="BM Input Static 5 18 3" xfId="6855" xr:uid="{00000000-0005-0000-0000-0000B01A0000}"/>
    <cellStyle name="BM Input Static 5 19" xfId="6856" xr:uid="{00000000-0005-0000-0000-0000B11A0000}"/>
    <cellStyle name="BM Input Static 5 19 2" xfId="6857" xr:uid="{00000000-0005-0000-0000-0000B21A0000}"/>
    <cellStyle name="BM Input Static 5 19 2 2" xfId="6858" xr:uid="{00000000-0005-0000-0000-0000B31A0000}"/>
    <cellStyle name="BM Input Static 5 19 3" xfId="6859" xr:uid="{00000000-0005-0000-0000-0000B41A0000}"/>
    <cellStyle name="BM Input Static 5 2" xfId="6860" xr:uid="{00000000-0005-0000-0000-0000B51A0000}"/>
    <cellStyle name="BM Input Static 5 2 10" xfId="6861" xr:uid="{00000000-0005-0000-0000-0000B61A0000}"/>
    <cellStyle name="BM Input Static 5 2 10 2" xfId="6862" xr:uid="{00000000-0005-0000-0000-0000B71A0000}"/>
    <cellStyle name="BM Input Static 5 2 10 2 2" xfId="6863" xr:uid="{00000000-0005-0000-0000-0000B81A0000}"/>
    <cellStyle name="BM Input Static 5 2 10 3" xfId="6864" xr:uid="{00000000-0005-0000-0000-0000B91A0000}"/>
    <cellStyle name="BM Input Static 5 2 11" xfId="6865" xr:uid="{00000000-0005-0000-0000-0000BA1A0000}"/>
    <cellStyle name="BM Input Static 5 2 11 2" xfId="6866" xr:uid="{00000000-0005-0000-0000-0000BB1A0000}"/>
    <cellStyle name="BM Input Static 5 2 11 2 2" xfId="6867" xr:uid="{00000000-0005-0000-0000-0000BC1A0000}"/>
    <cellStyle name="BM Input Static 5 2 11 3" xfId="6868" xr:uid="{00000000-0005-0000-0000-0000BD1A0000}"/>
    <cellStyle name="BM Input Static 5 2 12" xfId="6869" xr:uid="{00000000-0005-0000-0000-0000BE1A0000}"/>
    <cellStyle name="BM Input Static 5 2 12 2" xfId="6870" xr:uid="{00000000-0005-0000-0000-0000BF1A0000}"/>
    <cellStyle name="BM Input Static 5 2 12 2 2" xfId="6871" xr:uid="{00000000-0005-0000-0000-0000C01A0000}"/>
    <cellStyle name="BM Input Static 5 2 12 3" xfId="6872" xr:uid="{00000000-0005-0000-0000-0000C11A0000}"/>
    <cellStyle name="BM Input Static 5 2 13" xfId="6873" xr:uid="{00000000-0005-0000-0000-0000C21A0000}"/>
    <cellStyle name="BM Input Static 5 2 13 2" xfId="6874" xr:uid="{00000000-0005-0000-0000-0000C31A0000}"/>
    <cellStyle name="BM Input Static 5 2 13 2 2" xfId="6875" xr:uid="{00000000-0005-0000-0000-0000C41A0000}"/>
    <cellStyle name="BM Input Static 5 2 13 3" xfId="6876" xr:uid="{00000000-0005-0000-0000-0000C51A0000}"/>
    <cellStyle name="BM Input Static 5 2 14" xfId="6877" xr:uid="{00000000-0005-0000-0000-0000C61A0000}"/>
    <cellStyle name="BM Input Static 5 2 14 2" xfId="6878" xr:uid="{00000000-0005-0000-0000-0000C71A0000}"/>
    <cellStyle name="BM Input Static 5 2 14 2 2" xfId="6879" xr:uid="{00000000-0005-0000-0000-0000C81A0000}"/>
    <cellStyle name="BM Input Static 5 2 14 3" xfId="6880" xr:uid="{00000000-0005-0000-0000-0000C91A0000}"/>
    <cellStyle name="BM Input Static 5 2 15" xfId="6881" xr:uid="{00000000-0005-0000-0000-0000CA1A0000}"/>
    <cellStyle name="BM Input Static 5 2 15 2" xfId="6882" xr:uid="{00000000-0005-0000-0000-0000CB1A0000}"/>
    <cellStyle name="BM Input Static 5 2 15 2 2" xfId="6883" xr:uid="{00000000-0005-0000-0000-0000CC1A0000}"/>
    <cellStyle name="BM Input Static 5 2 15 3" xfId="6884" xr:uid="{00000000-0005-0000-0000-0000CD1A0000}"/>
    <cellStyle name="BM Input Static 5 2 16" xfId="6885" xr:uid="{00000000-0005-0000-0000-0000CE1A0000}"/>
    <cellStyle name="BM Input Static 5 2 16 2" xfId="6886" xr:uid="{00000000-0005-0000-0000-0000CF1A0000}"/>
    <cellStyle name="BM Input Static 5 2 16 2 2" xfId="6887" xr:uid="{00000000-0005-0000-0000-0000D01A0000}"/>
    <cellStyle name="BM Input Static 5 2 16 3" xfId="6888" xr:uid="{00000000-0005-0000-0000-0000D11A0000}"/>
    <cellStyle name="BM Input Static 5 2 17" xfId="6889" xr:uid="{00000000-0005-0000-0000-0000D21A0000}"/>
    <cellStyle name="BM Input Static 5 2 17 2" xfId="6890" xr:uid="{00000000-0005-0000-0000-0000D31A0000}"/>
    <cellStyle name="BM Input Static 5 2 17 2 2" xfId="6891" xr:uid="{00000000-0005-0000-0000-0000D41A0000}"/>
    <cellStyle name="BM Input Static 5 2 17 3" xfId="6892" xr:uid="{00000000-0005-0000-0000-0000D51A0000}"/>
    <cellStyle name="BM Input Static 5 2 18" xfId="6893" xr:uid="{00000000-0005-0000-0000-0000D61A0000}"/>
    <cellStyle name="BM Input Static 5 2 18 2" xfId="6894" xr:uid="{00000000-0005-0000-0000-0000D71A0000}"/>
    <cellStyle name="BM Input Static 5 2 18 2 2" xfId="6895" xr:uid="{00000000-0005-0000-0000-0000D81A0000}"/>
    <cellStyle name="BM Input Static 5 2 18 3" xfId="6896" xr:uid="{00000000-0005-0000-0000-0000D91A0000}"/>
    <cellStyle name="BM Input Static 5 2 19" xfId="6897" xr:uid="{00000000-0005-0000-0000-0000DA1A0000}"/>
    <cellStyle name="BM Input Static 5 2 19 2" xfId="6898" xr:uid="{00000000-0005-0000-0000-0000DB1A0000}"/>
    <cellStyle name="BM Input Static 5 2 19 2 2" xfId="6899" xr:uid="{00000000-0005-0000-0000-0000DC1A0000}"/>
    <cellStyle name="BM Input Static 5 2 19 3" xfId="6900" xr:uid="{00000000-0005-0000-0000-0000DD1A0000}"/>
    <cellStyle name="BM Input Static 5 2 2" xfId="6901" xr:uid="{00000000-0005-0000-0000-0000DE1A0000}"/>
    <cellStyle name="BM Input Static 5 2 2 2" xfId="6902" xr:uid="{00000000-0005-0000-0000-0000DF1A0000}"/>
    <cellStyle name="BM Input Static 5 2 2 2 2" xfId="6903" xr:uid="{00000000-0005-0000-0000-0000E01A0000}"/>
    <cellStyle name="BM Input Static 5 2 2 2 3" xfId="6904" xr:uid="{00000000-0005-0000-0000-0000E11A0000}"/>
    <cellStyle name="BM Input Static 5 2 2 3" xfId="6905" xr:uid="{00000000-0005-0000-0000-0000E21A0000}"/>
    <cellStyle name="BM Input Static 5 2 2 3 2" xfId="6906" xr:uid="{00000000-0005-0000-0000-0000E31A0000}"/>
    <cellStyle name="BM Input Static 5 2 2 4" xfId="6907" xr:uid="{00000000-0005-0000-0000-0000E41A0000}"/>
    <cellStyle name="BM Input Static 5 2 20" xfId="6908" xr:uid="{00000000-0005-0000-0000-0000E51A0000}"/>
    <cellStyle name="BM Input Static 5 2 20 2" xfId="6909" xr:uid="{00000000-0005-0000-0000-0000E61A0000}"/>
    <cellStyle name="BM Input Static 5 2 20 2 2" xfId="6910" xr:uid="{00000000-0005-0000-0000-0000E71A0000}"/>
    <cellStyle name="BM Input Static 5 2 20 3" xfId="6911" xr:uid="{00000000-0005-0000-0000-0000E81A0000}"/>
    <cellStyle name="BM Input Static 5 2 21" xfId="6912" xr:uid="{00000000-0005-0000-0000-0000E91A0000}"/>
    <cellStyle name="BM Input Static 5 2 21 2" xfId="6913" xr:uid="{00000000-0005-0000-0000-0000EA1A0000}"/>
    <cellStyle name="BM Input Static 5 2 22" xfId="6914" xr:uid="{00000000-0005-0000-0000-0000EB1A0000}"/>
    <cellStyle name="BM Input Static 5 2 23" xfId="6915" xr:uid="{00000000-0005-0000-0000-0000EC1A0000}"/>
    <cellStyle name="BM Input Static 5 2 3" xfId="6916" xr:uid="{00000000-0005-0000-0000-0000ED1A0000}"/>
    <cellStyle name="BM Input Static 5 2 3 2" xfId="6917" xr:uid="{00000000-0005-0000-0000-0000EE1A0000}"/>
    <cellStyle name="BM Input Static 5 2 3 2 2" xfId="6918" xr:uid="{00000000-0005-0000-0000-0000EF1A0000}"/>
    <cellStyle name="BM Input Static 5 2 3 3" xfId="6919" xr:uid="{00000000-0005-0000-0000-0000F01A0000}"/>
    <cellStyle name="BM Input Static 5 2 3 4" xfId="6920" xr:uid="{00000000-0005-0000-0000-0000F11A0000}"/>
    <cellStyle name="BM Input Static 5 2 4" xfId="6921" xr:uid="{00000000-0005-0000-0000-0000F21A0000}"/>
    <cellStyle name="BM Input Static 5 2 4 2" xfId="6922" xr:uid="{00000000-0005-0000-0000-0000F31A0000}"/>
    <cellStyle name="BM Input Static 5 2 4 2 2" xfId="6923" xr:uid="{00000000-0005-0000-0000-0000F41A0000}"/>
    <cellStyle name="BM Input Static 5 2 4 3" xfId="6924" xr:uid="{00000000-0005-0000-0000-0000F51A0000}"/>
    <cellStyle name="BM Input Static 5 2 4 4" xfId="6925" xr:uid="{00000000-0005-0000-0000-0000F61A0000}"/>
    <cellStyle name="BM Input Static 5 2 5" xfId="6926" xr:uid="{00000000-0005-0000-0000-0000F71A0000}"/>
    <cellStyle name="BM Input Static 5 2 5 2" xfId="6927" xr:uid="{00000000-0005-0000-0000-0000F81A0000}"/>
    <cellStyle name="BM Input Static 5 2 5 2 2" xfId="6928" xr:uid="{00000000-0005-0000-0000-0000F91A0000}"/>
    <cellStyle name="BM Input Static 5 2 5 3" xfId="6929" xr:uid="{00000000-0005-0000-0000-0000FA1A0000}"/>
    <cellStyle name="BM Input Static 5 2 6" xfId="6930" xr:uid="{00000000-0005-0000-0000-0000FB1A0000}"/>
    <cellStyle name="BM Input Static 5 2 6 2" xfId="6931" xr:uid="{00000000-0005-0000-0000-0000FC1A0000}"/>
    <cellStyle name="BM Input Static 5 2 6 2 2" xfId="6932" xr:uid="{00000000-0005-0000-0000-0000FD1A0000}"/>
    <cellStyle name="BM Input Static 5 2 6 3" xfId="6933" xr:uid="{00000000-0005-0000-0000-0000FE1A0000}"/>
    <cellStyle name="BM Input Static 5 2 7" xfId="6934" xr:uid="{00000000-0005-0000-0000-0000FF1A0000}"/>
    <cellStyle name="BM Input Static 5 2 7 2" xfId="6935" xr:uid="{00000000-0005-0000-0000-0000001B0000}"/>
    <cellStyle name="BM Input Static 5 2 7 2 2" xfId="6936" xr:uid="{00000000-0005-0000-0000-0000011B0000}"/>
    <cellStyle name="BM Input Static 5 2 7 3" xfId="6937" xr:uid="{00000000-0005-0000-0000-0000021B0000}"/>
    <cellStyle name="BM Input Static 5 2 8" xfId="6938" xr:uid="{00000000-0005-0000-0000-0000031B0000}"/>
    <cellStyle name="BM Input Static 5 2 8 2" xfId="6939" xr:uid="{00000000-0005-0000-0000-0000041B0000}"/>
    <cellStyle name="BM Input Static 5 2 8 2 2" xfId="6940" xr:uid="{00000000-0005-0000-0000-0000051B0000}"/>
    <cellStyle name="BM Input Static 5 2 8 3" xfId="6941" xr:uid="{00000000-0005-0000-0000-0000061B0000}"/>
    <cellStyle name="BM Input Static 5 2 9" xfId="6942" xr:uid="{00000000-0005-0000-0000-0000071B0000}"/>
    <cellStyle name="BM Input Static 5 2 9 2" xfId="6943" xr:uid="{00000000-0005-0000-0000-0000081B0000}"/>
    <cellStyle name="BM Input Static 5 2 9 2 2" xfId="6944" xr:uid="{00000000-0005-0000-0000-0000091B0000}"/>
    <cellStyle name="BM Input Static 5 2 9 3" xfId="6945" xr:uid="{00000000-0005-0000-0000-00000A1B0000}"/>
    <cellStyle name="BM Input Static 5 20" xfId="6946" xr:uid="{00000000-0005-0000-0000-00000B1B0000}"/>
    <cellStyle name="BM Input Static 5 20 2" xfId="6947" xr:uid="{00000000-0005-0000-0000-00000C1B0000}"/>
    <cellStyle name="BM Input Static 5 20 2 2" xfId="6948" xr:uid="{00000000-0005-0000-0000-00000D1B0000}"/>
    <cellStyle name="BM Input Static 5 20 3" xfId="6949" xr:uid="{00000000-0005-0000-0000-00000E1B0000}"/>
    <cellStyle name="BM Input Static 5 21" xfId="6950" xr:uid="{00000000-0005-0000-0000-00000F1B0000}"/>
    <cellStyle name="BM Input Static 5 21 2" xfId="6951" xr:uid="{00000000-0005-0000-0000-0000101B0000}"/>
    <cellStyle name="BM Input Static 5 21 2 2" xfId="6952" xr:uid="{00000000-0005-0000-0000-0000111B0000}"/>
    <cellStyle name="BM Input Static 5 21 3" xfId="6953" xr:uid="{00000000-0005-0000-0000-0000121B0000}"/>
    <cellStyle name="BM Input Static 5 22" xfId="6954" xr:uid="{00000000-0005-0000-0000-0000131B0000}"/>
    <cellStyle name="BM Input Static 5 22 2" xfId="6955" xr:uid="{00000000-0005-0000-0000-0000141B0000}"/>
    <cellStyle name="BM Input Static 5 23" xfId="6956" xr:uid="{00000000-0005-0000-0000-0000151B0000}"/>
    <cellStyle name="BM Input Static 5 24" xfId="6957" xr:uid="{00000000-0005-0000-0000-0000161B0000}"/>
    <cellStyle name="BM Input Static 5 3" xfId="6958" xr:uid="{00000000-0005-0000-0000-0000171B0000}"/>
    <cellStyle name="BM Input Static 5 3 2" xfId="6959" xr:uid="{00000000-0005-0000-0000-0000181B0000}"/>
    <cellStyle name="BM Input Static 5 3 2 2" xfId="6960" xr:uid="{00000000-0005-0000-0000-0000191B0000}"/>
    <cellStyle name="BM Input Static 5 3 2 3" xfId="6961" xr:uid="{00000000-0005-0000-0000-00001A1B0000}"/>
    <cellStyle name="BM Input Static 5 3 3" xfId="6962" xr:uid="{00000000-0005-0000-0000-00001B1B0000}"/>
    <cellStyle name="BM Input Static 5 3 3 2" xfId="6963" xr:uid="{00000000-0005-0000-0000-00001C1B0000}"/>
    <cellStyle name="BM Input Static 5 3 4" xfId="6964" xr:uid="{00000000-0005-0000-0000-00001D1B0000}"/>
    <cellStyle name="BM Input Static 5 4" xfId="6965" xr:uid="{00000000-0005-0000-0000-00001E1B0000}"/>
    <cellStyle name="BM Input Static 5 4 2" xfId="6966" xr:uid="{00000000-0005-0000-0000-00001F1B0000}"/>
    <cellStyle name="BM Input Static 5 4 2 2" xfId="6967" xr:uid="{00000000-0005-0000-0000-0000201B0000}"/>
    <cellStyle name="BM Input Static 5 4 3" xfId="6968" xr:uid="{00000000-0005-0000-0000-0000211B0000}"/>
    <cellStyle name="BM Input Static 5 4 4" xfId="6969" xr:uid="{00000000-0005-0000-0000-0000221B0000}"/>
    <cellStyle name="BM Input Static 5 5" xfId="6970" xr:uid="{00000000-0005-0000-0000-0000231B0000}"/>
    <cellStyle name="BM Input Static 5 5 2" xfId="6971" xr:uid="{00000000-0005-0000-0000-0000241B0000}"/>
    <cellStyle name="BM Input Static 5 5 2 2" xfId="6972" xr:uid="{00000000-0005-0000-0000-0000251B0000}"/>
    <cellStyle name="BM Input Static 5 5 3" xfId="6973" xr:uid="{00000000-0005-0000-0000-0000261B0000}"/>
    <cellStyle name="BM Input Static 5 5 4" xfId="6974" xr:uid="{00000000-0005-0000-0000-0000271B0000}"/>
    <cellStyle name="BM Input Static 5 6" xfId="6975" xr:uid="{00000000-0005-0000-0000-0000281B0000}"/>
    <cellStyle name="BM Input Static 5 6 2" xfId="6976" xr:uid="{00000000-0005-0000-0000-0000291B0000}"/>
    <cellStyle name="BM Input Static 5 6 2 2" xfId="6977" xr:uid="{00000000-0005-0000-0000-00002A1B0000}"/>
    <cellStyle name="BM Input Static 5 6 3" xfId="6978" xr:uid="{00000000-0005-0000-0000-00002B1B0000}"/>
    <cellStyle name="BM Input Static 5 7" xfId="6979" xr:uid="{00000000-0005-0000-0000-00002C1B0000}"/>
    <cellStyle name="BM Input Static 5 7 2" xfId="6980" xr:uid="{00000000-0005-0000-0000-00002D1B0000}"/>
    <cellStyle name="BM Input Static 5 7 2 2" xfId="6981" xr:uid="{00000000-0005-0000-0000-00002E1B0000}"/>
    <cellStyle name="BM Input Static 5 7 3" xfId="6982" xr:uid="{00000000-0005-0000-0000-00002F1B0000}"/>
    <cellStyle name="BM Input Static 5 8" xfId="6983" xr:uid="{00000000-0005-0000-0000-0000301B0000}"/>
    <cellStyle name="BM Input Static 5 8 2" xfId="6984" xr:uid="{00000000-0005-0000-0000-0000311B0000}"/>
    <cellStyle name="BM Input Static 5 8 2 2" xfId="6985" xr:uid="{00000000-0005-0000-0000-0000321B0000}"/>
    <cellStyle name="BM Input Static 5 8 3" xfId="6986" xr:uid="{00000000-0005-0000-0000-0000331B0000}"/>
    <cellStyle name="BM Input Static 5 9" xfId="6987" xr:uid="{00000000-0005-0000-0000-0000341B0000}"/>
    <cellStyle name="BM Input Static 5 9 2" xfId="6988" xr:uid="{00000000-0005-0000-0000-0000351B0000}"/>
    <cellStyle name="BM Input Static 5 9 2 2" xfId="6989" xr:uid="{00000000-0005-0000-0000-0000361B0000}"/>
    <cellStyle name="BM Input Static 5 9 3" xfId="6990" xr:uid="{00000000-0005-0000-0000-0000371B0000}"/>
    <cellStyle name="BM Input Static 6" xfId="6991" xr:uid="{00000000-0005-0000-0000-0000381B0000}"/>
    <cellStyle name="BM Input Static 6 10" xfId="6992" xr:uid="{00000000-0005-0000-0000-0000391B0000}"/>
    <cellStyle name="BM Input Static 6 10 2" xfId="6993" xr:uid="{00000000-0005-0000-0000-00003A1B0000}"/>
    <cellStyle name="BM Input Static 6 10 2 2" xfId="6994" xr:uid="{00000000-0005-0000-0000-00003B1B0000}"/>
    <cellStyle name="BM Input Static 6 10 3" xfId="6995" xr:uid="{00000000-0005-0000-0000-00003C1B0000}"/>
    <cellStyle name="BM Input Static 6 11" xfId="6996" xr:uid="{00000000-0005-0000-0000-00003D1B0000}"/>
    <cellStyle name="BM Input Static 6 11 2" xfId="6997" xr:uid="{00000000-0005-0000-0000-00003E1B0000}"/>
    <cellStyle name="BM Input Static 6 11 2 2" xfId="6998" xr:uid="{00000000-0005-0000-0000-00003F1B0000}"/>
    <cellStyle name="BM Input Static 6 11 3" xfId="6999" xr:uid="{00000000-0005-0000-0000-0000401B0000}"/>
    <cellStyle name="BM Input Static 6 12" xfId="7000" xr:uid="{00000000-0005-0000-0000-0000411B0000}"/>
    <cellStyle name="BM Input Static 6 12 2" xfId="7001" xr:uid="{00000000-0005-0000-0000-0000421B0000}"/>
    <cellStyle name="BM Input Static 6 12 2 2" xfId="7002" xr:uid="{00000000-0005-0000-0000-0000431B0000}"/>
    <cellStyle name="BM Input Static 6 12 3" xfId="7003" xr:uid="{00000000-0005-0000-0000-0000441B0000}"/>
    <cellStyle name="BM Input Static 6 13" xfId="7004" xr:uid="{00000000-0005-0000-0000-0000451B0000}"/>
    <cellStyle name="BM Input Static 6 13 2" xfId="7005" xr:uid="{00000000-0005-0000-0000-0000461B0000}"/>
    <cellStyle name="BM Input Static 6 13 2 2" xfId="7006" xr:uid="{00000000-0005-0000-0000-0000471B0000}"/>
    <cellStyle name="BM Input Static 6 13 3" xfId="7007" xr:uid="{00000000-0005-0000-0000-0000481B0000}"/>
    <cellStyle name="BM Input Static 6 14" xfId="7008" xr:uid="{00000000-0005-0000-0000-0000491B0000}"/>
    <cellStyle name="BM Input Static 6 14 2" xfId="7009" xr:uid="{00000000-0005-0000-0000-00004A1B0000}"/>
    <cellStyle name="BM Input Static 6 14 2 2" xfId="7010" xr:uid="{00000000-0005-0000-0000-00004B1B0000}"/>
    <cellStyle name="BM Input Static 6 14 3" xfId="7011" xr:uid="{00000000-0005-0000-0000-00004C1B0000}"/>
    <cellStyle name="BM Input Static 6 15" xfId="7012" xr:uid="{00000000-0005-0000-0000-00004D1B0000}"/>
    <cellStyle name="BM Input Static 6 15 2" xfId="7013" xr:uid="{00000000-0005-0000-0000-00004E1B0000}"/>
    <cellStyle name="BM Input Static 6 15 2 2" xfId="7014" xr:uid="{00000000-0005-0000-0000-00004F1B0000}"/>
    <cellStyle name="BM Input Static 6 15 3" xfId="7015" xr:uid="{00000000-0005-0000-0000-0000501B0000}"/>
    <cellStyle name="BM Input Static 6 16" xfId="7016" xr:uid="{00000000-0005-0000-0000-0000511B0000}"/>
    <cellStyle name="BM Input Static 6 16 2" xfId="7017" xr:uid="{00000000-0005-0000-0000-0000521B0000}"/>
    <cellStyle name="BM Input Static 6 16 2 2" xfId="7018" xr:uid="{00000000-0005-0000-0000-0000531B0000}"/>
    <cellStyle name="BM Input Static 6 16 3" xfId="7019" xr:uid="{00000000-0005-0000-0000-0000541B0000}"/>
    <cellStyle name="BM Input Static 6 17" xfId="7020" xr:uid="{00000000-0005-0000-0000-0000551B0000}"/>
    <cellStyle name="BM Input Static 6 17 2" xfId="7021" xr:uid="{00000000-0005-0000-0000-0000561B0000}"/>
    <cellStyle name="BM Input Static 6 17 2 2" xfId="7022" xr:uid="{00000000-0005-0000-0000-0000571B0000}"/>
    <cellStyle name="BM Input Static 6 17 3" xfId="7023" xr:uid="{00000000-0005-0000-0000-0000581B0000}"/>
    <cellStyle name="BM Input Static 6 18" xfId="7024" xr:uid="{00000000-0005-0000-0000-0000591B0000}"/>
    <cellStyle name="BM Input Static 6 18 2" xfId="7025" xr:uid="{00000000-0005-0000-0000-00005A1B0000}"/>
    <cellStyle name="BM Input Static 6 18 2 2" xfId="7026" xr:uid="{00000000-0005-0000-0000-00005B1B0000}"/>
    <cellStyle name="BM Input Static 6 18 3" xfId="7027" xr:uid="{00000000-0005-0000-0000-00005C1B0000}"/>
    <cellStyle name="BM Input Static 6 19" xfId="7028" xr:uid="{00000000-0005-0000-0000-00005D1B0000}"/>
    <cellStyle name="BM Input Static 6 19 2" xfId="7029" xr:uid="{00000000-0005-0000-0000-00005E1B0000}"/>
    <cellStyle name="BM Input Static 6 19 2 2" xfId="7030" xr:uid="{00000000-0005-0000-0000-00005F1B0000}"/>
    <cellStyle name="BM Input Static 6 19 3" xfId="7031" xr:uid="{00000000-0005-0000-0000-0000601B0000}"/>
    <cellStyle name="BM Input Static 6 2" xfId="7032" xr:uid="{00000000-0005-0000-0000-0000611B0000}"/>
    <cellStyle name="BM Input Static 6 2 2" xfId="7033" xr:uid="{00000000-0005-0000-0000-0000621B0000}"/>
    <cellStyle name="BM Input Static 6 2 2 2" xfId="7034" xr:uid="{00000000-0005-0000-0000-0000631B0000}"/>
    <cellStyle name="BM Input Static 6 2 2 3" xfId="7035" xr:uid="{00000000-0005-0000-0000-0000641B0000}"/>
    <cellStyle name="BM Input Static 6 2 3" xfId="7036" xr:uid="{00000000-0005-0000-0000-0000651B0000}"/>
    <cellStyle name="BM Input Static 6 2 3 2" xfId="7037" xr:uid="{00000000-0005-0000-0000-0000661B0000}"/>
    <cellStyle name="BM Input Static 6 2 4" xfId="7038" xr:uid="{00000000-0005-0000-0000-0000671B0000}"/>
    <cellStyle name="BM Input Static 6 20" xfId="7039" xr:uid="{00000000-0005-0000-0000-0000681B0000}"/>
    <cellStyle name="BM Input Static 6 20 2" xfId="7040" xr:uid="{00000000-0005-0000-0000-0000691B0000}"/>
    <cellStyle name="BM Input Static 6 20 2 2" xfId="7041" xr:uid="{00000000-0005-0000-0000-00006A1B0000}"/>
    <cellStyle name="BM Input Static 6 20 3" xfId="7042" xr:uid="{00000000-0005-0000-0000-00006B1B0000}"/>
    <cellStyle name="BM Input Static 6 21" xfId="7043" xr:uid="{00000000-0005-0000-0000-00006C1B0000}"/>
    <cellStyle name="BM Input Static 6 21 2" xfId="7044" xr:uid="{00000000-0005-0000-0000-00006D1B0000}"/>
    <cellStyle name="BM Input Static 6 22" xfId="7045" xr:uid="{00000000-0005-0000-0000-00006E1B0000}"/>
    <cellStyle name="BM Input Static 6 23" xfId="7046" xr:uid="{00000000-0005-0000-0000-00006F1B0000}"/>
    <cellStyle name="BM Input Static 6 3" xfId="7047" xr:uid="{00000000-0005-0000-0000-0000701B0000}"/>
    <cellStyle name="BM Input Static 6 3 2" xfId="7048" xr:uid="{00000000-0005-0000-0000-0000711B0000}"/>
    <cellStyle name="BM Input Static 6 3 2 2" xfId="7049" xr:uid="{00000000-0005-0000-0000-0000721B0000}"/>
    <cellStyle name="BM Input Static 6 3 3" xfId="7050" xr:uid="{00000000-0005-0000-0000-0000731B0000}"/>
    <cellStyle name="BM Input Static 6 3 4" xfId="7051" xr:uid="{00000000-0005-0000-0000-0000741B0000}"/>
    <cellStyle name="BM Input Static 6 4" xfId="7052" xr:uid="{00000000-0005-0000-0000-0000751B0000}"/>
    <cellStyle name="BM Input Static 6 4 2" xfId="7053" xr:uid="{00000000-0005-0000-0000-0000761B0000}"/>
    <cellStyle name="BM Input Static 6 4 2 2" xfId="7054" xr:uid="{00000000-0005-0000-0000-0000771B0000}"/>
    <cellStyle name="BM Input Static 6 4 3" xfId="7055" xr:uid="{00000000-0005-0000-0000-0000781B0000}"/>
    <cellStyle name="BM Input Static 6 4 4" xfId="7056" xr:uid="{00000000-0005-0000-0000-0000791B0000}"/>
    <cellStyle name="BM Input Static 6 5" xfId="7057" xr:uid="{00000000-0005-0000-0000-00007A1B0000}"/>
    <cellStyle name="BM Input Static 6 5 2" xfId="7058" xr:uid="{00000000-0005-0000-0000-00007B1B0000}"/>
    <cellStyle name="BM Input Static 6 5 2 2" xfId="7059" xr:uid="{00000000-0005-0000-0000-00007C1B0000}"/>
    <cellStyle name="BM Input Static 6 5 3" xfId="7060" xr:uid="{00000000-0005-0000-0000-00007D1B0000}"/>
    <cellStyle name="BM Input Static 6 6" xfId="7061" xr:uid="{00000000-0005-0000-0000-00007E1B0000}"/>
    <cellStyle name="BM Input Static 6 6 2" xfId="7062" xr:uid="{00000000-0005-0000-0000-00007F1B0000}"/>
    <cellStyle name="BM Input Static 6 6 2 2" xfId="7063" xr:uid="{00000000-0005-0000-0000-0000801B0000}"/>
    <cellStyle name="BM Input Static 6 6 3" xfId="7064" xr:uid="{00000000-0005-0000-0000-0000811B0000}"/>
    <cellStyle name="BM Input Static 6 7" xfId="7065" xr:uid="{00000000-0005-0000-0000-0000821B0000}"/>
    <cellStyle name="BM Input Static 6 7 2" xfId="7066" xr:uid="{00000000-0005-0000-0000-0000831B0000}"/>
    <cellStyle name="BM Input Static 6 7 2 2" xfId="7067" xr:uid="{00000000-0005-0000-0000-0000841B0000}"/>
    <cellStyle name="BM Input Static 6 7 3" xfId="7068" xr:uid="{00000000-0005-0000-0000-0000851B0000}"/>
    <cellStyle name="BM Input Static 6 8" xfId="7069" xr:uid="{00000000-0005-0000-0000-0000861B0000}"/>
    <cellStyle name="BM Input Static 6 8 2" xfId="7070" xr:uid="{00000000-0005-0000-0000-0000871B0000}"/>
    <cellStyle name="BM Input Static 6 8 2 2" xfId="7071" xr:uid="{00000000-0005-0000-0000-0000881B0000}"/>
    <cellStyle name="BM Input Static 6 8 3" xfId="7072" xr:uid="{00000000-0005-0000-0000-0000891B0000}"/>
    <cellStyle name="BM Input Static 6 9" xfId="7073" xr:uid="{00000000-0005-0000-0000-00008A1B0000}"/>
    <cellStyle name="BM Input Static 6 9 2" xfId="7074" xr:uid="{00000000-0005-0000-0000-00008B1B0000}"/>
    <cellStyle name="BM Input Static 6 9 2 2" xfId="7075" xr:uid="{00000000-0005-0000-0000-00008C1B0000}"/>
    <cellStyle name="BM Input Static 6 9 3" xfId="7076" xr:uid="{00000000-0005-0000-0000-00008D1B0000}"/>
    <cellStyle name="BM Input Static 7" xfId="7077" xr:uid="{00000000-0005-0000-0000-00008E1B0000}"/>
    <cellStyle name="BM Input Static 7 2" xfId="7078" xr:uid="{00000000-0005-0000-0000-00008F1B0000}"/>
    <cellStyle name="BM Input Static 7 2 2" xfId="7079" xr:uid="{00000000-0005-0000-0000-0000901B0000}"/>
    <cellStyle name="BM Input Static 7 2 3" xfId="7080" xr:uid="{00000000-0005-0000-0000-0000911B0000}"/>
    <cellStyle name="BM Input Static 7 3" xfId="7081" xr:uid="{00000000-0005-0000-0000-0000921B0000}"/>
    <cellStyle name="BM Input Static 7 3 2" xfId="7082" xr:uid="{00000000-0005-0000-0000-0000931B0000}"/>
    <cellStyle name="BM Input Static 7 4" xfId="7083" xr:uid="{00000000-0005-0000-0000-0000941B0000}"/>
    <cellStyle name="BM Input Static 8" xfId="7084" xr:uid="{00000000-0005-0000-0000-0000951B0000}"/>
    <cellStyle name="BM Input Static 8 2" xfId="7085" xr:uid="{00000000-0005-0000-0000-0000961B0000}"/>
    <cellStyle name="BM Input Static 8 2 2" xfId="7086" xr:uid="{00000000-0005-0000-0000-0000971B0000}"/>
    <cellStyle name="BM Input Static 8 2 3" xfId="7087" xr:uid="{00000000-0005-0000-0000-0000981B0000}"/>
    <cellStyle name="BM Input Static 8 3" xfId="7088" xr:uid="{00000000-0005-0000-0000-0000991B0000}"/>
    <cellStyle name="BM Input Static 8 4" xfId="7089" xr:uid="{00000000-0005-0000-0000-00009A1B0000}"/>
    <cellStyle name="BM Input Static 9" xfId="7090" xr:uid="{00000000-0005-0000-0000-00009B1B0000}"/>
    <cellStyle name="BM Input Static 9 2" xfId="7091" xr:uid="{00000000-0005-0000-0000-00009C1B0000}"/>
    <cellStyle name="BM Input Static 9 2 2" xfId="7092" xr:uid="{00000000-0005-0000-0000-00009D1B0000}"/>
    <cellStyle name="BM Input Static 9 3" xfId="7093" xr:uid="{00000000-0005-0000-0000-00009E1B0000}"/>
    <cellStyle name="BM Input Static 9 4" xfId="7094" xr:uid="{00000000-0005-0000-0000-00009F1B0000}"/>
    <cellStyle name="BM Label" xfId="7095" xr:uid="{00000000-0005-0000-0000-0000A01B0000}"/>
    <cellStyle name="BM UF in Col E" xfId="7096" xr:uid="{00000000-0005-0000-0000-0000A11B0000}"/>
    <cellStyle name="BM UF in Col E 10" xfId="7097" xr:uid="{00000000-0005-0000-0000-0000A21B0000}"/>
    <cellStyle name="BM UF in Col E 10 2" xfId="7098" xr:uid="{00000000-0005-0000-0000-0000A31B0000}"/>
    <cellStyle name="BM UF in Col E 10 2 2" xfId="7099" xr:uid="{00000000-0005-0000-0000-0000A41B0000}"/>
    <cellStyle name="BM UF in Col E 10 3" xfId="7100" xr:uid="{00000000-0005-0000-0000-0000A51B0000}"/>
    <cellStyle name="BM UF in Col E 11" xfId="7101" xr:uid="{00000000-0005-0000-0000-0000A61B0000}"/>
    <cellStyle name="BM UF in Col E 11 2" xfId="7102" xr:uid="{00000000-0005-0000-0000-0000A71B0000}"/>
    <cellStyle name="BM UF in Col E 11 2 2" xfId="7103" xr:uid="{00000000-0005-0000-0000-0000A81B0000}"/>
    <cellStyle name="BM UF in Col E 11 3" xfId="7104" xr:uid="{00000000-0005-0000-0000-0000A91B0000}"/>
    <cellStyle name="BM UF in Col E 12" xfId="7105" xr:uid="{00000000-0005-0000-0000-0000AA1B0000}"/>
    <cellStyle name="BM UF in Col E 12 2" xfId="7106" xr:uid="{00000000-0005-0000-0000-0000AB1B0000}"/>
    <cellStyle name="BM UF in Col E 12 2 2" xfId="7107" xr:uid="{00000000-0005-0000-0000-0000AC1B0000}"/>
    <cellStyle name="BM UF in Col E 12 3" xfId="7108" xr:uid="{00000000-0005-0000-0000-0000AD1B0000}"/>
    <cellStyle name="BM UF in Col E 13" xfId="7109" xr:uid="{00000000-0005-0000-0000-0000AE1B0000}"/>
    <cellStyle name="BM UF in Col E 13 2" xfId="7110" xr:uid="{00000000-0005-0000-0000-0000AF1B0000}"/>
    <cellStyle name="BM UF in Col E 13 2 2" xfId="7111" xr:uid="{00000000-0005-0000-0000-0000B01B0000}"/>
    <cellStyle name="BM UF in Col E 13 3" xfId="7112" xr:uid="{00000000-0005-0000-0000-0000B11B0000}"/>
    <cellStyle name="BM UF in Col E 14" xfId="7113" xr:uid="{00000000-0005-0000-0000-0000B21B0000}"/>
    <cellStyle name="BM UF in Col E 14 2" xfId="7114" xr:uid="{00000000-0005-0000-0000-0000B31B0000}"/>
    <cellStyle name="BM UF in Col E 14 2 2" xfId="7115" xr:uid="{00000000-0005-0000-0000-0000B41B0000}"/>
    <cellStyle name="BM UF in Col E 14 3" xfId="7116" xr:uid="{00000000-0005-0000-0000-0000B51B0000}"/>
    <cellStyle name="BM UF in Col E 15" xfId="7117" xr:uid="{00000000-0005-0000-0000-0000B61B0000}"/>
    <cellStyle name="BM UF in Col E 15 2" xfId="7118" xr:uid="{00000000-0005-0000-0000-0000B71B0000}"/>
    <cellStyle name="BM UF in Col E 15 2 2" xfId="7119" xr:uid="{00000000-0005-0000-0000-0000B81B0000}"/>
    <cellStyle name="BM UF in Col E 15 3" xfId="7120" xr:uid="{00000000-0005-0000-0000-0000B91B0000}"/>
    <cellStyle name="BM UF in Col E 16" xfId="7121" xr:uid="{00000000-0005-0000-0000-0000BA1B0000}"/>
    <cellStyle name="BM UF in Col E 16 2" xfId="7122" xr:uid="{00000000-0005-0000-0000-0000BB1B0000}"/>
    <cellStyle name="BM UF in Col E 16 2 2" xfId="7123" xr:uid="{00000000-0005-0000-0000-0000BC1B0000}"/>
    <cellStyle name="BM UF in Col E 16 3" xfId="7124" xr:uid="{00000000-0005-0000-0000-0000BD1B0000}"/>
    <cellStyle name="BM UF in Col E 17" xfId="7125" xr:uid="{00000000-0005-0000-0000-0000BE1B0000}"/>
    <cellStyle name="BM UF in Col E 17 2" xfId="7126" xr:uid="{00000000-0005-0000-0000-0000BF1B0000}"/>
    <cellStyle name="BM UF in Col E 17 2 2" xfId="7127" xr:uid="{00000000-0005-0000-0000-0000C01B0000}"/>
    <cellStyle name="BM UF in Col E 17 3" xfId="7128" xr:uid="{00000000-0005-0000-0000-0000C11B0000}"/>
    <cellStyle name="BM UF in Col E 18" xfId="7129" xr:uid="{00000000-0005-0000-0000-0000C21B0000}"/>
    <cellStyle name="BM UF in Col E 18 2" xfId="7130" xr:uid="{00000000-0005-0000-0000-0000C31B0000}"/>
    <cellStyle name="BM UF in Col E 18 2 2" xfId="7131" xr:uid="{00000000-0005-0000-0000-0000C41B0000}"/>
    <cellStyle name="BM UF in Col E 18 3" xfId="7132" xr:uid="{00000000-0005-0000-0000-0000C51B0000}"/>
    <cellStyle name="BM UF in Col E 19" xfId="7133" xr:uid="{00000000-0005-0000-0000-0000C61B0000}"/>
    <cellStyle name="BM UF in Col E 19 2" xfId="7134" xr:uid="{00000000-0005-0000-0000-0000C71B0000}"/>
    <cellStyle name="BM UF in Col E 19 2 2" xfId="7135" xr:uid="{00000000-0005-0000-0000-0000C81B0000}"/>
    <cellStyle name="BM UF in Col E 19 3" xfId="7136" xr:uid="{00000000-0005-0000-0000-0000C91B0000}"/>
    <cellStyle name="BM UF in Col E 2" xfId="7137" xr:uid="{00000000-0005-0000-0000-0000CA1B0000}"/>
    <cellStyle name="BM UF in Col E 2 10" xfId="7138" xr:uid="{00000000-0005-0000-0000-0000CB1B0000}"/>
    <cellStyle name="BM UF in Col E 2 10 2" xfId="7139" xr:uid="{00000000-0005-0000-0000-0000CC1B0000}"/>
    <cellStyle name="BM UF in Col E 2 10 2 2" xfId="7140" xr:uid="{00000000-0005-0000-0000-0000CD1B0000}"/>
    <cellStyle name="BM UF in Col E 2 10 3" xfId="7141" xr:uid="{00000000-0005-0000-0000-0000CE1B0000}"/>
    <cellStyle name="BM UF in Col E 2 11" xfId="7142" xr:uid="{00000000-0005-0000-0000-0000CF1B0000}"/>
    <cellStyle name="BM UF in Col E 2 11 2" xfId="7143" xr:uid="{00000000-0005-0000-0000-0000D01B0000}"/>
    <cellStyle name="BM UF in Col E 2 11 2 2" xfId="7144" xr:uid="{00000000-0005-0000-0000-0000D11B0000}"/>
    <cellStyle name="BM UF in Col E 2 11 3" xfId="7145" xr:uid="{00000000-0005-0000-0000-0000D21B0000}"/>
    <cellStyle name="BM UF in Col E 2 12" xfId="7146" xr:uid="{00000000-0005-0000-0000-0000D31B0000}"/>
    <cellStyle name="BM UF in Col E 2 12 2" xfId="7147" xr:uid="{00000000-0005-0000-0000-0000D41B0000}"/>
    <cellStyle name="BM UF in Col E 2 12 2 2" xfId="7148" xr:uid="{00000000-0005-0000-0000-0000D51B0000}"/>
    <cellStyle name="BM UF in Col E 2 12 3" xfId="7149" xr:uid="{00000000-0005-0000-0000-0000D61B0000}"/>
    <cellStyle name="BM UF in Col E 2 13" xfId="7150" xr:uid="{00000000-0005-0000-0000-0000D71B0000}"/>
    <cellStyle name="BM UF in Col E 2 13 2" xfId="7151" xr:uid="{00000000-0005-0000-0000-0000D81B0000}"/>
    <cellStyle name="BM UF in Col E 2 13 2 2" xfId="7152" xr:uid="{00000000-0005-0000-0000-0000D91B0000}"/>
    <cellStyle name="BM UF in Col E 2 13 3" xfId="7153" xr:uid="{00000000-0005-0000-0000-0000DA1B0000}"/>
    <cellStyle name="BM UF in Col E 2 14" xfId="7154" xr:uid="{00000000-0005-0000-0000-0000DB1B0000}"/>
    <cellStyle name="BM UF in Col E 2 14 2" xfId="7155" xr:uid="{00000000-0005-0000-0000-0000DC1B0000}"/>
    <cellStyle name="BM UF in Col E 2 14 2 2" xfId="7156" xr:uid="{00000000-0005-0000-0000-0000DD1B0000}"/>
    <cellStyle name="BM UF in Col E 2 14 3" xfId="7157" xr:uid="{00000000-0005-0000-0000-0000DE1B0000}"/>
    <cellStyle name="BM UF in Col E 2 15" xfId="7158" xr:uid="{00000000-0005-0000-0000-0000DF1B0000}"/>
    <cellStyle name="BM UF in Col E 2 15 2" xfId="7159" xr:uid="{00000000-0005-0000-0000-0000E01B0000}"/>
    <cellStyle name="BM UF in Col E 2 15 2 2" xfId="7160" xr:uid="{00000000-0005-0000-0000-0000E11B0000}"/>
    <cellStyle name="BM UF in Col E 2 15 3" xfId="7161" xr:uid="{00000000-0005-0000-0000-0000E21B0000}"/>
    <cellStyle name="BM UF in Col E 2 16" xfId="7162" xr:uid="{00000000-0005-0000-0000-0000E31B0000}"/>
    <cellStyle name="BM UF in Col E 2 16 2" xfId="7163" xr:uid="{00000000-0005-0000-0000-0000E41B0000}"/>
    <cellStyle name="BM UF in Col E 2 16 2 2" xfId="7164" xr:uid="{00000000-0005-0000-0000-0000E51B0000}"/>
    <cellStyle name="BM UF in Col E 2 16 3" xfId="7165" xr:uid="{00000000-0005-0000-0000-0000E61B0000}"/>
    <cellStyle name="BM UF in Col E 2 17" xfId="7166" xr:uid="{00000000-0005-0000-0000-0000E71B0000}"/>
    <cellStyle name="BM UF in Col E 2 17 2" xfId="7167" xr:uid="{00000000-0005-0000-0000-0000E81B0000}"/>
    <cellStyle name="BM UF in Col E 2 17 2 2" xfId="7168" xr:uid="{00000000-0005-0000-0000-0000E91B0000}"/>
    <cellStyle name="BM UF in Col E 2 17 3" xfId="7169" xr:uid="{00000000-0005-0000-0000-0000EA1B0000}"/>
    <cellStyle name="BM UF in Col E 2 18" xfId="7170" xr:uid="{00000000-0005-0000-0000-0000EB1B0000}"/>
    <cellStyle name="BM UF in Col E 2 18 2" xfId="7171" xr:uid="{00000000-0005-0000-0000-0000EC1B0000}"/>
    <cellStyle name="BM UF in Col E 2 18 2 2" xfId="7172" xr:uid="{00000000-0005-0000-0000-0000ED1B0000}"/>
    <cellStyle name="BM UF in Col E 2 18 3" xfId="7173" xr:uid="{00000000-0005-0000-0000-0000EE1B0000}"/>
    <cellStyle name="BM UF in Col E 2 19" xfId="7174" xr:uid="{00000000-0005-0000-0000-0000EF1B0000}"/>
    <cellStyle name="BM UF in Col E 2 19 2" xfId="7175" xr:uid="{00000000-0005-0000-0000-0000F01B0000}"/>
    <cellStyle name="BM UF in Col E 2 19 2 2" xfId="7176" xr:uid="{00000000-0005-0000-0000-0000F11B0000}"/>
    <cellStyle name="BM UF in Col E 2 19 3" xfId="7177" xr:uid="{00000000-0005-0000-0000-0000F21B0000}"/>
    <cellStyle name="BM UF in Col E 2 2" xfId="7178" xr:uid="{00000000-0005-0000-0000-0000F31B0000}"/>
    <cellStyle name="BM UF in Col E 2 2 10" xfId="7179" xr:uid="{00000000-0005-0000-0000-0000F41B0000}"/>
    <cellStyle name="BM UF in Col E 2 2 10 2" xfId="7180" xr:uid="{00000000-0005-0000-0000-0000F51B0000}"/>
    <cellStyle name="BM UF in Col E 2 2 10 2 2" xfId="7181" xr:uid="{00000000-0005-0000-0000-0000F61B0000}"/>
    <cellStyle name="BM UF in Col E 2 2 10 3" xfId="7182" xr:uid="{00000000-0005-0000-0000-0000F71B0000}"/>
    <cellStyle name="BM UF in Col E 2 2 11" xfId="7183" xr:uid="{00000000-0005-0000-0000-0000F81B0000}"/>
    <cellStyle name="BM UF in Col E 2 2 11 2" xfId="7184" xr:uid="{00000000-0005-0000-0000-0000F91B0000}"/>
    <cellStyle name="BM UF in Col E 2 2 11 2 2" xfId="7185" xr:uid="{00000000-0005-0000-0000-0000FA1B0000}"/>
    <cellStyle name="BM UF in Col E 2 2 11 3" xfId="7186" xr:uid="{00000000-0005-0000-0000-0000FB1B0000}"/>
    <cellStyle name="BM UF in Col E 2 2 12" xfId="7187" xr:uid="{00000000-0005-0000-0000-0000FC1B0000}"/>
    <cellStyle name="BM UF in Col E 2 2 12 2" xfId="7188" xr:uid="{00000000-0005-0000-0000-0000FD1B0000}"/>
    <cellStyle name="BM UF in Col E 2 2 12 2 2" xfId="7189" xr:uid="{00000000-0005-0000-0000-0000FE1B0000}"/>
    <cellStyle name="BM UF in Col E 2 2 12 3" xfId="7190" xr:uid="{00000000-0005-0000-0000-0000FF1B0000}"/>
    <cellStyle name="BM UF in Col E 2 2 13" xfId="7191" xr:uid="{00000000-0005-0000-0000-0000001C0000}"/>
    <cellStyle name="BM UF in Col E 2 2 13 2" xfId="7192" xr:uid="{00000000-0005-0000-0000-0000011C0000}"/>
    <cellStyle name="BM UF in Col E 2 2 13 2 2" xfId="7193" xr:uid="{00000000-0005-0000-0000-0000021C0000}"/>
    <cellStyle name="BM UF in Col E 2 2 13 3" xfId="7194" xr:uid="{00000000-0005-0000-0000-0000031C0000}"/>
    <cellStyle name="BM UF in Col E 2 2 14" xfId="7195" xr:uid="{00000000-0005-0000-0000-0000041C0000}"/>
    <cellStyle name="BM UF in Col E 2 2 14 2" xfId="7196" xr:uid="{00000000-0005-0000-0000-0000051C0000}"/>
    <cellStyle name="BM UF in Col E 2 2 14 2 2" xfId="7197" xr:uid="{00000000-0005-0000-0000-0000061C0000}"/>
    <cellStyle name="BM UF in Col E 2 2 14 3" xfId="7198" xr:uid="{00000000-0005-0000-0000-0000071C0000}"/>
    <cellStyle name="BM UF in Col E 2 2 15" xfId="7199" xr:uid="{00000000-0005-0000-0000-0000081C0000}"/>
    <cellStyle name="BM UF in Col E 2 2 15 2" xfId="7200" xr:uid="{00000000-0005-0000-0000-0000091C0000}"/>
    <cellStyle name="BM UF in Col E 2 2 15 2 2" xfId="7201" xr:uid="{00000000-0005-0000-0000-00000A1C0000}"/>
    <cellStyle name="BM UF in Col E 2 2 15 3" xfId="7202" xr:uid="{00000000-0005-0000-0000-00000B1C0000}"/>
    <cellStyle name="BM UF in Col E 2 2 16" xfId="7203" xr:uid="{00000000-0005-0000-0000-00000C1C0000}"/>
    <cellStyle name="BM UF in Col E 2 2 16 2" xfId="7204" xr:uid="{00000000-0005-0000-0000-00000D1C0000}"/>
    <cellStyle name="BM UF in Col E 2 2 16 2 2" xfId="7205" xr:uid="{00000000-0005-0000-0000-00000E1C0000}"/>
    <cellStyle name="BM UF in Col E 2 2 16 3" xfId="7206" xr:uid="{00000000-0005-0000-0000-00000F1C0000}"/>
    <cellStyle name="BM UF in Col E 2 2 17" xfId="7207" xr:uid="{00000000-0005-0000-0000-0000101C0000}"/>
    <cellStyle name="BM UF in Col E 2 2 17 2" xfId="7208" xr:uid="{00000000-0005-0000-0000-0000111C0000}"/>
    <cellStyle name="BM UF in Col E 2 2 17 2 2" xfId="7209" xr:uid="{00000000-0005-0000-0000-0000121C0000}"/>
    <cellStyle name="BM UF in Col E 2 2 17 3" xfId="7210" xr:uid="{00000000-0005-0000-0000-0000131C0000}"/>
    <cellStyle name="BM UF in Col E 2 2 18" xfId="7211" xr:uid="{00000000-0005-0000-0000-0000141C0000}"/>
    <cellStyle name="BM UF in Col E 2 2 18 2" xfId="7212" xr:uid="{00000000-0005-0000-0000-0000151C0000}"/>
    <cellStyle name="BM UF in Col E 2 2 19" xfId="7213" xr:uid="{00000000-0005-0000-0000-0000161C0000}"/>
    <cellStyle name="BM UF in Col E 2 2 2" xfId="7214" xr:uid="{00000000-0005-0000-0000-0000171C0000}"/>
    <cellStyle name="BM UF in Col E 2 2 2 10" xfId="7215" xr:uid="{00000000-0005-0000-0000-0000181C0000}"/>
    <cellStyle name="BM UF in Col E 2 2 2 10 2" xfId="7216" xr:uid="{00000000-0005-0000-0000-0000191C0000}"/>
    <cellStyle name="BM UF in Col E 2 2 2 10 2 2" xfId="7217" xr:uid="{00000000-0005-0000-0000-00001A1C0000}"/>
    <cellStyle name="BM UF in Col E 2 2 2 10 3" xfId="7218" xr:uid="{00000000-0005-0000-0000-00001B1C0000}"/>
    <cellStyle name="BM UF in Col E 2 2 2 11" xfId="7219" xr:uid="{00000000-0005-0000-0000-00001C1C0000}"/>
    <cellStyle name="BM UF in Col E 2 2 2 11 2" xfId="7220" xr:uid="{00000000-0005-0000-0000-00001D1C0000}"/>
    <cellStyle name="BM UF in Col E 2 2 2 11 2 2" xfId="7221" xr:uid="{00000000-0005-0000-0000-00001E1C0000}"/>
    <cellStyle name="BM UF in Col E 2 2 2 11 3" xfId="7222" xr:uid="{00000000-0005-0000-0000-00001F1C0000}"/>
    <cellStyle name="BM UF in Col E 2 2 2 12" xfId="7223" xr:uid="{00000000-0005-0000-0000-0000201C0000}"/>
    <cellStyle name="BM UF in Col E 2 2 2 12 2" xfId="7224" xr:uid="{00000000-0005-0000-0000-0000211C0000}"/>
    <cellStyle name="BM UF in Col E 2 2 2 12 2 2" xfId="7225" xr:uid="{00000000-0005-0000-0000-0000221C0000}"/>
    <cellStyle name="BM UF in Col E 2 2 2 12 3" xfId="7226" xr:uid="{00000000-0005-0000-0000-0000231C0000}"/>
    <cellStyle name="BM UF in Col E 2 2 2 13" xfId="7227" xr:uid="{00000000-0005-0000-0000-0000241C0000}"/>
    <cellStyle name="BM UF in Col E 2 2 2 13 2" xfId="7228" xr:uid="{00000000-0005-0000-0000-0000251C0000}"/>
    <cellStyle name="BM UF in Col E 2 2 2 13 2 2" xfId="7229" xr:uid="{00000000-0005-0000-0000-0000261C0000}"/>
    <cellStyle name="BM UF in Col E 2 2 2 13 3" xfId="7230" xr:uid="{00000000-0005-0000-0000-0000271C0000}"/>
    <cellStyle name="BM UF in Col E 2 2 2 14" xfId="7231" xr:uid="{00000000-0005-0000-0000-0000281C0000}"/>
    <cellStyle name="BM UF in Col E 2 2 2 14 2" xfId="7232" xr:uid="{00000000-0005-0000-0000-0000291C0000}"/>
    <cellStyle name="BM UF in Col E 2 2 2 14 2 2" xfId="7233" xr:uid="{00000000-0005-0000-0000-00002A1C0000}"/>
    <cellStyle name="BM UF in Col E 2 2 2 14 3" xfId="7234" xr:uid="{00000000-0005-0000-0000-00002B1C0000}"/>
    <cellStyle name="BM UF in Col E 2 2 2 15" xfId="7235" xr:uid="{00000000-0005-0000-0000-00002C1C0000}"/>
    <cellStyle name="BM UF in Col E 2 2 2 15 2" xfId="7236" xr:uid="{00000000-0005-0000-0000-00002D1C0000}"/>
    <cellStyle name="BM UF in Col E 2 2 2 15 2 2" xfId="7237" xr:uid="{00000000-0005-0000-0000-00002E1C0000}"/>
    <cellStyle name="BM UF in Col E 2 2 2 15 3" xfId="7238" xr:uid="{00000000-0005-0000-0000-00002F1C0000}"/>
    <cellStyle name="BM UF in Col E 2 2 2 16" xfId="7239" xr:uid="{00000000-0005-0000-0000-0000301C0000}"/>
    <cellStyle name="BM UF in Col E 2 2 2 16 2" xfId="7240" xr:uid="{00000000-0005-0000-0000-0000311C0000}"/>
    <cellStyle name="BM UF in Col E 2 2 2 16 2 2" xfId="7241" xr:uid="{00000000-0005-0000-0000-0000321C0000}"/>
    <cellStyle name="BM UF in Col E 2 2 2 16 3" xfId="7242" xr:uid="{00000000-0005-0000-0000-0000331C0000}"/>
    <cellStyle name="BM UF in Col E 2 2 2 17" xfId="7243" xr:uid="{00000000-0005-0000-0000-0000341C0000}"/>
    <cellStyle name="BM UF in Col E 2 2 2 17 2" xfId="7244" xr:uid="{00000000-0005-0000-0000-0000351C0000}"/>
    <cellStyle name="BM UF in Col E 2 2 2 17 2 2" xfId="7245" xr:uid="{00000000-0005-0000-0000-0000361C0000}"/>
    <cellStyle name="BM UF in Col E 2 2 2 17 3" xfId="7246" xr:uid="{00000000-0005-0000-0000-0000371C0000}"/>
    <cellStyle name="BM UF in Col E 2 2 2 18" xfId="7247" xr:uid="{00000000-0005-0000-0000-0000381C0000}"/>
    <cellStyle name="BM UF in Col E 2 2 2 18 2" xfId="7248" xr:uid="{00000000-0005-0000-0000-0000391C0000}"/>
    <cellStyle name="BM UF in Col E 2 2 2 18 2 2" xfId="7249" xr:uid="{00000000-0005-0000-0000-00003A1C0000}"/>
    <cellStyle name="BM UF in Col E 2 2 2 18 3" xfId="7250" xr:uid="{00000000-0005-0000-0000-00003B1C0000}"/>
    <cellStyle name="BM UF in Col E 2 2 2 19" xfId="7251" xr:uid="{00000000-0005-0000-0000-00003C1C0000}"/>
    <cellStyle name="BM UF in Col E 2 2 2 19 2" xfId="7252" xr:uid="{00000000-0005-0000-0000-00003D1C0000}"/>
    <cellStyle name="BM UF in Col E 2 2 2 19 2 2" xfId="7253" xr:uid="{00000000-0005-0000-0000-00003E1C0000}"/>
    <cellStyle name="BM UF in Col E 2 2 2 19 3" xfId="7254" xr:uid="{00000000-0005-0000-0000-00003F1C0000}"/>
    <cellStyle name="BM UF in Col E 2 2 2 2" xfId="7255" xr:uid="{00000000-0005-0000-0000-0000401C0000}"/>
    <cellStyle name="BM UF in Col E 2 2 2 2 2" xfId="7256" xr:uid="{00000000-0005-0000-0000-0000411C0000}"/>
    <cellStyle name="BM UF in Col E 2 2 2 2 2 2" xfId="7257" xr:uid="{00000000-0005-0000-0000-0000421C0000}"/>
    <cellStyle name="BM UF in Col E 2 2 2 2 2 3" xfId="7258" xr:uid="{00000000-0005-0000-0000-0000431C0000}"/>
    <cellStyle name="BM UF in Col E 2 2 2 2 3" xfId="7259" xr:uid="{00000000-0005-0000-0000-0000441C0000}"/>
    <cellStyle name="BM UF in Col E 2 2 2 2 3 2" xfId="7260" xr:uid="{00000000-0005-0000-0000-0000451C0000}"/>
    <cellStyle name="BM UF in Col E 2 2 2 2 4" xfId="7261" xr:uid="{00000000-0005-0000-0000-0000461C0000}"/>
    <cellStyle name="BM UF in Col E 2 2 2 20" xfId="7262" xr:uid="{00000000-0005-0000-0000-0000471C0000}"/>
    <cellStyle name="BM UF in Col E 2 2 2 20 2" xfId="7263" xr:uid="{00000000-0005-0000-0000-0000481C0000}"/>
    <cellStyle name="BM UF in Col E 2 2 2 20 2 2" xfId="7264" xr:uid="{00000000-0005-0000-0000-0000491C0000}"/>
    <cellStyle name="BM UF in Col E 2 2 2 20 3" xfId="7265" xr:uid="{00000000-0005-0000-0000-00004A1C0000}"/>
    <cellStyle name="BM UF in Col E 2 2 2 21" xfId="7266" xr:uid="{00000000-0005-0000-0000-00004B1C0000}"/>
    <cellStyle name="BM UF in Col E 2 2 2 21 2" xfId="7267" xr:uid="{00000000-0005-0000-0000-00004C1C0000}"/>
    <cellStyle name="BM UF in Col E 2 2 2 22" xfId="7268" xr:uid="{00000000-0005-0000-0000-00004D1C0000}"/>
    <cellStyle name="BM UF in Col E 2 2 2 23" xfId="7269" xr:uid="{00000000-0005-0000-0000-00004E1C0000}"/>
    <cellStyle name="BM UF in Col E 2 2 2 3" xfId="7270" xr:uid="{00000000-0005-0000-0000-00004F1C0000}"/>
    <cellStyle name="BM UF in Col E 2 2 2 3 2" xfId="7271" xr:uid="{00000000-0005-0000-0000-0000501C0000}"/>
    <cellStyle name="BM UF in Col E 2 2 2 3 2 2" xfId="7272" xr:uid="{00000000-0005-0000-0000-0000511C0000}"/>
    <cellStyle name="BM UF in Col E 2 2 2 3 3" xfId="7273" xr:uid="{00000000-0005-0000-0000-0000521C0000}"/>
    <cellStyle name="BM UF in Col E 2 2 2 3 4" xfId="7274" xr:uid="{00000000-0005-0000-0000-0000531C0000}"/>
    <cellStyle name="BM UF in Col E 2 2 2 4" xfId="7275" xr:uid="{00000000-0005-0000-0000-0000541C0000}"/>
    <cellStyle name="BM UF in Col E 2 2 2 4 2" xfId="7276" xr:uid="{00000000-0005-0000-0000-0000551C0000}"/>
    <cellStyle name="BM UF in Col E 2 2 2 4 2 2" xfId="7277" xr:uid="{00000000-0005-0000-0000-0000561C0000}"/>
    <cellStyle name="BM UF in Col E 2 2 2 4 3" xfId="7278" xr:uid="{00000000-0005-0000-0000-0000571C0000}"/>
    <cellStyle name="BM UF in Col E 2 2 2 4 4" xfId="7279" xr:uid="{00000000-0005-0000-0000-0000581C0000}"/>
    <cellStyle name="BM UF in Col E 2 2 2 5" xfId="7280" xr:uid="{00000000-0005-0000-0000-0000591C0000}"/>
    <cellStyle name="BM UF in Col E 2 2 2 5 2" xfId="7281" xr:uid="{00000000-0005-0000-0000-00005A1C0000}"/>
    <cellStyle name="BM UF in Col E 2 2 2 5 2 2" xfId="7282" xr:uid="{00000000-0005-0000-0000-00005B1C0000}"/>
    <cellStyle name="BM UF in Col E 2 2 2 5 3" xfId="7283" xr:uid="{00000000-0005-0000-0000-00005C1C0000}"/>
    <cellStyle name="BM UF in Col E 2 2 2 6" xfId="7284" xr:uid="{00000000-0005-0000-0000-00005D1C0000}"/>
    <cellStyle name="BM UF in Col E 2 2 2 6 2" xfId="7285" xr:uid="{00000000-0005-0000-0000-00005E1C0000}"/>
    <cellStyle name="BM UF in Col E 2 2 2 6 2 2" xfId="7286" xr:uid="{00000000-0005-0000-0000-00005F1C0000}"/>
    <cellStyle name="BM UF in Col E 2 2 2 6 3" xfId="7287" xr:uid="{00000000-0005-0000-0000-0000601C0000}"/>
    <cellStyle name="BM UF in Col E 2 2 2 7" xfId="7288" xr:uid="{00000000-0005-0000-0000-0000611C0000}"/>
    <cellStyle name="BM UF in Col E 2 2 2 7 2" xfId="7289" xr:uid="{00000000-0005-0000-0000-0000621C0000}"/>
    <cellStyle name="BM UF in Col E 2 2 2 7 2 2" xfId="7290" xr:uid="{00000000-0005-0000-0000-0000631C0000}"/>
    <cellStyle name="BM UF in Col E 2 2 2 7 3" xfId="7291" xr:uid="{00000000-0005-0000-0000-0000641C0000}"/>
    <cellStyle name="BM UF in Col E 2 2 2 8" xfId="7292" xr:uid="{00000000-0005-0000-0000-0000651C0000}"/>
    <cellStyle name="BM UF in Col E 2 2 2 8 2" xfId="7293" xr:uid="{00000000-0005-0000-0000-0000661C0000}"/>
    <cellStyle name="BM UF in Col E 2 2 2 8 2 2" xfId="7294" xr:uid="{00000000-0005-0000-0000-0000671C0000}"/>
    <cellStyle name="BM UF in Col E 2 2 2 8 3" xfId="7295" xr:uid="{00000000-0005-0000-0000-0000681C0000}"/>
    <cellStyle name="BM UF in Col E 2 2 2 9" xfId="7296" xr:uid="{00000000-0005-0000-0000-0000691C0000}"/>
    <cellStyle name="BM UF in Col E 2 2 2 9 2" xfId="7297" xr:uid="{00000000-0005-0000-0000-00006A1C0000}"/>
    <cellStyle name="BM UF in Col E 2 2 2 9 2 2" xfId="7298" xr:uid="{00000000-0005-0000-0000-00006B1C0000}"/>
    <cellStyle name="BM UF in Col E 2 2 2 9 3" xfId="7299" xr:uid="{00000000-0005-0000-0000-00006C1C0000}"/>
    <cellStyle name="BM UF in Col E 2 2 20" xfId="7300" xr:uid="{00000000-0005-0000-0000-00006D1C0000}"/>
    <cellStyle name="BM UF in Col E 2 2 3" xfId="7301" xr:uid="{00000000-0005-0000-0000-00006E1C0000}"/>
    <cellStyle name="BM UF in Col E 2 2 3 2" xfId="7302" xr:uid="{00000000-0005-0000-0000-00006F1C0000}"/>
    <cellStyle name="BM UF in Col E 2 2 3 2 2" xfId="7303" xr:uid="{00000000-0005-0000-0000-0000701C0000}"/>
    <cellStyle name="BM UF in Col E 2 2 3 2 3" xfId="7304" xr:uid="{00000000-0005-0000-0000-0000711C0000}"/>
    <cellStyle name="BM UF in Col E 2 2 3 3" xfId="7305" xr:uid="{00000000-0005-0000-0000-0000721C0000}"/>
    <cellStyle name="BM UF in Col E 2 2 3 3 2" xfId="7306" xr:uid="{00000000-0005-0000-0000-0000731C0000}"/>
    <cellStyle name="BM UF in Col E 2 2 3 4" xfId="7307" xr:uid="{00000000-0005-0000-0000-0000741C0000}"/>
    <cellStyle name="BM UF in Col E 2 2 4" xfId="7308" xr:uid="{00000000-0005-0000-0000-0000751C0000}"/>
    <cellStyle name="BM UF in Col E 2 2 4 2" xfId="7309" xr:uid="{00000000-0005-0000-0000-0000761C0000}"/>
    <cellStyle name="BM UF in Col E 2 2 4 2 2" xfId="7310" xr:uid="{00000000-0005-0000-0000-0000771C0000}"/>
    <cellStyle name="BM UF in Col E 2 2 4 3" xfId="7311" xr:uid="{00000000-0005-0000-0000-0000781C0000}"/>
    <cellStyle name="BM UF in Col E 2 2 4 4" xfId="7312" xr:uid="{00000000-0005-0000-0000-0000791C0000}"/>
    <cellStyle name="BM UF in Col E 2 2 5" xfId="7313" xr:uid="{00000000-0005-0000-0000-00007A1C0000}"/>
    <cellStyle name="BM UF in Col E 2 2 5 2" xfId="7314" xr:uid="{00000000-0005-0000-0000-00007B1C0000}"/>
    <cellStyle name="BM UF in Col E 2 2 5 2 2" xfId="7315" xr:uid="{00000000-0005-0000-0000-00007C1C0000}"/>
    <cellStyle name="BM UF in Col E 2 2 5 3" xfId="7316" xr:uid="{00000000-0005-0000-0000-00007D1C0000}"/>
    <cellStyle name="BM UF in Col E 2 2 5 4" xfId="7317" xr:uid="{00000000-0005-0000-0000-00007E1C0000}"/>
    <cellStyle name="BM UF in Col E 2 2 6" xfId="7318" xr:uid="{00000000-0005-0000-0000-00007F1C0000}"/>
    <cellStyle name="BM UF in Col E 2 2 6 2" xfId="7319" xr:uid="{00000000-0005-0000-0000-0000801C0000}"/>
    <cellStyle name="BM UF in Col E 2 2 6 2 2" xfId="7320" xr:uid="{00000000-0005-0000-0000-0000811C0000}"/>
    <cellStyle name="BM UF in Col E 2 2 6 3" xfId="7321" xr:uid="{00000000-0005-0000-0000-0000821C0000}"/>
    <cellStyle name="BM UF in Col E 2 2 7" xfId="7322" xr:uid="{00000000-0005-0000-0000-0000831C0000}"/>
    <cellStyle name="BM UF in Col E 2 2 7 2" xfId="7323" xr:uid="{00000000-0005-0000-0000-0000841C0000}"/>
    <cellStyle name="BM UF in Col E 2 2 7 2 2" xfId="7324" xr:uid="{00000000-0005-0000-0000-0000851C0000}"/>
    <cellStyle name="BM UF in Col E 2 2 7 3" xfId="7325" xr:uid="{00000000-0005-0000-0000-0000861C0000}"/>
    <cellStyle name="BM UF in Col E 2 2 8" xfId="7326" xr:uid="{00000000-0005-0000-0000-0000871C0000}"/>
    <cellStyle name="BM UF in Col E 2 2 8 2" xfId="7327" xr:uid="{00000000-0005-0000-0000-0000881C0000}"/>
    <cellStyle name="BM UF in Col E 2 2 8 2 2" xfId="7328" xr:uid="{00000000-0005-0000-0000-0000891C0000}"/>
    <cellStyle name="BM UF in Col E 2 2 8 3" xfId="7329" xr:uid="{00000000-0005-0000-0000-00008A1C0000}"/>
    <cellStyle name="BM UF in Col E 2 2 9" xfId="7330" xr:uid="{00000000-0005-0000-0000-00008B1C0000}"/>
    <cellStyle name="BM UF in Col E 2 2 9 2" xfId="7331" xr:uid="{00000000-0005-0000-0000-00008C1C0000}"/>
    <cellStyle name="BM UF in Col E 2 2 9 2 2" xfId="7332" xr:uid="{00000000-0005-0000-0000-00008D1C0000}"/>
    <cellStyle name="BM UF in Col E 2 2 9 3" xfId="7333" xr:uid="{00000000-0005-0000-0000-00008E1C0000}"/>
    <cellStyle name="BM UF in Col E 2 20" xfId="7334" xr:uid="{00000000-0005-0000-0000-00008F1C0000}"/>
    <cellStyle name="BM UF in Col E 2 20 2" xfId="7335" xr:uid="{00000000-0005-0000-0000-0000901C0000}"/>
    <cellStyle name="BM UF in Col E 2 20 2 2" xfId="7336" xr:uid="{00000000-0005-0000-0000-0000911C0000}"/>
    <cellStyle name="BM UF in Col E 2 20 3" xfId="7337" xr:uid="{00000000-0005-0000-0000-0000921C0000}"/>
    <cellStyle name="BM UF in Col E 2 21" xfId="7338" xr:uid="{00000000-0005-0000-0000-0000931C0000}"/>
    <cellStyle name="BM UF in Col E 2 21 2" xfId="7339" xr:uid="{00000000-0005-0000-0000-0000941C0000}"/>
    <cellStyle name="BM UF in Col E 2 22" xfId="7340" xr:uid="{00000000-0005-0000-0000-0000951C0000}"/>
    <cellStyle name="BM UF in Col E 2 23" xfId="7341" xr:uid="{00000000-0005-0000-0000-0000961C0000}"/>
    <cellStyle name="BM UF in Col E 2 3" xfId="7342" xr:uid="{00000000-0005-0000-0000-0000971C0000}"/>
    <cellStyle name="BM UF in Col E 2 3 10" xfId="7343" xr:uid="{00000000-0005-0000-0000-0000981C0000}"/>
    <cellStyle name="BM UF in Col E 2 3 10 2" xfId="7344" xr:uid="{00000000-0005-0000-0000-0000991C0000}"/>
    <cellStyle name="BM UF in Col E 2 3 10 2 2" xfId="7345" xr:uid="{00000000-0005-0000-0000-00009A1C0000}"/>
    <cellStyle name="BM UF in Col E 2 3 10 3" xfId="7346" xr:uid="{00000000-0005-0000-0000-00009B1C0000}"/>
    <cellStyle name="BM UF in Col E 2 3 11" xfId="7347" xr:uid="{00000000-0005-0000-0000-00009C1C0000}"/>
    <cellStyle name="BM UF in Col E 2 3 11 2" xfId="7348" xr:uid="{00000000-0005-0000-0000-00009D1C0000}"/>
    <cellStyle name="BM UF in Col E 2 3 11 2 2" xfId="7349" xr:uid="{00000000-0005-0000-0000-00009E1C0000}"/>
    <cellStyle name="BM UF in Col E 2 3 11 3" xfId="7350" xr:uid="{00000000-0005-0000-0000-00009F1C0000}"/>
    <cellStyle name="BM UF in Col E 2 3 12" xfId="7351" xr:uid="{00000000-0005-0000-0000-0000A01C0000}"/>
    <cellStyle name="BM UF in Col E 2 3 12 2" xfId="7352" xr:uid="{00000000-0005-0000-0000-0000A11C0000}"/>
    <cellStyle name="BM UF in Col E 2 3 12 2 2" xfId="7353" xr:uid="{00000000-0005-0000-0000-0000A21C0000}"/>
    <cellStyle name="BM UF in Col E 2 3 12 3" xfId="7354" xr:uid="{00000000-0005-0000-0000-0000A31C0000}"/>
    <cellStyle name="BM UF in Col E 2 3 13" xfId="7355" xr:uid="{00000000-0005-0000-0000-0000A41C0000}"/>
    <cellStyle name="BM UF in Col E 2 3 13 2" xfId="7356" xr:uid="{00000000-0005-0000-0000-0000A51C0000}"/>
    <cellStyle name="BM UF in Col E 2 3 13 2 2" xfId="7357" xr:uid="{00000000-0005-0000-0000-0000A61C0000}"/>
    <cellStyle name="BM UF in Col E 2 3 13 3" xfId="7358" xr:uid="{00000000-0005-0000-0000-0000A71C0000}"/>
    <cellStyle name="BM UF in Col E 2 3 14" xfId="7359" xr:uid="{00000000-0005-0000-0000-0000A81C0000}"/>
    <cellStyle name="BM UF in Col E 2 3 14 2" xfId="7360" xr:uid="{00000000-0005-0000-0000-0000A91C0000}"/>
    <cellStyle name="BM UF in Col E 2 3 14 2 2" xfId="7361" xr:uid="{00000000-0005-0000-0000-0000AA1C0000}"/>
    <cellStyle name="BM UF in Col E 2 3 14 3" xfId="7362" xr:uid="{00000000-0005-0000-0000-0000AB1C0000}"/>
    <cellStyle name="BM UF in Col E 2 3 15" xfId="7363" xr:uid="{00000000-0005-0000-0000-0000AC1C0000}"/>
    <cellStyle name="BM UF in Col E 2 3 15 2" xfId="7364" xr:uid="{00000000-0005-0000-0000-0000AD1C0000}"/>
    <cellStyle name="BM UF in Col E 2 3 15 2 2" xfId="7365" xr:uid="{00000000-0005-0000-0000-0000AE1C0000}"/>
    <cellStyle name="BM UF in Col E 2 3 15 3" xfId="7366" xr:uid="{00000000-0005-0000-0000-0000AF1C0000}"/>
    <cellStyle name="BM UF in Col E 2 3 16" xfId="7367" xr:uid="{00000000-0005-0000-0000-0000B01C0000}"/>
    <cellStyle name="BM UF in Col E 2 3 16 2" xfId="7368" xr:uid="{00000000-0005-0000-0000-0000B11C0000}"/>
    <cellStyle name="BM UF in Col E 2 3 16 2 2" xfId="7369" xr:uid="{00000000-0005-0000-0000-0000B21C0000}"/>
    <cellStyle name="BM UF in Col E 2 3 16 3" xfId="7370" xr:uid="{00000000-0005-0000-0000-0000B31C0000}"/>
    <cellStyle name="BM UF in Col E 2 3 17" xfId="7371" xr:uid="{00000000-0005-0000-0000-0000B41C0000}"/>
    <cellStyle name="BM UF in Col E 2 3 17 2" xfId="7372" xr:uid="{00000000-0005-0000-0000-0000B51C0000}"/>
    <cellStyle name="BM UF in Col E 2 3 17 2 2" xfId="7373" xr:uid="{00000000-0005-0000-0000-0000B61C0000}"/>
    <cellStyle name="BM UF in Col E 2 3 17 3" xfId="7374" xr:uid="{00000000-0005-0000-0000-0000B71C0000}"/>
    <cellStyle name="BM UF in Col E 2 3 18" xfId="7375" xr:uid="{00000000-0005-0000-0000-0000B81C0000}"/>
    <cellStyle name="BM UF in Col E 2 3 18 2" xfId="7376" xr:uid="{00000000-0005-0000-0000-0000B91C0000}"/>
    <cellStyle name="BM UF in Col E 2 3 19" xfId="7377" xr:uid="{00000000-0005-0000-0000-0000BA1C0000}"/>
    <cellStyle name="BM UF in Col E 2 3 2" xfId="7378" xr:uid="{00000000-0005-0000-0000-0000BB1C0000}"/>
    <cellStyle name="BM UF in Col E 2 3 2 10" xfId="7379" xr:uid="{00000000-0005-0000-0000-0000BC1C0000}"/>
    <cellStyle name="BM UF in Col E 2 3 2 10 2" xfId="7380" xr:uid="{00000000-0005-0000-0000-0000BD1C0000}"/>
    <cellStyle name="BM UF in Col E 2 3 2 10 2 2" xfId="7381" xr:uid="{00000000-0005-0000-0000-0000BE1C0000}"/>
    <cellStyle name="BM UF in Col E 2 3 2 10 3" xfId="7382" xr:uid="{00000000-0005-0000-0000-0000BF1C0000}"/>
    <cellStyle name="BM UF in Col E 2 3 2 11" xfId="7383" xr:uid="{00000000-0005-0000-0000-0000C01C0000}"/>
    <cellStyle name="BM UF in Col E 2 3 2 11 2" xfId="7384" xr:uid="{00000000-0005-0000-0000-0000C11C0000}"/>
    <cellStyle name="BM UF in Col E 2 3 2 11 2 2" xfId="7385" xr:uid="{00000000-0005-0000-0000-0000C21C0000}"/>
    <cellStyle name="BM UF in Col E 2 3 2 11 3" xfId="7386" xr:uid="{00000000-0005-0000-0000-0000C31C0000}"/>
    <cellStyle name="BM UF in Col E 2 3 2 12" xfId="7387" xr:uid="{00000000-0005-0000-0000-0000C41C0000}"/>
    <cellStyle name="BM UF in Col E 2 3 2 12 2" xfId="7388" xr:uid="{00000000-0005-0000-0000-0000C51C0000}"/>
    <cellStyle name="BM UF in Col E 2 3 2 12 2 2" xfId="7389" xr:uid="{00000000-0005-0000-0000-0000C61C0000}"/>
    <cellStyle name="BM UF in Col E 2 3 2 12 3" xfId="7390" xr:uid="{00000000-0005-0000-0000-0000C71C0000}"/>
    <cellStyle name="BM UF in Col E 2 3 2 13" xfId="7391" xr:uid="{00000000-0005-0000-0000-0000C81C0000}"/>
    <cellStyle name="BM UF in Col E 2 3 2 13 2" xfId="7392" xr:uid="{00000000-0005-0000-0000-0000C91C0000}"/>
    <cellStyle name="BM UF in Col E 2 3 2 13 2 2" xfId="7393" xr:uid="{00000000-0005-0000-0000-0000CA1C0000}"/>
    <cellStyle name="BM UF in Col E 2 3 2 13 3" xfId="7394" xr:uid="{00000000-0005-0000-0000-0000CB1C0000}"/>
    <cellStyle name="BM UF in Col E 2 3 2 14" xfId="7395" xr:uid="{00000000-0005-0000-0000-0000CC1C0000}"/>
    <cellStyle name="BM UF in Col E 2 3 2 14 2" xfId="7396" xr:uid="{00000000-0005-0000-0000-0000CD1C0000}"/>
    <cellStyle name="BM UF in Col E 2 3 2 14 2 2" xfId="7397" xr:uid="{00000000-0005-0000-0000-0000CE1C0000}"/>
    <cellStyle name="BM UF in Col E 2 3 2 14 3" xfId="7398" xr:uid="{00000000-0005-0000-0000-0000CF1C0000}"/>
    <cellStyle name="BM UF in Col E 2 3 2 15" xfId="7399" xr:uid="{00000000-0005-0000-0000-0000D01C0000}"/>
    <cellStyle name="BM UF in Col E 2 3 2 15 2" xfId="7400" xr:uid="{00000000-0005-0000-0000-0000D11C0000}"/>
    <cellStyle name="BM UF in Col E 2 3 2 15 2 2" xfId="7401" xr:uid="{00000000-0005-0000-0000-0000D21C0000}"/>
    <cellStyle name="BM UF in Col E 2 3 2 15 3" xfId="7402" xr:uid="{00000000-0005-0000-0000-0000D31C0000}"/>
    <cellStyle name="BM UF in Col E 2 3 2 16" xfId="7403" xr:uid="{00000000-0005-0000-0000-0000D41C0000}"/>
    <cellStyle name="BM UF in Col E 2 3 2 16 2" xfId="7404" xr:uid="{00000000-0005-0000-0000-0000D51C0000}"/>
    <cellStyle name="BM UF in Col E 2 3 2 16 2 2" xfId="7405" xr:uid="{00000000-0005-0000-0000-0000D61C0000}"/>
    <cellStyle name="BM UF in Col E 2 3 2 16 3" xfId="7406" xr:uid="{00000000-0005-0000-0000-0000D71C0000}"/>
    <cellStyle name="BM UF in Col E 2 3 2 17" xfId="7407" xr:uid="{00000000-0005-0000-0000-0000D81C0000}"/>
    <cellStyle name="BM UF in Col E 2 3 2 17 2" xfId="7408" xr:uid="{00000000-0005-0000-0000-0000D91C0000}"/>
    <cellStyle name="BM UF in Col E 2 3 2 17 2 2" xfId="7409" xr:uid="{00000000-0005-0000-0000-0000DA1C0000}"/>
    <cellStyle name="BM UF in Col E 2 3 2 17 3" xfId="7410" xr:uid="{00000000-0005-0000-0000-0000DB1C0000}"/>
    <cellStyle name="BM UF in Col E 2 3 2 18" xfId="7411" xr:uid="{00000000-0005-0000-0000-0000DC1C0000}"/>
    <cellStyle name="BM UF in Col E 2 3 2 18 2" xfId="7412" xr:uid="{00000000-0005-0000-0000-0000DD1C0000}"/>
    <cellStyle name="BM UF in Col E 2 3 2 18 2 2" xfId="7413" xr:uid="{00000000-0005-0000-0000-0000DE1C0000}"/>
    <cellStyle name="BM UF in Col E 2 3 2 18 3" xfId="7414" xr:uid="{00000000-0005-0000-0000-0000DF1C0000}"/>
    <cellStyle name="BM UF in Col E 2 3 2 19" xfId="7415" xr:uid="{00000000-0005-0000-0000-0000E01C0000}"/>
    <cellStyle name="BM UF in Col E 2 3 2 19 2" xfId="7416" xr:uid="{00000000-0005-0000-0000-0000E11C0000}"/>
    <cellStyle name="BM UF in Col E 2 3 2 19 2 2" xfId="7417" xr:uid="{00000000-0005-0000-0000-0000E21C0000}"/>
    <cellStyle name="BM UF in Col E 2 3 2 19 3" xfId="7418" xr:uid="{00000000-0005-0000-0000-0000E31C0000}"/>
    <cellStyle name="BM UF in Col E 2 3 2 2" xfId="7419" xr:uid="{00000000-0005-0000-0000-0000E41C0000}"/>
    <cellStyle name="BM UF in Col E 2 3 2 2 2" xfId="7420" xr:uid="{00000000-0005-0000-0000-0000E51C0000}"/>
    <cellStyle name="BM UF in Col E 2 3 2 2 2 2" xfId="7421" xr:uid="{00000000-0005-0000-0000-0000E61C0000}"/>
    <cellStyle name="BM UF in Col E 2 3 2 2 3" xfId="7422" xr:uid="{00000000-0005-0000-0000-0000E71C0000}"/>
    <cellStyle name="BM UF in Col E 2 3 2 2 4" xfId="7423" xr:uid="{00000000-0005-0000-0000-0000E81C0000}"/>
    <cellStyle name="BM UF in Col E 2 3 2 20" xfId="7424" xr:uid="{00000000-0005-0000-0000-0000E91C0000}"/>
    <cellStyle name="BM UF in Col E 2 3 2 20 2" xfId="7425" xr:uid="{00000000-0005-0000-0000-0000EA1C0000}"/>
    <cellStyle name="BM UF in Col E 2 3 2 20 2 2" xfId="7426" xr:uid="{00000000-0005-0000-0000-0000EB1C0000}"/>
    <cellStyle name="BM UF in Col E 2 3 2 20 3" xfId="7427" xr:uid="{00000000-0005-0000-0000-0000EC1C0000}"/>
    <cellStyle name="BM UF in Col E 2 3 2 21" xfId="7428" xr:uid="{00000000-0005-0000-0000-0000ED1C0000}"/>
    <cellStyle name="BM UF in Col E 2 3 2 21 2" xfId="7429" xr:uid="{00000000-0005-0000-0000-0000EE1C0000}"/>
    <cellStyle name="BM UF in Col E 2 3 2 22" xfId="7430" xr:uid="{00000000-0005-0000-0000-0000EF1C0000}"/>
    <cellStyle name="BM UF in Col E 2 3 2 23" xfId="7431" xr:uid="{00000000-0005-0000-0000-0000F01C0000}"/>
    <cellStyle name="BM UF in Col E 2 3 2 3" xfId="7432" xr:uid="{00000000-0005-0000-0000-0000F11C0000}"/>
    <cellStyle name="BM UF in Col E 2 3 2 3 2" xfId="7433" xr:uid="{00000000-0005-0000-0000-0000F21C0000}"/>
    <cellStyle name="BM UF in Col E 2 3 2 3 2 2" xfId="7434" xr:uid="{00000000-0005-0000-0000-0000F31C0000}"/>
    <cellStyle name="BM UF in Col E 2 3 2 3 3" xfId="7435" xr:uid="{00000000-0005-0000-0000-0000F41C0000}"/>
    <cellStyle name="BM UF in Col E 2 3 2 3 4" xfId="7436" xr:uid="{00000000-0005-0000-0000-0000F51C0000}"/>
    <cellStyle name="BM UF in Col E 2 3 2 4" xfId="7437" xr:uid="{00000000-0005-0000-0000-0000F61C0000}"/>
    <cellStyle name="BM UF in Col E 2 3 2 4 2" xfId="7438" xr:uid="{00000000-0005-0000-0000-0000F71C0000}"/>
    <cellStyle name="BM UF in Col E 2 3 2 4 2 2" xfId="7439" xr:uid="{00000000-0005-0000-0000-0000F81C0000}"/>
    <cellStyle name="BM UF in Col E 2 3 2 4 3" xfId="7440" xr:uid="{00000000-0005-0000-0000-0000F91C0000}"/>
    <cellStyle name="BM UF in Col E 2 3 2 5" xfId="7441" xr:uid="{00000000-0005-0000-0000-0000FA1C0000}"/>
    <cellStyle name="BM UF in Col E 2 3 2 5 2" xfId="7442" xr:uid="{00000000-0005-0000-0000-0000FB1C0000}"/>
    <cellStyle name="BM UF in Col E 2 3 2 5 2 2" xfId="7443" xr:uid="{00000000-0005-0000-0000-0000FC1C0000}"/>
    <cellStyle name="BM UF in Col E 2 3 2 5 3" xfId="7444" xr:uid="{00000000-0005-0000-0000-0000FD1C0000}"/>
    <cellStyle name="BM UF in Col E 2 3 2 6" xfId="7445" xr:uid="{00000000-0005-0000-0000-0000FE1C0000}"/>
    <cellStyle name="BM UF in Col E 2 3 2 6 2" xfId="7446" xr:uid="{00000000-0005-0000-0000-0000FF1C0000}"/>
    <cellStyle name="BM UF in Col E 2 3 2 6 2 2" xfId="7447" xr:uid="{00000000-0005-0000-0000-0000001D0000}"/>
    <cellStyle name="BM UF in Col E 2 3 2 6 3" xfId="7448" xr:uid="{00000000-0005-0000-0000-0000011D0000}"/>
    <cellStyle name="BM UF in Col E 2 3 2 7" xfId="7449" xr:uid="{00000000-0005-0000-0000-0000021D0000}"/>
    <cellStyle name="BM UF in Col E 2 3 2 7 2" xfId="7450" xr:uid="{00000000-0005-0000-0000-0000031D0000}"/>
    <cellStyle name="BM UF in Col E 2 3 2 7 2 2" xfId="7451" xr:uid="{00000000-0005-0000-0000-0000041D0000}"/>
    <cellStyle name="BM UF in Col E 2 3 2 7 3" xfId="7452" xr:uid="{00000000-0005-0000-0000-0000051D0000}"/>
    <cellStyle name="BM UF in Col E 2 3 2 8" xfId="7453" xr:uid="{00000000-0005-0000-0000-0000061D0000}"/>
    <cellStyle name="BM UF in Col E 2 3 2 8 2" xfId="7454" xr:uid="{00000000-0005-0000-0000-0000071D0000}"/>
    <cellStyle name="BM UF in Col E 2 3 2 8 2 2" xfId="7455" xr:uid="{00000000-0005-0000-0000-0000081D0000}"/>
    <cellStyle name="BM UF in Col E 2 3 2 8 3" xfId="7456" xr:uid="{00000000-0005-0000-0000-0000091D0000}"/>
    <cellStyle name="BM UF in Col E 2 3 2 9" xfId="7457" xr:uid="{00000000-0005-0000-0000-00000A1D0000}"/>
    <cellStyle name="BM UF in Col E 2 3 2 9 2" xfId="7458" xr:uid="{00000000-0005-0000-0000-00000B1D0000}"/>
    <cellStyle name="BM UF in Col E 2 3 2 9 2 2" xfId="7459" xr:uid="{00000000-0005-0000-0000-00000C1D0000}"/>
    <cellStyle name="BM UF in Col E 2 3 2 9 3" xfId="7460" xr:uid="{00000000-0005-0000-0000-00000D1D0000}"/>
    <cellStyle name="BM UF in Col E 2 3 20" xfId="7461" xr:uid="{00000000-0005-0000-0000-00000E1D0000}"/>
    <cellStyle name="BM UF in Col E 2 3 3" xfId="7462" xr:uid="{00000000-0005-0000-0000-00000F1D0000}"/>
    <cellStyle name="BM UF in Col E 2 3 3 2" xfId="7463" xr:uid="{00000000-0005-0000-0000-0000101D0000}"/>
    <cellStyle name="BM UF in Col E 2 3 3 2 2" xfId="7464" xr:uid="{00000000-0005-0000-0000-0000111D0000}"/>
    <cellStyle name="BM UF in Col E 2 3 3 3" xfId="7465" xr:uid="{00000000-0005-0000-0000-0000121D0000}"/>
    <cellStyle name="BM UF in Col E 2 3 3 4" xfId="7466" xr:uid="{00000000-0005-0000-0000-0000131D0000}"/>
    <cellStyle name="BM UF in Col E 2 3 4" xfId="7467" xr:uid="{00000000-0005-0000-0000-0000141D0000}"/>
    <cellStyle name="BM UF in Col E 2 3 4 2" xfId="7468" xr:uid="{00000000-0005-0000-0000-0000151D0000}"/>
    <cellStyle name="BM UF in Col E 2 3 4 2 2" xfId="7469" xr:uid="{00000000-0005-0000-0000-0000161D0000}"/>
    <cellStyle name="BM UF in Col E 2 3 4 3" xfId="7470" xr:uid="{00000000-0005-0000-0000-0000171D0000}"/>
    <cellStyle name="BM UF in Col E 2 3 4 4" xfId="7471" xr:uid="{00000000-0005-0000-0000-0000181D0000}"/>
    <cellStyle name="BM UF in Col E 2 3 5" xfId="7472" xr:uid="{00000000-0005-0000-0000-0000191D0000}"/>
    <cellStyle name="BM UF in Col E 2 3 5 2" xfId="7473" xr:uid="{00000000-0005-0000-0000-00001A1D0000}"/>
    <cellStyle name="BM UF in Col E 2 3 5 2 2" xfId="7474" xr:uid="{00000000-0005-0000-0000-00001B1D0000}"/>
    <cellStyle name="BM UF in Col E 2 3 5 3" xfId="7475" xr:uid="{00000000-0005-0000-0000-00001C1D0000}"/>
    <cellStyle name="BM UF in Col E 2 3 6" xfId="7476" xr:uid="{00000000-0005-0000-0000-00001D1D0000}"/>
    <cellStyle name="BM UF in Col E 2 3 6 2" xfId="7477" xr:uid="{00000000-0005-0000-0000-00001E1D0000}"/>
    <cellStyle name="BM UF in Col E 2 3 6 2 2" xfId="7478" xr:uid="{00000000-0005-0000-0000-00001F1D0000}"/>
    <cellStyle name="BM UF in Col E 2 3 6 3" xfId="7479" xr:uid="{00000000-0005-0000-0000-0000201D0000}"/>
    <cellStyle name="BM UF in Col E 2 3 7" xfId="7480" xr:uid="{00000000-0005-0000-0000-0000211D0000}"/>
    <cellStyle name="BM UF in Col E 2 3 7 2" xfId="7481" xr:uid="{00000000-0005-0000-0000-0000221D0000}"/>
    <cellStyle name="BM UF in Col E 2 3 7 2 2" xfId="7482" xr:uid="{00000000-0005-0000-0000-0000231D0000}"/>
    <cellStyle name="BM UF in Col E 2 3 7 3" xfId="7483" xr:uid="{00000000-0005-0000-0000-0000241D0000}"/>
    <cellStyle name="BM UF in Col E 2 3 8" xfId="7484" xr:uid="{00000000-0005-0000-0000-0000251D0000}"/>
    <cellStyle name="BM UF in Col E 2 3 8 2" xfId="7485" xr:uid="{00000000-0005-0000-0000-0000261D0000}"/>
    <cellStyle name="BM UF in Col E 2 3 8 2 2" xfId="7486" xr:uid="{00000000-0005-0000-0000-0000271D0000}"/>
    <cellStyle name="BM UF in Col E 2 3 8 3" xfId="7487" xr:uid="{00000000-0005-0000-0000-0000281D0000}"/>
    <cellStyle name="BM UF in Col E 2 3 9" xfId="7488" xr:uid="{00000000-0005-0000-0000-0000291D0000}"/>
    <cellStyle name="BM UF in Col E 2 3 9 2" xfId="7489" xr:uid="{00000000-0005-0000-0000-00002A1D0000}"/>
    <cellStyle name="BM UF in Col E 2 3 9 2 2" xfId="7490" xr:uid="{00000000-0005-0000-0000-00002B1D0000}"/>
    <cellStyle name="BM UF in Col E 2 3 9 3" xfId="7491" xr:uid="{00000000-0005-0000-0000-00002C1D0000}"/>
    <cellStyle name="BM UF in Col E 2 4" xfId="7492" xr:uid="{00000000-0005-0000-0000-00002D1D0000}"/>
    <cellStyle name="BM UF in Col E 2 4 10" xfId="7493" xr:uid="{00000000-0005-0000-0000-00002E1D0000}"/>
    <cellStyle name="BM UF in Col E 2 4 10 2" xfId="7494" xr:uid="{00000000-0005-0000-0000-00002F1D0000}"/>
    <cellStyle name="BM UF in Col E 2 4 10 2 2" xfId="7495" xr:uid="{00000000-0005-0000-0000-0000301D0000}"/>
    <cellStyle name="BM UF in Col E 2 4 10 3" xfId="7496" xr:uid="{00000000-0005-0000-0000-0000311D0000}"/>
    <cellStyle name="BM UF in Col E 2 4 11" xfId="7497" xr:uid="{00000000-0005-0000-0000-0000321D0000}"/>
    <cellStyle name="BM UF in Col E 2 4 11 2" xfId="7498" xr:uid="{00000000-0005-0000-0000-0000331D0000}"/>
    <cellStyle name="BM UF in Col E 2 4 11 2 2" xfId="7499" xr:uid="{00000000-0005-0000-0000-0000341D0000}"/>
    <cellStyle name="BM UF in Col E 2 4 11 3" xfId="7500" xr:uid="{00000000-0005-0000-0000-0000351D0000}"/>
    <cellStyle name="BM UF in Col E 2 4 12" xfId="7501" xr:uid="{00000000-0005-0000-0000-0000361D0000}"/>
    <cellStyle name="BM UF in Col E 2 4 12 2" xfId="7502" xr:uid="{00000000-0005-0000-0000-0000371D0000}"/>
    <cellStyle name="BM UF in Col E 2 4 12 2 2" xfId="7503" xr:uid="{00000000-0005-0000-0000-0000381D0000}"/>
    <cellStyle name="BM UF in Col E 2 4 12 3" xfId="7504" xr:uid="{00000000-0005-0000-0000-0000391D0000}"/>
    <cellStyle name="BM UF in Col E 2 4 13" xfId="7505" xr:uid="{00000000-0005-0000-0000-00003A1D0000}"/>
    <cellStyle name="BM UF in Col E 2 4 13 2" xfId="7506" xr:uid="{00000000-0005-0000-0000-00003B1D0000}"/>
    <cellStyle name="BM UF in Col E 2 4 13 2 2" xfId="7507" xr:uid="{00000000-0005-0000-0000-00003C1D0000}"/>
    <cellStyle name="BM UF in Col E 2 4 13 3" xfId="7508" xr:uid="{00000000-0005-0000-0000-00003D1D0000}"/>
    <cellStyle name="BM UF in Col E 2 4 14" xfId="7509" xr:uid="{00000000-0005-0000-0000-00003E1D0000}"/>
    <cellStyle name="BM UF in Col E 2 4 14 2" xfId="7510" xr:uid="{00000000-0005-0000-0000-00003F1D0000}"/>
    <cellStyle name="BM UF in Col E 2 4 14 2 2" xfId="7511" xr:uid="{00000000-0005-0000-0000-0000401D0000}"/>
    <cellStyle name="BM UF in Col E 2 4 14 3" xfId="7512" xr:uid="{00000000-0005-0000-0000-0000411D0000}"/>
    <cellStyle name="BM UF in Col E 2 4 15" xfId="7513" xr:uid="{00000000-0005-0000-0000-0000421D0000}"/>
    <cellStyle name="BM UF in Col E 2 4 15 2" xfId="7514" xr:uid="{00000000-0005-0000-0000-0000431D0000}"/>
    <cellStyle name="BM UF in Col E 2 4 15 2 2" xfId="7515" xr:uid="{00000000-0005-0000-0000-0000441D0000}"/>
    <cellStyle name="BM UF in Col E 2 4 15 3" xfId="7516" xr:uid="{00000000-0005-0000-0000-0000451D0000}"/>
    <cellStyle name="BM UF in Col E 2 4 16" xfId="7517" xr:uid="{00000000-0005-0000-0000-0000461D0000}"/>
    <cellStyle name="BM UF in Col E 2 4 16 2" xfId="7518" xr:uid="{00000000-0005-0000-0000-0000471D0000}"/>
    <cellStyle name="BM UF in Col E 2 4 16 2 2" xfId="7519" xr:uid="{00000000-0005-0000-0000-0000481D0000}"/>
    <cellStyle name="BM UF in Col E 2 4 16 3" xfId="7520" xr:uid="{00000000-0005-0000-0000-0000491D0000}"/>
    <cellStyle name="BM UF in Col E 2 4 17" xfId="7521" xr:uid="{00000000-0005-0000-0000-00004A1D0000}"/>
    <cellStyle name="BM UF in Col E 2 4 17 2" xfId="7522" xr:uid="{00000000-0005-0000-0000-00004B1D0000}"/>
    <cellStyle name="BM UF in Col E 2 4 17 2 2" xfId="7523" xr:uid="{00000000-0005-0000-0000-00004C1D0000}"/>
    <cellStyle name="BM UF in Col E 2 4 17 3" xfId="7524" xr:uid="{00000000-0005-0000-0000-00004D1D0000}"/>
    <cellStyle name="BM UF in Col E 2 4 18" xfId="7525" xr:uid="{00000000-0005-0000-0000-00004E1D0000}"/>
    <cellStyle name="BM UF in Col E 2 4 18 2" xfId="7526" xr:uid="{00000000-0005-0000-0000-00004F1D0000}"/>
    <cellStyle name="BM UF in Col E 2 4 18 2 2" xfId="7527" xr:uid="{00000000-0005-0000-0000-0000501D0000}"/>
    <cellStyle name="BM UF in Col E 2 4 18 3" xfId="7528" xr:uid="{00000000-0005-0000-0000-0000511D0000}"/>
    <cellStyle name="BM UF in Col E 2 4 19" xfId="7529" xr:uid="{00000000-0005-0000-0000-0000521D0000}"/>
    <cellStyle name="BM UF in Col E 2 4 19 2" xfId="7530" xr:uid="{00000000-0005-0000-0000-0000531D0000}"/>
    <cellStyle name="BM UF in Col E 2 4 19 2 2" xfId="7531" xr:uid="{00000000-0005-0000-0000-0000541D0000}"/>
    <cellStyle name="BM UF in Col E 2 4 19 3" xfId="7532" xr:uid="{00000000-0005-0000-0000-0000551D0000}"/>
    <cellStyle name="BM UF in Col E 2 4 2" xfId="7533" xr:uid="{00000000-0005-0000-0000-0000561D0000}"/>
    <cellStyle name="BM UF in Col E 2 4 2 10" xfId="7534" xr:uid="{00000000-0005-0000-0000-0000571D0000}"/>
    <cellStyle name="BM UF in Col E 2 4 2 10 2" xfId="7535" xr:uid="{00000000-0005-0000-0000-0000581D0000}"/>
    <cellStyle name="BM UF in Col E 2 4 2 10 2 2" xfId="7536" xr:uid="{00000000-0005-0000-0000-0000591D0000}"/>
    <cellStyle name="BM UF in Col E 2 4 2 10 3" xfId="7537" xr:uid="{00000000-0005-0000-0000-00005A1D0000}"/>
    <cellStyle name="BM UF in Col E 2 4 2 11" xfId="7538" xr:uid="{00000000-0005-0000-0000-00005B1D0000}"/>
    <cellStyle name="BM UF in Col E 2 4 2 11 2" xfId="7539" xr:uid="{00000000-0005-0000-0000-00005C1D0000}"/>
    <cellStyle name="BM UF in Col E 2 4 2 11 2 2" xfId="7540" xr:uid="{00000000-0005-0000-0000-00005D1D0000}"/>
    <cellStyle name="BM UF in Col E 2 4 2 11 3" xfId="7541" xr:uid="{00000000-0005-0000-0000-00005E1D0000}"/>
    <cellStyle name="BM UF in Col E 2 4 2 12" xfId="7542" xr:uid="{00000000-0005-0000-0000-00005F1D0000}"/>
    <cellStyle name="BM UF in Col E 2 4 2 12 2" xfId="7543" xr:uid="{00000000-0005-0000-0000-0000601D0000}"/>
    <cellStyle name="BM UF in Col E 2 4 2 12 2 2" xfId="7544" xr:uid="{00000000-0005-0000-0000-0000611D0000}"/>
    <cellStyle name="BM UF in Col E 2 4 2 12 3" xfId="7545" xr:uid="{00000000-0005-0000-0000-0000621D0000}"/>
    <cellStyle name="BM UF in Col E 2 4 2 13" xfId="7546" xr:uid="{00000000-0005-0000-0000-0000631D0000}"/>
    <cellStyle name="BM UF in Col E 2 4 2 13 2" xfId="7547" xr:uid="{00000000-0005-0000-0000-0000641D0000}"/>
    <cellStyle name="BM UF in Col E 2 4 2 13 2 2" xfId="7548" xr:uid="{00000000-0005-0000-0000-0000651D0000}"/>
    <cellStyle name="BM UF in Col E 2 4 2 13 3" xfId="7549" xr:uid="{00000000-0005-0000-0000-0000661D0000}"/>
    <cellStyle name="BM UF in Col E 2 4 2 14" xfId="7550" xr:uid="{00000000-0005-0000-0000-0000671D0000}"/>
    <cellStyle name="BM UF in Col E 2 4 2 14 2" xfId="7551" xr:uid="{00000000-0005-0000-0000-0000681D0000}"/>
    <cellStyle name="BM UF in Col E 2 4 2 14 2 2" xfId="7552" xr:uid="{00000000-0005-0000-0000-0000691D0000}"/>
    <cellStyle name="BM UF in Col E 2 4 2 14 3" xfId="7553" xr:uid="{00000000-0005-0000-0000-00006A1D0000}"/>
    <cellStyle name="BM UF in Col E 2 4 2 15" xfId="7554" xr:uid="{00000000-0005-0000-0000-00006B1D0000}"/>
    <cellStyle name="BM UF in Col E 2 4 2 15 2" xfId="7555" xr:uid="{00000000-0005-0000-0000-00006C1D0000}"/>
    <cellStyle name="BM UF in Col E 2 4 2 15 2 2" xfId="7556" xr:uid="{00000000-0005-0000-0000-00006D1D0000}"/>
    <cellStyle name="BM UF in Col E 2 4 2 15 3" xfId="7557" xr:uid="{00000000-0005-0000-0000-00006E1D0000}"/>
    <cellStyle name="BM UF in Col E 2 4 2 16" xfId="7558" xr:uid="{00000000-0005-0000-0000-00006F1D0000}"/>
    <cellStyle name="BM UF in Col E 2 4 2 16 2" xfId="7559" xr:uid="{00000000-0005-0000-0000-0000701D0000}"/>
    <cellStyle name="BM UF in Col E 2 4 2 16 2 2" xfId="7560" xr:uid="{00000000-0005-0000-0000-0000711D0000}"/>
    <cellStyle name="BM UF in Col E 2 4 2 16 3" xfId="7561" xr:uid="{00000000-0005-0000-0000-0000721D0000}"/>
    <cellStyle name="BM UF in Col E 2 4 2 17" xfId="7562" xr:uid="{00000000-0005-0000-0000-0000731D0000}"/>
    <cellStyle name="BM UF in Col E 2 4 2 17 2" xfId="7563" xr:uid="{00000000-0005-0000-0000-0000741D0000}"/>
    <cellStyle name="BM UF in Col E 2 4 2 17 2 2" xfId="7564" xr:uid="{00000000-0005-0000-0000-0000751D0000}"/>
    <cellStyle name="BM UF in Col E 2 4 2 17 3" xfId="7565" xr:uid="{00000000-0005-0000-0000-0000761D0000}"/>
    <cellStyle name="BM UF in Col E 2 4 2 18" xfId="7566" xr:uid="{00000000-0005-0000-0000-0000771D0000}"/>
    <cellStyle name="BM UF in Col E 2 4 2 18 2" xfId="7567" xr:uid="{00000000-0005-0000-0000-0000781D0000}"/>
    <cellStyle name="BM UF in Col E 2 4 2 18 2 2" xfId="7568" xr:uid="{00000000-0005-0000-0000-0000791D0000}"/>
    <cellStyle name="BM UF in Col E 2 4 2 18 3" xfId="7569" xr:uid="{00000000-0005-0000-0000-00007A1D0000}"/>
    <cellStyle name="BM UF in Col E 2 4 2 19" xfId="7570" xr:uid="{00000000-0005-0000-0000-00007B1D0000}"/>
    <cellStyle name="BM UF in Col E 2 4 2 19 2" xfId="7571" xr:uid="{00000000-0005-0000-0000-00007C1D0000}"/>
    <cellStyle name="BM UF in Col E 2 4 2 19 2 2" xfId="7572" xr:uid="{00000000-0005-0000-0000-00007D1D0000}"/>
    <cellStyle name="BM UF in Col E 2 4 2 19 3" xfId="7573" xr:uid="{00000000-0005-0000-0000-00007E1D0000}"/>
    <cellStyle name="BM UF in Col E 2 4 2 2" xfId="7574" xr:uid="{00000000-0005-0000-0000-00007F1D0000}"/>
    <cellStyle name="BM UF in Col E 2 4 2 2 2" xfId="7575" xr:uid="{00000000-0005-0000-0000-0000801D0000}"/>
    <cellStyle name="BM UF in Col E 2 4 2 2 2 2" xfId="7576" xr:uid="{00000000-0005-0000-0000-0000811D0000}"/>
    <cellStyle name="BM UF in Col E 2 4 2 2 3" xfId="7577" xr:uid="{00000000-0005-0000-0000-0000821D0000}"/>
    <cellStyle name="BM UF in Col E 2 4 2 2 4" xfId="7578" xr:uid="{00000000-0005-0000-0000-0000831D0000}"/>
    <cellStyle name="BM UF in Col E 2 4 2 20" xfId="7579" xr:uid="{00000000-0005-0000-0000-0000841D0000}"/>
    <cellStyle name="BM UF in Col E 2 4 2 20 2" xfId="7580" xr:uid="{00000000-0005-0000-0000-0000851D0000}"/>
    <cellStyle name="BM UF in Col E 2 4 2 20 2 2" xfId="7581" xr:uid="{00000000-0005-0000-0000-0000861D0000}"/>
    <cellStyle name="BM UF in Col E 2 4 2 20 3" xfId="7582" xr:uid="{00000000-0005-0000-0000-0000871D0000}"/>
    <cellStyle name="BM UF in Col E 2 4 2 21" xfId="7583" xr:uid="{00000000-0005-0000-0000-0000881D0000}"/>
    <cellStyle name="BM UF in Col E 2 4 2 21 2" xfId="7584" xr:uid="{00000000-0005-0000-0000-0000891D0000}"/>
    <cellStyle name="BM UF in Col E 2 4 2 22" xfId="7585" xr:uid="{00000000-0005-0000-0000-00008A1D0000}"/>
    <cellStyle name="BM UF in Col E 2 4 2 23" xfId="7586" xr:uid="{00000000-0005-0000-0000-00008B1D0000}"/>
    <cellStyle name="BM UF in Col E 2 4 2 3" xfId="7587" xr:uid="{00000000-0005-0000-0000-00008C1D0000}"/>
    <cellStyle name="BM UF in Col E 2 4 2 3 2" xfId="7588" xr:uid="{00000000-0005-0000-0000-00008D1D0000}"/>
    <cellStyle name="BM UF in Col E 2 4 2 3 2 2" xfId="7589" xr:uid="{00000000-0005-0000-0000-00008E1D0000}"/>
    <cellStyle name="BM UF in Col E 2 4 2 3 3" xfId="7590" xr:uid="{00000000-0005-0000-0000-00008F1D0000}"/>
    <cellStyle name="BM UF in Col E 2 4 2 4" xfId="7591" xr:uid="{00000000-0005-0000-0000-0000901D0000}"/>
    <cellStyle name="BM UF in Col E 2 4 2 4 2" xfId="7592" xr:uid="{00000000-0005-0000-0000-0000911D0000}"/>
    <cellStyle name="BM UF in Col E 2 4 2 4 2 2" xfId="7593" xr:uid="{00000000-0005-0000-0000-0000921D0000}"/>
    <cellStyle name="BM UF in Col E 2 4 2 4 3" xfId="7594" xr:uid="{00000000-0005-0000-0000-0000931D0000}"/>
    <cellStyle name="BM UF in Col E 2 4 2 5" xfId="7595" xr:uid="{00000000-0005-0000-0000-0000941D0000}"/>
    <cellStyle name="BM UF in Col E 2 4 2 5 2" xfId="7596" xr:uid="{00000000-0005-0000-0000-0000951D0000}"/>
    <cellStyle name="BM UF in Col E 2 4 2 5 2 2" xfId="7597" xr:uid="{00000000-0005-0000-0000-0000961D0000}"/>
    <cellStyle name="BM UF in Col E 2 4 2 5 3" xfId="7598" xr:uid="{00000000-0005-0000-0000-0000971D0000}"/>
    <cellStyle name="BM UF in Col E 2 4 2 6" xfId="7599" xr:uid="{00000000-0005-0000-0000-0000981D0000}"/>
    <cellStyle name="BM UF in Col E 2 4 2 6 2" xfId="7600" xr:uid="{00000000-0005-0000-0000-0000991D0000}"/>
    <cellStyle name="BM UF in Col E 2 4 2 6 2 2" xfId="7601" xr:uid="{00000000-0005-0000-0000-00009A1D0000}"/>
    <cellStyle name="BM UF in Col E 2 4 2 6 3" xfId="7602" xr:uid="{00000000-0005-0000-0000-00009B1D0000}"/>
    <cellStyle name="BM UF in Col E 2 4 2 7" xfId="7603" xr:uid="{00000000-0005-0000-0000-00009C1D0000}"/>
    <cellStyle name="BM UF in Col E 2 4 2 7 2" xfId="7604" xr:uid="{00000000-0005-0000-0000-00009D1D0000}"/>
    <cellStyle name="BM UF in Col E 2 4 2 7 2 2" xfId="7605" xr:uid="{00000000-0005-0000-0000-00009E1D0000}"/>
    <cellStyle name="BM UF in Col E 2 4 2 7 3" xfId="7606" xr:uid="{00000000-0005-0000-0000-00009F1D0000}"/>
    <cellStyle name="BM UF in Col E 2 4 2 8" xfId="7607" xr:uid="{00000000-0005-0000-0000-0000A01D0000}"/>
    <cellStyle name="BM UF in Col E 2 4 2 8 2" xfId="7608" xr:uid="{00000000-0005-0000-0000-0000A11D0000}"/>
    <cellStyle name="BM UF in Col E 2 4 2 8 2 2" xfId="7609" xr:uid="{00000000-0005-0000-0000-0000A21D0000}"/>
    <cellStyle name="BM UF in Col E 2 4 2 8 3" xfId="7610" xr:uid="{00000000-0005-0000-0000-0000A31D0000}"/>
    <cellStyle name="BM UF in Col E 2 4 2 9" xfId="7611" xr:uid="{00000000-0005-0000-0000-0000A41D0000}"/>
    <cellStyle name="BM UF in Col E 2 4 2 9 2" xfId="7612" xr:uid="{00000000-0005-0000-0000-0000A51D0000}"/>
    <cellStyle name="BM UF in Col E 2 4 2 9 2 2" xfId="7613" xr:uid="{00000000-0005-0000-0000-0000A61D0000}"/>
    <cellStyle name="BM UF in Col E 2 4 2 9 3" xfId="7614" xr:uid="{00000000-0005-0000-0000-0000A71D0000}"/>
    <cellStyle name="BM UF in Col E 2 4 20" xfId="7615" xr:uid="{00000000-0005-0000-0000-0000A81D0000}"/>
    <cellStyle name="BM UF in Col E 2 4 20 2" xfId="7616" xr:uid="{00000000-0005-0000-0000-0000A91D0000}"/>
    <cellStyle name="BM UF in Col E 2 4 20 2 2" xfId="7617" xr:uid="{00000000-0005-0000-0000-0000AA1D0000}"/>
    <cellStyle name="BM UF in Col E 2 4 20 3" xfId="7618" xr:uid="{00000000-0005-0000-0000-0000AB1D0000}"/>
    <cellStyle name="BM UF in Col E 2 4 21" xfId="7619" xr:uid="{00000000-0005-0000-0000-0000AC1D0000}"/>
    <cellStyle name="BM UF in Col E 2 4 21 2" xfId="7620" xr:uid="{00000000-0005-0000-0000-0000AD1D0000}"/>
    <cellStyle name="BM UF in Col E 2 4 21 2 2" xfId="7621" xr:uid="{00000000-0005-0000-0000-0000AE1D0000}"/>
    <cellStyle name="BM UF in Col E 2 4 21 3" xfId="7622" xr:uid="{00000000-0005-0000-0000-0000AF1D0000}"/>
    <cellStyle name="BM UF in Col E 2 4 22" xfId="7623" xr:uid="{00000000-0005-0000-0000-0000B01D0000}"/>
    <cellStyle name="BM UF in Col E 2 4 22 2" xfId="7624" xr:uid="{00000000-0005-0000-0000-0000B11D0000}"/>
    <cellStyle name="BM UF in Col E 2 4 23" xfId="7625" xr:uid="{00000000-0005-0000-0000-0000B21D0000}"/>
    <cellStyle name="BM UF in Col E 2 4 24" xfId="7626" xr:uid="{00000000-0005-0000-0000-0000B31D0000}"/>
    <cellStyle name="BM UF in Col E 2 4 3" xfId="7627" xr:uid="{00000000-0005-0000-0000-0000B41D0000}"/>
    <cellStyle name="BM UF in Col E 2 4 3 2" xfId="7628" xr:uid="{00000000-0005-0000-0000-0000B51D0000}"/>
    <cellStyle name="BM UF in Col E 2 4 3 2 2" xfId="7629" xr:uid="{00000000-0005-0000-0000-0000B61D0000}"/>
    <cellStyle name="BM UF in Col E 2 4 3 3" xfId="7630" xr:uid="{00000000-0005-0000-0000-0000B71D0000}"/>
    <cellStyle name="BM UF in Col E 2 4 3 4" xfId="7631" xr:uid="{00000000-0005-0000-0000-0000B81D0000}"/>
    <cellStyle name="BM UF in Col E 2 4 4" xfId="7632" xr:uid="{00000000-0005-0000-0000-0000B91D0000}"/>
    <cellStyle name="BM UF in Col E 2 4 4 2" xfId="7633" xr:uid="{00000000-0005-0000-0000-0000BA1D0000}"/>
    <cellStyle name="BM UF in Col E 2 4 4 2 2" xfId="7634" xr:uid="{00000000-0005-0000-0000-0000BB1D0000}"/>
    <cellStyle name="BM UF in Col E 2 4 4 3" xfId="7635" xr:uid="{00000000-0005-0000-0000-0000BC1D0000}"/>
    <cellStyle name="BM UF in Col E 2 4 4 4" xfId="7636" xr:uid="{00000000-0005-0000-0000-0000BD1D0000}"/>
    <cellStyle name="BM UF in Col E 2 4 5" xfId="7637" xr:uid="{00000000-0005-0000-0000-0000BE1D0000}"/>
    <cellStyle name="BM UF in Col E 2 4 5 2" xfId="7638" xr:uid="{00000000-0005-0000-0000-0000BF1D0000}"/>
    <cellStyle name="BM UF in Col E 2 4 5 2 2" xfId="7639" xr:uid="{00000000-0005-0000-0000-0000C01D0000}"/>
    <cellStyle name="BM UF in Col E 2 4 5 3" xfId="7640" xr:uid="{00000000-0005-0000-0000-0000C11D0000}"/>
    <cellStyle name="BM UF in Col E 2 4 6" xfId="7641" xr:uid="{00000000-0005-0000-0000-0000C21D0000}"/>
    <cellStyle name="BM UF in Col E 2 4 6 2" xfId="7642" xr:uid="{00000000-0005-0000-0000-0000C31D0000}"/>
    <cellStyle name="BM UF in Col E 2 4 6 2 2" xfId="7643" xr:uid="{00000000-0005-0000-0000-0000C41D0000}"/>
    <cellStyle name="BM UF in Col E 2 4 6 3" xfId="7644" xr:uid="{00000000-0005-0000-0000-0000C51D0000}"/>
    <cellStyle name="BM UF in Col E 2 4 7" xfId="7645" xr:uid="{00000000-0005-0000-0000-0000C61D0000}"/>
    <cellStyle name="BM UF in Col E 2 4 7 2" xfId="7646" xr:uid="{00000000-0005-0000-0000-0000C71D0000}"/>
    <cellStyle name="BM UF in Col E 2 4 7 2 2" xfId="7647" xr:uid="{00000000-0005-0000-0000-0000C81D0000}"/>
    <cellStyle name="BM UF in Col E 2 4 7 3" xfId="7648" xr:uid="{00000000-0005-0000-0000-0000C91D0000}"/>
    <cellStyle name="BM UF in Col E 2 4 8" xfId="7649" xr:uid="{00000000-0005-0000-0000-0000CA1D0000}"/>
    <cellStyle name="BM UF in Col E 2 4 8 2" xfId="7650" xr:uid="{00000000-0005-0000-0000-0000CB1D0000}"/>
    <cellStyle name="BM UF in Col E 2 4 8 2 2" xfId="7651" xr:uid="{00000000-0005-0000-0000-0000CC1D0000}"/>
    <cellStyle name="BM UF in Col E 2 4 8 3" xfId="7652" xr:uid="{00000000-0005-0000-0000-0000CD1D0000}"/>
    <cellStyle name="BM UF in Col E 2 4 9" xfId="7653" xr:uid="{00000000-0005-0000-0000-0000CE1D0000}"/>
    <cellStyle name="BM UF in Col E 2 4 9 2" xfId="7654" xr:uid="{00000000-0005-0000-0000-0000CF1D0000}"/>
    <cellStyle name="BM UF in Col E 2 4 9 2 2" xfId="7655" xr:uid="{00000000-0005-0000-0000-0000D01D0000}"/>
    <cellStyle name="BM UF in Col E 2 4 9 3" xfId="7656" xr:uid="{00000000-0005-0000-0000-0000D11D0000}"/>
    <cellStyle name="BM UF in Col E 2 5" xfId="7657" xr:uid="{00000000-0005-0000-0000-0000D21D0000}"/>
    <cellStyle name="BM UF in Col E 2 5 10" xfId="7658" xr:uid="{00000000-0005-0000-0000-0000D31D0000}"/>
    <cellStyle name="BM UF in Col E 2 5 10 2" xfId="7659" xr:uid="{00000000-0005-0000-0000-0000D41D0000}"/>
    <cellStyle name="BM UF in Col E 2 5 10 2 2" xfId="7660" xr:uid="{00000000-0005-0000-0000-0000D51D0000}"/>
    <cellStyle name="BM UF in Col E 2 5 10 3" xfId="7661" xr:uid="{00000000-0005-0000-0000-0000D61D0000}"/>
    <cellStyle name="BM UF in Col E 2 5 11" xfId="7662" xr:uid="{00000000-0005-0000-0000-0000D71D0000}"/>
    <cellStyle name="BM UF in Col E 2 5 11 2" xfId="7663" xr:uid="{00000000-0005-0000-0000-0000D81D0000}"/>
    <cellStyle name="BM UF in Col E 2 5 11 2 2" xfId="7664" xr:uid="{00000000-0005-0000-0000-0000D91D0000}"/>
    <cellStyle name="BM UF in Col E 2 5 11 3" xfId="7665" xr:uid="{00000000-0005-0000-0000-0000DA1D0000}"/>
    <cellStyle name="BM UF in Col E 2 5 12" xfId="7666" xr:uid="{00000000-0005-0000-0000-0000DB1D0000}"/>
    <cellStyle name="BM UF in Col E 2 5 12 2" xfId="7667" xr:uid="{00000000-0005-0000-0000-0000DC1D0000}"/>
    <cellStyle name="BM UF in Col E 2 5 12 2 2" xfId="7668" xr:uid="{00000000-0005-0000-0000-0000DD1D0000}"/>
    <cellStyle name="BM UF in Col E 2 5 12 3" xfId="7669" xr:uid="{00000000-0005-0000-0000-0000DE1D0000}"/>
    <cellStyle name="BM UF in Col E 2 5 13" xfId="7670" xr:uid="{00000000-0005-0000-0000-0000DF1D0000}"/>
    <cellStyle name="BM UF in Col E 2 5 13 2" xfId="7671" xr:uid="{00000000-0005-0000-0000-0000E01D0000}"/>
    <cellStyle name="BM UF in Col E 2 5 13 2 2" xfId="7672" xr:uid="{00000000-0005-0000-0000-0000E11D0000}"/>
    <cellStyle name="BM UF in Col E 2 5 13 3" xfId="7673" xr:uid="{00000000-0005-0000-0000-0000E21D0000}"/>
    <cellStyle name="BM UF in Col E 2 5 14" xfId="7674" xr:uid="{00000000-0005-0000-0000-0000E31D0000}"/>
    <cellStyle name="BM UF in Col E 2 5 14 2" xfId="7675" xr:uid="{00000000-0005-0000-0000-0000E41D0000}"/>
    <cellStyle name="BM UF in Col E 2 5 14 2 2" xfId="7676" xr:uid="{00000000-0005-0000-0000-0000E51D0000}"/>
    <cellStyle name="BM UF in Col E 2 5 14 3" xfId="7677" xr:uid="{00000000-0005-0000-0000-0000E61D0000}"/>
    <cellStyle name="BM UF in Col E 2 5 15" xfId="7678" xr:uid="{00000000-0005-0000-0000-0000E71D0000}"/>
    <cellStyle name="BM UF in Col E 2 5 15 2" xfId="7679" xr:uid="{00000000-0005-0000-0000-0000E81D0000}"/>
    <cellStyle name="BM UF in Col E 2 5 15 2 2" xfId="7680" xr:uid="{00000000-0005-0000-0000-0000E91D0000}"/>
    <cellStyle name="BM UF in Col E 2 5 15 3" xfId="7681" xr:uid="{00000000-0005-0000-0000-0000EA1D0000}"/>
    <cellStyle name="BM UF in Col E 2 5 16" xfId="7682" xr:uid="{00000000-0005-0000-0000-0000EB1D0000}"/>
    <cellStyle name="BM UF in Col E 2 5 16 2" xfId="7683" xr:uid="{00000000-0005-0000-0000-0000EC1D0000}"/>
    <cellStyle name="BM UF in Col E 2 5 16 2 2" xfId="7684" xr:uid="{00000000-0005-0000-0000-0000ED1D0000}"/>
    <cellStyle name="BM UF in Col E 2 5 16 3" xfId="7685" xr:uid="{00000000-0005-0000-0000-0000EE1D0000}"/>
    <cellStyle name="BM UF in Col E 2 5 17" xfId="7686" xr:uid="{00000000-0005-0000-0000-0000EF1D0000}"/>
    <cellStyle name="BM UF in Col E 2 5 17 2" xfId="7687" xr:uid="{00000000-0005-0000-0000-0000F01D0000}"/>
    <cellStyle name="BM UF in Col E 2 5 17 2 2" xfId="7688" xr:uid="{00000000-0005-0000-0000-0000F11D0000}"/>
    <cellStyle name="BM UF in Col E 2 5 17 3" xfId="7689" xr:uid="{00000000-0005-0000-0000-0000F21D0000}"/>
    <cellStyle name="BM UF in Col E 2 5 18" xfId="7690" xr:uid="{00000000-0005-0000-0000-0000F31D0000}"/>
    <cellStyle name="BM UF in Col E 2 5 18 2" xfId="7691" xr:uid="{00000000-0005-0000-0000-0000F41D0000}"/>
    <cellStyle name="BM UF in Col E 2 5 18 2 2" xfId="7692" xr:uid="{00000000-0005-0000-0000-0000F51D0000}"/>
    <cellStyle name="BM UF in Col E 2 5 18 3" xfId="7693" xr:uid="{00000000-0005-0000-0000-0000F61D0000}"/>
    <cellStyle name="BM UF in Col E 2 5 19" xfId="7694" xr:uid="{00000000-0005-0000-0000-0000F71D0000}"/>
    <cellStyle name="BM UF in Col E 2 5 19 2" xfId="7695" xr:uid="{00000000-0005-0000-0000-0000F81D0000}"/>
    <cellStyle name="BM UF in Col E 2 5 19 2 2" xfId="7696" xr:uid="{00000000-0005-0000-0000-0000F91D0000}"/>
    <cellStyle name="BM UF in Col E 2 5 19 3" xfId="7697" xr:uid="{00000000-0005-0000-0000-0000FA1D0000}"/>
    <cellStyle name="BM UF in Col E 2 5 2" xfId="7698" xr:uid="{00000000-0005-0000-0000-0000FB1D0000}"/>
    <cellStyle name="BM UF in Col E 2 5 2 2" xfId="7699" xr:uid="{00000000-0005-0000-0000-0000FC1D0000}"/>
    <cellStyle name="BM UF in Col E 2 5 2 2 2" xfId="7700" xr:uid="{00000000-0005-0000-0000-0000FD1D0000}"/>
    <cellStyle name="BM UF in Col E 2 5 2 3" xfId="7701" xr:uid="{00000000-0005-0000-0000-0000FE1D0000}"/>
    <cellStyle name="BM UF in Col E 2 5 2 4" xfId="7702" xr:uid="{00000000-0005-0000-0000-0000FF1D0000}"/>
    <cellStyle name="BM UF in Col E 2 5 20" xfId="7703" xr:uid="{00000000-0005-0000-0000-0000001E0000}"/>
    <cellStyle name="BM UF in Col E 2 5 20 2" xfId="7704" xr:uid="{00000000-0005-0000-0000-0000011E0000}"/>
    <cellStyle name="BM UF in Col E 2 5 20 2 2" xfId="7705" xr:uid="{00000000-0005-0000-0000-0000021E0000}"/>
    <cellStyle name="BM UF in Col E 2 5 20 3" xfId="7706" xr:uid="{00000000-0005-0000-0000-0000031E0000}"/>
    <cellStyle name="BM UF in Col E 2 5 21" xfId="7707" xr:uid="{00000000-0005-0000-0000-0000041E0000}"/>
    <cellStyle name="BM UF in Col E 2 5 21 2" xfId="7708" xr:uid="{00000000-0005-0000-0000-0000051E0000}"/>
    <cellStyle name="BM UF in Col E 2 5 22" xfId="7709" xr:uid="{00000000-0005-0000-0000-0000061E0000}"/>
    <cellStyle name="BM UF in Col E 2 5 23" xfId="7710" xr:uid="{00000000-0005-0000-0000-0000071E0000}"/>
    <cellStyle name="BM UF in Col E 2 5 3" xfId="7711" xr:uid="{00000000-0005-0000-0000-0000081E0000}"/>
    <cellStyle name="BM UF in Col E 2 5 3 2" xfId="7712" xr:uid="{00000000-0005-0000-0000-0000091E0000}"/>
    <cellStyle name="BM UF in Col E 2 5 3 2 2" xfId="7713" xr:uid="{00000000-0005-0000-0000-00000A1E0000}"/>
    <cellStyle name="BM UF in Col E 2 5 3 3" xfId="7714" xr:uid="{00000000-0005-0000-0000-00000B1E0000}"/>
    <cellStyle name="BM UF in Col E 2 5 4" xfId="7715" xr:uid="{00000000-0005-0000-0000-00000C1E0000}"/>
    <cellStyle name="BM UF in Col E 2 5 4 2" xfId="7716" xr:uid="{00000000-0005-0000-0000-00000D1E0000}"/>
    <cellStyle name="BM UF in Col E 2 5 4 2 2" xfId="7717" xr:uid="{00000000-0005-0000-0000-00000E1E0000}"/>
    <cellStyle name="BM UF in Col E 2 5 4 3" xfId="7718" xr:uid="{00000000-0005-0000-0000-00000F1E0000}"/>
    <cellStyle name="BM UF in Col E 2 5 5" xfId="7719" xr:uid="{00000000-0005-0000-0000-0000101E0000}"/>
    <cellStyle name="BM UF in Col E 2 5 5 2" xfId="7720" xr:uid="{00000000-0005-0000-0000-0000111E0000}"/>
    <cellStyle name="BM UF in Col E 2 5 5 2 2" xfId="7721" xr:uid="{00000000-0005-0000-0000-0000121E0000}"/>
    <cellStyle name="BM UF in Col E 2 5 5 3" xfId="7722" xr:uid="{00000000-0005-0000-0000-0000131E0000}"/>
    <cellStyle name="BM UF in Col E 2 5 6" xfId="7723" xr:uid="{00000000-0005-0000-0000-0000141E0000}"/>
    <cellStyle name="BM UF in Col E 2 5 6 2" xfId="7724" xr:uid="{00000000-0005-0000-0000-0000151E0000}"/>
    <cellStyle name="BM UF in Col E 2 5 6 2 2" xfId="7725" xr:uid="{00000000-0005-0000-0000-0000161E0000}"/>
    <cellStyle name="BM UF in Col E 2 5 6 3" xfId="7726" xr:uid="{00000000-0005-0000-0000-0000171E0000}"/>
    <cellStyle name="BM UF in Col E 2 5 7" xfId="7727" xr:uid="{00000000-0005-0000-0000-0000181E0000}"/>
    <cellStyle name="BM UF in Col E 2 5 7 2" xfId="7728" xr:uid="{00000000-0005-0000-0000-0000191E0000}"/>
    <cellStyle name="BM UF in Col E 2 5 7 2 2" xfId="7729" xr:uid="{00000000-0005-0000-0000-00001A1E0000}"/>
    <cellStyle name="BM UF in Col E 2 5 7 3" xfId="7730" xr:uid="{00000000-0005-0000-0000-00001B1E0000}"/>
    <cellStyle name="BM UF in Col E 2 5 8" xfId="7731" xr:uid="{00000000-0005-0000-0000-00001C1E0000}"/>
    <cellStyle name="BM UF in Col E 2 5 8 2" xfId="7732" xr:uid="{00000000-0005-0000-0000-00001D1E0000}"/>
    <cellStyle name="BM UF in Col E 2 5 8 2 2" xfId="7733" xr:uid="{00000000-0005-0000-0000-00001E1E0000}"/>
    <cellStyle name="BM UF in Col E 2 5 8 3" xfId="7734" xr:uid="{00000000-0005-0000-0000-00001F1E0000}"/>
    <cellStyle name="BM UF in Col E 2 5 9" xfId="7735" xr:uid="{00000000-0005-0000-0000-0000201E0000}"/>
    <cellStyle name="BM UF in Col E 2 5 9 2" xfId="7736" xr:uid="{00000000-0005-0000-0000-0000211E0000}"/>
    <cellStyle name="BM UF in Col E 2 5 9 2 2" xfId="7737" xr:uid="{00000000-0005-0000-0000-0000221E0000}"/>
    <cellStyle name="BM UF in Col E 2 5 9 3" xfId="7738" xr:uid="{00000000-0005-0000-0000-0000231E0000}"/>
    <cellStyle name="BM UF in Col E 2 6" xfId="7739" xr:uid="{00000000-0005-0000-0000-0000241E0000}"/>
    <cellStyle name="BM UF in Col E 2 6 2" xfId="7740" xr:uid="{00000000-0005-0000-0000-0000251E0000}"/>
    <cellStyle name="BM UF in Col E 2 6 2 2" xfId="7741" xr:uid="{00000000-0005-0000-0000-0000261E0000}"/>
    <cellStyle name="BM UF in Col E 2 6 3" xfId="7742" xr:uid="{00000000-0005-0000-0000-0000271E0000}"/>
    <cellStyle name="BM UF in Col E 2 6 4" xfId="7743" xr:uid="{00000000-0005-0000-0000-0000281E0000}"/>
    <cellStyle name="BM UF in Col E 2 7" xfId="7744" xr:uid="{00000000-0005-0000-0000-0000291E0000}"/>
    <cellStyle name="BM UF in Col E 2 7 2" xfId="7745" xr:uid="{00000000-0005-0000-0000-00002A1E0000}"/>
    <cellStyle name="BM UF in Col E 2 7 2 2" xfId="7746" xr:uid="{00000000-0005-0000-0000-00002B1E0000}"/>
    <cellStyle name="BM UF in Col E 2 7 3" xfId="7747" xr:uid="{00000000-0005-0000-0000-00002C1E0000}"/>
    <cellStyle name="BM UF in Col E 2 8" xfId="7748" xr:uid="{00000000-0005-0000-0000-00002D1E0000}"/>
    <cellStyle name="BM UF in Col E 2 8 2" xfId="7749" xr:uid="{00000000-0005-0000-0000-00002E1E0000}"/>
    <cellStyle name="BM UF in Col E 2 8 2 2" xfId="7750" xr:uid="{00000000-0005-0000-0000-00002F1E0000}"/>
    <cellStyle name="BM UF in Col E 2 8 3" xfId="7751" xr:uid="{00000000-0005-0000-0000-0000301E0000}"/>
    <cellStyle name="BM UF in Col E 2 9" xfId="7752" xr:uid="{00000000-0005-0000-0000-0000311E0000}"/>
    <cellStyle name="BM UF in Col E 2 9 2" xfId="7753" xr:uid="{00000000-0005-0000-0000-0000321E0000}"/>
    <cellStyle name="BM UF in Col E 2 9 2 2" xfId="7754" xr:uid="{00000000-0005-0000-0000-0000331E0000}"/>
    <cellStyle name="BM UF in Col E 2 9 3" xfId="7755" xr:uid="{00000000-0005-0000-0000-0000341E0000}"/>
    <cellStyle name="BM UF in Col E 20" xfId="7756" xr:uid="{00000000-0005-0000-0000-0000351E0000}"/>
    <cellStyle name="BM UF in Col E 20 2" xfId="7757" xr:uid="{00000000-0005-0000-0000-0000361E0000}"/>
    <cellStyle name="BM UF in Col E 20 2 2" xfId="7758" xr:uid="{00000000-0005-0000-0000-0000371E0000}"/>
    <cellStyle name="BM UF in Col E 20 3" xfId="7759" xr:uid="{00000000-0005-0000-0000-0000381E0000}"/>
    <cellStyle name="BM UF in Col E 21" xfId="7760" xr:uid="{00000000-0005-0000-0000-0000391E0000}"/>
    <cellStyle name="BM UF in Col E 21 2" xfId="7761" xr:uid="{00000000-0005-0000-0000-00003A1E0000}"/>
    <cellStyle name="BM UF in Col E 21 2 2" xfId="7762" xr:uid="{00000000-0005-0000-0000-00003B1E0000}"/>
    <cellStyle name="BM UF in Col E 21 3" xfId="7763" xr:uid="{00000000-0005-0000-0000-00003C1E0000}"/>
    <cellStyle name="BM UF in Col E 22" xfId="7764" xr:uid="{00000000-0005-0000-0000-00003D1E0000}"/>
    <cellStyle name="BM UF in Col E 22 2" xfId="7765" xr:uid="{00000000-0005-0000-0000-00003E1E0000}"/>
    <cellStyle name="BM UF in Col E 23" xfId="7766" xr:uid="{00000000-0005-0000-0000-00003F1E0000}"/>
    <cellStyle name="BM UF in Col E 24" xfId="7767" xr:uid="{00000000-0005-0000-0000-0000401E0000}"/>
    <cellStyle name="BM UF in Col E 25" xfId="7768" xr:uid="{00000000-0005-0000-0000-0000411E0000}"/>
    <cellStyle name="BM UF in Col E 26" xfId="7769" xr:uid="{00000000-0005-0000-0000-0000421E0000}"/>
    <cellStyle name="BM UF in Col E 27" xfId="7770" xr:uid="{00000000-0005-0000-0000-0000431E0000}"/>
    <cellStyle name="BM UF in Col E 3" xfId="7771" xr:uid="{00000000-0005-0000-0000-0000441E0000}"/>
    <cellStyle name="BM UF in Col E 3 10" xfId="7772" xr:uid="{00000000-0005-0000-0000-0000451E0000}"/>
    <cellStyle name="BM UF in Col E 3 10 2" xfId="7773" xr:uid="{00000000-0005-0000-0000-0000461E0000}"/>
    <cellStyle name="BM UF in Col E 3 10 2 2" xfId="7774" xr:uid="{00000000-0005-0000-0000-0000471E0000}"/>
    <cellStyle name="BM UF in Col E 3 10 3" xfId="7775" xr:uid="{00000000-0005-0000-0000-0000481E0000}"/>
    <cellStyle name="BM UF in Col E 3 11" xfId="7776" xr:uid="{00000000-0005-0000-0000-0000491E0000}"/>
    <cellStyle name="BM UF in Col E 3 11 2" xfId="7777" xr:uid="{00000000-0005-0000-0000-00004A1E0000}"/>
    <cellStyle name="BM UF in Col E 3 11 2 2" xfId="7778" xr:uid="{00000000-0005-0000-0000-00004B1E0000}"/>
    <cellStyle name="BM UF in Col E 3 11 3" xfId="7779" xr:uid="{00000000-0005-0000-0000-00004C1E0000}"/>
    <cellStyle name="BM UF in Col E 3 12" xfId="7780" xr:uid="{00000000-0005-0000-0000-00004D1E0000}"/>
    <cellStyle name="BM UF in Col E 3 12 2" xfId="7781" xr:uid="{00000000-0005-0000-0000-00004E1E0000}"/>
    <cellStyle name="BM UF in Col E 3 12 2 2" xfId="7782" xr:uid="{00000000-0005-0000-0000-00004F1E0000}"/>
    <cellStyle name="BM UF in Col E 3 12 3" xfId="7783" xr:uid="{00000000-0005-0000-0000-0000501E0000}"/>
    <cellStyle name="BM UF in Col E 3 13" xfId="7784" xr:uid="{00000000-0005-0000-0000-0000511E0000}"/>
    <cellStyle name="BM UF in Col E 3 13 2" xfId="7785" xr:uid="{00000000-0005-0000-0000-0000521E0000}"/>
    <cellStyle name="BM UF in Col E 3 13 2 2" xfId="7786" xr:uid="{00000000-0005-0000-0000-0000531E0000}"/>
    <cellStyle name="BM UF in Col E 3 13 3" xfId="7787" xr:uid="{00000000-0005-0000-0000-0000541E0000}"/>
    <cellStyle name="BM UF in Col E 3 14" xfId="7788" xr:uid="{00000000-0005-0000-0000-0000551E0000}"/>
    <cellStyle name="BM UF in Col E 3 14 2" xfId="7789" xr:uid="{00000000-0005-0000-0000-0000561E0000}"/>
    <cellStyle name="BM UF in Col E 3 14 2 2" xfId="7790" xr:uid="{00000000-0005-0000-0000-0000571E0000}"/>
    <cellStyle name="BM UF in Col E 3 14 3" xfId="7791" xr:uid="{00000000-0005-0000-0000-0000581E0000}"/>
    <cellStyle name="BM UF in Col E 3 15" xfId="7792" xr:uid="{00000000-0005-0000-0000-0000591E0000}"/>
    <cellStyle name="BM UF in Col E 3 15 2" xfId="7793" xr:uid="{00000000-0005-0000-0000-00005A1E0000}"/>
    <cellStyle name="BM UF in Col E 3 15 2 2" xfId="7794" xr:uid="{00000000-0005-0000-0000-00005B1E0000}"/>
    <cellStyle name="BM UF in Col E 3 15 3" xfId="7795" xr:uid="{00000000-0005-0000-0000-00005C1E0000}"/>
    <cellStyle name="BM UF in Col E 3 16" xfId="7796" xr:uid="{00000000-0005-0000-0000-00005D1E0000}"/>
    <cellStyle name="BM UF in Col E 3 16 2" xfId="7797" xr:uid="{00000000-0005-0000-0000-00005E1E0000}"/>
    <cellStyle name="BM UF in Col E 3 16 2 2" xfId="7798" xr:uid="{00000000-0005-0000-0000-00005F1E0000}"/>
    <cellStyle name="BM UF in Col E 3 16 3" xfId="7799" xr:uid="{00000000-0005-0000-0000-0000601E0000}"/>
    <cellStyle name="BM UF in Col E 3 17" xfId="7800" xr:uid="{00000000-0005-0000-0000-0000611E0000}"/>
    <cellStyle name="BM UF in Col E 3 17 2" xfId="7801" xr:uid="{00000000-0005-0000-0000-0000621E0000}"/>
    <cellStyle name="BM UF in Col E 3 17 2 2" xfId="7802" xr:uid="{00000000-0005-0000-0000-0000631E0000}"/>
    <cellStyle name="BM UF in Col E 3 17 3" xfId="7803" xr:uid="{00000000-0005-0000-0000-0000641E0000}"/>
    <cellStyle name="BM UF in Col E 3 18" xfId="7804" xr:uid="{00000000-0005-0000-0000-0000651E0000}"/>
    <cellStyle name="BM UF in Col E 3 18 2" xfId="7805" xr:uid="{00000000-0005-0000-0000-0000661E0000}"/>
    <cellStyle name="BM UF in Col E 3 19" xfId="7806" xr:uid="{00000000-0005-0000-0000-0000671E0000}"/>
    <cellStyle name="BM UF in Col E 3 2" xfId="7807" xr:uid="{00000000-0005-0000-0000-0000681E0000}"/>
    <cellStyle name="BM UF in Col E 3 2 10" xfId="7808" xr:uid="{00000000-0005-0000-0000-0000691E0000}"/>
    <cellStyle name="BM UF in Col E 3 2 10 2" xfId="7809" xr:uid="{00000000-0005-0000-0000-00006A1E0000}"/>
    <cellStyle name="BM UF in Col E 3 2 10 2 2" xfId="7810" xr:uid="{00000000-0005-0000-0000-00006B1E0000}"/>
    <cellStyle name="BM UF in Col E 3 2 10 3" xfId="7811" xr:uid="{00000000-0005-0000-0000-00006C1E0000}"/>
    <cellStyle name="BM UF in Col E 3 2 11" xfId="7812" xr:uid="{00000000-0005-0000-0000-00006D1E0000}"/>
    <cellStyle name="BM UF in Col E 3 2 11 2" xfId="7813" xr:uid="{00000000-0005-0000-0000-00006E1E0000}"/>
    <cellStyle name="BM UF in Col E 3 2 11 2 2" xfId="7814" xr:uid="{00000000-0005-0000-0000-00006F1E0000}"/>
    <cellStyle name="BM UF in Col E 3 2 11 3" xfId="7815" xr:uid="{00000000-0005-0000-0000-0000701E0000}"/>
    <cellStyle name="BM UF in Col E 3 2 12" xfId="7816" xr:uid="{00000000-0005-0000-0000-0000711E0000}"/>
    <cellStyle name="BM UF in Col E 3 2 12 2" xfId="7817" xr:uid="{00000000-0005-0000-0000-0000721E0000}"/>
    <cellStyle name="BM UF in Col E 3 2 12 2 2" xfId="7818" xr:uid="{00000000-0005-0000-0000-0000731E0000}"/>
    <cellStyle name="BM UF in Col E 3 2 12 3" xfId="7819" xr:uid="{00000000-0005-0000-0000-0000741E0000}"/>
    <cellStyle name="BM UF in Col E 3 2 13" xfId="7820" xr:uid="{00000000-0005-0000-0000-0000751E0000}"/>
    <cellStyle name="BM UF in Col E 3 2 13 2" xfId="7821" xr:uid="{00000000-0005-0000-0000-0000761E0000}"/>
    <cellStyle name="BM UF in Col E 3 2 13 2 2" xfId="7822" xr:uid="{00000000-0005-0000-0000-0000771E0000}"/>
    <cellStyle name="BM UF in Col E 3 2 13 3" xfId="7823" xr:uid="{00000000-0005-0000-0000-0000781E0000}"/>
    <cellStyle name="BM UF in Col E 3 2 14" xfId="7824" xr:uid="{00000000-0005-0000-0000-0000791E0000}"/>
    <cellStyle name="BM UF in Col E 3 2 14 2" xfId="7825" xr:uid="{00000000-0005-0000-0000-00007A1E0000}"/>
    <cellStyle name="BM UF in Col E 3 2 14 2 2" xfId="7826" xr:uid="{00000000-0005-0000-0000-00007B1E0000}"/>
    <cellStyle name="BM UF in Col E 3 2 14 3" xfId="7827" xr:uid="{00000000-0005-0000-0000-00007C1E0000}"/>
    <cellStyle name="BM UF in Col E 3 2 15" xfId="7828" xr:uid="{00000000-0005-0000-0000-00007D1E0000}"/>
    <cellStyle name="BM UF in Col E 3 2 15 2" xfId="7829" xr:uid="{00000000-0005-0000-0000-00007E1E0000}"/>
    <cellStyle name="BM UF in Col E 3 2 15 2 2" xfId="7830" xr:uid="{00000000-0005-0000-0000-00007F1E0000}"/>
    <cellStyle name="BM UF in Col E 3 2 15 3" xfId="7831" xr:uid="{00000000-0005-0000-0000-0000801E0000}"/>
    <cellStyle name="BM UF in Col E 3 2 16" xfId="7832" xr:uid="{00000000-0005-0000-0000-0000811E0000}"/>
    <cellStyle name="BM UF in Col E 3 2 16 2" xfId="7833" xr:uid="{00000000-0005-0000-0000-0000821E0000}"/>
    <cellStyle name="BM UF in Col E 3 2 16 2 2" xfId="7834" xr:uid="{00000000-0005-0000-0000-0000831E0000}"/>
    <cellStyle name="BM UF in Col E 3 2 16 3" xfId="7835" xr:uid="{00000000-0005-0000-0000-0000841E0000}"/>
    <cellStyle name="BM UF in Col E 3 2 17" xfId="7836" xr:uid="{00000000-0005-0000-0000-0000851E0000}"/>
    <cellStyle name="BM UF in Col E 3 2 17 2" xfId="7837" xr:uid="{00000000-0005-0000-0000-0000861E0000}"/>
    <cellStyle name="BM UF in Col E 3 2 17 2 2" xfId="7838" xr:uid="{00000000-0005-0000-0000-0000871E0000}"/>
    <cellStyle name="BM UF in Col E 3 2 17 3" xfId="7839" xr:uid="{00000000-0005-0000-0000-0000881E0000}"/>
    <cellStyle name="BM UF in Col E 3 2 18" xfId="7840" xr:uid="{00000000-0005-0000-0000-0000891E0000}"/>
    <cellStyle name="BM UF in Col E 3 2 18 2" xfId="7841" xr:uid="{00000000-0005-0000-0000-00008A1E0000}"/>
    <cellStyle name="BM UF in Col E 3 2 18 2 2" xfId="7842" xr:uid="{00000000-0005-0000-0000-00008B1E0000}"/>
    <cellStyle name="BM UF in Col E 3 2 18 3" xfId="7843" xr:uid="{00000000-0005-0000-0000-00008C1E0000}"/>
    <cellStyle name="BM UF in Col E 3 2 19" xfId="7844" xr:uid="{00000000-0005-0000-0000-00008D1E0000}"/>
    <cellStyle name="BM UF in Col E 3 2 19 2" xfId="7845" xr:uid="{00000000-0005-0000-0000-00008E1E0000}"/>
    <cellStyle name="BM UF in Col E 3 2 19 2 2" xfId="7846" xr:uid="{00000000-0005-0000-0000-00008F1E0000}"/>
    <cellStyle name="BM UF in Col E 3 2 19 3" xfId="7847" xr:uid="{00000000-0005-0000-0000-0000901E0000}"/>
    <cellStyle name="BM UF in Col E 3 2 2" xfId="7848" xr:uid="{00000000-0005-0000-0000-0000911E0000}"/>
    <cellStyle name="BM UF in Col E 3 2 2 2" xfId="7849" xr:uid="{00000000-0005-0000-0000-0000921E0000}"/>
    <cellStyle name="BM UF in Col E 3 2 2 2 2" xfId="7850" xr:uid="{00000000-0005-0000-0000-0000931E0000}"/>
    <cellStyle name="BM UF in Col E 3 2 2 2 2 2" xfId="7851" xr:uid="{00000000-0005-0000-0000-0000941E0000}"/>
    <cellStyle name="BM UF in Col E 3 2 2 2 3" xfId="7852" xr:uid="{00000000-0005-0000-0000-0000951E0000}"/>
    <cellStyle name="BM UF in Col E 3 2 2 2 4" xfId="7853" xr:uid="{00000000-0005-0000-0000-0000961E0000}"/>
    <cellStyle name="BM UF in Col E 3 2 2 3" xfId="7854" xr:uid="{00000000-0005-0000-0000-0000971E0000}"/>
    <cellStyle name="BM UF in Col E 3 2 2 3 2" xfId="7855" xr:uid="{00000000-0005-0000-0000-0000981E0000}"/>
    <cellStyle name="BM UF in Col E 3 2 2 4" xfId="7856" xr:uid="{00000000-0005-0000-0000-0000991E0000}"/>
    <cellStyle name="BM UF in Col E 3 2 2 5" xfId="7857" xr:uid="{00000000-0005-0000-0000-00009A1E0000}"/>
    <cellStyle name="BM UF in Col E 3 2 20" xfId="7858" xr:uid="{00000000-0005-0000-0000-00009B1E0000}"/>
    <cellStyle name="BM UF in Col E 3 2 20 2" xfId="7859" xr:uid="{00000000-0005-0000-0000-00009C1E0000}"/>
    <cellStyle name="BM UF in Col E 3 2 20 2 2" xfId="7860" xr:uid="{00000000-0005-0000-0000-00009D1E0000}"/>
    <cellStyle name="BM UF in Col E 3 2 20 3" xfId="7861" xr:uid="{00000000-0005-0000-0000-00009E1E0000}"/>
    <cellStyle name="BM UF in Col E 3 2 21" xfId="7862" xr:uid="{00000000-0005-0000-0000-00009F1E0000}"/>
    <cellStyle name="BM UF in Col E 3 2 21 2" xfId="7863" xr:uid="{00000000-0005-0000-0000-0000A01E0000}"/>
    <cellStyle name="BM UF in Col E 3 2 22" xfId="7864" xr:uid="{00000000-0005-0000-0000-0000A11E0000}"/>
    <cellStyle name="BM UF in Col E 3 2 23" xfId="7865" xr:uid="{00000000-0005-0000-0000-0000A21E0000}"/>
    <cellStyle name="BM UF in Col E 3 2 3" xfId="7866" xr:uid="{00000000-0005-0000-0000-0000A31E0000}"/>
    <cellStyle name="BM UF in Col E 3 2 3 2" xfId="7867" xr:uid="{00000000-0005-0000-0000-0000A41E0000}"/>
    <cellStyle name="BM UF in Col E 3 2 3 2 2" xfId="7868" xr:uid="{00000000-0005-0000-0000-0000A51E0000}"/>
    <cellStyle name="BM UF in Col E 3 2 3 2 3" xfId="7869" xr:uid="{00000000-0005-0000-0000-0000A61E0000}"/>
    <cellStyle name="BM UF in Col E 3 2 3 3" xfId="7870" xr:uid="{00000000-0005-0000-0000-0000A71E0000}"/>
    <cellStyle name="BM UF in Col E 3 2 3 3 2" xfId="7871" xr:uid="{00000000-0005-0000-0000-0000A81E0000}"/>
    <cellStyle name="BM UF in Col E 3 2 3 4" xfId="7872" xr:uid="{00000000-0005-0000-0000-0000A91E0000}"/>
    <cellStyle name="BM UF in Col E 3 2 4" xfId="7873" xr:uid="{00000000-0005-0000-0000-0000AA1E0000}"/>
    <cellStyle name="BM UF in Col E 3 2 4 2" xfId="7874" xr:uid="{00000000-0005-0000-0000-0000AB1E0000}"/>
    <cellStyle name="BM UF in Col E 3 2 4 2 2" xfId="7875" xr:uid="{00000000-0005-0000-0000-0000AC1E0000}"/>
    <cellStyle name="BM UF in Col E 3 2 4 3" xfId="7876" xr:uid="{00000000-0005-0000-0000-0000AD1E0000}"/>
    <cellStyle name="BM UF in Col E 3 2 4 4" xfId="7877" xr:uid="{00000000-0005-0000-0000-0000AE1E0000}"/>
    <cellStyle name="BM UF in Col E 3 2 5" xfId="7878" xr:uid="{00000000-0005-0000-0000-0000AF1E0000}"/>
    <cellStyle name="BM UF in Col E 3 2 5 2" xfId="7879" xr:uid="{00000000-0005-0000-0000-0000B01E0000}"/>
    <cellStyle name="BM UF in Col E 3 2 5 2 2" xfId="7880" xr:uid="{00000000-0005-0000-0000-0000B11E0000}"/>
    <cellStyle name="BM UF in Col E 3 2 5 3" xfId="7881" xr:uid="{00000000-0005-0000-0000-0000B21E0000}"/>
    <cellStyle name="BM UF in Col E 3 2 5 4" xfId="7882" xr:uid="{00000000-0005-0000-0000-0000B31E0000}"/>
    <cellStyle name="BM UF in Col E 3 2 6" xfId="7883" xr:uid="{00000000-0005-0000-0000-0000B41E0000}"/>
    <cellStyle name="BM UF in Col E 3 2 6 2" xfId="7884" xr:uid="{00000000-0005-0000-0000-0000B51E0000}"/>
    <cellStyle name="BM UF in Col E 3 2 6 2 2" xfId="7885" xr:uid="{00000000-0005-0000-0000-0000B61E0000}"/>
    <cellStyle name="BM UF in Col E 3 2 6 3" xfId="7886" xr:uid="{00000000-0005-0000-0000-0000B71E0000}"/>
    <cellStyle name="BM UF in Col E 3 2 7" xfId="7887" xr:uid="{00000000-0005-0000-0000-0000B81E0000}"/>
    <cellStyle name="BM UF in Col E 3 2 7 2" xfId="7888" xr:uid="{00000000-0005-0000-0000-0000B91E0000}"/>
    <cellStyle name="BM UF in Col E 3 2 7 2 2" xfId="7889" xr:uid="{00000000-0005-0000-0000-0000BA1E0000}"/>
    <cellStyle name="BM UF in Col E 3 2 7 3" xfId="7890" xr:uid="{00000000-0005-0000-0000-0000BB1E0000}"/>
    <cellStyle name="BM UF in Col E 3 2 8" xfId="7891" xr:uid="{00000000-0005-0000-0000-0000BC1E0000}"/>
    <cellStyle name="BM UF in Col E 3 2 8 2" xfId="7892" xr:uid="{00000000-0005-0000-0000-0000BD1E0000}"/>
    <cellStyle name="BM UF in Col E 3 2 8 2 2" xfId="7893" xr:uid="{00000000-0005-0000-0000-0000BE1E0000}"/>
    <cellStyle name="BM UF in Col E 3 2 8 3" xfId="7894" xr:uid="{00000000-0005-0000-0000-0000BF1E0000}"/>
    <cellStyle name="BM UF in Col E 3 2 9" xfId="7895" xr:uid="{00000000-0005-0000-0000-0000C01E0000}"/>
    <cellStyle name="BM UF in Col E 3 2 9 2" xfId="7896" xr:uid="{00000000-0005-0000-0000-0000C11E0000}"/>
    <cellStyle name="BM UF in Col E 3 2 9 2 2" xfId="7897" xr:uid="{00000000-0005-0000-0000-0000C21E0000}"/>
    <cellStyle name="BM UF in Col E 3 2 9 3" xfId="7898" xr:uid="{00000000-0005-0000-0000-0000C31E0000}"/>
    <cellStyle name="BM UF in Col E 3 20" xfId="7899" xr:uid="{00000000-0005-0000-0000-0000C41E0000}"/>
    <cellStyle name="BM UF in Col E 3 3" xfId="7900" xr:uid="{00000000-0005-0000-0000-0000C51E0000}"/>
    <cellStyle name="BM UF in Col E 3 3 2" xfId="7901" xr:uid="{00000000-0005-0000-0000-0000C61E0000}"/>
    <cellStyle name="BM UF in Col E 3 3 2 2" xfId="7902" xr:uid="{00000000-0005-0000-0000-0000C71E0000}"/>
    <cellStyle name="BM UF in Col E 3 3 2 2 2" xfId="7903" xr:uid="{00000000-0005-0000-0000-0000C81E0000}"/>
    <cellStyle name="BM UF in Col E 3 3 2 3" xfId="7904" xr:uid="{00000000-0005-0000-0000-0000C91E0000}"/>
    <cellStyle name="BM UF in Col E 3 3 2 4" xfId="7905" xr:uid="{00000000-0005-0000-0000-0000CA1E0000}"/>
    <cellStyle name="BM UF in Col E 3 3 3" xfId="7906" xr:uid="{00000000-0005-0000-0000-0000CB1E0000}"/>
    <cellStyle name="BM UF in Col E 3 3 3 2" xfId="7907" xr:uid="{00000000-0005-0000-0000-0000CC1E0000}"/>
    <cellStyle name="BM UF in Col E 3 3 4" xfId="7908" xr:uid="{00000000-0005-0000-0000-0000CD1E0000}"/>
    <cellStyle name="BM UF in Col E 3 3 5" xfId="7909" xr:uid="{00000000-0005-0000-0000-0000CE1E0000}"/>
    <cellStyle name="BM UF in Col E 3 4" xfId="7910" xr:uid="{00000000-0005-0000-0000-0000CF1E0000}"/>
    <cellStyle name="BM UF in Col E 3 4 2" xfId="7911" xr:uid="{00000000-0005-0000-0000-0000D01E0000}"/>
    <cellStyle name="BM UF in Col E 3 4 2 2" xfId="7912" xr:uid="{00000000-0005-0000-0000-0000D11E0000}"/>
    <cellStyle name="BM UF in Col E 3 4 2 3" xfId="7913" xr:uid="{00000000-0005-0000-0000-0000D21E0000}"/>
    <cellStyle name="BM UF in Col E 3 4 3" xfId="7914" xr:uid="{00000000-0005-0000-0000-0000D31E0000}"/>
    <cellStyle name="BM UF in Col E 3 4 3 2" xfId="7915" xr:uid="{00000000-0005-0000-0000-0000D41E0000}"/>
    <cellStyle name="BM UF in Col E 3 4 4" xfId="7916" xr:uid="{00000000-0005-0000-0000-0000D51E0000}"/>
    <cellStyle name="BM UF in Col E 3 5" xfId="7917" xr:uid="{00000000-0005-0000-0000-0000D61E0000}"/>
    <cellStyle name="BM UF in Col E 3 5 2" xfId="7918" xr:uid="{00000000-0005-0000-0000-0000D71E0000}"/>
    <cellStyle name="BM UF in Col E 3 5 2 2" xfId="7919" xr:uid="{00000000-0005-0000-0000-0000D81E0000}"/>
    <cellStyle name="BM UF in Col E 3 5 2 3" xfId="7920" xr:uid="{00000000-0005-0000-0000-0000D91E0000}"/>
    <cellStyle name="BM UF in Col E 3 5 3" xfId="7921" xr:uid="{00000000-0005-0000-0000-0000DA1E0000}"/>
    <cellStyle name="BM UF in Col E 3 5 4" xfId="7922" xr:uid="{00000000-0005-0000-0000-0000DB1E0000}"/>
    <cellStyle name="BM UF in Col E 3 6" xfId="7923" xr:uid="{00000000-0005-0000-0000-0000DC1E0000}"/>
    <cellStyle name="BM UF in Col E 3 6 2" xfId="7924" xr:uid="{00000000-0005-0000-0000-0000DD1E0000}"/>
    <cellStyle name="BM UF in Col E 3 6 2 2" xfId="7925" xr:uid="{00000000-0005-0000-0000-0000DE1E0000}"/>
    <cellStyle name="BM UF in Col E 3 6 3" xfId="7926" xr:uid="{00000000-0005-0000-0000-0000DF1E0000}"/>
    <cellStyle name="BM UF in Col E 3 6 4" xfId="7927" xr:uid="{00000000-0005-0000-0000-0000E01E0000}"/>
    <cellStyle name="BM UF in Col E 3 7" xfId="7928" xr:uid="{00000000-0005-0000-0000-0000E11E0000}"/>
    <cellStyle name="BM UF in Col E 3 7 2" xfId="7929" xr:uid="{00000000-0005-0000-0000-0000E21E0000}"/>
    <cellStyle name="BM UF in Col E 3 7 2 2" xfId="7930" xr:uid="{00000000-0005-0000-0000-0000E31E0000}"/>
    <cellStyle name="BM UF in Col E 3 7 3" xfId="7931" xr:uid="{00000000-0005-0000-0000-0000E41E0000}"/>
    <cellStyle name="BM UF in Col E 3 8" xfId="7932" xr:uid="{00000000-0005-0000-0000-0000E51E0000}"/>
    <cellStyle name="BM UF in Col E 3 8 2" xfId="7933" xr:uid="{00000000-0005-0000-0000-0000E61E0000}"/>
    <cellStyle name="BM UF in Col E 3 8 2 2" xfId="7934" xr:uid="{00000000-0005-0000-0000-0000E71E0000}"/>
    <cellStyle name="BM UF in Col E 3 8 3" xfId="7935" xr:uid="{00000000-0005-0000-0000-0000E81E0000}"/>
    <cellStyle name="BM UF in Col E 3 9" xfId="7936" xr:uid="{00000000-0005-0000-0000-0000E91E0000}"/>
    <cellStyle name="BM UF in Col E 3 9 2" xfId="7937" xr:uid="{00000000-0005-0000-0000-0000EA1E0000}"/>
    <cellStyle name="BM UF in Col E 3 9 2 2" xfId="7938" xr:uid="{00000000-0005-0000-0000-0000EB1E0000}"/>
    <cellStyle name="BM UF in Col E 3 9 3" xfId="7939" xr:uid="{00000000-0005-0000-0000-0000EC1E0000}"/>
    <cellStyle name="BM UF in Col E 4" xfId="7940" xr:uid="{00000000-0005-0000-0000-0000ED1E0000}"/>
    <cellStyle name="BM UF in Col E 4 10" xfId="7941" xr:uid="{00000000-0005-0000-0000-0000EE1E0000}"/>
    <cellStyle name="BM UF in Col E 4 10 2" xfId="7942" xr:uid="{00000000-0005-0000-0000-0000EF1E0000}"/>
    <cellStyle name="BM UF in Col E 4 10 2 2" xfId="7943" xr:uid="{00000000-0005-0000-0000-0000F01E0000}"/>
    <cellStyle name="BM UF in Col E 4 10 3" xfId="7944" xr:uid="{00000000-0005-0000-0000-0000F11E0000}"/>
    <cellStyle name="BM UF in Col E 4 11" xfId="7945" xr:uid="{00000000-0005-0000-0000-0000F21E0000}"/>
    <cellStyle name="BM UF in Col E 4 11 2" xfId="7946" xr:uid="{00000000-0005-0000-0000-0000F31E0000}"/>
    <cellStyle name="BM UF in Col E 4 11 2 2" xfId="7947" xr:uid="{00000000-0005-0000-0000-0000F41E0000}"/>
    <cellStyle name="BM UF in Col E 4 11 3" xfId="7948" xr:uid="{00000000-0005-0000-0000-0000F51E0000}"/>
    <cellStyle name="BM UF in Col E 4 12" xfId="7949" xr:uid="{00000000-0005-0000-0000-0000F61E0000}"/>
    <cellStyle name="BM UF in Col E 4 12 2" xfId="7950" xr:uid="{00000000-0005-0000-0000-0000F71E0000}"/>
    <cellStyle name="BM UF in Col E 4 12 2 2" xfId="7951" xr:uid="{00000000-0005-0000-0000-0000F81E0000}"/>
    <cellStyle name="BM UF in Col E 4 12 3" xfId="7952" xr:uid="{00000000-0005-0000-0000-0000F91E0000}"/>
    <cellStyle name="BM UF in Col E 4 13" xfId="7953" xr:uid="{00000000-0005-0000-0000-0000FA1E0000}"/>
    <cellStyle name="BM UF in Col E 4 13 2" xfId="7954" xr:uid="{00000000-0005-0000-0000-0000FB1E0000}"/>
    <cellStyle name="BM UF in Col E 4 13 2 2" xfId="7955" xr:uid="{00000000-0005-0000-0000-0000FC1E0000}"/>
    <cellStyle name="BM UF in Col E 4 13 3" xfId="7956" xr:uid="{00000000-0005-0000-0000-0000FD1E0000}"/>
    <cellStyle name="BM UF in Col E 4 14" xfId="7957" xr:uid="{00000000-0005-0000-0000-0000FE1E0000}"/>
    <cellStyle name="BM UF in Col E 4 14 2" xfId="7958" xr:uid="{00000000-0005-0000-0000-0000FF1E0000}"/>
    <cellStyle name="BM UF in Col E 4 14 2 2" xfId="7959" xr:uid="{00000000-0005-0000-0000-0000001F0000}"/>
    <cellStyle name="BM UF in Col E 4 14 3" xfId="7960" xr:uid="{00000000-0005-0000-0000-0000011F0000}"/>
    <cellStyle name="BM UF in Col E 4 15" xfId="7961" xr:uid="{00000000-0005-0000-0000-0000021F0000}"/>
    <cellStyle name="BM UF in Col E 4 15 2" xfId="7962" xr:uid="{00000000-0005-0000-0000-0000031F0000}"/>
    <cellStyle name="BM UF in Col E 4 15 2 2" xfId="7963" xr:uid="{00000000-0005-0000-0000-0000041F0000}"/>
    <cellStyle name="BM UF in Col E 4 15 3" xfId="7964" xr:uid="{00000000-0005-0000-0000-0000051F0000}"/>
    <cellStyle name="BM UF in Col E 4 16" xfId="7965" xr:uid="{00000000-0005-0000-0000-0000061F0000}"/>
    <cellStyle name="BM UF in Col E 4 16 2" xfId="7966" xr:uid="{00000000-0005-0000-0000-0000071F0000}"/>
    <cellStyle name="BM UF in Col E 4 16 2 2" xfId="7967" xr:uid="{00000000-0005-0000-0000-0000081F0000}"/>
    <cellStyle name="BM UF in Col E 4 16 3" xfId="7968" xr:uid="{00000000-0005-0000-0000-0000091F0000}"/>
    <cellStyle name="BM UF in Col E 4 17" xfId="7969" xr:uid="{00000000-0005-0000-0000-00000A1F0000}"/>
    <cellStyle name="BM UF in Col E 4 17 2" xfId="7970" xr:uid="{00000000-0005-0000-0000-00000B1F0000}"/>
    <cellStyle name="BM UF in Col E 4 17 2 2" xfId="7971" xr:uid="{00000000-0005-0000-0000-00000C1F0000}"/>
    <cellStyle name="BM UF in Col E 4 17 3" xfId="7972" xr:uid="{00000000-0005-0000-0000-00000D1F0000}"/>
    <cellStyle name="BM UF in Col E 4 18" xfId="7973" xr:uid="{00000000-0005-0000-0000-00000E1F0000}"/>
    <cellStyle name="BM UF in Col E 4 18 2" xfId="7974" xr:uid="{00000000-0005-0000-0000-00000F1F0000}"/>
    <cellStyle name="BM UF in Col E 4 19" xfId="7975" xr:uid="{00000000-0005-0000-0000-0000101F0000}"/>
    <cellStyle name="BM UF in Col E 4 2" xfId="7976" xr:uid="{00000000-0005-0000-0000-0000111F0000}"/>
    <cellStyle name="BM UF in Col E 4 2 10" xfId="7977" xr:uid="{00000000-0005-0000-0000-0000121F0000}"/>
    <cellStyle name="BM UF in Col E 4 2 10 2" xfId="7978" xr:uid="{00000000-0005-0000-0000-0000131F0000}"/>
    <cellStyle name="BM UF in Col E 4 2 10 2 2" xfId="7979" xr:uid="{00000000-0005-0000-0000-0000141F0000}"/>
    <cellStyle name="BM UF in Col E 4 2 10 3" xfId="7980" xr:uid="{00000000-0005-0000-0000-0000151F0000}"/>
    <cellStyle name="BM UF in Col E 4 2 11" xfId="7981" xr:uid="{00000000-0005-0000-0000-0000161F0000}"/>
    <cellStyle name="BM UF in Col E 4 2 11 2" xfId="7982" xr:uid="{00000000-0005-0000-0000-0000171F0000}"/>
    <cellStyle name="BM UF in Col E 4 2 11 2 2" xfId="7983" xr:uid="{00000000-0005-0000-0000-0000181F0000}"/>
    <cellStyle name="BM UF in Col E 4 2 11 3" xfId="7984" xr:uid="{00000000-0005-0000-0000-0000191F0000}"/>
    <cellStyle name="BM UF in Col E 4 2 12" xfId="7985" xr:uid="{00000000-0005-0000-0000-00001A1F0000}"/>
    <cellStyle name="BM UF in Col E 4 2 12 2" xfId="7986" xr:uid="{00000000-0005-0000-0000-00001B1F0000}"/>
    <cellStyle name="BM UF in Col E 4 2 12 2 2" xfId="7987" xr:uid="{00000000-0005-0000-0000-00001C1F0000}"/>
    <cellStyle name="BM UF in Col E 4 2 12 3" xfId="7988" xr:uid="{00000000-0005-0000-0000-00001D1F0000}"/>
    <cellStyle name="BM UF in Col E 4 2 13" xfId="7989" xr:uid="{00000000-0005-0000-0000-00001E1F0000}"/>
    <cellStyle name="BM UF in Col E 4 2 13 2" xfId="7990" xr:uid="{00000000-0005-0000-0000-00001F1F0000}"/>
    <cellStyle name="BM UF in Col E 4 2 13 2 2" xfId="7991" xr:uid="{00000000-0005-0000-0000-0000201F0000}"/>
    <cellStyle name="BM UF in Col E 4 2 13 3" xfId="7992" xr:uid="{00000000-0005-0000-0000-0000211F0000}"/>
    <cellStyle name="BM UF in Col E 4 2 14" xfId="7993" xr:uid="{00000000-0005-0000-0000-0000221F0000}"/>
    <cellStyle name="BM UF in Col E 4 2 14 2" xfId="7994" xr:uid="{00000000-0005-0000-0000-0000231F0000}"/>
    <cellStyle name="BM UF in Col E 4 2 14 2 2" xfId="7995" xr:uid="{00000000-0005-0000-0000-0000241F0000}"/>
    <cellStyle name="BM UF in Col E 4 2 14 3" xfId="7996" xr:uid="{00000000-0005-0000-0000-0000251F0000}"/>
    <cellStyle name="BM UF in Col E 4 2 15" xfId="7997" xr:uid="{00000000-0005-0000-0000-0000261F0000}"/>
    <cellStyle name="BM UF in Col E 4 2 15 2" xfId="7998" xr:uid="{00000000-0005-0000-0000-0000271F0000}"/>
    <cellStyle name="BM UF in Col E 4 2 15 2 2" xfId="7999" xr:uid="{00000000-0005-0000-0000-0000281F0000}"/>
    <cellStyle name="BM UF in Col E 4 2 15 3" xfId="8000" xr:uid="{00000000-0005-0000-0000-0000291F0000}"/>
    <cellStyle name="BM UF in Col E 4 2 16" xfId="8001" xr:uid="{00000000-0005-0000-0000-00002A1F0000}"/>
    <cellStyle name="BM UF in Col E 4 2 16 2" xfId="8002" xr:uid="{00000000-0005-0000-0000-00002B1F0000}"/>
    <cellStyle name="BM UF in Col E 4 2 16 2 2" xfId="8003" xr:uid="{00000000-0005-0000-0000-00002C1F0000}"/>
    <cellStyle name="BM UF in Col E 4 2 16 3" xfId="8004" xr:uid="{00000000-0005-0000-0000-00002D1F0000}"/>
    <cellStyle name="BM UF in Col E 4 2 17" xfId="8005" xr:uid="{00000000-0005-0000-0000-00002E1F0000}"/>
    <cellStyle name="BM UF in Col E 4 2 17 2" xfId="8006" xr:uid="{00000000-0005-0000-0000-00002F1F0000}"/>
    <cellStyle name="BM UF in Col E 4 2 17 2 2" xfId="8007" xr:uid="{00000000-0005-0000-0000-0000301F0000}"/>
    <cellStyle name="BM UF in Col E 4 2 17 3" xfId="8008" xr:uid="{00000000-0005-0000-0000-0000311F0000}"/>
    <cellStyle name="BM UF in Col E 4 2 18" xfId="8009" xr:uid="{00000000-0005-0000-0000-0000321F0000}"/>
    <cellStyle name="BM UF in Col E 4 2 18 2" xfId="8010" xr:uid="{00000000-0005-0000-0000-0000331F0000}"/>
    <cellStyle name="BM UF in Col E 4 2 18 2 2" xfId="8011" xr:uid="{00000000-0005-0000-0000-0000341F0000}"/>
    <cellStyle name="BM UF in Col E 4 2 18 3" xfId="8012" xr:uid="{00000000-0005-0000-0000-0000351F0000}"/>
    <cellStyle name="BM UF in Col E 4 2 19" xfId="8013" xr:uid="{00000000-0005-0000-0000-0000361F0000}"/>
    <cellStyle name="BM UF in Col E 4 2 19 2" xfId="8014" xr:uid="{00000000-0005-0000-0000-0000371F0000}"/>
    <cellStyle name="BM UF in Col E 4 2 19 2 2" xfId="8015" xr:uid="{00000000-0005-0000-0000-0000381F0000}"/>
    <cellStyle name="BM UF in Col E 4 2 19 3" xfId="8016" xr:uid="{00000000-0005-0000-0000-0000391F0000}"/>
    <cellStyle name="BM UF in Col E 4 2 2" xfId="8017" xr:uid="{00000000-0005-0000-0000-00003A1F0000}"/>
    <cellStyle name="BM UF in Col E 4 2 2 2" xfId="8018" xr:uid="{00000000-0005-0000-0000-00003B1F0000}"/>
    <cellStyle name="BM UF in Col E 4 2 2 2 2" xfId="8019" xr:uid="{00000000-0005-0000-0000-00003C1F0000}"/>
    <cellStyle name="BM UF in Col E 4 2 2 2 2 2" xfId="8020" xr:uid="{00000000-0005-0000-0000-00003D1F0000}"/>
    <cellStyle name="BM UF in Col E 4 2 2 2 3" xfId="8021" xr:uid="{00000000-0005-0000-0000-00003E1F0000}"/>
    <cellStyle name="BM UF in Col E 4 2 2 2 4" xfId="8022" xr:uid="{00000000-0005-0000-0000-00003F1F0000}"/>
    <cellStyle name="BM UF in Col E 4 2 2 3" xfId="8023" xr:uid="{00000000-0005-0000-0000-0000401F0000}"/>
    <cellStyle name="BM UF in Col E 4 2 2 3 2" xfId="8024" xr:uid="{00000000-0005-0000-0000-0000411F0000}"/>
    <cellStyle name="BM UF in Col E 4 2 2 4" xfId="8025" xr:uid="{00000000-0005-0000-0000-0000421F0000}"/>
    <cellStyle name="BM UF in Col E 4 2 2 5" xfId="8026" xr:uid="{00000000-0005-0000-0000-0000431F0000}"/>
    <cellStyle name="BM UF in Col E 4 2 20" xfId="8027" xr:uid="{00000000-0005-0000-0000-0000441F0000}"/>
    <cellStyle name="BM UF in Col E 4 2 20 2" xfId="8028" xr:uid="{00000000-0005-0000-0000-0000451F0000}"/>
    <cellStyle name="BM UF in Col E 4 2 20 2 2" xfId="8029" xr:uid="{00000000-0005-0000-0000-0000461F0000}"/>
    <cellStyle name="BM UF in Col E 4 2 20 3" xfId="8030" xr:uid="{00000000-0005-0000-0000-0000471F0000}"/>
    <cellStyle name="BM UF in Col E 4 2 21" xfId="8031" xr:uid="{00000000-0005-0000-0000-0000481F0000}"/>
    <cellStyle name="BM UF in Col E 4 2 21 2" xfId="8032" xr:uid="{00000000-0005-0000-0000-0000491F0000}"/>
    <cellStyle name="BM UF in Col E 4 2 22" xfId="8033" xr:uid="{00000000-0005-0000-0000-00004A1F0000}"/>
    <cellStyle name="BM UF in Col E 4 2 23" xfId="8034" xr:uid="{00000000-0005-0000-0000-00004B1F0000}"/>
    <cellStyle name="BM UF in Col E 4 2 3" xfId="8035" xr:uid="{00000000-0005-0000-0000-00004C1F0000}"/>
    <cellStyle name="BM UF in Col E 4 2 3 2" xfId="8036" xr:uid="{00000000-0005-0000-0000-00004D1F0000}"/>
    <cellStyle name="BM UF in Col E 4 2 3 2 2" xfId="8037" xr:uid="{00000000-0005-0000-0000-00004E1F0000}"/>
    <cellStyle name="BM UF in Col E 4 2 3 2 3" xfId="8038" xr:uid="{00000000-0005-0000-0000-00004F1F0000}"/>
    <cellStyle name="BM UF in Col E 4 2 3 3" xfId="8039" xr:uid="{00000000-0005-0000-0000-0000501F0000}"/>
    <cellStyle name="BM UF in Col E 4 2 3 3 2" xfId="8040" xr:uid="{00000000-0005-0000-0000-0000511F0000}"/>
    <cellStyle name="BM UF in Col E 4 2 3 4" xfId="8041" xr:uid="{00000000-0005-0000-0000-0000521F0000}"/>
    <cellStyle name="BM UF in Col E 4 2 4" xfId="8042" xr:uid="{00000000-0005-0000-0000-0000531F0000}"/>
    <cellStyle name="BM UF in Col E 4 2 4 2" xfId="8043" xr:uid="{00000000-0005-0000-0000-0000541F0000}"/>
    <cellStyle name="BM UF in Col E 4 2 4 2 2" xfId="8044" xr:uid="{00000000-0005-0000-0000-0000551F0000}"/>
    <cellStyle name="BM UF in Col E 4 2 4 3" xfId="8045" xr:uid="{00000000-0005-0000-0000-0000561F0000}"/>
    <cellStyle name="BM UF in Col E 4 2 4 4" xfId="8046" xr:uid="{00000000-0005-0000-0000-0000571F0000}"/>
    <cellStyle name="BM UF in Col E 4 2 5" xfId="8047" xr:uid="{00000000-0005-0000-0000-0000581F0000}"/>
    <cellStyle name="BM UF in Col E 4 2 5 2" xfId="8048" xr:uid="{00000000-0005-0000-0000-0000591F0000}"/>
    <cellStyle name="BM UF in Col E 4 2 5 2 2" xfId="8049" xr:uid="{00000000-0005-0000-0000-00005A1F0000}"/>
    <cellStyle name="BM UF in Col E 4 2 5 3" xfId="8050" xr:uid="{00000000-0005-0000-0000-00005B1F0000}"/>
    <cellStyle name="BM UF in Col E 4 2 5 4" xfId="8051" xr:uid="{00000000-0005-0000-0000-00005C1F0000}"/>
    <cellStyle name="BM UF in Col E 4 2 6" xfId="8052" xr:uid="{00000000-0005-0000-0000-00005D1F0000}"/>
    <cellStyle name="BM UF in Col E 4 2 6 2" xfId="8053" xr:uid="{00000000-0005-0000-0000-00005E1F0000}"/>
    <cellStyle name="BM UF in Col E 4 2 6 2 2" xfId="8054" xr:uid="{00000000-0005-0000-0000-00005F1F0000}"/>
    <cellStyle name="BM UF in Col E 4 2 6 3" xfId="8055" xr:uid="{00000000-0005-0000-0000-0000601F0000}"/>
    <cellStyle name="BM UF in Col E 4 2 7" xfId="8056" xr:uid="{00000000-0005-0000-0000-0000611F0000}"/>
    <cellStyle name="BM UF in Col E 4 2 7 2" xfId="8057" xr:uid="{00000000-0005-0000-0000-0000621F0000}"/>
    <cellStyle name="BM UF in Col E 4 2 7 2 2" xfId="8058" xr:uid="{00000000-0005-0000-0000-0000631F0000}"/>
    <cellStyle name="BM UF in Col E 4 2 7 3" xfId="8059" xr:uid="{00000000-0005-0000-0000-0000641F0000}"/>
    <cellStyle name="BM UF in Col E 4 2 8" xfId="8060" xr:uid="{00000000-0005-0000-0000-0000651F0000}"/>
    <cellStyle name="BM UF in Col E 4 2 8 2" xfId="8061" xr:uid="{00000000-0005-0000-0000-0000661F0000}"/>
    <cellStyle name="BM UF in Col E 4 2 8 2 2" xfId="8062" xr:uid="{00000000-0005-0000-0000-0000671F0000}"/>
    <cellStyle name="BM UF in Col E 4 2 8 3" xfId="8063" xr:uid="{00000000-0005-0000-0000-0000681F0000}"/>
    <cellStyle name="BM UF in Col E 4 2 9" xfId="8064" xr:uid="{00000000-0005-0000-0000-0000691F0000}"/>
    <cellStyle name="BM UF in Col E 4 2 9 2" xfId="8065" xr:uid="{00000000-0005-0000-0000-00006A1F0000}"/>
    <cellStyle name="BM UF in Col E 4 2 9 2 2" xfId="8066" xr:uid="{00000000-0005-0000-0000-00006B1F0000}"/>
    <cellStyle name="BM UF in Col E 4 2 9 3" xfId="8067" xr:uid="{00000000-0005-0000-0000-00006C1F0000}"/>
    <cellStyle name="BM UF in Col E 4 20" xfId="8068" xr:uid="{00000000-0005-0000-0000-00006D1F0000}"/>
    <cellStyle name="BM UF in Col E 4 3" xfId="8069" xr:uid="{00000000-0005-0000-0000-00006E1F0000}"/>
    <cellStyle name="BM UF in Col E 4 3 2" xfId="8070" xr:uid="{00000000-0005-0000-0000-00006F1F0000}"/>
    <cellStyle name="BM UF in Col E 4 3 2 2" xfId="8071" xr:uid="{00000000-0005-0000-0000-0000701F0000}"/>
    <cellStyle name="BM UF in Col E 4 3 2 2 2" xfId="8072" xr:uid="{00000000-0005-0000-0000-0000711F0000}"/>
    <cellStyle name="BM UF in Col E 4 3 2 3" xfId="8073" xr:uid="{00000000-0005-0000-0000-0000721F0000}"/>
    <cellStyle name="BM UF in Col E 4 3 2 4" xfId="8074" xr:uid="{00000000-0005-0000-0000-0000731F0000}"/>
    <cellStyle name="BM UF in Col E 4 3 3" xfId="8075" xr:uid="{00000000-0005-0000-0000-0000741F0000}"/>
    <cellStyle name="BM UF in Col E 4 3 3 2" xfId="8076" xr:uid="{00000000-0005-0000-0000-0000751F0000}"/>
    <cellStyle name="BM UF in Col E 4 3 4" xfId="8077" xr:uid="{00000000-0005-0000-0000-0000761F0000}"/>
    <cellStyle name="BM UF in Col E 4 3 5" xfId="8078" xr:uid="{00000000-0005-0000-0000-0000771F0000}"/>
    <cellStyle name="BM UF in Col E 4 4" xfId="8079" xr:uid="{00000000-0005-0000-0000-0000781F0000}"/>
    <cellStyle name="BM UF in Col E 4 4 2" xfId="8080" xr:uid="{00000000-0005-0000-0000-0000791F0000}"/>
    <cellStyle name="BM UF in Col E 4 4 2 2" xfId="8081" xr:uid="{00000000-0005-0000-0000-00007A1F0000}"/>
    <cellStyle name="BM UF in Col E 4 4 2 3" xfId="8082" xr:uid="{00000000-0005-0000-0000-00007B1F0000}"/>
    <cellStyle name="BM UF in Col E 4 4 3" xfId="8083" xr:uid="{00000000-0005-0000-0000-00007C1F0000}"/>
    <cellStyle name="BM UF in Col E 4 4 3 2" xfId="8084" xr:uid="{00000000-0005-0000-0000-00007D1F0000}"/>
    <cellStyle name="BM UF in Col E 4 4 4" xfId="8085" xr:uid="{00000000-0005-0000-0000-00007E1F0000}"/>
    <cellStyle name="BM UF in Col E 4 5" xfId="8086" xr:uid="{00000000-0005-0000-0000-00007F1F0000}"/>
    <cellStyle name="BM UF in Col E 4 5 2" xfId="8087" xr:uid="{00000000-0005-0000-0000-0000801F0000}"/>
    <cellStyle name="BM UF in Col E 4 5 2 2" xfId="8088" xr:uid="{00000000-0005-0000-0000-0000811F0000}"/>
    <cellStyle name="BM UF in Col E 4 5 2 3" xfId="8089" xr:uid="{00000000-0005-0000-0000-0000821F0000}"/>
    <cellStyle name="BM UF in Col E 4 5 3" xfId="8090" xr:uid="{00000000-0005-0000-0000-0000831F0000}"/>
    <cellStyle name="BM UF in Col E 4 5 4" xfId="8091" xr:uid="{00000000-0005-0000-0000-0000841F0000}"/>
    <cellStyle name="BM UF in Col E 4 6" xfId="8092" xr:uid="{00000000-0005-0000-0000-0000851F0000}"/>
    <cellStyle name="BM UF in Col E 4 6 2" xfId="8093" xr:uid="{00000000-0005-0000-0000-0000861F0000}"/>
    <cellStyle name="BM UF in Col E 4 6 2 2" xfId="8094" xr:uid="{00000000-0005-0000-0000-0000871F0000}"/>
    <cellStyle name="BM UF in Col E 4 6 3" xfId="8095" xr:uid="{00000000-0005-0000-0000-0000881F0000}"/>
    <cellStyle name="BM UF in Col E 4 6 4" xfId="8096" xr:uid="{00000000-0005-0000-0000-0000891F0000}"/>
    <cellStyle name="BM UF in Col E 4 7" xfId="8097" xr:uid="{00000000-0005-0000-0000-00008A1F0000}"/>
    <cellStyle name="BM UF in Col E 4 7 2" xfId="8098" xr:uid="{00000000-0005-0000-0000-00008B1F0000}"/>
    <cellStyle name="BM UF in Col E 4 7 2 2" xfId="8099" xr:uid="{00000000-0005-0000-0000-00008C1F0000}"/>
    <cellStyle name="BM UF in Col E 4 7 3" xfId="8100" xr:uid="{00000000-0005-0000-0000-00008D1F0000}"/>
    <cellStyle name="BM UF in Col E 4 8" xfId="8101" xr:uid="{00000000-0005-0000-0000-00008E1F0000}"/>
    <cellStyle name="BM UF in Col E 4 8 2" xfId="8102" xr:uid="{00000000-0005-0000-0000-00008F1F0000}"/>
    <cellStyle name="BM UF in Col E 4 8 2 2" xfId="8103" xr:uid="{00000000-0005-0000-0000-0000901F0000}"/>
    <cellStyle name="BM UF in Col E 4 8 3" xfId="8104" xr:uid="{00000000-0005-0000-0000-0000911F0000}"/>
    <cellStyle name="BM UF in Col E 4 9" xfId="8105" xr:uid="{00000000-0005-0000-0000-0000921F0000}"/>
    <cellStyle name="BM UF in Col E 4 9 2" xfId="8106" xr:uid="{00000000-0005-0000-0000-0000931F0000}"/>
    <cellStyle name="BM UF in Col E 4 9 2 2" xfId="8107" xr:uid="{00000000-0005-0000-0000-0000941F0000}"/>
    <cellStyle name="BM UF in Col E 4 9 3" xfId="8108" xr:uid="{00000000-0005-0000-0000-0000951F0000}"/>
    <cellStyle name="BM UF in Col E 5" xfId="8109" xr:uid="{00000000-0005-0000-0000-0000961F0000}"/>
    <cellStyle name="BM UF in Col E 5 10" xfId="8110" xr:uid="{00000000-0005-0000-0000-0000971F0000}"/>
    <cellStyle name="BM UF in Col E 5 10 2" xfId="8111" xr:uid="{00000000-0005-0000-0000-0000981F0000}"/>
    <cellStyle name="BM UF in Col E 5 10 2 2" xfId="8112" xr:uid="{00000000-0005-0000-0000-0000991F0000}"/>
    <cellStyle name="BM UF in Col E 5 10 3" xfId="8113" xr:uid="{00000000-0005-0000-0000-00009A1F0000}"/>
    <cellStyle name="BM UF in Col E 5 11" xfId="8114" xr:uid="{00000000-0005-0000-0000-00009B1F0000}"/>
    <cellStyle name="BM UF in Col E 5 11 2" xfId="8115" xr:uid="{00000000-0005-0000-0000-00009C1F0000}"/>
    <cellStyle name="BM UF in Col E 5 11 2 2" xfId="8116" xr:uid="{00000000-0005-0000-0000-00009D1F0000}"/>
    <cellStyle name="BM UF in Col E 5 11 3" xfId="8117" xr:uid="{00000000-0005-0000-0000-00009E1F0000}"/>
    <cellStyle name="BM UF in Col E 5 12" xfId="8118" xr:uid="{00000000-0005-0000-0000-00009F1F0000}"/>
    <cellStyle name="BM UF in Col E 5 12 2" xfId="8119" xr:uid="{00000000-0005-0000-0000-0000A01F0000}"/>
    <cellStyle name="BM UF in Col E 5 12 2 2" xfId="8120" xr:uid="{00000000-0005-0000-0000-0000A11F0000}"/>
    <cellStyle name="BM UF in Col E 5 12 3" xfId="8121" xr:uid="{00000000-0005-0000-0000-0000A21F0000}"/>
    <cellStyle name="BM UF in Col E 5 13" xfId="8122" xr:uid="{00000000-0005-0000-0000-0000A31F0000}"/>
    <cellStyle name="BM UF in Col E 5 13 2" xfId="8123" xr:uid="{00000000-0005-0000-0000-0000A41F0000}"/>
    <cellStyle name="BM UF in Col E 5 13 2 2" xfId="8124" xr:uid="{00000000-0005-0000-0000-0000A51F0000}"/>
    <cellStyle name="BM UF in Col E 5 13 3" xfId="8125" xr:uid="{00000000-0005-0000-0000-0000A61F0000}"/>
    <cellStyle name="BM UF in Col E 5 14" xfId="8126" xr:uid="{00000000-0005-0000-0000-0000A71F0000}"/>
    <cellStyle name="BM UF in Col E 5 14 2" xfId="8127" xr:uid="{00000000-0005-0000-0000-0000A81F0000}"/>
    <cellStyle name="BM UF in Col E 5 14 2 2" xfId="8128" xr:uid="{00000000-0005-0000-0000-0000A91F0000}"/>
    <cellStyle name="BM UF in Col E 5 14 3" xfId="8129" xr:uid="{00000000-0005-0000-0000-0000AA1F0000}"/>
    <cellStyle name="BM UF in Col E 5 15" xfId="8130" xr:uid="{00000000-0005-0000-0000-0000AB1F0000}"/>
    <cellStyle name="BM UF in Col E 5 15 2" xfId="8131" xr:uid="{00000000-0005-0000-0000-0000AC1F0000}"/>
    <cellStyle name="BM UF in Col E 5 15 2 2" xfId="8132" xr:uid="{00000000-0005-0000-0000-0000AD1F0000}"/>
    <cellStyle name="BM UF in Col E 5 15 3" xfId="8133" xr:uid="{00000000-0005-0000-0000-0000AE1F0000}"/>
    <cellStyle name="BM UF in Col E 5 16" xfId="8134" xr:uid="{00000000-0005-0000-0000-0000AF1F0000}"/>
    <cellStyle name="BM UF in Col E 5 16 2" xfId="8135" xr:uid="{00000000-0005-0000-0000-0000B01F0000}"/>
    <cellStyle name="BM UF in Col E 5 16 2 2" xfId="8136" xr:uid="{00000000-0005-0000-0000-0000B11F0000}"/>
    <cellStyle name="BM UF in Col E 5 16 3" xfId="8137" xr:uid="{00000000-0005-0000-0000-0000B21F0000}"/>
    <cellStyle name="BM UF in Col E 5 17" xfId="8138" xr:uid="{00000000-0005-0000-0000-0000B31F0000}"/>
    <cellStyle name="BM UF in Col E 5 17 2" xfId="8139" xr:uid="{00000000-0005-0000-0000-0000B41F0000}"/>
    <cellStyle name="BM UF in Col E 5 17 2 2" xfId="8140" xr:uid="{00000000-0005-0000-0000-0000B51F0000}"/>
    <cellStyle name="BM UF in Col E 5 17 3" xfId="8141" xr:uid="{00000000-0005-0000-0000-0000B61F0000}"/>
    <cellStyle name="BM UF in Col E 5 18" xfId="8142" xr:uid="{00000000-0005-0000-0000-0000B71F0000}"/>
    <cellStyle name="BM UF in Col E 5 18 2" xfId="8143" xr:uid="{00000000-0005-0000-0000-0000B81F0000}"/>
    <cellStyle name="BM UF in Col E 5 18 2 2" xfId="8144" xr:uid="{00000000-0005-0000-0000-0000B91F0000}"/>
    <cellStyle name="BM UF in Col E 5 18 3" xfId="8145" xr:uid="{00000000-0005-0000-0000-0000BA1F0000}"/>
    <cellStyle name="BM UF in Col E 5 19" xfId="8146" xr:uid="{00000000-0005-0000-0000-0000BB1F0000}"/>
    <cellStyle name="BM UF in Col E 5 19 2" xfId="8147" xr:uid="{00000000-0005-0000-0000-0000BC1F0000}"/>
    <cellStyle name="BM UF in Col E 5 19 2 2" xfId="8148" xr:uid="{00000000-0005-0000-0000-0000BD1F0000}"/>
    <cellStyle name="BM UF in Col E 5 19 3" xfId="8149" xr:uid="{00000000-0005-0000-0000-0000BE1F0000}"/>
    <cellStyle name="BM UF in Col E 5 2" xfId="8150" xr:uid="{00000000-0005-0000-0000-0000BF1F0000}"/>
    <cellStyle name="BM UF in Col E 5 2 10" xfId="8151" xr:uid="{00000000-0005-0000-0000-0000C01F0000}"/>
    <cellStyle name="BM UF in Col E 5 2 10 2" xfId="8152" xr:uid="{00000000-0005-0000-0000-0000C11F0000}"/>
    <cellStyle name="BM UF in Col E 5 2 10 2 2" xfId="8153" xr:uid="{00000000-0005-0000-0000-0000C21F0000}"/>
    <cellStyle name="BM UF in Col E 5 2 10 3" xfId="8154" xr:uid="{00000000-0005-0000-0000-0000C31F0000}"/>
    <cellStyle name="BM UF in Col E 5 2 11" xfId="8155" xr:uid="{00000000-0005-0000-0000-0000C41F0000}"/>
    <cellStyle name="BM UF in Col E 5 2 11 2" xfId="8156" xr:uid="{00000000-0005-0000-0000-0000C51F0000}"/>
    <cellStyle name="BM UF in Col E 5 2 11 2 2" xfId="8157" xr:uid="{00000000-0005-0000-0000-0000C61F0000}"/>
    <cellStyle name="BM UF in Col E 5 2 11 3" xfId="8158" xr:uid="{00000000-0005-0000-0000-0000C71F0000}"/>
    <cellStyle name="BM UF in Col E 5 2 12" xfId="8159" xr:uid="{00000000-0005-0000-0000-0000C81F0000}"/>
    <cellStyle name="BM UF in Col E 5 2 12 2" xfId="8160" xr:uid="{00000000-0005-0000-0000-0000C91F0000}"/>
    <cellStyle name="BM UF in Col E 5 2 12 2 2" xfId="8161" xr:uid="{00000000-0005-0000-0000-0000CA1F0000}"/>
    <cellStyle name="BM UF in Col E 5 2 12 3" xfId="8162" xr:uid="{00000000-0005-0000-0000-0000CB1F0000}"/>
    <cellStyle name="BM UF in Col E 5 2 13" xfId="8163" xr:uid="{00000000-0005-0000-0000-0000CC1F0000}"/>
    <cellStyle name="BM UF in Col E 5 2 13 2" xfId="8164" xr:uid="{00000000-0005-0000-0000-0000CD1F0000}"/>
    <cellStyle name="BM UF in Col E 5 2 13 2 2" xfId="8165" xr:uid="{00000000-0005-0000-0000-0000CE1F0000}"/>
    <cellStyle name="BM UF in Col E 5 2 13 3" xfId="8166" xr:uid="{00000000-0005-0000-0000-0000CF1F0000}"/>
    <cellStyle name="BM UF in Col E 5 2 14" xfId="8167" xr:uid="{00000000-0005-0000-0000-0000D01F0000}"/>
    <cellStyle name="BM UF in Col E 5 2 14 2" xfId="8168" xr:uid="{00000000-0005-0000-0000-0000D11F0000}"/>
    <cellStyle name="BM UF in Col E 5 2 14 2 2" xfId="8169" xr:uid="{00000000-0005-0000-0000-0000D21F0000}"/>
    <cellStyle name="BM UF in Col E 5 2 14 3" xfId="8170" xr:uid="{00000000-0005-0000-0000-0000D31F0000}"/>
    <cellStyle name="BM UF in Col E 5 2 15" xfId="8171" xr:uid="{00000000-0005-0000-0000-0000D41F0000}"/>
    <cellStyle name="BM UF in Col E 5 2 15 2" xfId="8172" xr:uid="{00000000-0005-0000-0000-0000D51F0000}"/>
    <cellStyle name="BM UF in Col E 5 2 15 2 2" xfId="8173" xr:uid="{00000000-0005-0000-0000-0000D61F0000}"/>
    <cellStyle name="BM UF in Col E 5 2 15 3" xfId="8174" xr:uid="{00000000-0005-0000-0000-0000D71F0000}"/>
    <cellStyle name="BM UF in Col E 5 2 16" xfId="8175" xr:uid="{00000000-0005-0000-0000-0000D81F0000}"/>
    <cellStyle name="BM UF in Col E 5 2 16 2" xfId="8176" xr:uid="{00000000-0005-0000-0000-0000D91F0000}"/>
    <cellStyle name="BM UF in Col E 5 2 16 2 2" xfId="8177" xr:uid="{00000000-0005-0000-0000-0000DA1F0000}"/>
    <cellStyle name="BM UF in Col E 5 2 16 3" xfId="8178" xr:uid="{00000000-0005-0000-0000-0000DB1F0000}"/>
    <cellStyle name="BM UF in Col E 5 2 17" xfId="8179" xr:uid="{00000000-0005-0000-0000-0000DC1F0000}"/>
    <cellStyle name="BM UF in Col E 5 2 17 2" xfId="8180" xr:uid="{00000000-0005-0000-0000-0000DD1F0000}"/>
    <cellStyle name="BM UF in Col E 5 2 17 2 2" xfId="8181" xr:uid="{00000000-0005-0000-0000-0000DE1F0000}"/>
    <cellStyle name="BM UF in Col E 5 2 17 3" xfId="8182" xr:uid="{00000000-0005-0000-0000-0000DF1F0000}"/>
    <cellStyle name="BM UF in Col E 5 2 18" xfId="8183" xr:uid="{00000000-0005-0000-0000-0000E01F0000}"/>
    <cellStyle name="BM UF in Col E 5 2 18 2" xfId="8184" xr:uid="{00000000-0005-0000-0000-0000E11F0000}"/>
    <cellStyle name="BM UF in Col E 5 2 18 2 2" xfId="8185" xr:uid="{00000000-0005-0000-0000-0000E21F0000}"/>
    <cellStyle name="BM UF in Col E 5 2 18 3" xfId="8186" xr:uid="{00000000-0005-0000-0000-0000E31F0000}"/>
    <cellStyle name="BM UF in Col E 5 2 19" xfId="8187" xr:uid="{00000000-0005-0000-0000-0000E41F0000}"/>
    <cellStyle name="BM UF in Col E 5 2 19 2" xfId="8188" xr:uid="{00000000-0005-0000-0000-0000E51F0000}"/>
    <cellStyle name="BM UF in Col E 5 2 19 2 2" xfId="8189" xr:uid="{00000000-0005-0000-0000-0000E61F0000}"/>
    <cellStyle name="BM UF in Col E 5 2 19 3" xfId="8190" xr:uid="{00000000-0005-0000-0000-0000E71F0000}"/>
    <cellStyle name="BM UF in Col E 5 2 2" xfId="8191" xr:uid="{00000000-0005-0000-0000-0000E81F0000}"/>
    <cellStyle name="BM UF in Col E 5 2 2 2" xfId="8192" xr:uid="{00000000-0005-0000-0000-0000E91F0000}"/>
    <cellStyle name="BM UF in Col E 5 2 2 2 2" xfId="8193" xr:uid="{00000000-0005-0000-0000-0000EA1F0000}"/>
    <cellStyle name="BM UF in Col E 5 2 2 2 3" xfId="8194" xr:uid="{00000000-0005-0000-0000-0000EB1F0000}"/>
    <cellStyle name="BM UF in Col E 5 2 2 3" xfId="8195" xr:uid="{00000000-0005-0000-0000-0000EC1F0000}"/>
    <cellStyle name="BM UF in Col E 5 2 2 3 2" xfId="8196" xr:uid="{00000000-0005-0000-0000-0000ED1F0000}"/>
    <cellStyle name="BM UF in Col E 5 2 2 4" xfId="8197" xr:uid="{00000000-0005-0000-0000-0000EE1F0000}"/>
    <cellStyle name="BM UF in Col E 5 2 20" xfId="8198" xr:uid="{00000000-0005-0000-0000-0000EF1F0000}"/>
    <cellStyle name="BM UF in Col E 5 2 20 2" xfId="8199" xr:uid="{00000000-0005-0000-0000-0000F01F0000}"/>
    <cellStyle name="BM UF in Col E 5 2 20 2 2" xfId="8200" xr:uid="{00000000-0005-0000-0000-0000F11F0000}"/>
    <cellStyle name="BM UF in Col E 5 2 20 3" xfId="8201" xr:uid="{00000000-0005-0000-0000-0000F21F0000}"/>
    <cellStyle name="BM UF in Col E 5 2 21" xfId="8202" xr:uid="{00000000-0005-0000-0000-0000F31F0000}"/>
    <cellStyle name="BM UF in Col E 5 2 21 2" xfId="8203" xr:uid="{00000000-0005-0000-0000-0000F41F0000}"/>
    <cellStyle name="BM UF in Col E 5 2 22" xfId="8204" xr:uid="{00000000-0005-0000-0000-0000F51F0000}"/>
    <cellStyle name="BM UF in Col E 5 2 23" xfId="8205" xr:uid="{00000000-0005-0000-0000-0000F61F0000}"/>
    <cellStyle name="BM UF in Col E 5 2 3" xfId="8206" xr:uid="{00000000-0005-0000-0000-0000F71F0000}"/>
    <cellStyle name="BM UF in Col E 5 2 3 2" xfId="8207" xr:uid="{00000000-0005-0000-0000-0000F81F0000}"/>
    <cellStyle name="BM UF in Col E 5 2 3 2 2" xfId="8208" xr:uid="{00000000-0005-0000-0000-0000F91F0000}"/>
    <cellStyle name="BM UF in Col E 5 2 3 3" xfId="8209" xr:uid="{00000000-0005-0000-0000-0000FA1F0000}"/>
    <cellStyle name="BM UF in Col E 5 2 3 4" xfId="8210" xr:uid="{00000000-0005-0000-0000-0000FB1F0000}"/>
    <cellStyle name="BM UF in Col E 5 2 4" xfId="8211" xr:uid="{00000000-0005-0000-0000-0000FC1F0000}"/>
    <cellStyle name="BM UF in Col E 5 2 4 2" xfId="8212" xr:uid="{00000000-0005-0000-0000-0000FD1F0000}"/>
    <cellStyle name="BM UF in Col E 5 2 4 2 2" xfId="8213" xr:uid="{00000000-0005-0000-0000-0000FE1F0000}"/>
    <cellStyle name="BM UF in Col E 5 2 4 3" xfId="8214" xr:uid="{00000000-0005-0000-0000-0000FF1F0000}"/>
    <cellStyle name="BM UF in Col E 5 2 4 4" xfId="8215" xr:uid="{00000000-0005-0000-0000-000000200000}"/>
    <cellStyle name="BM UF in Col E 5 2 5" xfId="8216" xr:uid="{00000000-0005-0000-0000-000001200000}"/>
    <cellStyle name="BM UF in Col E 5 2 5 2" xfId="8217" xr:uid="{00000000-0005-0000-0000-000002200000}"/>
    <cellStyle name="BM UF in Col E 5 2 5 2 2" xfId="8218" xr:uid="{00000000-0005-0000-0000-000003200000}"/>
    <cellStyle name="BM UF in Col E 5 2 5 3" xfId="8219" xr:uid="{00000000-0005-0000-0000-000004200000}"/>
    <cellStyle name="BM UF in Col E 5 2 6" xfId="8220" xr:uid="{00000000-0005-0000-0000-000005200000}"/>
    <cellStyle name="BM UF in Col E 5 2 6 2" xfId="8221" xr:uid="{00000000-0005-0000-0000-000006200000}"/>
    <cellStyle name="BM UF in Col E 5 2 6 2 2" xfId="8222" xr:uid="{00000000-0005-0000-0000-000007200000}"/>
    <cellStyle name="BM UF in Col E 5 2 6 3" xfId="8223" xr:uid="{00000000-0005-0000-0000-000008200000}"/>
    <cellStyle name="BM UF in Col E 5 2 7" xfId="8224" xr:uid="{00000000-0005-0000-0000-000009200000}"/>
    <cellStyle name="BM UF in Col E 5 2 7 2" xfId="8225" xr:uid="{00000000-0005-0000-0000-00000A200000}"/>
    <cellStyle name="BM UF in Col E 5 2 7 2 2" xfId="8226" xr:uid="{00000000-0005-0000-0000-00000B200000}"/>
    <cellStyle name="BM UF in Col E 5 2 7 3" xfId="8227" xr:uid="{00000000-0005-0000-0000-00000C200000}"/>
    <cellStyle name="BM UF in Col E 5 2 8" xfId="8228" xr:uid="{00000000-0005-0000-0000-00000D200000}"/>
    <cellStyle name="BM UF in Col E 5 2 8 2" xfId="8229" xr:uid="{00000000-0005-0000-0000-00000E200000}"/>
    <cellStyle name="BM UF in Col E 5 2 8 2 2" xfId="8230" xr:uid="{00000000-0005-0000-0000-00000F200000}"/>
    <cellStyle name="BM UF in Col E 5 2 8 3" xfId="8231" xr:uid="{00000000-0005-0000-0000-000010200000}"/>
    <cellStyle name="BM UF in Col E 5 2 9" xfId="8232" xr:uid="{00000000-0005-0000-0000-000011200000}"/>
    <cellStyle name="BM UF in Col E 5 2 9 2" xfId="8233" xr:uid="{00000000-0005-0000-0000-000012200000}"/>
    <cellStyle name="BM UF in Col E 5 2 9 2 2" xfId="8234" xr:uid="{00000000-0005-0000-0000-000013200000}"/>
    <cellStyle name="BM UF in Col E 5 2 9 3" xfId="8235" xr:uid="{00000000-0005-0000-0000-000014200000}"/>
    <cellStyle name="BM UF in Col E 5 20" xfId="8236" xr:uid="{00000000-0005-0000-0000-000015200000}"/>
    <cellStyle name="BM UF in Col E 5 20 2" xfId="8237" xr:uid="{00000000-0005-0000-0000-000016200000}"/>
    <cellStyle name="BM UF in Col E 5 20 2 2" xfId="8238" xr:uid="{00000000-0005-0000-0000-000017200000}"/>
    <cellStyle name="BM UF in Col E 5 20 3" xfId="8239" xr:uid="{00000000-0005-0000-0000-000018200000}"/>
    <cellStyle name="BM UF in Col E 5 21" xfId="8240" xr:uid="{00000000-0005-0000-0000-000019200000}"/>
    <cellStyle name="BM UF in Col E 5 21 2" xfId="8241" xr:uid="{00000000-0005-0000-0000-00001A200000}"/>
    <cellStyle name="BM UF in Col E 5 21 2 2" xfId="8242" xr:uid="{00000000-0005-0000-0000-00001B200000}"/>
    <cellStyle name="BM UF in Col E 5 21 3" xfId="8243" xr:uid="{00000000-0005-0000-0000-00001C200000}"/>
    <cellStyle name="BM UF in Col E 5 22" xfId="8244" xr:uid="{00000000-0005-0000-0000-00001D200000}"/>
    <cellStyle name="BM UF in Col E 5 22 2" xfId="8245" xr:uid="{00000000-0005-0000-0000-00001E200000}"/>
    <cellStyle name="BM UF in Col E 5 23" xfId="8246" xr:uid="{00000000-0005-0000-0000-00001F200000}"/>
    <cellStyle name="BM UF in Col E 5 24" xfId="8247" xr:uid="{00000000-0005-0000-0000-000020200000}"/>
    <cellStyle name="BM UF in Col E 5 3" xfId="8248" xr:uid="{00000000-0005-0000-0000-000021200000}"/>
    <cellStyle name="BM UF in Col E 5 3 2" xfId="8249" xr:uid="{00000000-0005-0000-0000-000022200000}"/>
    <cellStyle name="BM UF in Col E 5 3 2 2" xfId="8250" xr:uid="{00000000-0005-0000-0000-000023200000}"/>
    <cellStyle name="BM UF in Col E 5 3 2 3" xfId="8251" xr:uid="{00000000-0005-0000-0000-000024200000}"/>
    <cellStyle name="BM UF in Col E 5 3 3" xfId="8252" xr:uid="{00000000-0005-0000-0000-000025200000}"/>
    <cellStyle name="BM UF in Col E 5 3 3 2" xfId="8253" xr:uid="{00000000-0005-0000-0000-000026200000}"/>
    <cellStyle name="BM UF in Col E 5 3 4" xfId="8254" xr:uid="{00000000-0005-0000-0000-000027200000}"/>
    <cellStyle name="BM UF in Col E 5 4" xfId="8255" xr:uid="{00000000-0005-0000-0000-000028200000}"/>
    <cellStyle name="BM UF in Col E 5 4 2" xfId="8256" xr:uid="{00000000-0005-0000-0000-000029200000}"/>
    <cellStyle name="BM UF in Col E 5 4 2 2" xfId="8257" xr:uid="{00000000-0005-0000-0000-00002A200000}"/>
    <cellStyle name="BM UF in Col E 5 4 3" xfId="8258" xr:uid="{00000000-0005-0000-0000-00002B200000}"/>
    <cellStyle name="BM UF in Col E 5 4 4" xfId="8259" xr:uid="{00000000-0005-0000-0000-00002C200000}"/>
    <cellStyle name="BM UF in Col E 5 5" xfId="8260" xr:uid="{00000000-0005-0000-0000-00002D200000}"/>
    <cellStyle name="BM UF in Col E 5 5 2" xfId="8261" xr:uid="{00000000-0005-0000-0000-00002E200000}"/>
    <cellStyle name="BM UF in Col E 5 5 2 2" xfId="8262" xr:uid="{00000000-0005-0000-0000-00002F200000}"/>
    <cellStyle name="BM UF in Col E 5 5 3" xfId="8263" xr:uid="{00000000-0005-0000-0000-000030200000}"/>
    <cellStyle name="BM UF in Col E 5 5 4" xfId="8264" xr:uid="{00000000-0005-0000-0000-000031200000}"/>
    <cellStyle name="BM UF in Col E 5 6" xfId="8265" xr:uid="{00000000-0005-0000-0000-000032200000}"/>
    <cellStyle name="BM UF in Col E 5 6 2" xfId="8266" xr:uid="{00000000-0005-0000-0000-000033200000}"/>
    <cellStyle name="BM UF in Col E 5 6 2 2" xfId="8267" xr:uid="{00000000-0005-0000-0000-000034200000}"/>
    <cellStyle name="BM UF in Col E 5 6 3" xfId="8268" xr:uid="{00000000-0005-0000-0000-000035200000}"/>
    <cellStyle name="BM UF in Col E 5 7" xfId="8269" xr:uid="{00000000-0005-0000-0000-000036200000}"/>
    <cellStyle name="BM UF in Col E 5 7 2" xfId="8270" xr:uid="{00000000-0005-0000-0000-000037200000}"/>
    <cellStyle name="BM UF in Col E 5 7 2 2" xfId="8271" xr:uid="{00000000-0005-0000-0000-000038200000}"/>
    <cellStyle name="BM UF in Col E 5 7 3" xfId="8272" xr:uid="{00000000-0005-0000-0000-000039200000}"/>
    <cellStyle name="BM UF in Col E 5 8" xfId="8273" xr:uid="{00000000-0005-0000-0000-00003A200000}"/>
    <cellStyle name="BM UF in Col E 5 8 2" xfId="8274" xr:uid="{00000000-0005-0000-0000-00003B200000}"/>
    <cellStyle name="BM UF in Col E 5 8 2 2" xfId="8275" xr:uid="{00000000-0005-0000-0000-00003C200000}"/>
    <cellStyle name="BM UF in Col E 5 8 3" xfId="8276" xr:uid="{00000000-0005-0000-0000-00003D200000}"/>
    <cellStyle name="BM UF in Col E 5 9" xfId="8277" xr:uid="{00000000-0005-0000-0000-00003E200000}"/>
    <cellStyle name="BM UF in Col E 5 9 2" xfId="8278" xr:uid="{00000000-0005-0000-0000-00003F200000}"/>
    <cellStyle name="BM UF in Col E 5 9 2 2" xfId="8279" xr:uid="{00000000-0005-0000-0000-000040200000}"/>
    <cellStyle name="BM UF in Col E 5 9 3" xfId="8280" xr:uid="{00000000-0005-0000-0000-000041200000}"/>
    <cellStyle name="BM UF in Col E 6" xfId="8281" xr:uid="{00000000-0005-0000-0000-000042200000}"/>
    <cellStyle name="BM UF in Col E 6 10" xfId="8282" xr:uid="{00000000-0005-0000-0000-000043200000}"/>
    <cellStyle name="BM UF in Col E 6 10 2" xfId="8283" xr:uid="{00000000-0005-0000-0000-000044200000}"/>
    <cellStyle name="BM UF in Col E 6 10 2 2" xfId="8284" xr:uid="{00000000-0005-0000-0000-000045200000}"/>
    <cellStyle name="BM UF in Col E 6 10 3" xfId="8285" xr:uid="{00000000-0005-0000-0000-000046200000}"/>
    <cellStyle name="BM UF in Col E 6 11" xfId="8286" xr:uid="{00000000-0005-0000-0000-000047200000}"/>
    <cellStyle name="BM UF in Col E 6 11 2" xfId="8287" xr:uid="{00000000-0005-0000-0000-000048200000}"/>
    <cellStyle name="BM UF in Col E 6 11 2 2" xfId="8288" xr:uid="{00000000-0005-0000-0000-000049200000}"/>
    <cellStyle name="BM UF in Col E 6 11 3" xfId="8289" xr:uid="{00000000-0005-0000-0000-00004A200000}"/>
    <cellStyle name="BM UF in Col E 6 12" xfId="8290" xr:uid="{00000000-0005-0000-0000-00004B200000}"/>
    <cellStyle name="BM UF in Col E 6 12 2" xfId="8291" xr:uid="{00000000-0005-0000-0000-00004C200000}"/>
    <cellStyle name="BM UF in Col E 6 12 2 2" xfId="8292" xr:uid="{00000000-0005-0000-0000-00004D200000}"/>
    <cellStyle name="BM UF in Col E 6 12 3" xfId="8293" xr:uid="{00000000-0005-0000-0000-00004E200000}"/>
    <cellStyle name="BM UF in Col E 6 13" xfId="8294" xr:uid="{00000000-0005-0000-0000-00004F200000}"/>
    <cellStyle name="BM UF in Col E 6 13 2" xfId="8295" xr:uid="{00000000-0005-0000-0000-000050200000}"/>
    <cellStyle name="BM UF in Col E 6 13 2 2" xfId="8296" xr:uid="{00000000-0005-0000-0000-000051200000}"/>
    <cellStyle name="BM UF in Col E 6 13 3" xfId="8297" xr:uid="{00000000-0005-0000-0000-000052200000}"/>
    <cellStyle name="BM UF in Col E 6 14" xfId="8298" xr:uid="{00000000-0005-0000-0000-000053200000}"/>
    <cellStyle name="BM UF in Col E 6 14 2" xfId="8299" xr:uid="{00000000-0005-0000-0000-000054200000}"/>
    <cellStyle name="BM UF in Col E 6 14 2 2" xfId="8300" xr:uid="{00000000-0005-0000-0000-000055200000}"/>
    <cellStyle name="BM UF in Col E 6 14 3" xfId="8301" xr:uid="{00000000-0005-0000-0000-000056200000}"/>
    <cellStyle name="BM UF in Col E 6 15" xfId="8302" xr:uid="{00000000-0005-0000-0000-000057200000}"/>
    <cellStyle name="BM UF in Col E 6 15 2" xfId="8303" xr:uid="{00000000-0005-0000-0000-000058200000}"/>
    <cellStyle name="BM UF in Col E 6 15 2 2" xfId="8304" xr:uid="{00000000-0005-0000-0000-000059200000}"/>
    <cellStyle name="BM UF in Col E 6 15 3" xfId="8305" xr:uid="{00000000-0005-0000-0000-00005A200000}"/>
    <cellStyle name="BM UF in Col E 6 16" xfId="8306" xr:uid="{00000000-0005-0000-0000-00005B200000}"/>
    <cellStyle name="BM UF in Col E 6 16 2" xfId="8307" xr:uid="{00000000-0005-0000-0000-00005C200000}"/>
    <cellStyle name="BM UF in Col E 6 16 2 2" xfId="8308" xr:uid="{00000000-0005-0000-0000-00005D200000}"/>
    <cellStyle name="BM UF in Col E 6 16 3" xfId="8309" xr:uid="{00000000-0005-0000-0000-00005E200000}"/>
    <cellStyle name="BM UF in Col E 6 17" xfId="8310" xr:uid="{00000000-0005-0000-0000-00005F200000}"/>
    <cellStyle name="BM UF in Col E 6 17 2" xfId="8311" xr:uid="{00000000-0005-0000-0000-000060200000}"/>
    <cellStyle name="BM UF in Col E 6 17 2 2" xfId="8312" xr:uid="{00000000-0005-0000-0000-000061200000}"/>
    <cellStyle name="BM UF in Col E 6 17 3" xfId="8313" xr:uid="{00000000-0005-0000-0000-000062200000}"/>
    <cellStyle name="BM UF in Col E 6 18" xfId="8314" xr:uid="{00000000-0005-0000-0000-000063200000}"/>
    <cellStyle name="BM UF in Col E 6 18 2" xfId="8315" xr:uid="{00000000-0005-0000-0000-000064200000}"/>
    <cellStyle name="BM UF in Col E 6 18 2 2" xfId="8316" xr:uid="{00000000-0005-0000-0000-000065200000}"/>
    <cellStyle name="BM UF in Col E 6 18 3" xfId="8317" xr:uid="{00000000-0005-0000-0000-000066200000}"/>
    <cellStyle name="BM UF in Col E 6 19" xfId="8318" xr:uid="{00000000-0005-0000-0000-000067200000}"/>
    <cellStyle name="BM UF in Col E 6 19 2" xfId="8319" xr:uid="{00000000-0005-0000-0000-000068200000}"/>
    <cellStyle name="BM UF in Col E 6 19 2 2" xfId="8320" xr:uid="{00000000-0005-0000-0000-000069200000}"/>
    <cellStyle name="BM UF in Col E 6 19 3" xfId="8321" xr:uid="{00000000-0005-0000-0000-00006A200000}"/>
    <cellStyle name="BM UF in Col E 6 2" xfId="8322" xr:uid="{00000000-0005-0000-0000-00006B200000}"/>
    <cellStyle name="BM UF in Col E 6 2 2" xfId="8323" xr:uid="{00000000-0005-0000-0000-00006C200000}"/>
    <cellStyle name="BM UF in Col E 6 2 2 2" xfId="8324" xr:uid="{00000000-0005-0000-0000-00006D200000}"/>
    <cellStyle name="BM UF in Col E 6 2 2 3" xfId="8325" xr:uid="{00000000-0005-0000-0000-00006E200000}"/>
    <cellStyle name="BM UF in Col E 6 2 3" xfId="8326" xr:uid="{00000000-0005-0000-0000-00006F200000}"/>
    <cellStyle name="BM UF in Col E 6 2 3 2" xfId="8327" xr:uid="{00000000-0005-0000-0000-000070200000}"/>
    <cellStyle name="BM UF in Col E 6 2 4" xfId="8328" xr:uid="{00000000-0005-0000-0000-000071200000}"/>
    <cellStyle name="BM UF in Col E 6 20" xfId="8329" xr:uid="{00000000-0005-0000-0000-000072200000}"/>
    <cellStyle name="BM UF in Col E 6 20 2" xfId="8330" xr:uid="{00000000-0005-0000-0000-000073200000}"/>
    <cellStyle name="BM UF in Col E 6 20 2 2" xfId="8331" xr:uid="{00000000-0005-0000-0000-000074200000}"/>
    <cellStyle name="BM UF in Col E 6 20 3" xfId="8332" xr:uid="{00000000-0005-0000-0000-000075200000}"/>
    <cellStyle name="BM UF in Col E 6 21" xfId="8333" xr:uid="{00000000-0005-0000-0000-000076200000}"/>
    <cellStyle name="BM UF in Col E 6 21 2" xfId="8334" xr:uid="{00000000-0005-0000-0000-000077200000}"/>
    <cellStyle name="BM UF in Col E 6 22" xfId="8335" xr:uid="{00000000-0005-0000-0000-000078200000}"/>
    <cellStyle name="BM UF in Col E 6 23" xfId="8336" xr:uid="{00000000-0005-0000-0000-000079200000}"/>
    <cellStyle name="BM UF in Col E 6 3" xfId="8337" xr:uid="{00000000-0005-0000-0000-00007A200000}"/>
    <cellStyle name="BM UF in Col E 6 3 2" xfId="8338" xr:uid="{00000000-0005-0000-0000-00007B200000}"/>
    <cellStyle name="BM UF in Col E 6 3 2 2" xfId="8339" xr:uid="{00000000-0005-0000-0000-00007C200000}"/>
    <cellStyle name="BM UF in Col E 6 3 3" xfId="8340" xr:uid="{00000000-0005-0000-0000-00007D200000}"/>
    <cellStyle name="BM UF in Col E 6 3 4" xfId="8341" xr:uid="{00000000-0005-0000-0000-00007E200000}"/>
    <cellStyle name="BM UF in Col E 6 4" xfId="8342" xr:uid="{00000000-0005-0000-0000-00007F200000}"/>
    <cellStyle name="BM UF in Col E 6 4 2" xfId="8343" xr:uid="{00000000-0005-0000-0000-000080200000}"/>
    <cellStyle name="BM UF in Col E 6 4 2 2" xfId="8344" xr:uid="{00000000-0005-0000-0000-000081200000}"/>
    <cellStyle name="BM UF in Col E 6 4 3" xfId="8345" xr:uid="{00000000-0005-0000-0000-000082200000}"/>
    <cellStyle name="BM UF in Col E 6 4 4" xfId="8346" xr:uid="{00000000-0005-0000-0000-000083200000}"/>
    <cellStyle name="BM UF in Col E 6 5" xfId="8347" xr:uid="{00000000-0005-0000-0000-000084200000}"/>
    <cellStyle name="BM UF in Col E 6 5 2" xfId="8348" xr:uid="{00000000-0005-0000-0000-000085200000}"/>
    <cellStyle name="BM UF in Col E 6 5 2 2" xfId="8349" xr:uid="{00000000-0005-0000-0000-000086200000}"/>
    <cellStyle name="BM UF in Col E 6 5 3" xfId="8350" xr:uid="{00000000-0005-0000-0000-000087200000}"/>
    <cellStyle name="BM UF in Col E 6 6" xfId="8351" xr:uid="{00000000-0005-0000-0000-000088200000}"/>
    <cellStyle name="BM UF in Col E 6 6 2" xfId="8352" xr:uid="{00000000-0005-0000-0000-000089200000}"/>
    <cellStyle name="BM UF in Col E 6 6 2 2" xfId="8353" xr:uid="{00000000-0005-0000-0000-00008A200000}"/>
    <cellStyle name="BM UF in Col E 6 6 3" xfId="8354" xr:uid="{00000000-0005-0000-0000-00008B200000}"/>
    <cellStyle name="BM UF in Col E 6 7" xfId="8355" xr:uid="{00000000-0005-0000-0000-00008C200000}"/>
    <cellStyle name="BM UF in Col E 6 7 2" xfId="8356" xr:uid="{00000000-0005-0000-0000-00008D200000}"/>
    <cellStyle name="BM UF in Col E 6 7 2 2" xfId="8357" xr:uid="{00000000-0005-0000-0000-00008E200000}"/>
    <cellStyle name="BM UF in Col E 6 7 3" xfId="8358" xr:uid="{00000000-0005-0000-0000-00008F200000}"/>
    <cellStyle name="BM UF in Col E 6 8" xfId="8359" xr:uid="{00000000-0005-0000-0000-000090200000}"/>
    <cellStyle name="BM UF in Col E 6 8 2" xfId="8360" xr:uid="{00000000-0005-0000-0000-000091200000}"/>
    <cellStyle name="BM UF in Col E 6 8 2 2" xfId="8361" xr:uid="{00000000-0005-0000-0000-000092200000}"/>
    <cellStyle name="BM UF in Col E 6 8 3" xfId="8362" xr:uid="{00000000-0005-0000-0000-000093200000}"/>
    <cellStyle name="BM UF in Col E 6 9" xfId="8363" xr:uid="{00000000-0005-0000-0000-000094200000}"/>
    <cellStyle name="BM UF in Col E 6 9 2" xfId="8364" xr:uid="{00000000-0005-0000-0000-000095200000}"/>
    <cellStyle name="BM UF in Col E 6 9 2 2" xfId="8365" xr:uid="{00000000-0005-0000-0000-000096200000}"/>
    <cellStyle name="BM UF in Col E 6 9 3" xfId="8366" xr:uid="{00000000-0005-0000-0000-000097200000}"/>
    <cellStyle name="BM UF in Col E 7" xfId="8367" xr:uid="{00000000-0005-0000-0000-000098200000}"/>
    <cellStyle name="BM UF in Col E 7 2" xfId="8368" xr:uid="{00000000-0005-0000-0000-000099200000}"/>
    <cellStyle name="BM UF in Col E 7 2 2" xfId="8369" xr:uid="{00000000-0005-0000-0000-00009A200000}"/>
    <cellStyle name="BM UF in Col E 7 2 3" xfId="8370" xr:uid="{00000000-0005-0000-0000-00009B200000}"/>
    <cellStyle name="BM UF in Col E 7 3" xfId="8371" xr:uid="{00000000-0005-0000-0000-00009C200000}"/>
    <cellStyle name="BM UF in Col E 7 3 2" xfId="8372" xr:uid="{00000000-0005-0000-0000-00009D200000}"/>
    <cellStyle name="BM UF in Col E 7 4" xfId="8373" xr:uid="{00000000-0005-0000-0000-00009E200000}"/>
    <cellStyle name="BM UF in Col E 8" xfId="8374" xr:uid="{00000000-0005-0000-0000-00009F200000}"/>
    <cellStyle name="BM UF in Col E 8 2" xfId="8375" xr:uid="{00000000-0005-0000-0000-0000A0200000}"/>
    <cellStyle name="BM UF in Col E 8 2 2" xfId="8376" xr:uid="{00000000-0005-0000-0000-0000A1200000}"/>
    <cellStyle name="BM UF in Col E 8 2 3" xfId="8377" xr:uid="{00000000-0005-0000-0000-0000A2200000}"/>
    <cellStyle name="BM UF in Col E 8 3" xfId="8378" xr:uid="{00000000-0005-0000-0000-0000A3200000}"/>
    <cellStyle name="BM UF in Col E 8 4" xfId="8379" xr:uid="{00000000-0005-0000-0000-0000A4200000}"/>
    <cellStyle name="BM UF in Col E 9" xfId="8380" xr:uid="{00000000-0005-0000-0000-0000A5200000}"/>
    <cellStyle name="BM UF in Col E 9 2" xfId="8381" xr:uid="{00000000-0005-0000-0000-0000A6200000}"/>
    <cellStyle name="BM UF in Col E 9 2 2" xfId="8382" xr:uid="{00000000-0005-0000-0000-0000A7200000}"/>
    <cellStyle name="BM UF in Col E 9 3" xfId="8383" xr:uid="{00000000-0005-0000-0000-0000A8200000}"/>
    <cellStyle name="BM UF in Col E 9 4" xfId="8384" xr:uid="{00000000-0005-0000-0000-0000A9200000}"/>
    <cellStyle name="Border" xfId="8385" xr:uid="{00000000-0005-0000-0000-0000AA200000}"/>
    <cellStyle name="Brand Align Left Text" xfId="8386" xr:uid="{00000000-0005-0000-0000-0000AB200000}"/>
    <cellStyle name="Brand Default" xfId="8387" xr:uid="{00000000-0005-0000-0000-0000AC200000}"/>
    <cellStyle name="Brand Percent" xfId="8388" xr:uid="{00000000-0005-0000-0000-0000AD200000}"/>
    <cellStyle name="Brand Source" xfId="8389" xr:uid="{00000000-0005-0000-0000-0000AE200000}"/>
    <cellStyle name="Brand Subtitle with Underline" xfId="8390" xr:uid="{00000000-0005-0000-0000-0000AF200000}"/>
    <cellStyle name="Brand Subtitle without Underline" xfId="8391" xr:uid="{00000000-0005-0000-0000-0000B0200000}"/>
    <cellStyle name="Brand Title" xfId="8392" xr:uid="{00000000-0005-0000-0000-0000B1200000}"/>
    <cellStyle name="Calc" xfId="8393" xr:uid="{00000000-0005-0000-0000-0000B2200000}"/>
    <cellStyle name="Calc - Blue" xfId="8394" xr:uid="{00000000-0005-0000-0000-0000B3200000}"/>
    <cellStyle name="Calc - Blue 2" xfId="8395" xr:uid="{00000000-0005-0000-0000-0000B4200000}"/>
    <cellStyle name="Calc - Feed" xfId="8396" xr:uid="{00000000-0005-0000-0000-0000B5200000}"/>
    <cellStyle name="Calc - Feed 2" xfId="8397" xr:uid="{00000000-0005-0000-0000-0000B6200000}"/>
    <cellStyle name="Calc - Green" xfId="8398" xr:uid="{00000000-0005-0000-0000-0000B7200000}"/>
    <cellStyle name="Calc - Green 2" xfId="8399" xr:uid="{00000000-0005-0000-0000-0000B8200000}"/>
    <cellStyle name="Calc - Grey" xfId="8400" xr:uid="{00000000-0005-0000-0000-0000B9200000}"/>
    <cellStyle name="Calc - Grey 2" xfId="8401" xr:uid="{00000000-0005-0000-0000-0000BA200000}"/>
    <cellStyle name="Calc - White" xfId="8402" xr:uid="{00000000-0005-0000-0000-0000BB200000}"/>
    <cellStyle name="Calc - White 2" xfId="8403" xr:uid="{00000000-0005-0000-0000-0000BC200000}"/>
    <cellStyle name="Calc 2" xfId="8404" xr:uid="{00000000-0005-0000-0000-0000BD200000}"/>
    <cellStyle name="Calculated Field" xfId="8405" xr:uid="{00000000-0005-0000-0000-0000BE200000}"/>
    <cellStyle name="Calculated Field 2" xfId="8406" xr:uid="{00000000-0005-0000-0000-0000BF200000}"/>
    <cellStyle name="Calculation 10" xfId="50438" xr:uid="{014708C8-258A-499C-8DA9-79C6534D7973}"/>
    <cellStyle name="Calculation 11" xfId="50474" xr:uid="{A8AD1B34-F677-4112-9FF1-763849C0BCF4}"/>
    <cellStyle name="Calculation 12" xfId="50518" xr:uid="{AEE1C1B3-6A9E-409F-91A3-7738DE6B3805}"/>
    <cellStyle name="Calculation 13" xfId="50561" xr:uid="{449729B2-6151-4DBB-A6A5-67226D2F3DF8}"/>
    <cellStyle name="Calculation 14" xfId="50617" xr:uid="{2E7E5ECC-E978-47BE-A18C-67479C6CA23C}"/>
    <cellStyle name="Calculation 2" xfId="8407" xr:uid="{00000000-0005-0000-0000-0000C0200000}"/>
    <cellStyle name="Calculation 2 10" xfId="8408" xr:uid="{00000000-0005-0000-0000-0000C1200000}"/>
    <cellStyle name="Calculation 2 10 2" xfId="8409" xr:uid="{00000000-0005-0000-0000-0000C2200000}"/>
    <cellStyle name="Calculation 2 10 2 2" xfId="8410" xr:uid="{00000000-0005-0000-0000-0000C3200000}"/>
    <cellStyle name="Calculation 2 10 3" xfId="8411" xr:uid="{00000000-0005-0000-0000-0000C4200000}"/>
    <cellStyle name="Calculation 2 11" xfId="8412" xr:uid="{00000000-0005-0000-0000-0000C5200000}"/>
    <cellStyle name="Calculation 2 11 2" xfId="8413" xr:uid="{00000000-0005-0000-0000-0000C6200000}"/>
    <cellStyle name="Calculation 2 11 2 2" xfId="8414" xr:uid="{00000000-0005-0000-0000-0000C7200000}"/>
    <cellStyle name="Calculation 2 11 3" xfId="8415" xr:uid="{00000000-0005-0000-0000-0000C8200000}"/>
    <cellStyle name="Calculation 2 12" xfId="8416" xr:uid="{00000000-0005-0000-0000-0000C9200000}"/>
    <cellStyle name="Calculation 2 12 2" xfId="8417" xr:uid="{00000000-0005-0000-0000-0000CA200000}"/>
    <cellStyle name="Calculation 2 12 2 2" xfId="8418" xr:uid="{00000000-0005-0000-0000-0000CB200000}"/>
    <cellStyle name="Calculation 2 12 3" xfId="8419" xr:uid="{00000000-0005-0000-0000-0000CC200000}"/>
    <cellStyle name="Calculation 2 13" xfId="8420" xr:uid="{00000000-0005-0000-0000-0000CD200000}"/>
    <cellStyle name="Calculation 2 13 2" xfId="8421" xr:uid="{00000000-0005-0000-0000-0000CE200000}"/>
    <cellStyle name="Calculation 2 13 2 2" xfId="8422" xr:uid="{00000000-0005-0000-0000-0000CF200000}"/>
    <cellStyle name="Calculation 2 13 3" xfId="8423" xr:uid="{00000000-0005-0000-0000-0000D0200000}"/>
    <cellStyle name="Calculation 2 14" xfId="8424" xr:uid="{00000000-0005-0000-0000-0000D1200000}"/>
    <cellStyle name="Calculation 2 14 2" xfId="8425" xr:uid="{00000000-0005-0000-0000-0000D2200000}"/>
    <cellStyle name="Calculation 2 14 2 2" xfId="8426" xr:uid="{00000000-0005-0000-0000-0000D3200000}"/>
    <cellStyle name="Calculation 2 14 3" xfId="8427" xr:uid="{00000000-0005-0000-0000-0000D4200000}"/>
    <cellStyle name="Calculation 2 15" xfId="8428" xr:uid="{00000000-0005-0000-0000-0000D5200000}"/>
    <cellStyle name="Calculation 2 15 2" xfId="8429" xr:uid="{00000000-0005-0000-0000-0000D6200000}"/>
    <cellStyle name="Calculation 2 15 2 2" xfId="8430" xr:uid="{00000000-0005-0000-0000-0000D7200000}"/>
    <cellStyle name="Calculation 2 15 3" xfId="8431" xr:uid="{00000000-0005-0000-0000-0000D8200000}"/>
    <cellStyle name="Calculation 2 16" xfId="8432" xr:uid="{00000000-0005-0000-0000-0000D9200000}"/>
    <cellStyle name="Calculation 2 16 2" xfId="8433" xr:uid="{00000000-0005-0000-0000-0000DA200000}"/>
    <cellStyle name="Calculation 2 16 2 2" xfId="8434" xr:uid="{00000000-0005-0000-0000-0000DB200000}"/>
    <cellStyle name="Calculation 2 16 3" xfId="8435" xr:uid="{00000000-0005-0000-0000-0000DC200000}"/>
    <cellStyle name="Calculation 2 17" xfId="8436" xr:uid="{00000000-0005-0000-0000-0000DD200000}"/>
    <cellStyle name="Calculation 2 17 2" xfId="8437" xr:uid="{00000000-0005-0000-0000-0000DE200000}"/>
    <cellStyle name="Calculation 2 17 2 2" xfId="8438" xr:uid="{00000000-0005-0000-0000-0000DF200000}"/>
    <cellStyle name="Calculation 2 17 3" xfId="8439" xr:uid="{00000000-0005-0000-0000-0000E0200000}"/>
    <cellStyle name="Calculation 2 18" xfId="8440" xr:uid="{00000000-0005-0000-0000-0000E1200000}"/>
    <cellStyle name="Calculation 2 18 2" xfId="8441" xr:uid="{00000000-0005-0000-0000-0000E2200000}"/>
    <cellStyle name="Calculation 2 18 2 2" xfId="8442" xr:uid="{00000000-0005-0000-0000-0000E3200000}"/>
    <cellStyle name="Calculation 2 18 3" xfId="8443" xr:uid="{00000000-0005-0000-0000-0000E4200000}"/>
    <cellStyle name="Calculation 2 19" xfId="8444" xr:uid="{00000000-0005-0000-0000-0000E5200000}"/>
    <cellStyle name="Calculation 2 19 2" xfId="8445" xr:uid="{00000000-0005-0000-0000-0000E6200000}"/>
    <cellStyle name="Calculation 2 19 2 2" xfId="8446" xr:uid="{00000000-0005-0000-0000-0000E7200000}"/>
    <cellStyle name="Calculation 2 19 3" xfId="8447" xr:uid="{00000000-0005-0000-0000-0000E8200000}"/>
    <cellStyle name="Calculation 2 2" xfId="8448" xr:uid="{00000000-0005-0000-0000-0000E9200000}"/>
    <cellStyle name="Calculation 2 2 10" xfId="8449" xr:uid="{00000000-0005-0000-0000-0000EA200000}"/>
    <cellStyle name="Calculation 2 2 10 2" xfId="8450" xr:uid="{00000000-0005-0000-0000-0000EB200000}"/>
    <cellStyle name="Calculation 2 2 10 2 2" xfId="8451" xr:uid="{00000000-0005-0000-0000-0000EC200000}"/>
    <cellStyle name="Calculation 2 2 10 3" xfId="8452" xr:uid="{00000000-0005-0000-0000-0000ED200000}"/>
    <cellStyle name="Calculation 2 2 11" xfId="8453" xr:uid="{00000000-0005-0000-0000-0000EE200000}"/>
    <cellStyle name="Calculation 2 2 11 2" xfId="8454" xr:uid="{00000000-0005-0000-0000-0000EF200000}"/>
    <cellStyle name="Calculation 2 2 11 2 2" xfId="8455" xr:uid="{00000000-0005-0000-0000-0000F0200000}"/>
    <cellStyle name="Calculation 2 2 11 3" xfId="8456" xr:uid="{00000000-0005-0000-0000-0000F1200000}"/>
    <cellStyle name="Calculation 2 2 12" xfId="8457" xr:uid="{00000000-0005-0000-0000-0000F2200000}"/>
    <cellStyle name="Calculation 2 2 12 2" xfId="8458" xr:uid="{00000000-0005-0000-0000-0000F3200000}"/>
    <cellStyle name="Calculation 2 2 12 2 2" xfId="8459" xr:uid="{00000000-0005-0000-0000-0000F4200000}"/>
    <cellStyle name="Calculation 2 2 12 3" xfId="8460" xr:uid="{00000000-0005-0000-0000-0000F5200000}"/>
    <cellStyle name="Calculation 2 2 13" xfId="8461" xr:uid="{00000000-0005-0000-0000-0000F6200000}"/>
    <cellStyle name="Calculation 2 2 13 2" xfId="8462" xr:uid="{00000000-0005-0000-0000-0000F7200000}"/>
    <cellStyle name="Calculation 2 2 13 2 2" xfId="8463" xr:uid="{00000000-0005-0000-0000-0000F8200000}"/>
    <cellStyle name="Calculation 2 2 13 3" xfId="8464" xr:uid="{00000000-0005-0000-0000-0000F9200000}"/>
    <cellStyle name="Calculation 2 2 14" xfId="8465" xr:uid="{00000000-0005-0000-0000-0000FA200000}"/>
    <cellStyle name="Calculation 2 2 14 2" xfId="8466" xr:uid="{00000000-0005-0000-0000-0000FB200000}"/>
    <cellStyle name="Calculation 2 2 14 2 2" xfId="8467" xr:uid="{00000000-0005-0000-0000-0000FC200000}"/>
    <cellStyle name="Calculation 2 2 14 3" xfId="8468" xr:uid="{00000000-0005-0000-0000-0000FD200000}"/>
    <cellStyle name="Calculation 2 2 15" xfId="8469" xr:uid="{00000000-0005-0000-0000-0000FE200000}"/>
    <cellStyle name="Calculation 2 2 15 2" xfId="8470" xr:uid="{00000000-0005-0000-0000-0000FF200000}"/>
    <cellStyle name="Calculation 2 2 15 2 2" xfId="8471" xr:uid="{00000000-0005-0000-0000-000000210000}"/>
    <cellStyle name="Calculation 2 2 15 3" xfId="8472" xr:uid="{00000000-0005-0000-0000-000001210000}"/>
    <cellStyle name="Calculation 2 2 16" xfId="8473" xr:uid="{00000000-0005-0000-0000-000002210000}"/>
    <cellStyle name="Calculation 2 2 16 2" xfId="8474" xr:uid="{00000000-0005-0000-0000-000003210000}"/>
    <cellStyle name="Calculation 2 2 16 2 2" xfId="8475" xr:uid="{00000000-0005-0000-0000-000004210000}"/>
    <cellStyle name="Calculation 2 2 16 3" xfId="8476" xr:uid="{00000000-0005-0000-0000-000005210000}"/>
    <cellStyle name="Calculation 2 2 17" xfId="8477" xr:uid="{00000000-0005-0000-0000-000006210000}"/>
    <cellStyle name="Calculation 2 2 17 2" xfId="8478" xr:uid="{00000000-0005-0000-0000-000007210000}"/>
    <cellStyle name="Calculation 2 2 17 2 2" xfId="8479" xr:uid="{00000000-0005-0000-0000-000008210000}"/>
    <cellStyle name="Calculation 2 2 17 3" xfId="8480" xr:uid="{00000000-0005-0000-0000-000009210000}"/>
    <cellStyle name="Calculation 2 2 18" xfId="8481" xr:uid="{00000000-0005-0000-0000-00000A210000}"/>
    <cellStyle name="Calculation 2 2 18 2" xfId="8482" xr:uid="{00000000-0005-0000-0000-00000B210000}"/>
    <cellStyle name="Calculation 2 2 18 2 2" xfId="8483" xr:uid="{00000000-0005-0000-0000-00000C210000}"/>
    <cellStyle name="Calculation 2 2 18 3" xfId="8484" xr:uid="{00000000-0005-0000-0000-00000D210000}"/>
    <cellStyle name="Calculation 2 2 19" xfId="8485" xr:uid="{00000000-0005-0000-0000-00000E210000}"/>
    <cellStyle name="Calculation 2 2 19 2" xfId="8486" xr:uid="{00000000-0005-0000-0000-00000F210000}"/>
    <cellStyle name="Calculation 2 2 19 2 2" xfId="8487" xr:uid="{00000000-0005-0000-0000-000010210000}"/>
    <cellStyle name="Calculation 2 2 19 3" xfId="8488" xr:uid="{00000000-0005-0000-0000-000011210000}"/>
    <cellStyle name="Calculation 2 2 2" xfId="8489" xr:uid="{00000000-0005-0000-0000-000012210000}"/>
    <cellStyle name="Calculation 2 2 2 10" xfId="8490" xr:uid="{00000000-0005-0000-0000-000013210000}"/>
    <cellStyle name="Calculation 2 2 2 10 2" xfId="8491" xr:uid="{00000000-0005-0000-0000-000014210000}"/>
    <cellStyle name="Calculation 2 2 2 10 2 2" xfId="8492" xr:uid="{00000000-0005-0000-0000-000015210000}"/>
    <cellStyle name="Calculation 2 2 2 10 3" xfId="8493" xr:uid="{00000000-0005-0000-0000-000016210000}"/>
    <cellStyle name="Calculation 2 2 2 11" xfId="8494" xr:uid="{00000000-0005-0000-0000-000017210000}"/>
    <cellStyle name="Calculation 2 2 2 11 2" xfId="8495" xr:uid="{00000000-0005-0000-0000-000018210000}"/>
    <cellStyle name="Calculation 2 2 2 11 2 2" xfId="8496" xr:uid="{00000000-0005-0000-0000-000019210000}"/>
    <cellStyle name="Calculation 2 2 2 11 3" xfId="8497" xr:uid="{00000000-0005-0000-0000-00001A210000}"/>
    <cellStyle name="Calculation 2 2 2 12" xfId="8498" xr:uid="{00000000-0005-0000-0000-00001B210000}"/>
    <cellStyle name="Calculation 2 2 2 12 2" xfId="8499" xr:uid="{00000000-0005-0000-0000-00001C210000}"/>
    <cellStyle name="Calculation 2 2 2 12 2 2" xfId="8500" xr:uid="{00000000-0005-0000-0000-00001D210000}"/>
    <cellStyle name="Calculation 2 2 2 12 3" xfId="8501" xr:uid="{00000000-0005-0000-0000-00001E210000}"/>
    <cellStyle name="Calculation 2 2 2 13" xfId="8502" xr:uid="{00000000-0005-0000-0000-00001F210000}"/>
    <cellStyle name="Calculation 2 2 2 13 2" xfId="8503" xr:uid="{00000000-0005-0000-0000-000020210000}"/>
    <cellStyle name="Calculation 2 2 2 13 2 2" xfId="8504" xr:uid="{00000000-0005-0000-0000-000021210000}"/>
    <cellStyle name="Calculation 2 2 2 13 3" xfId="8505" xr:uid="{00000000-0005-0000-0000-000022210000}"/>
    <cellStyle name="Calculation 2 2 2 14" xfId="8506" xr:uid="{00000000-0005-0000-0000-000023210000}"/>
    <cellStyle name="Calculation 2 2 2 14 2" xfId="8507" xr:uid="{00000000-0005-0000-0000-000024210000}"/>
    <cellStyle name="Calculation 2 2 2 14 2 2" xfId="8508" xr:uid="{00000000-0005-0000-0000-000025210000}"/>
    <cellStyle name="Calculation 2 2 2 14 3" xfId="8509" xr:uid="{00000000-0005-0000-0000-000026210000}"/>
    <cellStyle name="Calculation 2 2 2 15" xfId="8510" xr:uid="{00000000-0005-0000-0000-000027210000}"/>
    <cellStyle name="Calculation 2 2 2 15 2" xfId="8511" xr:uid="{00000000-0005-0000-0000-000028210000}"/>
    <cellStyle name="Calculation 2 2 2 15 2 2" xfId="8512" xr:uid="{00000000-0005-0000-0000-000029210000}"/>
    <cellStyle name="Calculation 2 2 2 15 3" xfId="8513" xr:uid="{00000000-0005-0000-0000-00002A210000}"/>
    <cellStyle name="Calculation 2 2 2 16" xfId="8514" xr:uid="{00000000-0005-0000-0000-00002B210000}"/>
    <cellStyle name="Calculation 2 2 2 16 2" xfId="8515" xr:uid="{00000000-0005-0000-0000-00002C210000}"/>
    <cellStyle name="Calculation 2 2 2 16 2 2" xfId="8516" xr:uid="{00000000-0005-0000-0000-00002D210000}"/>
    <cellStyle name="Calculation 2 2 2 16 3" xfId="8517" xr:uid="{00000000-0005-0000-0000-00002E210000}"/>
    <cellStyle name="Calculation 2 2 2 17" xfId="8518" xr:uid="{00000000-0005-0000-0000-00002F210000}"/>
    <cellStyle name="Calculation 2 2 2 17 2" xfId="8519" xr:uid="{00000000-0005-0000-0000-000030210000}"/>
    <cellStyle name="Calculation 2 2 2 17 2 2" xfId="8520" xr:uid="{00000000-0005-0000-0000-000031210000}"/>
    <cellStyle name="Calculation 2 2 2 17 3" xfId="8521" xr:uid="{00000000-0005-0000-0000-000032210000}"/>
    <cellStyle name="Calculation 2 2 2 18" xfId="8522" xr:uid="{00000000-0005-0000-0000-000033210000}"/>
    <cellStyle name="Calculation 2 2 2 18 2" xfId="8523" xr:uid="{00000000-0005-0000-0000-000034210000}"/>
    <cellStyle name="Calculation 2 2 2 19" xfId="8524" xr:uid="{00000000-0005-0000-0000-000035210000}"/>
    <cellStyle name="Calculation 2 2 2 2" xfId="8525" xr:uid="{00000000-0005-0000-0000-000036210000}"/>
    <cellStyle name="Calculation 2 2 2 2 10" xfId="8526" xr:uid="{00000000-0005-0000-0000-000037210000}"/>
    <cellStyle name="Calculation 2 2 2 2 10 2" xfId="8527" xr:uid="{00000000-0005-0000-0000-000038210000}"/>
    <cellStyle name="Calculation 2 2 2 2 10 2 2" xfId="8528" xr:uid="{00000000-0005-0000-0000-000039210000}"/>
    <cellStyle name="Calculation 2 2 2 2 10 3" xfId="8529" xr:uid="{00000000-0005-0000-0000-00003A210000}"/>
    <cellStyle name="Calculation 2 2 2 2 11" xfId="8530" xr:uid="{00000000-0005-0000-0000-00003B210000}"/>
    <cellStyle name="Calculation 2 2 2 2 11 2" xfId="8531" xr:uid="{00000000-0005-0000-0000-00003C210000}"/>
    <cellStyle name="Calculation 2 2 2 2 11 2 2" xfId="8532" xr:uid="{00000000-0005-0000-0000-00003D210000}"/>
    <cellStyle name="Calculation 2 2 2 2 11 3" xfId="8533" xr:uid="{00000000-0005-0000-0000-00003E210000}"/>
    <cellStyle name="Calculation 2 2 2 2 12" xfId="8534" xr:uid="{00000000-0005-0000-0000-00003F210000}"/>
    <cellStyle name="Calculation 2 2 2 2 12 2" xfId="8535" xr:uid="{00000000-0005-0000-0000-000040210000}"/>
    <cellStyle name="Calculation 2 2 2 2 12 2 2" xfId="8536" xr:uid="{00000000-0005-0000-0000-000041210000}"/>
    <cellStyle name="Calculation 2 2 2 2 12 3" xfId="8537" xr:uid="{00000000-0005-0000-0000-000042210000}"/>
    <cellStyle name="Calculation 2 2 2 2 13" xfId="8538" xr:uid="{00000000-0005-0000-0000-000043210000}"/>
    <cellStyle name="Calculation 2 2 2 2 13 2" xfId="8539" xr:uid="{00000000-0005-0000-0000-000044210000}"/>
    <cellStyle name="Calculation 2 2 2 2 13 2 2" xfId="8540" xr:uid="{00000000-0005-0000-0000-000045210000}"/>
    <cellStyle name="Calculation 2 2 2 2 13 3" xfId="8541" xr:uid="{00000000-0005-0000-0000-000046210000}"/>
    <cellStyle name="Calculation 2 2 2 2 14" xfId="8542" xr:uid="{00000000-0005-0000-0000-000047210000}"/>
    <cellStyle name="Calculation 2 2 2 2 14 2" xfId="8543" xr:uid="{00000000-0005-0000-0000-000048210000}"/>
    <cellStyle name="Calculation 2 2 2 2 14 2 2" xfId="8544" xr:uid="{00000000-0005-0000-0000-000049210000}"/>
    <cellStyle name="Calculation 2 2 2 2 14 3" xfId="8545" xr:uid="{00000000-0005-0000-0000-00004A210000}"/>
    <cellStyle name="Calculation 2 2 2 2 15" xfId="8546" xr:uid="{00000000-0005-0000-0000-00004B210000}"/>
    <cellStyle name="Calculation 2 2 2 2 15 2" xfId="8547" xr:uid="{00000000-0005-0000-0000-00004C210000}"/>
    <cellStyle name="Calculation 2 2 2 2 15 2 2" xfId="8548" xr:uid="{00000000-0005-0000-0000-00004D210000}"/>
    <cellStyle name="Calculation 2 2 2 2 15 3" xfId="8549" xr:uid="{00000000-0005-0000-0000-00004E210000}"/>
    <cellStyle name="Calculation 2 2 2 2 16" xfId="8550" xr:uid="{00000000-0005-0000-0000-00004F210000}"/>
    <cellStyle name="Calculation 2 2 2 2 16 2" xfId="8551" xr:uid="{00000000-0005-0000-0000-000050210000}"/>
    <cellStyle name="Calculation 2 2 2 2 16 2 2" xfId="8552" xr:uid="{00000000-0005-0000-0000-000051210000}"/>
    <cellStyle name="Calculation 2 2 2 2 16 3" xfId="8553" xr:uid="{00000000-0005-0000-0000-000052210000}"/>
    <cellStyle name="Calculation 2 2 2 2 17" xfId="8554" xr:uid="{00000000-0005-0000-0000-000053210000}"/>
    <cellStyle name="Calculation 2 2 2 2 17 2" xfId="8555" xr:uid="{00000000-0005-0000-0000-000054210000}"/>
    <cellStyle name="Calculation 2 2 2 2 17 2 2" xfId="8556" xr:uid="{00000000-0005-0000-0000-000055210000}"/>
    <cellStyle name="Calculation 2 2 2 2 17 3" xfId="8557" xr:uid="{00000000-0005-0000-0000-000056210000}"/>
    <cellStyle name="Calculation 2 2 2 2 18" xfId="8558" xr:uid="{00000000-0005-0000-0000-000057210000}"/>
    <cellStyle name="Calculation 2 2 2 2 18 2" xfId="8559" xr:uid="{00000000-0005-0000-0000-000058210000}"/>
    <cellStyle name="Calculation 2 2 2 2 18 2 2" xfId="8560" xr:uid="{00000000-0005-0000-0000-000059210000}"/>
    <cellStyle name="Calculation 2 2 2 2 18 3" xfId="8561" xr:uid="{00000000-0005-0000-0000-00005A210000}"/>
    <cellStyle name="Calculation 2 2 2 2 19" xfId="8562" xr:uid="{00000000-0005-0000-0000-00005B210000}"/>
    <cellStyle name="Calculation 2 2 2 2 19 2" xfId="8563" xr:uid="{00000000-0005-0000-0000-00005C210000}"/>
    <cellStyle name="Calculation 2 2 2 2 19 2 2" xfId="8564" xr:uid="{00000000-0005-0000-0000-00005D210000}"/>
    <cellStyle name="Calculation 2 2 2 2 19 3" xfId="8565" xr:uid="{00000000-0005-0000-0000-00005E210000}"/>
    <cellStyle name="Calculation 2 2 2 2 2" xfId="8566" xr:uid="{00000000-0005-0000-0000-00005F210000}"/>
    <cellStyle name="Calculation 2 2 2 2 2 2" xfId="8567" xr:uid="{00000000-0005-0000-0000-000060210000}"/>
    <cellStyle name="Calculation 2 2 2 2 2 2 2" xfId="8568" xr:uid="{00000000-0005-0000-0000-000061210000}"/>
    <cellStyle name="Calculation 2 2 2 2 2 2 3" xfId="8569" xr:uid="{00000000-0005-0000-0000-000062210000}"/>
    <cellStyle name="Calculation 2 2 2 2 2 3" xfId="8570" xr:uid="{00000000-0005-0000-0000-000063210000}"/>
    <cellStyle name="Calculation 2 2 2 2 2 3 2" xfId="8571" xr:uid="{00000000-0005-0000-0000-000064210000}"/>
    <cellStyle name="Calculation 2 2 2 2 2 4" xfId="8572" xr:uid="{00000000-0005-0000-0000-000065210000}"/>
    <cellStyle name="Calculation 2 2 2 2 20" xfId="8573" xr:uid="{00000000-0005-0000-0000-000066210000}"/>
    <cellStyle name="Calculation 2 2 2 2 20 2" xfId="8574" xr:uid="{00000000-0005-0000-0000-000067210000}"/>
    <cellStyle name="Calculation 2 2 2 2 20 2 2" xfId="8575" xr:uid="{00000000-0005-0000-0000-000068210000}"/>
    <cellStyle name="Calculation 2 2 2 2 20 3" xfId="8576" xr:uid="{00000000-0005-0000-0000-000069210000}"/>
    <cellStyle name="Calculation 2 2 2 2 21" xfId="8577" xr:uid="{00000000-0005-0000-0000-00006A210000}"/>
    <cellStyle name="Calculation 2 2 2 2 21 2" xfId="8578" xr:uid="{00000000-0005-0000-0000-00006B210000}"/>
    <cellStyle name="Calculation 2 2 2 2 22" xfId="8579" xr:uid="{00000000-0005-0000-0000-00006C210000}"/>
    <cellStyle name="Calculation 2 2 2 2 23" xfId="8580" xr:uid="{00000000-0005-0000-0000-00006D210000}"/>
    <cellStyle name="Calculation 2 2 2 2 3" xfId="8581" xr:uid="{00000000-0005-0000-0000-00006E210000}"/>
    <cellStyle name="Calculation 2 2 2 2 3 2" xfId="8582" xr:uid="{00000000-0005-0000-0000-00006F210000}"/>
    <cellStyle name="Calculation 2 2 2 2 3 2 2" xfId="8583" xr:uid="{00000000-0005-0000-0000-000070210000}"/>
    <cellStyle name="Calculation 2 2 2 2 3 3" xfId="8584" xr:uid="{00000000-0005-0000-0000-000071210000}"/>
    <cellStyle name="Calculation 2 2 2 2 3 4" xfId="8585" xr:uid="{00000000-0005-0000-0000-000072210000}"/>
    <cellStyle name="Calculation 2 2 2 2 4" xfId="8586" xr:uid="{00000000-0005-0000-0000-000073210000}"/>
    <cellStyle name="Calculation 2 2 2 2 4 2" xfId="8587" xr:uid="{00000000-0005-0000-0000-000074210000}"/>
    <cellStyle name="Calculation 2 2 2 2 4 2 2" xfId="8588" xr:uid="{00000000-0005-0000-0000-000075210000}"/>
    <cellStyle name="Calculation 2 2 2 2 4 3" xfId="8589" xr:uid="{00000000-0005-0000-0000-000076210000}"/>
    <cellStyle name="Calculation 2 2 2 2 4 4" xfId="8590" xr:uid="{00000000-0005-0000-0000-000077210000}"/>
    <cellStyle name="Calculation 2 2 2 2 5" xfId="8591" xr:uid="{00000000-0005-0000-0000-000078210000}"/>
    <cellStyle name="Calculation 2 2 2 2 5 2" xfId="8592" xr:uid="{00000000-0005-0000-0000-000079210000}"/>
    <cellStyle name="Calculation 2 2 2 2 5 2 2" xfId="8593" xr:uid="{00000000-0005-0000-0000-00007A210000}"/>
    <cellStyle name="Calculation 2 2 2 2 5 3" xfId="8594" xr:uid="{00000000-0005-0000-0000-00007B210000}"/>
    <cellStyle name="Calculation 2 2 2 2 6" xfId="8595" xr:uid="{00000000-0005-0000-0000-00007C210000}"/>
    <cellStyle name="Calculation 2 2 2 2 6 2" xfId="8596" xr:uid="{00000000-0005-0000-0000-00007D210000}"/>
    <cellStyle name="Calculation 2 2 2 2 6 2 2" xfId="8597" xr:uid="{00000000-0005-0000-0000-00007E210000}"/>
    <cellStyle name="Calculation 2 2 2 2 6 3" xfId="8598" xr:uid="{00000000-0005-0000-0000-00007F210000}"/>
    <cellStyle name="Calculation 2 2 2 2 7" xfId="8599" xr:uid="{00000000-0005-0000-0000-000080210000}"/>
    <cellStyle name="Calculation 2 2 2 2 7 2" xfId="8600" xr:uid="{00000000-0005-0000-0000-000081210000}"/>
    <cellStyle name="Calculation 2 2 2 2 7 2 2" xfId="8601" xr:uid="{00000000-0005-0000-0000-000082210000}"/>
    <cellStyle name="Calculation 2 2 2 2 7 3" xfId="8602" xr:uid="{00000000-0005-0000-0000-000083210000}"/>
    <cellStyle name="Calculation 2 2 2 2 8" xfId="8603" xr:uid="{00000000-0005-0000-0000-000084210000}"/>
    <cellStyle name="Calculation 2 2 2 2 8 2" xfId="8604" xr:uid="{00000000-0005-0000-0000-000085210000}"/>
    <cellStyle name="Calculation 2 2 2 2 8 2 2" xfId="8605" xr:uid="{00000000-0005-0000-0000-000086210000}"/>
    <cellStyle name="Calculation 2 2 2 2 8 3" xfId="8606" xr:uid="{00000000-0005-0000-0000-000087210000}"/>
    <cellStyle name="Calculation 2 2 2 2 9" xfId="8607" xr:uid="{00000000-0005-0000-0000-000088210000}"/>
    <cellStyle name="Calculation 2 2 2 2 9 2" xfId="8608" xr:uid="{00000000-0005-0000-0000-000089210000}"/>
    <cellStyle name="Calculation 2 2 2 2 9 2 2" xfId="8609" xr:uid="{00000000-0005-0000-0000-00008A210000}"/>
    <cellStyle name="Calculation 2 2 2 2 9 3" xfId="8610" xr:uid="{00000000-0005-0000-0000-00008B210000}"/>
    <cellStyle name="Calculation 2 2 2 20" xfId="8611" xr:uid="{00000000-0005-0000-0000-00008C210000}"/>
    <cellStyle name="Calculation 2 2 2 3" xfId="8612" xr:uid="{00000000-0005-0000-0000-00008D210000}"/>
    <cellStyle name="Calculation 2 2 2 3 2" xfId="8613" xr:uid="{00000000-0005-0000-0000-00008E210000}"/>
    <cellStyle name="Calculation 2 2 2 3 2 2" xfId="8614" xr:uid="{00000000-0005-0000-0000-00008F210000}"/>
    <cellStyle name="Calculation 2 2 2 3 2 3" xfId="8615" xr:uid="{00000000-0005-0000-0000-000090210000}"/>
    <cellStyle name="Calculation 2 2 2 3 3" xfId="8616" xr:uid="{00000000-0005-0000-0000-000091210000}"/>
    <cellStyle name="Calculation 2 2 2 3 3 2" xfId="8617" xr:uid="{00000000-0005-0000-0000-000092210000}"/>
    <cellStyle name="Calculation 2 2 2 3 4" xfId="8618" xr:uid="{00000000-0005-0000-0000-000093210000}"/>
    <cellStyle name="Calculation 2 2 2 4" xfId="8619" xr:uid="{00000000-0005-0000-0000-000094210000}"/>
    <cellStyle name="Calculation 2 2 2 4 2" xfId="8620" xr:uid="{00000000-0005-0000-0000-000095210000}"/>
    <cellStyle name="Calculation 2 2 2 4 2 2" xfId="8621" xr:uid="{00000000-0005-0000-0000-000096210000}"/>
    <cellStyle name="Calculation 2 2 2 4 3" xfId="8622" xr:uid="{00000000-0005-0000-0000-000097210000}"/>
    <cellStyle name="Calculation 2 2 2 4 4" xfId="8623" xr:uid="{00000000-0005-0000-0000-000098210000}"/>
    <cellStyle name="Calculation 2 2 2 5" xfId="8624" xr:uid="{00000000-0005-0000-0000-000099210000}"/>
    <cellStyle name="Calculation 2 2 2 5 2" xfId="8625" xr:uid="{00000000-0005-0000-0000-00009A210000}"/>
    <cellStyle name="Calculation 2 2 2 5 2 2" xfId="8626" xr:uid="{00000000-0005-0000-0000-00009B210000}"/>
    <cellStyle name="Calculation 2 2 2 5 3" xfId="8627" xr:uid="{00000000-0005-0000-0000-00009C210000}"/>
    <cellStyle name="Calculation 2 2 2 5 4" xfId="8628" xr:uid="{00000000-0005-0000-0000-00009D210000}"/>
    <cellStyle name="Calculation 2 2 2 6" xfId="8629" xr:uid="{00000000-0005-0000-0000-00009E210000}"/>
    <cellStyle name="Calculation 2 2 2 6 2" xfId="8630" xr:uid="{00000000-0005-0000-0000-00009F210000}"/>
    <cellStyle name="Calculation 2 2 2 6 2 2" xfId="8631" xr:uid="{00000000-0005-0000-0000-0000A0210000}"/>
    <cellStyle name="Calculation 2 2 2 6 3" xfId="8632" xr:uid="{00000000-0005-0000-0000-0000A1210000}"/>
    <cellStyle name="Calculation 2 2 2 7" xfId="8633" xr:uid="{00000000-0005-0000-0000-0000A2210000}"/>
    <cellStyle name="Calculation 2 2 2 7 2" xfId="8634" xr:uid="{00000000-0005-0000-0000-0000A3210000}"/>
    <cellStyle name="Calculation 2 2 2 7 2 2" xfId="8635" xr:uid="{00000000-0005-0000-0000-0000A4210000}"/>
    <cellStyle name="Calculation 2 2 2 7 3" xfId="8636" xr:uid="{00000000-0005-0000-0000-0000A5210000}"/>
    <cellStyle name="Calculation 2 2 2 8" xfId="8637" xr:uid="{00000000-0005-0000-0000-0000A6210000}"/>
    <cellStyle name="Calculation 2 2 2 8 2" xfId="8638" xr:uid="{00000000-0005-0000-0000-0000A7210000}"/>
    <cellStyle name="Calculation 2 2 2 8 2 2" xfId="8639" xr:uid="{00000000-0005-0000-0000-0000A8210000}"/>
    <cellStyle name="Calculation 2 2 2 8 3" xfId="8640" xr:uid="{00000000-0005-0000-0000-0000A9210000}"/>
    <cellStyle name="Calculation 2 2 2 9" xfId="8641" xr:uid="{00000000-0005-0000-0000-0000AA210000}"/>
    <cellStyle name="Calculation 2 2 2 9 2" xfId="8642" xr:uid="{00000000-0005-0000-0000-0000AB210000}"/>
    <cellStyle name="Calculation 2 2 2 9 2 2" xfId="8643" xr:uid="{00000000-0005-0000-0000-0000AC210000}"/>
    <cellStyle name="Calculation 2 2 2 9 3" xfId="8644" xr:uid="{00000000-0005-0000-0000-0000AD210000}"/>
    <cellStyle name="Calculation 2 2 20" xfId="8645" xr:uid="{00000000-0005-0000-0000-0000AE210000}"/>
    <cellStyle name="Calculation 2 2 20 2" xfId="8646" xr:uid="{00000000-0005-0000-0000-0000AF210000}"/>
    <cellStyle name="Calculation 2 2 20 2 2" xfId="8647" xr:uid="{00000000-0005-0000-0000-0000B0210000}"/>
    <cellStyle name="Calculation 2 2 20 3" xfId="8648" xr:uid="{00000000-0005-0000-0000-0000B1210000}"/>
    <cellStyle name="Calculation 2 2 21" xfId="8649" xr:uid="{00000000-0005-0000-0000-0000B2210000}"/>
    <cellStyle name="Calculation 2 2 21 2" xfId="8650" xr:uid="{00000000-0005-0000-0000-0000B3210000}"/>
    <cellStyle name="Calculation 2 2 22" xfId="8651" xr:uid="{00000000-0005-0000-0000-0000B4210000}"/>
    <cellStyle name="Calculation 2 2 23" xfId="8652" xr:uid="{00000000-0005-0000-0000-0000B5210000}"/>
    <cellStyle name="Calculation 2 2 3" xfId="8653" xr:uid="{00000000-0005-0000-0000-0000B6210000}"/>
    <cellStyle name="Calculation 2 2 3 10" xfId="8654" xr:uid="{00000000-0005-0000-0000-0000B7210000}"/>
    <cellStyle name="Calculation 2 2 3 10 2" xfId="8655" xr:uid="{00000000-0005-0000-0000-0000B8210000}"/>
    <cellStyle name="Calculation 2 2 3 10 2 2" xfId="8656" xr:uid="{00000000-0005-0000-0000-0000B9210000}"/>
    <cellStyle name="Calculation 2 2 3 10 3" xfId="8657" xr:uid="{00000000-0005-0000-0000-0000BA210000}"/>
    <cellStyle name="Calculation 2 2 3 11" xfId="8658" xr:uid="{00000000-0005-0000-0000-0000BB210000}"/>
    <cellStyle name="Calculation 2 2 3 11 2" xfId="8659" xr:uid="{00000000-0005-0000-0000-0000BC210000}"/>
    <cellStyle name="Calculation 2 2 3 11 2 2" xfId="8660" xr:uid="{00000000-0005-0000-0000-0000BD210000}"/>
    <cellStyle name="Calculation 2 2 3 11 3" xfId="8661" xr:uid="{00000000-0005-0000-0000-0000BE210000}"/>
    <cellStyle name="Calculation 2 2 3 12" xfId="8662" xr:uid="{00000000-0005-0000-0000-0000BF210000}"/>
    <cellStyle name="Calculation 2 2 3 12 2" xfId="8663" xr:uid="{00000000-0005-0000-0000-0000C0210000}"/>
    <cellStyle name="Calculation 2 2 3 12 2 2" xfId="8664" xr:uid="{00000000-0005-0000-0000-0000C1210000}"/>
    <cellStyle name="Calculation 2 2 3 12 3" xfId="8665" xr:uid="{00000000-0005-0000-0000-0000C2210000}"/>
    <cellStyle name="Calculation 2 2 3 13" xfId="8666" xr:uid="{00000000-0005-0000-0000-0000C3210000}"/>
    <cellStyle name="Calculation 2 2 3 13 2" xfId="8667" xr:uid="{00000000-0005-0000-0000-0000C4210000}"/>
    <cellStyle name="Calculation 2 2 3 13 2 2" xfId="8668" xr:uid="{00000000-0005-0000-0000-0000C5210000}"/>
    <cellStyle name="Calculation 2 2 3 13 3" xfId="8669" xr:uid="{00000000-0005-0000-0000-0000C6210000}"/>
    <cellStyle name="Calculation 2 2 3 14" xfId="8670" xr:uid="{00000000-0005-0000-0000-0000C7210000}"/>
    <cellStyle name="Calculation 2 2 3 14 2" xfId="8671" xr:uid="{00000000-0005-0000-0000-0000C8210000}"/>
    <cellStyle name="Calculation 2 2 3 14 2 2" xfId="8672" xr:uid="{00000000-0005-0000-0000-0000C9210000}"/>
    <cellStyle name="Calculation 2 2 3 14 3" xfId="8673" xr:uid="{00000000-0005-0000-0000-0000CA210000}"/>
    <cellStyle name="Calculation 2 2 3 15" xfId="8674" xr:uid="{00000000-0005-0000-0000-0000CB210000}"/>
    <cellStyle name="Calculation 2 2 3 15 2" xfId="8675" xr:uid="{00000000-0005-0000-0000-0000CC210000}"/>
    <cellStyle name="Calculation 2 2 3 15 2 2" xfId="8676" xr:uid="{00000000-0005-0000-0000-0000CD210000}"/>
    <cellStyle name="Calculation 2 2 3 15 3" xfId="8677" xr:uid="{00000000-0005-0000-0000-0000CE210000}"/>
    <cellStyle name="Calculation 2 2 3 16" xfId="8678" xr:uid="{00000000-0005-0000-0000-0000CF210000}"/>
    <cellStyle name="Calculation 2 2 3 16 2" xfId="8679" xr:uid="{00000000-0005-0000-0000-0000D0210000}"/>
    <cellStyle name="Calculation 2 2 3 16 2 2" xfId="8680" xr:uid="{00000000-0005-0000-0000-0000D1210000}"/>
    <cellStyle name="Calculation 2 2 3 16 3" xfId="8681" xr:uid="{00000000-0005-0000-0000-0000D2210000}"/>
    <cellStyle name="Calculation 2 2 3 17" xfId="8682" xr:uid="{00000000-0005-0000-0000-0000D3210000}"/>
    <cellStyle name="Calculation 2 2 3 17 2" xfId="8683" xr:uid="{00000000-0005-0000-0000-0000D4210000}"/>
    <cellStyle name="Calculation 2 2 3 17 2 2" xfId="8684" xr:uid="{00000000-0005-0000-0000-0000D5210000}"/>
    <cellStyle name="Calculation 2 2 3 17 3" xfId="8685" xr:uid="{00000000-0005-0000-0000-0000D6210000}"/>
    <cellStyle name="Calculation 2 2 3 18" xfId="8686" xr:uid="{00000000-0005-0000-0000-0000D7210000}"/>
    <cellStyle name="Calculation 2 2 3 18 2" xfId="8687" xr:uid="{00000000-0005-0000-0000-0000D8210000}"/>
    <cellStyle name="Calculation 2 2 3 19" xfId="8688" xr:uid="{00000000-0005-0000-0000-0000D9210000}"/>
    <cellStyle name="Calculation 2 2 3 2" xfId="8689" xr:uid="{00000000-0005-0000-0000-0000DA210000}"/>
    <cellStyle name="Calculation 2 2 3 2 10" xfId="8690" xr:uid="{00000000-0005-0000-0000-0000DB210000}"/>
    <cellStyle name="Calculation 2 2 3 2 10 2" xfId="8691" xr:uid="{00000000-0005-0000-0000-0000DC210000}"/>
    <cellStyle name="Calculation 2 2 3 2 10 2 2" xfId="8692" xr:uid="{00000000-0005-0000-0000-0000DD210000}"/>
    <cellStyle name="Calculation 2 2 3 2 10 3" xfId="8693" xr:uid="{00000000-0005-0000-0000-0000DE210000}"/>
    <cellStyle name="Calculation 2 2 3 2 11" xfId="8694" xr:uid="{00000000-0005-0000-0000-0000DF210000}"/>
    <cellStyle name="Calculation 2 2 3 2 11 2" xfId="8695" xr:uid="{00000000-0005-0000-0000-0000E0210000}"/>
    <cellStyle name="Calculation 2 2 3 2 11 2 2" xfId="8696" xr:uid="{00000000-0005-0000-0000-0000E1210000}"/>
    <cellStyle name="Calculation 2 2 3 2 11 3" xfId="8697" xr:uid="{00000000-0005-0000-0000-0000E2210000}"/>
    <cellStyle name="Calculation 2 2 3 2 12" xfId="8698" xr:uid="{00000000-0005-0000-0000-0000E3210000}"/>
    <cellStyle name="Calculation 2 2 3 2 12 2" xfId="8699" xr:uid="{00000000-0005-0000-0000-0000E4210000}"/>
    <cellStyle name="Calculation 2 2 3 2 12 2 2" xfId="8700" xr:uid="{00000000-0005-0000-0000-0000E5210000}"/>
    <cellStyle name="Calculation 2 2 3 2 12 3" xfId="8701" xr:uid="{00000000-0005-0000-0000-0000E6210000}"/>
    <cellStyle name="Calculation 2 2 3 2 13" xfId="8702" xr:uid="{00000000-0005-0000-0000-0000E7210000}"/>
    <cellStyle name="Calculation 2 2 3 2 13 2" xfId="8703" xr:uid="{00000000-0005-0000-0000-0000E8210000}"/>
    <cellStyle name="Calculation 2 2 3 2 13 2 2" xfId="8704" xr:uid="{00000000-0005-0000-0000-0000E9210000}"/>
    <cellStyle name="Calculation 2 2 3 2 13 3" xfId="8705" xr:uid="{00000000-0005-0000-0000-0000EA210000}"/>
    <cellStyle name="Calculation 2 2 3 2 14" xfId="8706" xr:uid="{00000000-0005-0000-0000-0000EB210000}"/>
    <cellStyle name="Calculation 2 2 3 2 14 2" xfId="8707" xr:uid="{00000000-0005-0000-0000-0000EC210000}"/>
    <cellStyle name="Calculation 2 2 3 2 14 2 2" xfId="8708" xr:uid="{00000000-0005-0000-0000-0000ED210000}"/>
    <cellStyle name="Calculation 2 2 3 2 14 3" xfId="8709" xr:uid="{00000000-0005-0000-0000-0000EE210000}"/>
    <cellStyle name="Calculation 2 2 3 2 15" xfId="8710" xr:uid="{00000000-0005-0000-0000-0000EF210000}"/>
    <cellStyle name="Calculation 2 2 3 2 15 2" xfId="8711" xr:uid="{00000000-0005-0000-0000-0000F0210000}"/>
    <cellStyle name="Calculation 2 2 3 2 15 2 2" xfId="8712" xr:uid="{00000000-0005-0000-0000-0000F1210000}"/>
    <cellStyle name="Calculation 2 2 3 2 15 3" xfId="8713" xr:uid="{00000000-0005-0000-0000-0000F2210000}"/>
    <cellStyle name="Calculation 2 2 3 2 16" xfId="8714" xr:uid="{00000000-0005-0000-0000-0000F3210000}"/>
    <cellStyle name="Calculation 2 2 3 2 16 2" xfId="8715" xr:uid="{00000000-0005-0000-0000-0000F4210000}"/>
    <cellStyle name="Calculation 2 2 3 2 16 2 2" xfId="8716" xr:uid="{00000000-0005-0000-0000-0000F5210000}"/>
    <cellStyle name="Calculation 2 2 3 2 16 3" xfId="8717" xr:uid="{00000000-0005-0000-0000-0000F6210000}"/>
    <cellStyle name="Calculation 2 2 3 2 17" xfId="8718" xr:uid="{00000000-0005-0000-0000-0000F7210000}"/>
    <cellStyle name="Calculation 2 2 3 2 17 2" xfId="8719" xr:uid="{00000000-0005-0000-0000-0000F8210000}"/>
    <cellStyle name="Calculation 2 2 3 2 17 2 2" xfId="8720" xr:uid="{00000000-0005-0000-0000-0000F9210000}"/>
    <cellStyle name="Calculation 2 2 3 2 17 3" xfId="8721" xr:uid="{00000000-0005-0000-0000-0000FA210000}"/>
    <cellStyle name="Calculation 2 2 3 2 18" xfId="8722" xr:uid="{00000000-0005-0000-0000-0000FB210000}"/>
    <cellStyle name="Calculation 2 2 3 2 18 2" xfId="8723" xr:uid="{00000000-0005-0000-0000-0000FC210000}"/>
    <cellStyle name="Calculation 2 2 3 2 18 2 2" xfId="8724" xr:uid="{00000000-0005-0000-0000-0000FD210000}"/>
    <cellStyle name="Calculation 2 2 3 2 18 3" xfId="8725" xr:uid="{00000000-0005-0000-0000-0000FE210000}"/>
    <cellStyle name="Calculation 2 2 3 2 19" xfId="8726" xr:uid="{00000000-0005-0000-0000-0000FF210000}"/>
    <cellStyle name="Calculation 2 2 3 2 19 2" xfId="8727" xr:uid="{00000000-0005-0000-0000-000000220000}"/>
    <cellStyle name="Calculation 2 2 3 2 19 2 2" xfId="8728" xr:uid="{00000000-0005-0000-0000-000001220000}"/>
    <cellStyle name="Calculation 2 2 3 2 19 3" xfId="8729" xr:uid="{00000000-0005-0000-0000-000002220000}"/>
    <cellStyle name="Calculation 2 2 3 2 2" xfId="8730" xr:uid="{00000000-0005-0000-0000-000003220000}"/>
    <cellStyle name="Calculation 2 2 3 2 2 2" xfId="8731" xr:uid="{00000000-0005-0000-0000-000004220000}"/>
    <cellStyle name="Calculation 2 2 3 2 2 2 2" xfId="8732" xr:uid="{00000000-0005-0000-0000-000005220000}"/>
    <cellStyle name="Calculation 2 2 3 2 2 3" xfId="8733" xr:uid="{00000000-0005-0000-0000-000006220000}"/>
    <cellStyle name="Calculation 2 2 3 2 2 4" xfId="8734" xr:uid="{00000000-0005-0000-0000-000007220000}"/>
    <cellStyle name="Calculation 2 2 3 2 20" xfId="8735" xr:uid="{00000000-0005-0000-0000-000008220000}"/>
    <cellStyle name="Calculation 2 2 3 2 20 2" xfId="8736" xr:uid="{00000000-0005-0000-0000-000009220000}"/>
    <cellStyle name="Calculation 2 2 3 2 20 2 2" xfId="8737" xr:uid="{00000000-0005-0000-0000-00000A220000}"/>
    <cellStyle name="Calculation 2 2 3 2 20 3" xfId="8738" xr:uid="{00000000-0005-0000-0000-00000B220000}"/>
    <cellStyle name="Calculation 2 2 3 2 21" xfId="8739" xr:uid="{00000000-0005-0000-0000-00000C220000}"/>
    <cellStyle name="Calculation 2 2 3 2 21 2" xfId="8740" xr:uid="{00000000-0005-0000-0000-00000D220000}"/>
    <cellStyle name="Calculation 2 2 3 2 22" xfId="8741" xr:uid="{00000000-0005-0000-0000-00000E220000}"/>
    <cellStyle name="Calculation 2 2 3 2 23" xfId="8742" xr:uid="{00000000-0005-0000-0000-00000F220000}"/>
    <cellStyle name="Calculation 2 2 3 2 3" xfId="8743" xr:uid="{00000000-0005-0000-0000-000010220000}"/>
    <cellStyle name="Calculation 2 2 3 2 3 2" xfId="8744" xr:uid="{00000000-0005-0000-0000-000011220000}"/>
    <cellStyle name="Calculation 2 2 3 2 3 2 2" xfId="8745" xr:uid="{00000000-0005-0000-0000-000012220000}"/>
    <cellStyle name="Calculation 2 2 3 2 3 3" xfId="8746" xr:uid="{00000000-0005-0000-0000-000013220000}"/>
    <cellStyle name="Calculation 2 2 3 2 3 4" xfId="8747" xr:uid="{00000000-0005-0000-0000-000014220000}"/>
    <cellStyle name="Calculation 2 2 3 2 4" xfId="8748" xr:uid="{00000000-0005-0000-0000-000015220000}"/>
    <cellStyle name="Calculation 2 2 3 2 4 2" xfId="8749" xr:uid="{00000000-0005-0000-0000-000016220000}"/>
    <cellStyle name="Calculation 2 2 3 2 4 2 2" xfId="8750" xr:uid="{00000000-0005-0000-0000-000017220000}"/>
    <cellStyle name="Calculation 2 2 3 2 4 3" xfId="8751" xr:uid="{00000000-0005-0000-0000-000018220000}"/>
    <cellStyle name="Calculation 2 2 3 2 5" xfId="8752" xr:uid="{00000000-0005-0000-0000-000019220000}"/>
    <cellStyle name="Calculation 2 2 3 2 5 2" xfId="8753" xr:uid="{00000000-0005-0000-0000-00001A220000}"/>
    <cellStyle name="Calculation 2 2 3 2 5 2 2" xfId="8754" xr:uid="{00000000-0005-0000-0000-00001B220000}"/>
    <cellStyle name="Calculation 2 2 3 2 5 3" xfId="8755" xr:uid="{00000000-0005-0000-0000-00001C220000}"/>
    <cellStyle name="Calculation 2 2 3 2 6" xfId="8756" xr:uid="{00000000-0005-0000-0000-00001D220000}"/>
    <cellStyle name="Calculation 2 2 3 2 6 2" xfId="8757" xr:uid="{00000000-0005-0000-0000-00001E220000}"/>
    <cellStyle name="Calculation 2 2 3 2 6 2 2" xfId="8758" xr:uid="{00000000-0005-0000-0000-00001F220000}"/>
    <cellStyle name="Calculation 2 2 3 2 6 3" xfId="8759" xr:uid="{00000000-0005-0000-0000-000020220000}"/>
    <cellStyle name="Calculation 2 2 3 2 7" xfId="8760" xr:uid="{00000000-0005-0000-0000-000021220000}"/>
    <cellStyle name="Calculation 2 2 3 2 7 2" xfId="8761" xr:uid="{00000000-0005-0000-0000-000022220000}"/>
    <cellStyle name="Calculation 2 2 3 2 7 2 2" xfId="8762" xr:uid="{00000000-0005-0000-0000-000023220000}"/>
    <cellStyle name="Calculation 2 2 3 2 7 3" xfId="8763" xr:uid="{00000000-0005-0000-0000-000024220000}"/>
    <cellStyle name="Calculation 2 2 3 2 8" xfId="8764" xr:uid="{00000000-0005-0000-0000-000025220000}"/>
    <cellStyle name="Calculation 2 2 3 2 8 2" xfId="8765" xr:uid="{00000000-0005-0000-0000-000026220000}"/>
    <cellStyle name="Calculation 2 2 3 2 8 2 2" xfId="8766" xr:uid="{00000000-0005-0000-0000-000027220000}"/>
    <cellStyle name="Calculation 2 2 3 2 8 3" xfId="8767" xr:uid="{00000000-0005-0000-0000-000028220000}"/>
    <cellStyle name="Calculation 2 2 3 2 9" xfId="8768" xr:uid="{00000000-0005-0000-0000-000029220000}"/>
    <cellStyle name="Calculation 2 2 3 2 9 2" xfId="8769" xr:uid="{00000000-0005-0000-0000-00002A220000}"/>
    <cellStyle name="Calculation 2 2 3 2 9 2 2" xfId="8770" xr:uid="{00000000-0005-0000-0000-00002B220000}"/>
    <cellStyle name="Calculation 2 2 3 2 9 3" xfId="8771" xr:uid="{00000000-0005-0000-0000-00002C220000}"/>
    <cellStyle name="Calculation 2 2 3 20" xfId="8772" xr:uid="{00000000-0005-0000-0000-00002D220000}"/>
    <cellStyle name="Calculation 2 2 3 3" xfId="8773" xr:uid="{00000000-0005-0000-0000-00002E220000}"/>
    <cellStyle name="Calculation 2 2 3 3 2" xfId="8774" xr:uid="{00000000-0005-0000-0000-00002F220000}"/>
    <cellStyle name="Calculation 2 2 3 3 2 2" xfId="8775" xr:uid="{00000000-0005-0000-0000-000030220000}"/>
    <cellStyle name="Calculation 2 2 3 3 3" xfId="8776" xr:uid="{00000000-0005-0000-0000-000031220000}"/>
    <cellStyle name="Calculation 2 2 3 3 4" xfId="8777" xr:uid="{00000000-0005-0000-0000-000032220000}"/>
    <cellStyle name="Calculation 2 2 3 4" xfId="8778" xr:uid="{00000000-0005-0000-0000-000033220000}"/>
    <cellStyle name="Calculation 2 2 3 4 2" xfId="8779" xr:uid="{00000000-0005-0000-0000-000034220000}"/>
    <cellStyle name="Calculation 2 2 3 4 2 2" xfId="8780" xr:uid="{00000000-0005-0000-0000-000035220000}"/>
    <cellStyle name="Calculation 2 2 3 4 3" xfId="8781" xr:uid="{00000000-0005-0000-0000-000036220000}"/>
    <cellStyle name="Calculation 2 2 3 4 4" xfId="8782" xr:uid="{00000000-0005-0000-0000-000037220000}"/>
    <cellStyle name="Calculation 2 2 3 5" xfId="8783" xr:uid="{00000000-0005-0000-0000-000038220000}"/>
    <cellStyle name="Calculation 2 2 3 5 2" xfId="8784" xr:uid="{00000000-0005-0000-0000-000039220000}"/>
    <cellStyle name="Calculation 2 2 3 5 2 2" xfId="8785" xr:uid="{00000000-0005-0000-0000-00003A220000}"/>
    <cellStyle name="Calculation 2 2 3 5 3" xfId="8786" xr:uid="{00000000-0005-0000-0000-00003B220000}"/>
    <cellStyle name="Calculation 2 2 3 6" xfId="8787" xr:uid="{00000000-0005-0000-0000-00003C220000}"/>
    <cellStyle name="Calculation 2 2 3 6 2" xfId="8788" xr:uid="{00000000-0005-0000-0000-00003D220000}"/>
    <cellStyle name="Calculation 2 2 3 6 2 2" xfId="8789" xr:uid="{00000000-0005-0000-0000-00003E220000}"/>
    <cellStyle name="Calculation 2 2 3 6 3" xfId="8790" xr:uid="{00000000-0005-0000-0000-00003F220000}"/>
    <cellStyle name="Calculation 2 2 3 7" xfId="8791" xr:uid="{00000000-0005-0000-0000-000040220000}"/>
    <cellStyle name="Calculation 2 2 3 7 2" xfId="8792" xr:uid="{00000000-0005-0000-0000-000041220000}"/>
    <cellStyle name="Calculation 2 2 3 7 2 2" xfId="8793" xr:uid="{00000000-0005-0000-0000-000042220000}"/>
    <cellStyle name="Calculation 2 2 3 7 3" xfId="8794" xr:uid="{00000000-0005-0000-0000-000043220000}"/>
    <cellStyle name="Calculation 2 2 3 8" xfId="8795" xr:uid="{00000000-0005-0000-0000-000044220000}"/>
    <cellStyle name="Calculation 2 2 3 8 2" xfId="8796" xr:uid="{00000000-0005-0000-0000-000045220000}"/>
    <cellStyle name="Calculation 2 2 3 8 2 2" xfId="8797" xr:uid="{00000000-0005-0000-0000-000046220000}"/>
    <cellStyle name="Calculation 2 2 3 8 3" xfId="8798" xr:uid="{00000000-0005-0000-0000-000047220000}"/>
    <cellStyle name="Calculation 2 2 3 9" xfId="8799" xr:uid="{00000000-0005-0000-0000-000048220000}"/>
    <cellStyle name="Calculation 2 2 3 9 2" xfId="8800" xr:uid="{00000000-0005-0000-0000-000049220000}"/>
    <cellStyle name="Calculation 2 2 3 9 2 2" xfId="8801" xr:uid="{00000000-0005-0000-0000-00004A220000}"/>
    <cellStyle name="Calculation 2 2 3 9 3" xfId="8802" xr:uid="{00000000-0005-0000-0000-00004B220000}"/>
    <cellStyle name="Calculation 2 2 4" xfId="8803" xr:uid="{00000000-0005-0000-0000-00004C220000}"/>
    <cellStyle name="Calculation 2 2 4 10" xfId="8804" xr:uid="{00000000-0005-0000-0000-00004D220000}"/>
    <cellStyle name="Calculation 2 2 4 10 2" xfId="8805" xr:uid="{00000000-0005-0000-0000-00004E220000}"/>
    <cellStyle name="Calculation 2 2 4 10 2 2" xfId="8806" xr:uid="{00000000-0005-0000-0000-00004F220000}"/>
    <cellStyle name="Calculation 2 2 4 10 3" xfId="8807" xr:uid="{00000000-0005-0000-0000-000050220000}"/>
    <cellStyle name="Calculation 2 2 4 11" xfId="8808" xr:uid="{00000000-0005-0000-0000-000051220000}"/>
    <cellStyle name="Calculation 2 2 4 11 2" xfId="8809" xr:uid="{00000000-0005-0000-0000-000052220000}"/>
    <cellStyle name="Calculation 2 2 4 11 2 2" xfId="8810" xr:uid="{00000000-0005-0000-0000-000053220000}"/>
    <cellStyle name="Calculation 2 2 4 11 3" xfId="8811" xr:uid="{00000000-0005-0000-0000-000054220000}"/>
    <cellStyle name="Calculation 2 2 4 12" xfId="8812" xr:uid="{00000000-0005-0000-0000-000055220000}"/>
    <cellStyle name="Calculation 2 2 4 12 2" xfId="8813" xr:uid="{00000000-0005-0000-0000-000056220000}"/>
    <cellStyle name="Calculation 2 2 4 12 2 2" xfId="8814" xr:uid="{00000000-0005-0000-0000-000057220000}"/>
    <cellStyle name="Calculation 2 2 4 12 3" xfId="8815" xr:uid="{00000000-0005-0000-0000-000058220000}"/>
    <cellStyle name="Calculation 2 2 4 13" xfId="8816" xr:uid="{00000000-0005-0000-0000-000059220000}"/>
    <cellStyle name="Calculation 2 2 4 13 2" xfId="8817" xr:uid="{00000000-0005-0000-0000-00005A220000}"/>
    <cellStyle name="Calculation 2 2 4 13 2 2" xfId="8818" xr:uid="{00000000-0005-0000-0000-00005B220000}"/>
    <cellStyle name="Calculation 2 2 4 13 3" xfId="8819" xr:uid="{00000000-0005-0000-0000-00005C220000}"/>
    <cellStyle name="Calculation 2 2 4 14" xfId="8820" xr:uid="{00000000-0005-0000-0000-00005D220000}"/>
    <cellStyle name="Calculation 2 2 4 14 2" xfId="8821" xr:uid="{00000000-0005-0000-0000-00005E220000}"/>
    <cellStyle name="Calculation 2 2 4 14 2 2" xfId="8822" xr:uid="{00000000-0005-0000-0000-00005F220000}"/>
    <cellStyle name="Calculation 2 2 4 14 3" xfId="8823" xr:uid="{00000000-0005-0000-0000-000060220000}"/>
    <cellStyle name="Calculation 2 2 4 15" xfId="8824" xr:uid="{00000000-0005-0000-0000-000061220000}"/>
    <cellStyle name="Calculation 2 2 4 15 2" xfId="8825" xr:uid="{00000000-0005-0000-0000-000062220000}"/>
    <cellStyle name="Calculation 2 2 4 15 2 2" xfId="8826" xr:uid="{00000000-0005-0000-0000-000063220000}"/>
    <cellStyle name="Calculation 2 2 4 15 3" xfId="8827" xr:uid="{00000000-0005-0000-0000-000064220000}"/>
    <cellStyle name="Calculation 2 2 4 16" xfId="8828" xr:uid="{00000000-0005-0000-0000-000065220000}"/>
    <cellStyle name="Calculation 2 2 4 16 2" xfId="8829" xr:uid="{00000000-0005-0000-0000-000066220000}"/>
    <cellStyle name="Calculation 2 2 4 16 2 2" xfId="8830" xr:uid="{00000000-0005-0000-0000-000067220000}"/>
    <cellStyle name="Calculation 2 2 4 16 3" xfId="8831" xr:uid="{00000000-0005-0000-0000-000068220000}"/>
    <cellStyle name="Calculation 2 2 4 17" xfId="8832" xr:uid="{00000000-0005-0000-0000-000069220000}"/>
    <cellStyle name="Calculation 2 2 4 17 2" xfId="8833" xr:uid="{00000000-0005-0000-0000-00006A220000}"/>
    <cellStyle name="Calculation 2 2 4 17 2 2" xfId="8834" xr:uid="{00000000-0005-0000-0000-00006B220000}"/>
    <cellStyle name="Calculation 2 2 4 17 3" xfId="8835" xr:uid="{00000000-0005-0000-0000-00006C220000}"/>
    <cellStyle name="Calculation 2 2 4 18" xfId="8836" xr:uid="{00000000-0005-0000-0000-00006D220000}"/>
    <cellStyle name="Calculation 2 2 4 18 2" xfId="8837" xr:uid="{00000000-0005-0000-0000-00006E220000}"/>
    <cellStyle name="Calculation 2 2 4 18 2 2" xfId="8838" xr:uid="{00000000-0005-0000-0000-00006F220000}"/>
    <cellStyle name="Calculation 2 2 4 18 3" xfId="8839" xr:uid="{00000000-0005-0000-0000-000070220000}"/>
    <cellStyle name="Calculation 2 2 4 19" xfId="8840" xr:uid="{00000000-0005-0000-0000-000071220000}"/>
    <cellStyle name="Calculation 2 2 4 19 2" xfId="8841" xr:uid="{00000000-0005-0000-0000-000072220000}"/>
    <cellStyle name="Calculation 2 2 4 19 2 2" xfId="8842" xr:uid="{00000000-0005-0000-0000-000073220000}"/>
    <cellStyle name="Calculation 2 2 4 19 3" xfId="8843" xr:uid="{00000000-0005-0000-0000-000074220000}"/>
    <cellStyle name="Calculation 2 2 4 2" xfId="8844" xr:uid="{00000000-0005-0000-0000-000075220000}"/>
    <cellStyle name="Calculation 2 2 4 2 10" xfId="8845" xr:uid="{00000000-0005-0000-0000-000076220000}"/>
    <cellStyle name="Calculation 2 2 4 2 10 2" xfId="8846" xr:uid="{00000000-0005-0000-0000-000077220000}"/>
    <cellStyle name="Calculation 2 2 4 2 10 2 2" xfId="8847" xr:uid="{00000000-0005-0000-0000-000078220000}"/>
    <cellStyle name="Calculation 2 2 4 2 10 3" xfId="8848" xr:uid="{00000000-0005-0000-0000-000079220000}"/>
    <cellStyle name="Calculation 2 2 4 2 11" xfId="8849" xr:uid="{00000000-0005-0000-0000-00007A220000}"/>
    <cellStyle name="Calculation 2 2 4 2 11 2" xfId="8850" xr:uid="{00000000-0005-0000-0000-00007B220000}"/>
    <cellStyle name="Calculation 2 2 4 2 11 2 2" xfId="8851" xr:uid="{00000000-0005-0000-0000-00007C220000}"/>
    <cellStyle name="Calculation 2 2 4 2 11 3" xfId="8852" xr:uid="{00000000-0005-0000-0000-00007D220000}"/>
    <cellStyle name="Calculation 2 2 4 2 12" xfId="8853" xr:uid="{00000000-0005-0000-0000-00007E220000}"/>
    <cellStyle name="Calculation 2 2 4 2 12 2" xfId="8854" xr:uid="{00000000-0005-0000-0000-00007F220000}"/>
    <cellStyle name="Calculation 2 2 4 2 12 2 2" xfId="8855" xr:uid="{00000000-0005-0000-0000-000080220000}"/>
    <cellStyle name="Calculation 2 2 4 2 12 3" xfId="8856" xr:uid="{00000000-0005-0000-0000-000081220000}"/>
    <cellStyle name="Calculation 2 2 4 2 13" xfId="8857" xr:uid="{00000000-0005-0000-0000-000082220000}"/>
    <cellStyle name="Calculation 2 2 4 2 13 2" xfId="8858" xr:uid="{00000000-0005-0000-0000-000083220000}"/>
    <cellStyle name="Calculation 2 2 4 2 13 2 2" xfId="8859" xr:uid="{00000000-0005-0000-0000-000084220000}"/>
    <cellStyle name="Calculation 2 2 4 2 13 3" xfId="8860" xr:uid="{00000000-0005-0000-0000-000085220000}"/>
    <cellStyle name="Calculation 2 2 4 2 14" xfId="8861" xr:uid="{00000000-0005-0000-0000-000086220000}"/>
    <cellStyle name="Calculation 2 2 4 2 14 2" xfId="8862" xr:uid="{00000000-0005-0000-0000-000087220000}"/>
    <cellStyle name="Calculation 2 2 4 2 14 2 2" xfId="8863" xr:uid="{00000000-0005-0000-0000-000088220000}"/>
    <cellStyle name="Calculation 2 2 4 2 14 3" xfId="8864" xr:uid="{00000000-0005-0000-0000-000089220000}"/>
    <cellStyle name="Calculation 2 2 4 2 15" xfId="8865" xr:uid="{00000000-0005-0000-0000-00008A220000}"/>
    <cellStyle name="Calculation 2 2 4 2 15 2" xfId="8866" xr:uid="{00000000-0005-0000-0000-00008B220000}"/>
    <cellStyle name="Calculation 2 2 4 2 15 2 2" xfId="8867" xr:uid="{00000000-0005-0000-0000-00008C220000}"/>
    <cellStyle name="Calculation 2 2 4 2 15 3" xfId="8868" xr:uid="{00000000-0005-0000-0000-00008D220000}"/>
    <cellStyle name="Calculation 2 2 4 2 16" xfId="8869" xr:uid="{00000000-0005-0000-0000-00008E220000}"/>
    <cellStyle name="Calculation 2 2 4 2 16 2" xfId="8870" xr:uid="{00000000-0005-0000-0000-00008F220000}"/>
    <cellStyle name="Calculation 2 2 4 2 16 2 2" xfId="8871" xr:uid="{00000000-0005-0000-0000-000090220000}"/>
    <cellStyle name="Calculation 2 2 4 2 16 3" xfId="8872" xr:uid="{00000000-0005-0000-0000-000091220000}"/>
    <cellStyle name="Calculation 2 2 4 2 17" xfId="8873" xr:uid="{00000000-0005-0000-0000-000092220000}"/>
    <cellStyle name="Calculation 2 2 4 2 17 2" xfId="8874" xr:uid="{00000000-0005-0000-0000-000093220000}"/>
    <cellStyle name="Calculation 2 2 4 2 17 2 2" xfId="8875" xr:uid="{00000000-0005-0000-0000-000094220000}"/>
    <cellStyle name="Calculation 2 2 4 2 17 3" xfId="8876" xr:uid="{00000000-0005-0000-0000-000095220000}"/>
    <cellStyle name="Calculation 2 2 4 2 18" xfId="8877" xr:uid="{00000000-0005-0000-0000-000096220000}"/>
    <cellStyle name="Calculation 2 2 4 2 18 2" xfId="8878" xr:uid="{00000000-0005-0000-0000-000097220000}"/>
    <cellStyle name="Calculation 2 2 4 2 18 2 2" xfId="8879" xr:uid="{00000000-0005-0000-0000-000098220000}"/>
    <cellStyle name="Calculation 2 2 4 2 18 3" xfId="8880" xr:uid="{00000000-0005-0000-0000-000099220000}"/>
    <cellStyle name="Calculation 2 2 4 2 19" xfId="8881" xr:uid="{00000000-0005-0000-0000-00009A220000}"/>
    <cellStyle name="Calculation 2 2 4 2 19 2" xfId="8882" xr:uid="{00000000-0005-0000-0000-00009B220000}"/>
    <cellStyle name="Calculation 2 2 4 2 19 2 2" xfId="8883" xr:uid="{00000000-0005-0000-0000-00009C220000}"/>
    <cellStyle name="Calculation 2 2 4 2 19 3" xfId="8884" xr:uid="{00000000-0005-0000-0000-00009D220000}"/>
    <cellStyle name="Calculation 2 2 4 2 2" xfId="8885" xr:uid="{00000000-0005-0000-0000-00009E220000}"/>
    <cellStyle name="Calculation 2 2 4 2 2 2" xfId="8886" xr:uid="{00000000-0005-0000-0000-00009F220000}"/>
    <cellStyle name="Calculation 2 2 4 2 2 2 2" xfId="8887" xr:uid="{00000000-0005-0000-0000-0000A0220000}"/>
    <cellStyle name="Calculation 2 2 4 2 2 3" xfId="8888" xr:uid="{00000000-0005-0000-0000-0000A1220000}"/>
    <cellStyle name="Calculation 2 2 4 2 2 4" xfId="8889" xr:uid="{00000000-0005-0000-0000-0000A2220000}"/>
    <cellStyle name="Calculation 2 2 4 2 20" xfId="8890" xr:uid="{00000000-0005-0000-0000-0000A3220000}"/>
    <cellStyle name="Calculation 2 2 4 2 20 2" xfId="8891" xr:uid="{00000000-0005-0000-0000-0000A4220000}"/>
    <cellStyle name="Calculation 2 2 4 2 20 2 2" xfId="8892" xr:uid="{00000000-0005-0000-0000-0000A5220000}"/>
    <cellStyle name="Calculation 2 2 4 2 20 3" xfId="8893" xr:uid="{00000000-0005-0000-0000-0000A6220000}"/>
    <cellStyle name="Calculation 2 2 4 2 21" xfId="8894" xr:uid="{00000000-0005-0000-0000-0000A7220000}"/>
    <cellStyle name="Calculation 2 2 4 2 21 2" xfId="8895" xr:uid="{00000000-0005-0000-0000-0000A8220000}"/>
    <cellStyle name="Calculation 2 2 4 2 22" xfId="8896" xr:uid="{00000000-0005-0000-0000-0000A9220000}"/>
    <cellStyle name="Calculation 2 2 4 2 23" xfId="8897" xr:uid="{00000000-0005-0000-0000-0000AA220000}"/>
    <cellStyle name="Calculation 2 2 4 2 3" xfId="8898" xr:uid="{00000000-0005-0000-0000-0000AB220000}"/>
    <cellStyle name="Calculation 2 2 4 2 3 2" xfId="8899" xr:uid="{00000000-0005-0000-0000-0000AC220000}"/>
    <cellStyle name="Calculation 2 2 4 2 3 2 2" xfId="8900" xr:uid="{00000000-0005-0000-0000-0000AD220000}"/>
    <cellStyle name="Calculation 2 2 4 2 3 3" xfId="8901" xr:uid="{00000000-0005-0000-0000-0000AE220000}"/>
    <cellStyle name="Calculation 2 2 4 2 4" xfId="8902" xr:uid="{00000000-0005-0000-0000-0000AF220000}"/>
    <cellStyle name="Calculation 2 2 4 2 4 2" xfId="8903" xr:uid="{00000000-0005-0000-0000-0000B0220000}"/>
    <cellStyle name="Calculation 2 2 4 2 4 2 2" xfId="8904" xr:uid="{00000000-0005-0000-0000-0000B1220000}"/>
    <cellStyle name="Calculation 2 2 4 2 4 3" xfId="8905" xr:uid="{00000000-0005-0000-0000-0000B2220000}"/>
    <cellStyle name="Calculation 2 2 4 2 5" xfId="8906" xr:uid="{00000000-0005-0000-0000-0000B3220000}"/>
    <cellStyle name="Calculation 2 2 4 2 5 2" xfId="8907" xr:uid="{00000000-0005-0000-0000-0000B4220000}"/>
    <cellStyle name="Calculation 2 2 4 2 5 2 2" xfId="8908" xr:uid="{00000000-0005-0000-0000-0000B5220000}"/>
    <cellStyle name="Calculation 2 2 4 2 5 3" xfId="8909" xr:uid="{00000000-0005-0000-0000-0000B6220000}"/>
    <cellStyle name="Calculation 2 2 4 2 6" xfId="8910" xr:uid="{00000000-0005-0000-0000-0000B7220000}"/>
    <cellStyle name="Calculation 2 2 4 2 6 2" xfId="8911" xr:uid="{00000000-0005-0000-0000-0000B8220000}"/>
    <cellStyle name="Calculation 2 2 4 2 6 2 2" xfId="8912" xr:uid="{00000000-0005-0000-0000-0000B9220000}"/>
    <cellStyle name="Calculation 2 2 4 2 6 3" xfId="8913" xr:uid="{00000000-0005-0000-0000-0000BA220000}"/>
    <cellStyle name="Calculation 2 2 4 2 7" xfId="8914" xr:uid="{00000000-0005-0000-0000-0000BB220000}"/>
    <cellStyle name="Calculation 2 2 4 2 7 2" xfId="8915" xr:uid="{00000000-0005-0000-0000-0000BC220000}"/>
    <cellStyle name="Calculation 2 2 4 2 7 2 2" xfId="8916" xr:uid="{00000000-0005-0000-0000-0000BD220000}"/>
    <cellStyle name="Calculation 2 2 4 2 7 3" xfId="8917" xr:uid="{00000000-0005-0000-0000-0000BE220000}"/>
    <cellStyle name="Calculation 2 2 4 2 8" xfId="8918" xr:uid="{00000000-0005-0000-0000-0000BF220000}"/>
    <cellStyle name="Calculation 2 2 4 2 8 2" xfId="8919" xr:uid="{00000000-0005-0000-0000-0000C0220000}"/>
    <cellStyle name="Calculation 2 2 4 2 8 2 2" xfId="8920" xr:uid="{00000000-0005-0000-0000-0000C1220000}"/>
    <cellStyle name="Calculation 2 2 4 2 8 3" xfId="8921" xr:uid="{00000000-0005-0000-0000-0000C2220000}"/>
    <cellStyle name="Calculation 2 2 4 2 9" xfId="8922" xr:uid="{00000000-0005-0000-0000-0000C3220000}"/>
    <cellStyle name="Calculation 2 2 4 2 9 2" xfId="8923" xr:uid="{00000000-0005-0000-0000-0000C4220000}"/>
    <cellStyle name="Calculation 2 2 4 2 9 2 2" xfId="8924" xr:uid="{00000000-0005-0000-0000-0000C5220000}"/>
    <cellStyle name="Calculation 2 2 4 2 9 3" xfId="8925" xr:uid="{00000000-0005-0000-0000-0000C6220000}"/>
    <cellStyle name="Calculation 2 2 4 20" xfId="8926" xr:uid="{00000000-0005-0000-0000-0000C7220000}"/>
    <cellStyle name="Calculation 2 2 4 20 2" xfId="8927" xr:uid="{00000000-0005-0000-0000-0000C8220000}"/>
    <cellStyle name="Calculation 2 2 4 20 2 2" xfId="8928" xr:uid="{00000000-0005-0000-0000-0000C9220000}"/>
    <cellStyle name="Calculation 2 2 4 20 3" xfId="8929" xr:uid="{00000000-0005-0000-0000-0000CA220000}"/>
    <cellStyle name="Calculation 2 2 4 21" xfId="8930" xr:uid="{00000000-0005-0000-0000-0000CB220000}"/>
    <cellStyle name="Calculation 2 2 4 21 2" xfId="8931" xr:uid="{00000000-0005-0000-0000-0000CC220000}"/>
    <cellStyle name="Calculation 2 2 4 21 2 2" xfId="8932" xr:uid="{00000000-0005-0000-0000-0000CD220000}"/>
    <cellStyle name="Calculation 2 2 4 21 3" xfId="8933" xr:uid="{00000000-0005-0000-0000-0000CE220000}"/>
    <cellStyle name="Calculation 2 2 4 22" xfId="8934" xr:uid="{00000000-0005-0000-0000-0000CF220000}"/>
    <cellStyle name="Calculation 2 2 4 22 2" xfId="8935" xr:uid="{00000000-0005-0000-0000-0000D0220000}"/>
    <cellStyle name="Calculation 2 2 4 23" xfId="8936" xr:uid="{00000000-0005-0000-0000-0000D1220000}"/>
    <cellStyle name="Calculation 2 2 4 24" xfId="8937" xr:uid="{00000000-0005-0000-0000-0000D2220000}"/>
    <cellStyle name="Calculation 2 2 4 3" xfId="8938" xr:uid="{00000000-0005-0000-0000-0000D3220000}"/>
    <cellStyle name="Calculation 2 2 4 3 2" xfId="8939" xr:uid="{00000000-0005-0000-0000-0000D4220000}"/>
    <cellStyle name="Calculation 2 2 4 3 2 2" xfId="8940" xr:uid="{00000000-0005-0000-0000-0000D5220000}"/>
    <cellStyle name="Calculation 2 2 4 3 3" xfId="8941" xr:uid="{00000000-0005-0000-0000-0000D6220000}"/>
    <cellStyle name="Calculation 2 2 4 3 4" xfId="8942" xr:uid="{00000000-0005-0000-0000-0000D7220000}"/>
    <cellStyle name="Calculation 2 2 4 4" xfId="8943" xr:uid="{00000000-0005-0000-0000-0000D8220000}"/>
    <cellStyle name="Calculation 2 2 4 4 2" xfId="8944" xr:uid="{00000000-0005-0000-0000-0000D9220000}"/>
    <cellStyle name="Calculation 2 2 4 4 2 2" xfId="8945" xr:uid="{00000000-0005-0000-0000-0000DA220000}"/>
    <cellStyle name="Calculation 2 2 4 4 3" xfId="8946" xr:uid="{00000000-0005-0000-0000-0000DB220000}"/>
    <cellStyle name="Calculation 2 2 4 4 4" xfId="8947" xr:uid="{00000000-0005-0000-0000-0000DC220000}"/>
    <cellStyle name="Calculation 2 2 4 5" xfId="8948" xr:uid="{00000000-0005-0000-0000-0000DD220000}"/>
    <cellStyle name="Calculation 2 2 4 5 2" xfId="8949" xr:uid="{00000000-0005-0000-0000-0000DE220000}"/>
    <cellStyle name="Calculation 2 2 4 5 2 2" xfId="8950" xr:uid="{00000000-0005-0000-0000-0000DF220000}"/>
    <cellStyle name="Calculation 2 2 4 5 3" xfId="8951" xr:uid="{00000000-0005-0000-0000-0000E0220000}"/>
    <cellStyle name="Calculation 2 2 4 6" xfId="8952" xr:uid="{00000000-0005-0000-0000-0000E1220000}"/>
    <cellStyle name="Calculation 2 2 4 6 2" xfId="8953" xr:uid="{00000000-0005-0000-0000-0000E2220000}"/>
    <cellStyle name="Calculation 2 2 4 6 2 2" xfId="8954" xr:uid="{00000000-0005-0000-0000-0000E3220000}"/>
    <cellStyle name="Calculation 2 2 4 6 3" xfId="8955" xr:uid="{00000000-0005-0000-0000-0000E4220000}"/>
    <cellStyle name="Calculation 2 2 4 7" xfId="8956" xr:uid="{00000000-0005-0000-0000-0000E5220000}"/>
    <cellStyle name="Calculation 2 2 4 7 2" xfId="8957" xr:uid="{00000000-0005-0000-0000-0000E6220000}"/>
    <cellStyle name="Calculation 2 2 4 7 2 2" xfId="8958" xr:uid="{00000000-0005-0000-0000-0000E7220000}"/>
    <cellStyle name="Calculation 2 2 4 7 3" xfId="8959" xr:uid="{00000000-0005-0000-0000-0000E8220000}"/>
    <cellStyle name="Calculation 2 2 4 8" xfId="8960" xr:uid="{00000000-0005-0000-0000-0000E9220000}"/>
    <cellStyle name="Calculation 2 2 4 8 2" xfId="8961" xr:uid="{00000000-0005-0000-0000-0000EA220000}"/>
    <cellStyle name="Calculation 2 2 4 8 2 2" xfId="8962" xr:uid="{00000000-0005-0000-0000-0000EB220000}"/>
    <cellStyle name="Calculation 2 2 4 8 3" xfId="8963" xr:uid="{00000000-0005-0000-0000-0000EC220000}"/>
    <cellStyle name="Calculation 2 2 4 9" xfId="8964" xr:uid="{00000000-0005-0000-0000-0000ED220000}"/>
    <cellStyle name="Calculation 2 2 4 9 2" xfId="8965" xr:uid="{00000000-0005-0000-0000-0000EE220000}"/>
    <cellStyle name="Calculation 2 2 4 9 2 2" xfId="8966" xr:uid="{00000000-0005-0000-0000-0000EF220000}"/>
    <cellStyle name="Calculation 2 2 4 9 3" xfId="8967" xr:uid="{00000000-0005-0000-0000-0000F0220000}"/>
    <cellStyle name="Calculation 2 2 5" xfId="8968" xr:uid="{00000000-0005-0000-0000-0000F1220000}"/>
    <cellStyle name="Calculation 2 2 5 10" xfId="8969" xr:uid="{00000000-0005-0000-0000-0000F2220000}"/>
    <cellStyle name="Calculation 2 2 5 10 2" xfId="8970" xr:uid="{00000000-0005-0000-0000-0000F3220000}"/>
    <cellStyle name="Calculation 2 2 5 10 2 2" xfId="8971" xr:uid="{00000000-0005-0000-0000-0000F4220000}"/>
    <cellStyle name="Calculation 2 2 5 10 3" xfId="8972" xr:uid="{00000000-0005-0000-0000-0000F5220000}"/>
    <cellStyle name="Calculation 2 2 5 11" xfId="8973" xr:uid="{00000000-0005-0000-0000-0000F6220000}"/>
    <cellStyle name="Calculation 2 2 5 11 2" xfId="8974" xr:uid="{00000000-0005-0000-0000-0000F7220000}"/>
    <cellStyle name="Calculation 2 2 5 11 2 2" xfId="8975" xr:uid="{00000000-0005-0000-0000-0000F8220000}"/>
    <cellStyle name="Calculation 2 2 5 11 3" xfId="8976" xr:uid="{00000000-0005-0000-0000-0000F9220000}"/>
    <cellStyle name="Calculation 2 2 5 12" xfId="8977" xr:uid="{00000000-0005-0000-0000-0000FA220000}"/>
    <cellStyle name="Calculation 2 2 5 12 2" xfId="8978" xr:uid="{00000000-0005-0000-0000-0000FB220000}"/>
    <cellStyle name="Calculation 2 2 5 12 2 2" xfId="8979" xr:uid="{00000000-0005-0000-0000-0000FC220000}"/>
    <cellStyle name="Calculation 2 2 5 12 3" xfId="8980" xr:uid="{00000000-0005-0000-0000-0000FD220000}"/>
    <cellStyle name="Calculation 2 2 5 13" xfId="8981" xr:uid="{00000000-0005-0000-0000-0000FE220000}"/>
    <cellStyle name="Calculation 2 2 5 13 2" xfId="8982" xr:uid="{00000000-0005-0000-0000-0000FF220000}"/>
    <cellStyle name="Calculation 2 2 5 13 2 2" xfId="8983" xr:uid="{00000000-0005-0000-0000-000000230000}"/>
    <cellStyle name="Calculation 2 2 5 13 3" xfId="8984" xr:uid="{00000000-0005-0000-0000-000001230000}"/>
    <cellStyle name="Calculation 2 2 5 14" xfId="8985" xr:uid="{00000000-0005-0000-0000-000002230000}"/>
    <cellStyle name="Calculation 2 2 5 14 2" xfId="8986" xr:uid="{00000000-0005-0000-0000-000003230000}"/>
    <cellStyle name="Calculation 2 2 5 14 2 2" xfId="8987" xr:uid="{00000000-0005-0000-0000-000004230000}"/>
    <cellStyle name="Calculation 2 2 5 14 3" xfId="8988" xr:uid="{00000000-0005-0000-0000-000005230000}"/>
    <cellStyle name="Calculation 2 2 5 15" xfId="8989" xr:uid="{00000000-0005-0000-0000-000006230000}"/>
    <cellStyle name="Calculation 2 2 5 15 2" xfId="8990" xr:uid="{00000000-0005-0000-0000-000007230000}"/>
    <cellStyle name="Calculation 2 2 5 15 2 2" xfId="8991" xr:uid="{00000000-0005-0000-0000-000008230000}"/>
    <cellStyle name="Calculation 2 2 5 15 3" xfId="8992" xr:uid="{00000000-0005-0000-0000-000009230000}"/>
    <cellStyle name="Calculation 2 2 5 16" xfId="8993" xr:uid="{00000000-0005-0000-0000-00000A230000}"/>
    <cellStyle name="Calculation 2 2 5 16 2" xfId="8994" xr:uid="{00000000-0005-0000-0000-00000B230000}"/>
    <cellStyle name="Calculation 2 2 5 16 2 2" xfId="8995" xr:uid="{00000000-0005-0000-0000-00000C230000}"/>
    <cellStyle name="Calculation 2 2 5 16 3" xfId="8996" xr:uid="{00000000-0005-0000-0000-00000D230000}"/>
    <cellStyle name="Calculation 2 2 5 17" xfId="8997" xr:uid="{00000000-0005-0000-0000-00000E230000}"/>
    <cellStyle name="Calculation 2 2 5 17 2" xfId="8998" xr:uid="{00000000-0005-0000-0000-00000F230000}"/>
    <cellStyle name="Calculation 2 2 5 17 2 2" xfId="8999" xr:uid="{00000000-0005-0000-0000-000010230000}"/>
    <cellStyle name="Calculation 2 2 5 17 3" xfId="9000" xr:uid="{00000000-0005-0000-0000-000011230000}"/>
    <cellStyle name="Calculation 2 2 5 18" xfId="9001" xr:uid="{00000000-0005-0000-0000-000012230000}"/>
    <cellStyle name="Calculation 2 2 5 18 2" xfId="9002" xr:uid="{00000000-0005-0000-0000-000013230000}"/>
    <cellStyle name="Calculation 2 2 5 18 2 2" xfId="9003" xr:uid="{00000000-0005-0000-0000-000014230000}"/>
    <cellStyle name="Calculation 2 2 5 18 3" xfId="9004" xr:uid="{00000000-0005-0000-0000-000015230000}"/>
    <cellStyle name="Calculation 2 2 5 19" xfId="9005" xr:uid="{00000000-0005-0000-0000-000016230000}"/>
    <cellStyle name="Calculation 2 2 5 19 2" xfId="9006" xr:uid="{00000000-0005-0000-0000-000017230000}"/>
    <cellStyle name="Calculation 2 2 5 19 2 2" xfId="9007" xr:uid="{00000000-0005-0000-0000-000018230000}"/>
    <cellStyle name="Calculation 2 2 5 19 3" xfId="9008" xr:uid="{00000000-0005-0000-0000-000019230000}"/>
    <cellStyle name="Calculation 2 2 5 2" xfId="9009" xr:uid="{00000000-0005-0000-0000-00001A230000}"/>
    <cellStyle name="Calculation 2 2 5 2 2" xfId="9010" xr:uid="{00000000-0005-0000-0000-00001B230000}"/>
    <cellStyle name="Calculation 2 2 5 2 2 2" xfId="9011" xr:uid="{00000000-0005-0000-0000-00001C230000}"/>
    <cellStyle name="Calculation 2 2 5 2 3" xfId="9012" xr:uid="{00000000-0005-0000-0000-00001D230000}"/>
    <cellStyle name="Calculation 2 2 5 2 4" xfId="9013" xr:uid="{00000000-0005-0000-0000-00001E230000}"/>
    <cellStyle name="Calculation 2 2 5 20" xfId="9014" xr:uid="{00000000-0005-0000-0000-00001F230000}"/>
    <cellStyle name="Calculation 2 2 5 20 2" xfId="9015" xr:uid="{00000000-0005-0000-0000-000020230000}"/>
    <cellStyle name="Calculation 2 2 5 20 2 2" xfId="9016" xr:uid="{00000000-0005-0000-0000-000021230000}"/>
    <cellStyle name="Calculation 2 2 5 20 3" xfId="9017" xr:uid="{00000000-0005-0000-0000-000022230000}"/>
    <cellStyle name="Calculation 2 2 5 21" xfId="9018" xr:uid="{00000000-0005-0000-0000-000023230000}"/>
    <cellStyle name="Calculation 2 2 5 21 2" xfId="9019" xr:uid="{00000000-0005-0000-0000-000024230000}"/>
    <cellStyle name="Calculation 2 2 5 22" xfId="9020" xr:uid="{00000000-0005-0000-0000-000025230000}"/>
    <cellStyle name="Calculation 2 2 5 23" xfId="9021" xr:uid="{00000000-0005-0000-0000-000026230000}"/>
    <cellStyle name="Calculation 2 2 5 3" xfId="9022" xr:uid="{00000000-0005-0000-0000-000027230000}"/>
    <cellStyle name="Calculation 2 2 5 3 2" xfId="9023" xr:uid="{00000000-0005-0000-0000-000028230000}"/>
    <cellStyle name="Calculation 2 2 5 3 2 2" xfId="9024" xr:uid="{00000000-0005-0000-0000-000029230000}"/>
    <cellStyle name="Calculation 2 2 5 3 3" xfId="9025" xr:uid="{00000000-0005-0000-0000-00002A230000}"/>
    <cellStyle name="Calculation 2 2 5 4" xfId="9026" xr:uid="{00000000-0005-0000-0000-00002B230000}"/>
    <cellStyle name="Calculation 2 2 5 4 2" xfId="9027" xr:uid="{00000000-0005-0000-0000-00002C230000}"/>
    <cellStyle name="Calculation 2 2 5 4 2 2" xfId="9028" xr:uid="{00000000-0005-0000-0000-00002D230000}"/>
    <cellStyle name="Calculation 2 2 5 4 3" xfId="9029" xr:uid="{00000000-0005-0000-0000-00002E230000}"/>
    <cellStyle name="Calculation 2 2 5 5" xfId="9030" xr:uid="{00000000-0005-0000-0000-00002F230000}"/>
    <cellStyle name="Calculation 2 2 5 5 2" xfId="9031" xr:uid="{00000000-0005-0000-0000-000030230000}"/>
    <cellStyle name="Calculation 2 2 5 5 2 2" xfId="9032" xr:uid="{00000000-0005-0000-0000-000031230000}"/>
    <cellStyle name="Calculation 2 2 5 5 3" xfId="9033" xr:uid="{00000000-0005-0000-0000-000032230000}"/>
    <cellStyle name="Calculation 2 2 5 6" xfId="9034" xr:uid="{00000000-0005-0000-0000-000033230000}"/>
    <cellStyle name="Calculation 2 2 5 6 2" xfId="9035" xr:uid="{00000000-0005-0000-0000-000034230000}"/>
    <cellStyle name="Calculation 2 2 5 6 2 2" xfId="9036" xr:uid="{00000000-0005-0000-0000-000035230000}"/>
    <cellStyle name="Calculation 2 2 5 6 3" xfId="9037" xr:uid="{00000000-0005-0000-0000-000036230000}"/>
    <cellStyle name="Calculation 2 2 5 7" xfId="9038" xr:uid="{00000000-0005-0000-0000-000037230000}"/>
    <cellStyle name="Calculation 2 2 5 7 2" xfId="9039" xr:uid="{00000000-0005-0000-0000-000038230000}"/>
    <cellStyle name="Calculation 2 2 5 7 2 2" xfId="9040" xr:uid="{00000000-0005-0000-0000-000039230000}"/>
    <cellStyle name="Calculation 2 2 5 7 3" xfId="9041" xr:uid="{00000000-0005-0000-0000-00003A230000}"/>
    <cellStyle name="Calculation 2 2 5 8" xfId="9042" xr:uid="{00000000-0005-0000-0000-00003B230000}"/>
    <cellStyle name="Calculation 2 2 5 8 2" xfId="9043" xr:uid="{00000000-0005-0000-0000-00003C230000}"/>
    <cellStyle name="Calculation 2 2 5 8 2 2" xfId="9044" xr:uid="{00000000-0005-0000-0000-00003D230000}"/>
    <cellStyle name="Calculation 2 2 5 8 3" xfId="9045" xr:uid="{00000000-0005-0000-0000-00003E230000}"/>
    <cellStyle name="Calculation 2 2 5 9" xfId="9046" xr:uid="{00000000-0005-0000-0000-00003F230000}"/>
    <cellStyle name="Calculation 2 2 5 9 2" xfId="9047" xr:uid="{00000000-0005-0000-0000-000040230000}"/>
    <cellStyle name="Calculation 2 2 5 9 2 2" xfId="9048" xr:uid="{00000000-0005-0000-0000-000041230000}"/>
    <cellStyle name="Calculation 2 2 5 9 3" xfId="9049" xr:uid="{00000000-0005-0000-0000-000042230000}"/>
    <cellStyle name="Calculation 2 2 6" xfId="9050" xr:uid="{00000000-0005-0000-0000-000043230000}"/>
    <cellStyle name="Calculation 2 2 6 2" xfId="9051" xr:uid="{00000000-0005-0000-0000-000044230000}"/>
    <cellStyle name="Calculation 2 2 6 2 2" xfId="9052" xr:uid="{00000000-0005-0000-0000-000045230000}"/>
    <cellStyle name="Calculation 2 2 6 3" xfId="9053" xr:uid="{00000000-0005-0000-0000-000046230000}"/>
    <cellStyle name="Calculation 2 2 6 4" xfId="9054" xr:uid="{00000000-0005-0000-0000-000047230000}"/>
    <cellStyle name="Calculation 2 2 7" xfId="9055" xr:uid="{00000000-0005-0000-0000-000048230000}"/>
    <cellStyle name="Calculation 2 2 7 2" xfId="9056" xr:uid="{00000000-0005-0000-0000-000049230000}"/>
    <cellStyle name="Calculation 2 2 7 2 2" xfId="9057" xr:uid="{00000000-0005-0000-0000-00004A230000}"/>
    <cellStyle name="Calculation 2 2 7 3" xfId="9058" xr:uid="{00000000-0005-0000-0000-00004B230000}"/>
    <cellStyle name="Calculation 2 2 8" xfId="9059" xr:uid="{00000000-0005-0000-0000-00004C230000}"/>
    <cellStyle name="Calculation 2 2 8 2" xfId="9060" xr:uid="{00000000-0005-0000-0000-00004D230000}"/>
    <cellStyle name="Calculation 2 2 8 2 2" xfId="9061" xr:uid="{00000000-0005-0000-0000-00004E230000}"/>
    <cellStyle name="Calculation 2 2 8 3" xfId="9062" xr:uid="{00000000-0005-0000-0000-00004F230000}"/>
    <cellStyle name="Calculation 2 2 9" xfId="9063" xr:uid="{00000000-0005-0000-0000-000050230000}"/>
    <cellStyle name="Calculation 2 2 9 2" xfId="9064" xr:uid="{00000000-0005-0000-0000-000051230000}"/>
    <cellStyle name="Calculation 2 2 9 2 2" xfId="9065" xr:uid="{00000000-0005-0000-0000-000052230000}"/>
    <cellStyle name="Calculation 2 2 9 3" xfId="9066" xr:uid="{00000000-0005-0000-0000-000053230000}"/>
    <cellStyle name="Calculation 2 20" xfId="9067" xr:uid="{00000000-0005-0000-0000-000054230000}"/>
    <cellStyle name="Calculation 2 20 2" xfId="9068" xr:uid="{00000000-0005-0000-0000-000055230000}"/>
    <cellStyle name="Calculation 2 20 2 2" xfId="9069" xr:uid="{00000000-0005-0000-0000-000056230000}"/>
    <cellStyle name="Calculation 2 20 3" xfId="9070" xr:uid="{00000000-0005-0000-0000-000057230000}"/>
    <cellStyle name="Calculation 2 21" xfId="9071" xr:uid="{00000000-0005-0000-0000-000058230000}"/>
    <cellStyle name="Calculation 2 21 2" xfId="9072" xr:uid="{00000000-0005-0000-0000-000059230000}"/>
    <cellStyle name="Calculation 2 21 2 2" xfId="9073" xr:uid="{00000000-0005-0000-0000-00005A230000}"/>
    <cellStyle name="Calculation 2 21 3" xfId="9074" xr:uid="{00000000-0005-0000-0000-00005B230000}"/>
    <cellStyle name="Calculation 2 22" xfId="9075" xr:uid="{00000000-0005-0000-0000-00005C230000}"/>
    <cellStyle name="Calculation 2 22 2" xfId="9076" xr:uid="{00000000-0005-0000-0000-00005D230000}"/>
    <cellStyle name="Calculation 2 23" xfId="9077" xr:uid="{00000000-0005-0000-0000-00005E230000}"/>
    <cellStyle name="Calculation 2 24" xfId="9078" xr:uid="{00000000-0005-0000-0000-00005F230000}"/>
    <cellStyle name="Calculation 2 25" xfId="9079" xr:uid="{00000000-0005-0000-0000-000060230000}"/>
    <cellStyle name="Calculation 2 26" xfId="9080" xr:uid="{00000000-0005-0000-0000-000061230000}"/>
    <cellStyle name="Calculation 2 27" xfId="9081" xr:uid="{00000000-0005-0000-0000-000062230000}"/>
    <cellStyle name="Calculation 2 28" xfId="50450" xr:uid="{69A89A41-94B2-4752-AE54-0A4BE3ACBB60}"/>
    <cellStyle name="Calculation 2 29" xfId="50462" xr:uid="{140C2729-883F-46EC-AF84-55DA72F60F9E}"/>
    <cellStyle name="Calculation 2 3" xfId="9082" xr:uid="{00000000-0005-0000-0000-000063230000}"/>
    <cellStyle name="Calculation 2 3 10" xfId="9083" xr:uid="{00000000-0005-0000-0000-000064230000}"/>
    <cellStyle name="Calculation 2 3 10 2" xfId="9084" xr:uid="{00000000-0005-0000-0000-000065230000}"/>
    <cellStyle name="Calculation 2 3 10 2 2" xfId="9085" xr:uid="{00000000-0005-0000-0000-000066230000}"/>
    <cellStyle name="Calculation 2 3 10 3" xfId="9086" xr:uid="{00000000-0005-0000-0000-000067230000}"/>
    <cellStyle name="Calculation 2 3 11" xfId="9087" xr:uid="{00000000-0005-0000-0000-000068230000}"/>
    <cellStyle name="Calculation 2 3 11 2" xfId="9088" xr:uid="{00000000-0005-0000-0000-000069230000}"/>
    <cellStyle name="Calculation 2 3 11 2 2" xfId="9089" xr:uid="{00000000-0005-0000-0000-00006A230000}"/>
    <cellStyle name="Calculation 2 3 11 3" xfId="9090" xr:uid="{00000000-0005-0000-0000-00006B230000}"/>
    <cellStyle name="Calculation 2 3 12" xfId="9091" xr:uid="{00000000-0005-0000-0000-00006C230000}"/>
    <cellStyle name="Calculation 2 3 12 2" xfId="9092" xr:uid="{00000000-0005-0000-0000-00006D230000}"/>
    <cellStyle name="Calculation 2 3 12 2 2" xfId="9093" xr:uid="{00000000-0005-0000-0000-00006E230000}"/>
    <cellStyle name="Calculation 2 3 12 3" xfId="9094" xr:uid="{00000000-0005-0000-0000-00006F230000}"/>
    <cellStyle name="Calculation 2 3 13" xfId="9095" xr:uid="{00000000-0005-0000-0000-000070230000}"/>
    <cellStyle name="Calculation 2 3 13 2" xfId="9096" xr:uid="{00000000-0005-0000-0000-000071230000}"/>
    <cellStyle name="Calculation 2 3 13 2 2" xfId="9097" xr:uid="{00000000-0005-0000-0000-000072230000}"/>
    <cellStyle name="Calculation 2 3 13 3" xfId="9098" xr:uid="{00000000-0005-0000-0000-000073230000}"/>
    <cellStyle name="Calculation 2 3 14" xfId="9099" xr:uid="{00000000-0005-0000-0000-000074230000}"/>
    <cellStyle name="Calculation 2 3 14 2" xfId="9100" xr:uid="{00000000-0005-0000-0000-000075230000}"/>
    <cellStyle name="Calculation 2 3 14 2 2" xfId="9101" xr:uid="{00000000-0005-0000-0000-000076230000}"/>
    <cellStyle name="Calculation 2 3 14 3" xfId="9102" xr:uid="{00000000-0005-0000-0000-000077230000}"/>
    <cellStyle name="Calculation 2 3 15" xfId="9103" xr:uid="{00000000-0005-0000-0000-000078230000}"/>
    <cellStyle name="Calculation 2 3 15 2" xfId="9104" xr:uid="{00000000-0005-0000-0000-000079230000}"/>
    <cellStyle name="Calculation 2 3 15 2 2" xfId="9105" xr:uid="{00000000-0005-0000-0000-00007A230000}"/>
    <cellStyle name="Calculation 2 3 15 3" xfId="9106" xr:uid="{00000000-0005-0000-0000-00007B230000}"/>
    <cellStyle name="Calculation 2 3 16" xfId="9107" xr:uid="{00000000-0005-0000-0000-00007C230000}"/>
    <cellStyle name="Calculation 2 3 16 2" xfId="9108" xr:uid="{00000000-0005-0000-0000-00007D230000}"/>
    <cellStyle name="Calculation 2 3 16 2 2" xfId="9109" xr:uid="{00000000-0005-0000-0000-00007E230000}"/>
    <cellStyle name="Calculation 2 3 16 3" xfId="9110" xr:uid="{00000000-0005-0000-0000-00007F230000}"/>
    <cellStyle name="Calculation 2 3 17" xfId="9111" xr:uid="{00000000-0005-0000-0000-000080230000}"/>
    <cellStyle name="Calculation 2 3 17 2" xfId="9112" xr:uid="{00000000-0005-0000-0000-000081230000}"/>
    <cellStyle name="Calculation 2 3 17 2 2" xfId="9113" xr:uid="{00000000-0005-0000-0000-000082230000}"/>
    <cellStyle name="Calculation 2 3 17 3" xfId="9114" xr:uid="{00000000-0005-0000-0000-000083230000}"/>
    <cellStyle name="Calculation 2 3 18" xfId="9115" xr:uid="{00000000-0005-0000-0000-000084230000}"/>
    <cellStyle name="Calculation 2 3 18 2" xfId="9116" xr:uid="{00000000-0005-0000-0000-000085230000}"/>
    <cellStyle name="Calculation 2 3 19" xfId="9117" xr:uid="{00000000-0005-0000-0000-000086230000}"/>
    <cellStyle name="Calculation 2 3 2" xfId="9118" xr:uid="{00000000-0005-0000-0000-000087230000}"/>
    <cellStyle name="Calculation 2 3 2 10" xfId="9119" xr:uid="{00000000-0005-0000-0000-000088230000}"/>
    <cellStyle name="Calculation 2 3 2 10 2" xfId="9120" xr:uid="{00000000-0005-0000-0000-000089230000}"/>
    <cellStyle name="Calculation 2 3 2 10 2 2" xfId="9121" xr:uid="{00000000-0005-0000-0000-00008A230000}"/>
    <cellStyle name="Calculation 2 3 2 10 3" xfId="9122" xr:uid="{00000000-0005-0000-0000-00008B230000}"/>
    <cellStyle name="Calculation 2 3 2 11" xfId="9123" xr:uid="{00000000-0005-0000-0000-00008C230000}"/>
    <cellStyle name="Calculation 2 3 2 11 2" xfId="9124" xr:uid="{00000000-0005-0000-0000-00008D230000}"/>
    <cellStyle name="Calculation 2 3 2 11 2 2" xfId="9125" xr:uid="{00000000-0005-0000-0000-00008E230000}"/>
    <cellStyle name="Calculation 2 3 2 11 3" xfId="9126" xr:uid="{00000000-0005-0000-0000-00008F230000}"/>
    <cellStyle name="Calculation 2 3 2 12" xfId="9127" xr:uid="{00000000-0005-0000-0000-000090230000}"/>
    <cellStyle name="Calculation 2 3 2 12 2" xfId="9128" xr:uid="{00000000-0005-0000-0000-000091230000}"/>
    <cellStyle name="Calculation 2 3 2 12 2 2" xfId="9129" xr:uid="{00000000-0005-0000-0000-000092230000}"/>
    <cellStyle name="Calculation 2 3 2 12 3" xfId="9130" xr:uid="{00000000-0005-0000-0000-000093230000}"/>
    <cellStyle name="Calculation 2 3 2 13" xfId="9131" xr:uid="{00000000-0005-0000-0000-000094230000}"/>
    <cellStyle name="Calculation 2 3 2 13 2" xfId="9132" xr:uid="{00000000-0005-0000-0000-000095230000}"/>
    <cellStyle name="Calculation 2 3 2 13 2 2" xfId="9133" xr:uid="{00000000-0005-0000-0000-000096230000}"/>
    <cellStyle name="Calculation 2 3 2 13 3" xfId="9134" xr:uid="{00000000-0005-0000-0000-000097230000}"/>
    <cellStyle name="Calculation 2 3 2 14" xfId="9135" xr:uid="{00000000-0005-0000-0000-000098230000}"/>
    <cellStyle name="Calculation 2 3 2 14 2" xfId="9136" xr:uid="{00000000-0005-0000-0000-000099230000}"/>
    <cellStyle name="Calculation 2 3 2 14 2 2" xfId="9137" xr:uid="{00000000-0005-0000-0000-00009A230000}"/>
    <cellStyle name="Calculation 2 3 2 14 3" xfId="9138" xr:uid="{00000000-0005-0000-0000-00009B230000}"/>
    <cellStyle name="Calculation 2 3 2 15" xfId="9139" xr:uid="{00000000-0005-0000-0000-00009C230000}"/>
    <cellStyle name="Calculation 2 3 2 15 2" xfId="9140" xr:uid="{00000000-0005-0000-0000-00009D230000}"/>
    <cellStyle name="Calculation 2 3 2 15 2 2" xfId="9141" xr:uid="{00000000-0005-0000-0000-00009E230000}"/>
    <cellStyle name="Calculation 2 3 2 15 3" xfId="9142" xr:uid="{00000000-0005-0000-0000-00009F230000}"/>
    <cellStyle name="Calculation 2 3 2 16" xfId="9143" xr:uid="{00000000-0005-0000-0000-0000A0230000}"/>
    <cellStyle name="Calculation 2 3 2 16 2" xfId="9144" xr:uid="{00000000-0005-0000-0000-0000A1230000}"/>
    <cellStyle name="Calculation 2 3 2 16 2 2" xfId="9145" xr:uid="{00000000-0005-0000-0000-0000A2230000}"/>
    <cellStyle name="Calculation 2 3 2 16 3" xfId="9146" xr:uid="{00000000-0005-0000-0000-0000A3230000}"/>
    <cellStyle name="Calculation 2 3 2 17" xfId="9147" xr:uid="{00000000-0005-0000-0000-0000A4230000}"/>
    <cellStyle name="Calculation 2 3 2 17 2" xfId="9148" xr:uid="{00000000-0005-0000-0000-0000A5230000}"/>
    <cellStyle name="Calculation 2 3 2 17 2 2" xfId="9149" xr:uid="{00000000-0005-0000-0000-0000A6230000}"/>
    <cellStyle name="Calculation 2 3 2 17 3" xfId="9150" xr:uid="{00000000-0005-0000-0000-0000A7230000}"/>
    <cellStyle name="Calculation 2 3 2 18" xfId="9151" xr:uid="{00000000-0005-0000-0000-0000A8230000}"/>
    <cellStyle name="Calculation 2 3 2 18 2" xfId="9152" xr:uid="{00000000-0005-0000-0000-0000A9230000}"/>
    <cellStyle name="Calculation 2 3 2 18 2 2" xfId="9153" xr:uid="{00000000-0005-0000-0000-0000AA230000}"/>
    <cellStyle name="Calculation 2 3 2 18 3" xfId="9154" xr:uid="{00000000-0005-0000-0000-0000AB230000}"/>
    <cellStyle name="Calculation 2 3 2 19" xfId="9155" xr:uid="{00000000-0005-0000-0000-0000AC230000}"/>
    <cellStyle name="Calculation 2 3 2 19 2" xfId="9156" xr:uid="{00000000-0005-0000-0000-0000AD230000}"/>
    <cellStyle name="Calculation 2 3 2 19 2 2" xfId="9157" xr:uid="{00000000-0005-0000-0000-0000AE230000}"/>
    <cellStyle name="Calculation 2 3 2 19 3" xfId="9158" xr:uid="{00000000-0005-0000-0000-0000AF230000}"/>
    <cellStyle name="Calculation 2 3 2 2" xfId="9159" xr:uid="{00000000-0005-0000-0000-0000B0230000}"/>
    <cellStyle name="Calculation 2 3 2 2 2" xfId="9160" xr:uid="{00000000-0005-0000-0000-0000B1230000}"/>
    <cellStyle name="Calculation 2 3 2 2 2 2" xfId="9161" xr:uid="{00000000-0005-0000-0000-0000B2230000}"/>
    <cellStyle name="Calculation 2 3 2 2 2 2 2" xfId="9162" xr:uid="{00000000-0005-0000-0000-0000B3230000}"/>
    <cellStyle name="Calculation 2 3 2 2 2 3" xfId="9163" xr:uid="{00000000-0005-0000-0000-0000B4230000}"/>
    <cellStyle name="Calculation 2 3 2 2 2 4" xfId="9164" xr:uid="{00000000-0005-0000-0000-0000B5230000}"/>
    <cellStyle name="Calculation 2 3 2 2 3" xfId="9165" xr:uid="{00000000-0005-0000-0000-0000B6230000}"/>
    <cellStyle name="Calculation 2 3 2 2 3 2" xfId="9166" xr:uid="{00000000-0005-0000-0000-0000B7230000}"/>
    <cellStyle name="Calculation 2 3 2 2 4" xfId="9167" xr:uid="{00000000-0005-0000-0000-0000B8230000}"/>
    <cellStyle name="Calculation 2 3 2 2 5" xfId="9168" xr:uid="{00000000-0005-0000-0000-0000B9230000}"/>
    <cellStyle name="Calculation 2 3 2 20" xfId="9169" xr:uid="{00000000-0005-0000-0000-0000BA230000}"/>
    <cellStyle name="Calculation 2 3 2 20 2" xfId="9170" xr:uid="{00000000-0005-0000-0000-0000BB230000}"/>
    <cellStyle name="Calculation 2 3 2 20 2 2" xfId="9171" xr:uid="{00000000-0005-0000-0000-0000BC230000}"/>
    <cellStyle name="Calculation 2 3 2 20 3" xfId="9172" xr:uid="{00000000-0005-0000-0000-0000BD230000}"/>
    <cellStyle name="Calculation 2 3 2 21" xfId="9173" xr:uid="{00000000-0005-0000-0000-0000BE230000}"/>
    <cellStyle name="Calculation 2 3 2 21 2" xfId="9174" xr:uid="{00000000-0005-0000-0000-0000BF230000}"/>
    <cellStyle name="Calculation 2 3 2 22" xfId="9175" xr:uid="{00000000-0005-0000-0000-0000C0230000}"/>
    <cellStyle name="Calculation 2 3 2 23" xfId="9176" xr:uid="{00000000-0005-0000-0000-0000C1230000}"/>
    <cellStyle name="Calculation 2 3 2 3" xfId="9177" xr:uid="{00000000-0005-0000-0000-0000C2230000}"/>
    <cellStyle name="Calculation 2 3 2 3 2" xfId="9178" xr:uid="{00000000-0005-0000-0000-0000C3230000}"/>
    <cellStyle name="Calculation 2 3 2 3 2 2" xfId="9179" xr:uid="{00000000-0005-0000-0000-0000C4230000}"/>
    <cellStyle name="Calculation 2 3 2 3 2 3" xfId="9180" xr:uid="{00000000-0005-0000-0000-0000C5230000}"/>
    <cellStyle name="Calculation 2 3 2 3 3" xfId="9181" xr:uid="{00000000-0005-0000-0000-0000C6230000}"/>
    <cellStyle name="Calculation 2 3 2 3 3 2" xfId="9182" xr:uid="{00000000-0005-0000-0000-0000C7230000}"/>
    <cellStyle name="Calculation 2 3 2 3 4" xfId="9183" xr:uid="{00000000-0005-0000-0000-0000C8230000}"/>
    <cellStyle name="Calculation 2 3 2 4" xfId="9184" xr:uid="{00000000-0005-0000-0000-0000C9230000}"/>
    <cellStyle name="Calculation 2 3 2 4 2" xfId="9185" xr:uid="{00000000-0005-0000-0000-0000CA230000}"/>
    <cellStyle name="Calculation 2 3 2 4 2 2" xfId="9186" xr:uid="{00000000-0005-0000-0000-0000CB230000}"/>
    <cellStyle name="Calculation 2 3 2 4 3" xfId="9187" xr:uid="{00000000-0005-0000-0000-0000CC230000}"/>
    <cellStyle name="Calculation 2 3 2 4 4" xfId="9188" xr:uid="{00000000-0005-0000-0000-0000CD230000}"/>
    <cellStyle name="Calculation 2 3 2 5" xfId="9189" xr:uid="{00000000-0005-0000-0000-0000CE230000}"/>
    <cellStyle name="Calculation 2 3 2 5 2" xfId="9190" xr:uid="{00000000-0005-0000-0000-0000CF230000}"/>
    <cellStyle name="Calculation 2 3 2 5 2 2" xfId="9191" xr:uid="{00000000-0005-0000-0000-0000D0230000}"/>
    <cellStyle name="Calculation 2 3 2 5 3" xfId="9192" xr:uid="{00000000-0005-0000-0000-0000D1230000}"/>
    <cellStyle name="Calculation 2 3 2 5 4" xfId="9193" xr:uid="{00000000-0005-0000-0000-0000D2230000}"/>
    <cellStyle name="Calculation 2 3 2 6" xfId="9194" xr:uid="{00000000-0005-0000-0000-0000D3230000}"/>
    <cellStyle name="Calculation 2 3 2 6 2" xfId="9195" xr:uid="{00000000-0005-0000-0000-0000D4230000}"/>
    <cellStyle name="Calculation 2 3 2 6 2 2" xfId="9196" xr:uid="{00000000-0005-0000-0000-0000D5230000}"/>
    <cellStyle name="Calculation 2 3 2 6 3" xfId="9197" xr:uid="{00000000-0005-0000-0000-0000D6230000}"/>
    <cellStyle name="Calculation 2 3 2 7" xfId="9198" xr:uid="{00000000-0005-0000-0000-0000D7230000}"/>
    <cellStyle name="Calculation 2 3 2 7 2" xfId="9199" xr:uid="{00000000-0005-0000-0000-0000D8230000}"/>
    <cellStyle name="Calculation 2 3 2 7 2 2" xfId="9200" xr:uid="{00000000-0005-0000-0000-0000D9230000}"/>
    <cellStyle name="Calculation 2 3 2 7 3" xfId="9201" xr:uid="{00000000-0005-0000-0000-0000DA230000}"/>
    <cellStyle name="Calculation 2 3 2 8" xfId="9202" xr:uid="{00000000-0005-0000-0000-0000DB230000}"/>
    <cellStyle name="Calculation 2 3 2 8 2" xfId="9203" xr:uid="{00000000-0005-0000-0000-0000DC230000}"/>
    <cellStyle name="Calculation 2 3 2 8 2 2" xfId="9204" xr:uid="{00000000-0005-0000-0000-0000DD230000}"/>
    <cellStyle name="Calculation 2 3 2 8 3" xfId="9205" xr:uid="{00000000-0005-0000-0000-0000DE230000}"/>
    <cellStyle name="Calculation 2 3 2 9" xfId="9206" xr:uid="{00000000-0005-0000-0000-0000DF230000}"/>
    <cellStyle name="Calculation 2 3 2 9 2" xfId="9207" xr:uid="{00000000-0005-0000-0000-0000E0230000}"/>
    <cellStyle name="Calculation 2 3 2 9 2 2" xfId="9208" xr:uid="{00000000-0005-0000-0000-0000E1230000}"/>
    <cellStyle name="Calculation 2 3 2 9 3" xfId="9209" xr:uid="{00000000-0005-0000-0000-0000E2230000}"/>
    <cellStyle name="Calculation 2 3 20" xfId="9210" xr:uid="{00000000-0005-0000-0000-0000E3230000}"/>
    <cellStyle name="Calculation 2 3 3" xfId="9211" xr:uid="{00000000-0005-0000-0000-0000E4230000}"/>
    <cellStyle name="Calculation 2 3 3 2" xfId="9212" xr:uid="{00000000-0005-0000-0000-0000E5230000}"/>
    <cellStyle name="Calculation 2 3 3 2 2" xfId="9213" xr:uid="{00000000-0005-0000-0000-0000E6230000}"/>
    <cellStyle name="Calculation 2 3 3 2 2 2" xfId="9214" xr:uid="{00000000-0005-0000-0000-0000E7230000}"/>
    <cellStyle name="Calculation 2 3 3 2 3" xfId="9215" xr:uid="{00000000-0005-0000-0000-0000E8230000}"/>
    <cellStyle name="Calculation 2 3 3 2 4" xfId="9216" xr:uid="{00000000-0005-0000-0000-0000E9230000}"/>
    <cellStyle name="Calculation 2 3 3 3" xfId="9217" xr:uid="{00000000-0005-0000-0000-0000EA230000}"/>
    <cellStyle name="Calculation 2 3 3 3 2" xfId="9218" xr:uid="{00000000-0005-0000-0000-0000EB230000}"/>
    <cellStyle name="Calculation 2 3 3 4" xfId="9219" xr:uid="{00000000-0005-0000-0000-0000EC230000}"/>
    <cellStyle name="Calculation 2 3 3 5" xfId="9220" xr:uid="{00000000-0005-0000-0000-0000ED230000}"/>
    <cellStyle name="Calculation 2 3 4" xfId="9221" xr:uid="{00000000-0005-0000-0000-0000EE230000}"/>
    <cellStyle name="Calculation 2 3 4 2" xfId="9222" xr:uid="{00000000-0005-0000-0000-0000EF230000}"/>
    <cellStyle name="Calculation 2 3 4 2 2" xfId="9223" xr:uid="{00000000-0005-0000-0000-0000F0230000}"/>
    <cellStyle name="Calculation 2 3 4 2 3" xfId="9224" xr:uid="{00000000-0005-0000-0000-0000F1230000}"/>
    <cellStyle name="Calculation 2 3 4 3" xfId="9225" xr:uid="{00000000-0005-0000-0000-0000F2230000}"/>
    <cellStyle name="Calculation 2 3 4 3 2" xfId="9226" xr:uid="{00000000-0005-0000-0000-0000F3230000}"/>
    <cellStyle name="Calculation 2 3 4 4" xfId="9227" xr:uid="{00000000-0005-0000-0000-0000F4230000}"/>
    <cellStyle name="Calculation 2 3 5" xfId="9228" xr:uid="{00000000-0005-0000-0000-0000F5230000}"/>
    <cellStyle name="Calculation 2 3 5 2" xfId="9229" xr:uid="{00000000-0005-0000-0000-0000F6230000}"/>
    <cellStyle name="Calculation 2 3 5 2 2" xfId="9230" xr:uid="{00000000-0005-0000-0000-0000F7230000}"/>
    <cellStyle name="Calculation 2 3 5 2 3" xfId="9231" xr:uid="{00000000-0005-0000-0000-0000F8230000}"/>
    <cellStyle name="Calculation 2 3 5 3" xfId="9232" xr:uid="{00000000-0005-0000-0000-0000F9230000}"/>
    <cellStyle name="Calculation 2 3 5 4" xfId="9233" xr:uid="{00000000-0005-0000-0000-0000FA230000}"/>
    <cellStyle name="Calculation 2 3 6" xfId="9234" xr:uid="{00000000-0005-0000-0000-0000FB230000}"/>
    <cellStyle name="Calculation 2 3 6 2" xfId="9235" xr:uid="{00000000-0005-0000-0000-0000FC230000}"/>
    <cellStyle name="Calculation 2 3 6 2 2" xfId="9236" xr:uid="{00000000-0005-0000-0000-0000FD230000}"/>
    <cellStyle name="Calculation 2 3 6 3" xfId="9237" xr:uid="{00000000-0005-0000-0000-0000FE230000}"/>
    <cellStyle name="Calculation 2 3 6 4" xfId="9238" xr:uid="{00000000-0005-0000-0000-0000FF230000}"/>
    <cellStyle name="Calculation 2 3 7" xfId="9239" xr:uid="{00000000-0005-0000-0000-000000240000}"/>
    <cellStyle name="Calculation 2 3 7 2" xfId="9240" xr:uid="{00000000-0005-0000-0000-000001240000}"/>
    <cellStyle name="Calculation 2 3 7 2 2" xfId="9241" xr:uid="{00000000-0005-0000-0000-000002240000}"/>
    <cellStyle name="Calculation 2 3 7 3" xfId="9242" xr:uid="{00000000-0005-0000-0000-000003240000}"/>
    <cellStyle name="Calculation 2 3 8" xfId="9243" xr:uid="{00000000-0005-0000-0000-000004240000}"/>
    <cellStyle name="Calculation 2 3 8 2" xfId="9244" xr:uid="{00000000-0005-0000-0000-000005240000}"/>
    <cellStyle name="Calculation 2 3 8 2 2" xfId="9245" xr:uid="{00000000-0005-0000-0000-000006240000}"/>
    <cellStyle name="Calculation 2 3 8 3" xfId="9246" xr:uid="{00000000-0005-0000-0000-000007240000}"/>
    <cellStyle name="Calculation 2 3 9" xfId="9247" xr:uid="{00000000-0005-0000-0000-000008240000}"/>
    <cellStyle name="Calculation 2 3 9 2" xfId="9248" xr:uid="{00000000-0005-0000-0000-000009240000}"/>
    <cellStyle name="Calculation 2 3 9 2 2" xfId="9249" xr:uid="{00000000-0005-0000-0000-00000A240000}"/>
    <cellStyle name="Calculation 2 3 9 3" xfId="9250" xr:uid="{00000000-0005-0000-0000-00000B240000}"/>
    <cellStyle name="Calculation 2 30" xfId="50486" xr:uid="{5E48B859-2C3D-40F6-88BD-B14DD92E5A22}"/>
    <cellStyle name="Calculation 2 31" xfId="50501" xr:uid="{BD029855-EA49-44B7-A0BF-268B9554B3FA}"/>
    <cellStyle name="Calculation 2 32" xfId="50477" xr:uid="{45971209-3CAF-40DD-A378-3EAE57EE7E82}"/>
    <cellStyle name="Calculation 2 33" xfId="50509" xr:uid="{620151C0-D1E0-4FA2-B770-D2EBD672F633}"/>
    <cellStyle name="Calculation 2 34" xfId="50577" xr:uid="{169F5400-528A-4D1E-AF0A-80C164E1AD1A}"/>
    <cellStyle name="Calculation 2 35" xfId="50591" xr:uid="{8C3638F0-3F36-4EBF-8451-73ECDDBC9FC2}"/>
    <cellStyle name="Calculation 2 36" xfId="50593" xr:uid="{B02099E9-ED44-4FB3-81B7-BDE0F2390647}"/>
    <cellStyle name="Calculation 2 4" xfId="9251" xr:uid="{00000000-0005-0000-0000-00000C240000}"/>
    <cellStyle name="Calculation 2 4 10" xfId="9252" xr:uid="{00000000-0005-0000-0000-00000D240000}"/>
    <cellStyle name="Calculation 2 4 10 2" xfId="9253" xr:uid="{00000000-0005-0000-0000-00000E240000}"/>
    <cellStyle name="Calculation 2 4 10 2 2" xfId="9254" xr:uid="{00000000-0005-0000-0000-00000F240000}"/>
    <cellStyle name="Calculation 2 4 10 3" xfId="9255" xr:uid="{00000000-0005-0000-0000-000010240000}"/>
    <cellStyle name="Calculation 2 4 11" xfId="9256" xr:uid="{00000000-0005-0000-0000-000011240000}"/>
    <cellStyle name="Calculation 2 4 11 2" xfId="9257" xr:uid="{00000000-0005-0000-0000-000012240000}"/>
    <cellStyle name="Calculation 2 4 11 2 2" xfId="9258" xr:uid="{00000000-0005-0000-0000-000013240000}"/>
    <cellStyle name="Calculation 2 4 11 3" xfId="9259" xr:uid="{00000000-0005-0000-0000-000014240000}"/>
    <cellStyle name="Calculation 2 4 12" xfId="9260" xr:uid="{00000000-0005-0000-0000-000015240000}"/>
    <cellStyle name="Calculation 2 4 12 2" xfId="9261" xr:uid="{00000000-0005-0000-0000-000016240000}"/>
    <cellStyle name="Calculation 2 4 12 2 2" xfId="9262" xr:uid="{00000000-0005-0000-0000-000017240000}"/>
    <cellStyle name="Calculation 2 4 12 3" xfId="9263" xr:uid="{00000000-0005-0000-0000-000018240000}"/>
    <cellStyle name="Calculation 2 4 13" xfId="9264" xr:uid="{00000000-0005-0000-0000-000019240000}"/>
    <cellStyle name="Calculation 2 4 13 2" xfId="9265" xr:uid="{00000000-0005-0000-0000-00001A240000}"/>
    <cellStyle name="Calculation 2 4 13 2 2" xfId="9266" xr:uid="{00000000-0005-0000-0000-00001B240000}"/>
    <cellStyle name="Calculation 2 4 13 3" xfId="9267" xr:uid="{00000000-0005-0000-0000-00001C240000}"/>
    <cellStyle name="Calculation 2 4 14" xfId="9268" xr:uid="{00000000-0005-0000-0000-00001D240000}"/>
    <cellStyle name="Calculation 2 4 14 2" xfId="9269" xr:uid="{00000000-0005-0000-0000-00001E240000}"/>
    <cellStyle name="Calculation 2 4 14 2 2" xfId="9270" xr:uid="{00000000-0005-0000-0000-00001F240000}"/>
    <cellStyle name="Calculation 2 4 14 3" xfId="9271" xr:uid="{00000000-0005-0000-0000-000020240000}"/>
    <cellStyle name="Calculation 2 4 15" xfId="9272" xr:uid="{00000000-0005-0000-0000-000021240000}"/>
    <cellStyle name="Calculation 2 4 15 2" xfId="9273" xr:uid="{00000000-0005-0000-0000-000022240000}"/>
    <cellStyle name="Calculation 2 4 15 2 2" xfId="9274" xr:uid="{00000000-0005-0000-0000-000023240000}"/>
    <cellStyle name="Calculation 2 4 15 3" xfId="9275" xr:uid="{00000000-0005-0000-0000-000024240000}"/>
    <cellStyle name="Calculation 2 4 16" xfId="9276" xr:uid="{00000000-0005-0000-0000-000025240000}"/>
    <cellStyle name="Calculation 2 4 16 2" xfId="9277" xr:uid="{00000000-0005-0000-0000-000026240000}"/>
    <cellStyle name="Calculation 2 4 16 2 2" xfId="9278" xr:uid="{00000000-0005-0000-0000-000027240000}"/>
    <cellStyle name="Calculation 2 4 16 3" xfId="9279" xr:uid="{00000000-0005-0000-0000-000028240000}"/>
    <cellStyle name="Calculation 2 4 17" xfId="9280" xr:uid="{00000000-0005-0000-0000-000029240000}"/>
    <cellStyle name="Calculation 2 4 17 2" xfId="9281" xr:uid="{00000000-0005-0000-0000-00002A240000}"/>
    <cellStyle name="Calculation 2 4 17 2 2" xfId="9282" xr:uid="{00000000-0005-0000-0000-00002B240000}"/>
    <cellStyle name="Calculation 2 4 17 3" xfId="9283" xr:uid="{00000000-0005-0000-0000-00002C240000}"/>
    <cellStyle name="Calculation 2 4 18" xfId="9284" xr:uid="{00000000-0005-0000-0000-00002D240000}"/>
    <cellStyle name="Calculation 2 4 18 2" xfId="9285" xr:uid="{00000000-0005-0000-0000-00002E240000}"/>
    <cellStyle name="Calculation 2 4 19" xfId="9286" xr:uid="{00000000-0005-0000-0000-00002F240000}"/>
    <cellStyle name="Calculation 2 4 2" xfId="9287" xr:uid="{00000000-0005-0000-0000-000030240000}"/>
    <cellStyle name="Calculation 2 4 2 10" xfId="9288" xr:uid="{00000000-0005-0000-0000-000031240000}"/>
    <cellStyle name="Calculation 2 4 2 10 2" xfId="9289" xr:uid="{00000000-0005-0000-0000-000032240000}"/>
    <cellStyle name="Calculation 2 4 2 10 2 2" xfId="9290" xr:uid="{00000000-0005-0000-0000-000033240000}"/>
    <cellStyle name="Calculation 2 4 2 10 3" xfId="9291" xr:uid="{00000000-0005-0000-0000-000034240000}"/>
    <cellStyle name="Calculation 2 4 2 11" xfId="9292" xr:uid="{00000000-0005-0000-0000-000035240000}"/>
    <cellStyle name="Calculation 2 4 2 11 2" xfId="9293" xr:uid="{00000000-0005-0000-0000-000036240000}"/>
    <cellStyle name="Calculation 2 4 2 11 2 2" xfId="9294" xr:uid="{00000000-0005-0000-0000-000037240000}"/>
    <cellStyle name="Calculation 2 4 2 11 3" xfId="9295" xr:uid="{00000000-0005-0000-0000-000038240000}"/>
    <cellStyle name="Calculation 2 4 2 12" xfId="9296" xr:uid="{00000000-0005-0000-0000-000039240000}"/>
    <cellStyle name="Calculation 2 4 2 12 2" xfId="9297" xr:uid="{00000000-0005-0000-0000-00003A240000}"/>
    <cellStyle name="Calculation 2 4 2 12 2 2" xfId="9298" xr:uid="{00000000-0005-0000-0000-00003B240000}"/>
    <cellStyle name="Calculation 2 4 2 12 3" xfId="9299" xr:uid="{00000000-0005-0000-0000-00003C240000}"/>
    <cellStyle name="Calculation 2 4 2 13" xfId="9300" xr:uid="{00000000-0005-0000-0000-00003D240000}"/>
    <cellStyle name="Calculation 2 4 2 13 2" xfId="9301" xr:uid="{00000000-0005-0000-0000-00003E240000}"/>
    <cellStyle name="Calculation 2 4 2 13 2 2" xfId="9302" xr:uid="{00000000-0005-0000-0000-00003F240000}"/>
    <cellStyle name="Calculation 2 4 2 13 3" xfId="9303" xr:uid="{00000000-0005-0000-0000-000040240000}"/>
    <cellStyle name="Calculation 2 4 2 14" xfId="9304" xr:uid="{00000000-0005-0000-0000-000041240000}"/>
    <cellStyle name="Calculation 2 4 2 14 2" xfId="9305" xr:uid="{00000000-0005-0000-0000-000042240000}"/>
    <cellStyle name="Calculation 2 4 2 14 2 2" xfId="9306" xr:uid="{00000000-0005-0000-0000-000043240000}"/>
    <cellStyle name="Calculation 2 4 2 14 3" xfId="9307" xr:uid="{00000000-0005-0000-0000-000044240000}"/>
    <cellStyle name="Calculation 2 4 2 15" xfId="9308" xr:uid="{00000000-0005-0000-0000-000045240000}"/>
    <cellStyle name="Calculation 2 4 2 15 2" xfId="9309" xr:uid="{00000000-0005-0000-0000-000046240000}"/>
    <cellStyle name="Calculation 2 4 2 15 2 2" xfId="9310" xr:uid="{00000000-0005-0000-0000-000047240000}"/>
    <cellStyle name="Calculation 2 4 2 15 3" xfId="9311" xr:uid="{00000000-0005-0000-0000-000048240000}"/>
    <cellStyle name="Calculation 2 4 2 16" xfId="9312" xr:uid="{00000000-0005-0000-0000-000049240000}"/>
    <cellStyle name="Calculation 2 4 2 16 2" xfId="9313" xr:uid="{00000000-0005-0000-0000-00004A240000}"/>
    <cellStyle name="Calculation 2 4 2 16 2 2" xfId="9314" xr:uid="{00000000-0005-0000-0000-00004B240000}"/>
    <cellStyle name="Calculation 2 4 2 16 3" xfId="9315" xr:uid="{00000000-0005-0000-0000-00004C240000}"/>
    <cellStyle name="Calculation 2 4 2 17" xfId="9316" xr:uid="{00000000-0005-0000-0000-00004D240000}"/>
    <cellStyle name="Calculation 2 4 2 17 2" xfId="9317" xr:uid="{00000000-0005-0000-0000-00004E240000}"/>
    <cellStyle name="Calculation 2 4 2 17 2 2" xfId="9318" xr:uid="{00000000-0005-0000-0000-00004F240000}"/>
    <cellStyle name="Calculation 2 4 2 17 3" xfId="9319" xr:uid="{00000000-0005-0000-0000-000050240000}"/>
    <cellStyle name="Calculation 2 4 2 18" xfId="9320" xr:uid="{00000000-0005-0000-0000-000051240000}"/>
    <cellStyle name="Calculation 2 4 2 18 2" xfId="9321" xr:uid="{00000000-0005-0000-0000-000052240000}"/>
    <cellStyle name="Calculation 2 4 2 18 2 2" xfId="9322" xr:uid="{00000000-0005-0000-0000-000053240000}"/>
    <cellStyle name="Calculation 2 4 2 18 3" xfId="9323" xr:uid="{00000000-0005-0000-0000-000054240000}"/>
    <cellStyle name="Calculation 2 4 2 19" xfId="9324" xr:uid="{00000000-0005-0000-0000-000055240000}"/>
    <cellStyle name="Calculation 2 4 2 19 2" xfId="9325" xr:uid="{00000000-0005-0000-0000-000056240000}"/>
    <cellStyle name="Calculation 2 4 2 19 2 2" xfId="9326" xr:uid="{00000000-0005-0000-0000-000057240000}"/>
    <cellStyle name="Calculation 2 4 2 19 3" xfId="9327" xr:uid="{00000000-0005-0000-0000-000058240000}"/>
    <cellStyle name="Calculation 2 4 2 2" xfId="9328" xr:uid="{00000000-0005-0000-0000-000059240000}"/>
    <cellStyle name="Calculation 2 4 2 2 2" xfId="9329" xr:uid="{00000000-0005-0000-0000-00005A240000}"/>
    <cellStyle name="Calculation 2 4 2 2 2 2" xfId="9330" xr:uid="{00000000-0005-0000-0000-00005B240000}"/>
    <cellStyle name="Calculation 2 4 2 2 2 2 2" xfId="9331" xr:uid="{00000000-0005-0000-0000-00005C240000}"/>
    <cellStyle name="Calculation 2 4 2 2 2 3" xfId="9332" xr:uid="{00000000-0005-0000-0000-00005D240000}"/>
    <cellStyle name="Calculation 2 4 2 2 2 4" xfId="9333" xr:uid="{00000000-0005-0000-0000-00005E240000}"/>
    <cellStyle name="Calculation 2 4 2 2 3" xfId="9334" xr:uid="{00000000-0005-0000-0000-00005F240000}"/>
    <cellStyle name="Calculation 2 4 2 2 3 2" xfId="9335" xr:uid="{00000000-0005-0000-0000-000060240000}"/>
    <cellStyle name="Calculation 2 4 2 2 4" xfId="9336" xr:uid="{00000000-0005-0000-0000-000061240000}"/>
    <cellStyle name="Calculation 2 4 2 2 5" xfId="9337" xr:uid="{00000000-0005-0000-0000-000062240000}"/>
    <cellStyle name="Calculation 2 4 2 20" xfId="9338" xr:uid="{00000000-0005-0000-0000-000063240000}"/>
    <cellStyle name="Calculation 2 4 2 20 2" xfId="9339" xr:uid="{00000000-0005-0000-0000-000064240000}"/>
    <cellStyle name="Calculation 2 4 2 20 2 2" xfId="9340" xr:uid="{00000000-0005-0000-0000-000065240000}"/>
    <cellStyle name="Calculation 2 4 2 20 3" xfId="9341" xr:uid="{00000000-0005-0000-0000-000066240000}"/>
    <cellStyle name="Calculation 2 4 2 21" xfId="9342" xr:uid="{00000000-0005-0000-0000-000067240000}"/>
    <cellStyle name="Calculation 2 4 2 21 2" xfId="9343" xr:uid="{00000000-0005-0000-0000-000068240000}"/>
    <cellStyle name="Calculation 2 4 2 22" xfId="9344" xr:uid="{00000000-0005-0000-0000-000069240000}"/>
    <cellStyle name="Calculation 2 4 2 23" xfId="9345" xr:uid="{00000000-0005-0000-0000-00006A240000}"/>
    <cellStyle name="Calculation 2 4 2 3" xfId="9346" xr:uid="{00000000-0005-0000-0000-00006B240000}"/>
    <cellStyle name="Calculation 2 4 2 3 2" xfId="9347" xr:uid="{00000000-0005-0000-0000-00006C240000}"/>
    <cellStyle name="Calculation 2 4 2 3 2 2" xfId="9348" xr:uid="{00000000-0005-0000-0000-00006D240000}"/>
    <cellStyle name="Calculation 2 4 2 3 2 3" xfId="9349" xr:uid="{00000000-0005-0000-0000-00006E240000}"/>
    <cellStyle name="Calculation 2 4 2 3 3" xfId="9350" xr:uid="{00000000-0005-0000-0000-00006F240000}"/>
    <cellStyle name="Calculation 2 4 2 3 3 2" xfId="9351" xr:uid="{00000000-0005-0000-0000-000070240000}"/>
    <cellStyle name="Calculation 2 4 2 3 4" xfId="9352" xr:uid="{00000000-0005-0000-0000-000071240000}"/>
    <cellStyle name="Calculation 2 4 2 4" xfId="9353" xr:uid="{00000000-0005-0000-0000-000072240000}"/>
    <cellStyle name="Calculation 2 4 2 4 2" xfId="9354" xr:uid="{00000000-0005-0000-0000-000073240000}"/>
    <cellStyle name="Calculation 2 4 2 4 2 2" xfId="9355" xr:uid="{00000000-0005-0000-0000-000074240000}"/>
    <cellStyle name="Calculation 2 4 2 4 3" xfId="9356" xr:uid="{00000000-0005-0000-0000-000075240000}"/>
    <cellStyle name="Calculation 2 4 2 4 4" xfId="9357" xr:uid="{00000000-0005-0000-0000-000076240000}"/>
    <cellStyle name="Calculation 2 4 2 5" xfId="9358" xr:uid="{00000000-0005-0000-0000-000077240000}"/>
    <cellStyle name="Calculation 2 4 2 5 2" xfId="9359" xr:uid="{00000000-0005-0000-0000-000078240000}"/>
    <cellStyle name="Calculation 2 4 2 5 2 2" xfId="9360" xr:uid="{00000000-0005-0000-0000-000079240000}"/>
    <cellStyle name="Calculation 2 4 2 5 3" xfId="9361" xr:uid="{00000000-0005-0000-0000-00007A240000}"/>
    <cellStyle name="Calculation 2 4 2 5 4" xfId="9362" xr:uid="{00000000-0005-0000-0000-00007B240000}"/>
    <cellStyle name="Calculation 2 4 2 6" xfId="9363" xr:uid="{00000000-0005-0000-0000-00007C240000}"/>
    <cellStyle name="Calculation 2 4 2 6 2" xfId="9364" xr:uid="{00000000-0005-0000-0000-00007D240000}"/>
    <cellStyle name="Calculation 2 4 2 6 2 2" xfId="9365" xr:uid="{00000000-0005-0000-0000-00007E240000}"/>
    <cellStyle name="Calculation 2 4 2 6 3" xfId="9366" xr:uid="{00000000-0005-0000-0000-00007F240000}"/>
    <cellStyle name="Calculation 2 4 2 7" xfId="9367" xr:uid="{00000000-0005-0000-0000-000080240000}"/>
    <cellStyle name="Calculation 2 4 2 7 2" xfId="9368" xr:uid="{00000000-0005-0000-0000-000081240000}"/>
    <cellStyle name="Calculation 2 4 2 7 2 2" xfId="9369" xr:uid="{00000000-0005-0000-0000-000082240000}"/>
    <cellStyle name="Calculation 2 4 2 7 3" xfId="9370" xr:uid="{00000000-0005-0000-0000-000083240000}"/>
    <cellStyle name="Calculation 2 4 2 8" xfId="9371" xr:uid="{00000000-0005-0000-0000-000084240000}"/>
    <cellStyle name="Calculation 2 4 2 8 2" xfId="9372" xr:uid="{00000000-0005-0000-0000-000085240000}"/>
    <cellStyle name="Calculation 2 4 2 8 2 2" xfId="9373" xr:uid="{00000000-0005-0000-0000-000086240000}"/>
    <cellStyle name="Calculation 2 4 2 8 3" xfId="9374" xr:uid="{00000000-0005-0000-0000-000087240000}"/>
    <cellStyle name="Calculation 2 4 2 9" xfId="9375" xr:uid="{00000000-0005-0000-0000-000088240000}"/>
    <cellStyle name="Calculation 2 4 2 9 2" xfId="9376" xr:uid="{00000000-0005-0000-0000-000089240000}"/>
    <cellStyle name="Calculation 2 4 2 9 2 2" xfId="9377" xr:uid="{00000000-0005-0000-0000-00008A240000}"/>
    <cellStyle name="Calculation 2 4 2 9 3" xfId="9378" xr:uid="{00000000-0005-0000-0000-00008B240000}"/>
    <cellStyle name="Calculation 2 4 20" xfId="9379" xr:uid="{00000000-0005-0000-0000-00008C240000}"/>
    <cellStyle name="Calculation 2 4 3" xfId="9380" xr:uid="{00000000-0005-0000-0000-00008D240000}"/>
    <cellStyle name="Calculation 2 4 3 2" xfId="9381" xr:uid="{00000000-0005-0000-0000-00008E240000}"/>
    <cellStyle name="Calculation 2 4 3 2 2" xfId="9382" xr:uid="{00000000-0005-0000-0000-00008F240000}"/>
    <cellStyle name="Calculation 2 4 3 2 2 2" xfId="9383" xr:uid="{00000000-0005-0000-0000-000090240000}"/>
    <cellStyle name="Calculation 2 4 3 2 3" xfId="9384" xr:uid="{00000000-0005-0000-0000-000091240000}"/>
    <cellStyle name="Calculation 2 4 3 2 4" xfId="9385" xr:uid="{00000000-0005-0000-0000-000092240000}"/>
    <cellStyle name="Calculation 2 4 3 3" xfId="9386" xr:uid="{00000000-0005-0000-0000-000093240000}"/>
    <cellStyle name="Calculation 2 4 3 3 2" xfId="9387" xr:uid="{00000000-0005-0000-0000-000094240000}"/>
    <cellStyle name="Calculation 2 4 3 4" xfId="9388" xr:uid="{00000000-0005-0000-0000-000095240000}"/>
    <cellStyle name="Calculation 2 4 3 5" xfId="9389" xr:uid="{00000000-0005-0000-0000-000096240000}"/>
    <cellStyle name="Calculation 2 4 4" xfId="9390" xr:uid="{00000000-0005-0000-0000-000097240000}"/>
    <cellStyle name="Calculation 2 4 4 2" xfId="9391" xr:uid="{00000000-0005-0000-0000-000098240000}"/>
    <cellStyle name="Calculation 2 4 4 2 2" xfId="9392" xr:uid="{00000000-0005-0000-0000-000099240000}"/>
    <cellStyle name="Calculation 2 4 4 2 3" xfId="9393" xr:uid="{00000000-0005-0000-0000-00009A240000}"/>
    <cellStyle name="Calculation 2 4 4 3" xfId="9394" xr:uid="{00000000-0005-0000-0000-00009B240000}"/>
    <cellStyle name="Calculation 2 4 4 3 2" xfId="9395" xr:uid="{00000000-0005-0000-0000-00009C240000}"/>
    <cellStyle name="Calculation 2 4 4 4" xfId="9396" xr:uid="{00000000-0005-0000-0000-00009D240000}"/>
    <cellStyle name="Calculation 2 4 5" xfId="9397" xr:uid="{00000000-0005-0000-0000-00009E240000}"/>
    <cellStyle name="Calculation 2 4 5 2" xfId="9398" xr:uid="{00000000-0005-0000-0000-00009F240000}"/>
    <cellStyle name="Calculation 2 4 5 2 2" xfId="9399" xr:uid="{00000000-0005-0000-0000-0000A0240000}"/>
    <cellStyle name="Calculation 2 4 5 2 3" xfId="9400" xr:uid="{00000000-0005-0000-0000-0000A1240000}"/>
    <cellStyle name="Calculation 2 4 5 3" xfId="9401" xr:uid="{00000000-0005-0000-0000-0000A2240000}"/>
    <cellStyle name="Calculation 2 4 5 4" xfId="9402" xr:uid="{00000000-0005-0000-0000-0000A3240000}"/>
    <cellStyle name="Calculation 2 4 6" xfId="9403" xr:uid="{00000000-0005-0000-0000-0000A4240000}"/>
    <cellStyle name="Calculation 2 4 6 2" xfId="9404" xr:uid="{00000000-0005-0000-0000-0000A5240000}"/>
    <cellStyle name="Calculation 2 4 6 2 2" xfId="9405" xr:uid="{00000000-0005-0000-0000-0000A6240000}"/>
    <cellStyle name="Calculation 2 4 6 3" xfId="9406" xr:uid="{00000000-0005-0000-0000-0000A7240000}"/>
    <cellStyle name="Calculation 2 4 6 4" xfId="9407" xr:uid="{00000000-0005-0000-0000-0000A8240000}"/>
    <cellStyle name="Calculation 2 4 7" xfId="9408" xr:uid="{00000000-0005-0000-0000-0000A9240000}"/>
    <cellStyle name="Calculation 2 4 7 2" xfId="9409" xr:uid="{00000000-0005-0000-0000-0000AA240000}"/>
    <cellStyle name="Calculation 2 4 7 2 2" xfId="9410" xr:uid="{00000000-0005-0000-0000-0000AB240000}"/>
    <cellStyle name="Calculation 2 4 7 3" xfId="9411" xr:uid="{00000000-0005-0000-0000-0000AC240000}"/>
    <cellStyle name="Calculation 2 4 8" xfId="9412" xr:uid="{00000000-0005-0000-0000-0000AD240000}"/>
    <cellStyle name="Calculation 2 4 8 2" xfId="9413" xr:uid="{00000000-0005-0000-0000-0000AE240000}"/>
    <cellStyle name="Calculation 2 4 8 2 2" xfId="9414" xr:uid="{00000000-0005-0000-0000-0000AF240000}"/>
    <cellStyle name="Calculation 2 4 8 3" xfId="9415" xr:uid="{00000000-0005-0000-0000-0000B0240000}"/>
    <cellStyle name="Calculation 2 4 9" xfId="9416" xr:uid="{00000000-0005-0000-0000-0000B1240000}"/>
    <cellStyle name="Calculation 2 4 9 2" xfId="9417" xr:uid="{00000000-0005-0000-0000-0000B2240000}"/>
    <cellStyle name="Calculation 2 4 9 2 2" xfId="9418" xr:uid="{00000000-0005-0000-0000-0000B3240000}"/>
    <cellStyle name="Calculation 2 4 9 3" xfId="9419" xr:uid="{00000000-0005-0000-0000-0000B4240000}"/>
    <cellStyle name="Calculation 2 5" xfId="9420" xr:uid="{00000000-0005-0000-0000-0000B5240000}"/>
    <cellStyle name="Calculation 2 5 10" xfId="9421" xr:uid="{00000000-0005-0000-0000-0000B6240000}"/>
    <cellStyle name="Calculation 2 5 10 2" xfId="9422" xr:uid="{00000000-0005-0000-0000-0000B7240000}"/>
    <cellStyle name="Calculation 2 5 10 2 2" xfId="9423" xr:uid="{00000000-0005-0000-0000-0000B8240000}"/>
    <cellStyle name="Calculation 2 5 10 3" xfId="9424" xr:uid="{00000000-0005-0000-0000-0000B9240000}"/>
    <cellStyle name="Calculation 2 5 11" xfId="9425" xr:uid="{00000000-0005-0000-0000-0000BA240000}"/>
    <cellStyle name="Calculation 2 5 11 2" xfId="9426" xr:uid="{00000000-0005-0000-0000-0000BB240000}"/>
    <cellStyle name="Calculation 2 5 11 2 2" xfId="9427" xr:uid="{00000000-0005-0000-0000-0000BC240000}"/>
    <cellStyle name="Calculation 2 5 11 3" xfId="9428" xr:uid="{00000000-0005-0000-0000-0000BD240000}"/>
    <cellStyle name="Calculation 2 5 12" xfId="9429" xr:uid="{00000000-0005-0000-0000-0000BE240000}"/>
    <cellStyle name="Calculation 2 5 12 2" xfId="9430" xr:uid="{00000000-0005-0000-0000-0000BF240000}"/>
    <cellStyle name="Calculation 2 5 12 2 2" xfId="9431" xr:uid="{00000000-0005-0000-0000-0000C0240000}"/>
    <cellStyle name="Calculation 2 5 12 3" xfId="9432" xr:uid="{00000000-0005-0000-0000-0000C1240000}"/>
    <cellStyle name="Calculation 2 5 13" xfId="9433" xr:uid="{00000000-0005-0000-0000-0000C2240000}"/>
    <cellStyle name="Calculation 2 5 13 2" xfId="9434" xr:uid="{00000000-0005-0000-0000-0000C3240000}"/>
    <cellStyle name="Calculation 2 5 13 2 2" xfId="9435" xr:uid="{00000000-0005-0000-0000-0000C4240000}"/>
    <cellStyle name="Calculation 2 5 13 3" xfId="9436" xr:uid="{00000000-0005-0000-0000-0000C5240000}"/>
    <cellStyle name="Calculation 2 5 14" xfId="9437" xr:uid="{00000000-0005-0000-0000-0000C6240000}"/>
    <cellStyle name="Calculation 2 5 14 2" xfId="9438" xr:uid="{00000000-0005-0000-0000-0000C7240000}"/>
    <cellStyle name="Calculation 2 5 14 2 2" xfId="9439" xr:uid="{00000000-0005-0000-0000-0000C8240000}"/>
    <cellStyle name="Calculation 2 5 14 3" xfId="9440" xr:uid="{00000000-0005-0000-0000-0000C9240000}"/>
    <cellStyle name="Calculation 2 5 15" xfId="9441" xr:uid="{00000000-0005-0000-0000-0000CA240000}"/>
    <cellStyle name="Calculation 2 5 15 2" xfId="9442" xr:uid="{00000000-0005-0000-0000-0000CB240000}"/>
    <cellStyle name="Calculation 2 5 15 2 2" xfId="9443" xr:uid="{00000000-0005-0000-0000-0000CC240000}"/>
    <cellStyle name="Calculation 2 5 15 3" xfId="9444" xr:uid="{00000000-0005-0000-0000-0000CD240000}"/>
    <cellStyle name="Calculation 2 5 16" xfId="9445" xr:uid="{00000000-0005-0000-0000-0000CE240000}"/>
    <cellStyle name="Calculation 2 5 16 2" xfId="9446" xr:uid="{00000000-0005-0000-0000-0000CF240000}"/>
    <cellStyle name="Calculation 2 5 16 2 2" xfId="9447" xr:uid="{00000000-0005-0000-0000-0000D0240000}"/>
    <cellStyle name="Calculation 2 5 16 3" xfId="9448" xr:uid="{00000000-0005-0000-0000-0000D1240000}"/>
    <cellStyle name="Calculation 2 5 17" xfId="9449" xr:uid="{00000000-0005-0000-0000-0000D2240000}"/>
    <cellStyle name="Calculation 2 5 17 2" xfId="9450" xr:uid="{00000000-0005-0000-0000-0000D3240000}"/>
    <cellStyle name="Calculation 2 5 17 2 2" xfId="9451" xr:uid="{00000000-0005-0000-0000-0000D4240000}"/>
    <cellStyle name="Calculation 2 5 17 3" xfId="9452" xr:uid="{00000000-0005-0000-0000-0000D5240000}"/>
    <cellStyle name="Calculation 2 5 18" xfId="9453" xr:uid="{00000000-0005-0000-0000-0000D6240000}"/>
    <cellStyle name="Calculation 2 5 18 2" xfId="9454" xr:uid="{00000000-0005-0000-0000-0000D7240000}"/>
    <cellStyle name="Calculation 2 5 18 2 2" xfId="9455" xr:uid="{00000000-0005-0000-0000-0000D8240000}"/>
    <cellStyle name="Calculation 2 5 18 3" xfId="9456" xr:uid="{00000000-0005-0000-0000-0000D9240000}"/>
    <cellStyle name="Calculation 2 5 19" xfId="9457" xr:uid="{00000000-0005-0000-0000-0000DA240000}"/>
    <cellStyle name="Calculation 2 5 19 2" xfId="9458" xr:uid="{00000000-0005-0000-0000-0000DB240000}"/>
    <cellStyle name="Calculation 2 5 19 2 2" xfId="9459" xr:uid="{00000000-0005-0000-0000-0000DC240000}"/>
    <cellStyle name="Calculation 2 5 19 3" xfId="9460" xr:uid="{00000000-0005-0000-0000-0000DD240000}"/>
    <cellStyle name="Calculation 2 5 2" xfId="9461" xr:uid="{00000000-0005-0000-0000-0000DE240000}"/>
    <cellStyle name="Calculation 2 5 2 10" xfId="9462" xr:uid="{00000000-0005-0000-0000-0000DF240000}"/>
    <cellStyle name="Calculation 2 5 2 10 2" xfId="9463" xr:uid="{00000000-0005-0000-0000-0000E0240000}"/>
    <cellStyle name="Calculation 2 5 2 10 2 2" xfId="9464" xr:uid="{00000000-0005-0000-0000-0000E1240000}"/>
    <cellStyle name="Calculation 2 5 2 10 3" xfId="9465" xr:uid="{00000000-0005-0000-0000-0000E2240000}"/>
    <cellStyle name="Calculation 2 5 2 11" xfId="9466" xr:uid="{00000000-0005-0000-0000-0000E3240000}"/>
    <cellStyle name="Calculation 2 5 2 11 2" xfId="9467" xr:uid="{00000000-0005-0000-0000-0000E4240000}"/>
    <cellStyle name="Calculation 2 5 2 11 2 2" xfId="9468" xr:uid="{00000000-0005-0000-0000-0000E5240000}"/>
    <cellStyle name="Calculation 2 5 2 11 3" xfId="9469" xr:uid="{00000000-0005-0000-0000-0000E6240000}"/>
    <cellStyle name="Calculation 2 5 2 12" xfId="9470" xr:uid="{00000000-0005-0000-0000-0000E7240000}"/>
    <cellStyle name="Calculation 2 5 2 12 2" xfId="9471" xr:uid="{00000000-0005-0000-0000-0000E8240000}"/>
    <cellStyle name="Calculation 2 5 2 12 2 2" xfId="9472" xr:uid="{00000000-0005-0000-0000-0000E9240000}"/>
    <cellStyle name="Calculation 2 5 2 12 3" xfId="9473" xr:uid="{00000000-0005-0000-0000-0000EA240000}"/>
    <cellStyle name="Calculation 2 5 2 13" xfId="9474" xr:uid="{00000000-0005-0000-0000-0000EB240000}"/>
    <cellStyle name="Calculation 2 5 2 13 2" xfId="9475" xr:uid="{00000000-0005-0000-0000-0000EC240000}"/>
    <cellStyle name="Calculation 2 5 2 13 2 2" xfId="9476" xr:uid="{00000000-0005-0000-0000-0000ED240000}"/>
    <cellStyle name="Calculation 2 5 2 13 3" xfId="9477" xr:uid="{00000000-0005-0000-0000-0000EE240000}"/>
    <cellStyle name="Calculation 2 5 2 14" xfId="9478" xr:uid="{00000000-0005-0000-0000-0000EF240000}"/>
    <cellStyle name="Calculation 2 5 2 14 2" xfId="9479" xr:uid="{00000000-0005-0000-0000-0000F0240000}"/>
    <cellStyle name="Calculation 2 5 2 14 2 2" xfId="9480" xr:uid="{00000000-0005-0000-0000-0000F1240000}"/>
    <cellStyle name="Calculation 2 5 2 14 3" xfId="9481" xr:uid="{00000000-0005-0000-0000-0000F2240000}"/>
    <cellStyle name="Calculation 2 5 2 15" xfId="9482" xr:uid="{00000000-0005-0000-0000-0000F3240000}"/>
    <cellStyle name="Calculation 2 5 2 15 2" xfId="9483" xr:uid="{00000000-0005-0000-0000-0000F4240000}"/>
    <cellStyle name="Calculation 2 5 2 15 2 2" xfId="9484" xr:uid="{00000000-0005-0000-0000-0000F5240000}"/>
    <cellStyle name="Calculation 2 5 2 15 3" xfId="9485" xr:uid="{00000000-0005-0000-0000-0000F6240000}"/>
    <cellStyle name="Calculation 2 5 2 16" xfId="9486" xr:uid="{00000000-0005-0000-0000-0000F7240000}"/>
    <cellStyle name="Calculation 2 5 2 16 2" xfId="9487" xr:uid="{00000000-0005-0000-0000-0000F8240000}"/>
    <cellStyle name="Calculation 2 5 2 16 2 2" xfId="9488" xr:uid="{00000000-0005-0000-0000-0000F9240000}"/>
    <cellStyle name="Calculation 2 5 2 16 3" xfId="9489" xr:uid="{00000000-0005-0000-0000-0000FA240000}"/>
    <cellStyle name="Calculation 2 5 2 17" xfId="9490" xr:uid="{00000000-0005-0000-0000-0000FB240000}"/>
    <cellStyle name="Calculation 2 5 2 17 2" xfId="9491" xr:uid="{00000000-0005-0000-0000-0000FC240000}"/>
    <cellStyle name="Calculation 2 5 2 17 2 2" xfId="9492" xr:uid="{00000000-0005-0000-0000-0000FD240000}"/>
    <cellStyle name="Calculation 2 5 2 17 3" xfId="9493" xr:uid="{00000000-0005-0000-0000-0000FE240000}"/>
    <cellStyle name="Calculation 2 5 2 18" xfId="9494" xr:uid="{00000000-0005-0000-0000-0000FF240000}"/>
    <cellStyle name="Calculation 2 5 2 18 2" xfId="9495" xr:uid="{00000000-0005-0000-0000-000000250000}"/>
    <cellStyle name="Calculation 2 5 2 18 2 2" xfId="9496" xr:uid="{00000000-0005-0000-0000-000001250000}"/>
    <cellStyle name="Calculation 2 5 2 18 3" xfId="9497" xr:uid="{00000000-0005-0000-0000-000002250000}"/>
    <cellStyle name="Calculation 2 5 2 19" xfId="9498" xr:uid="{00000000-0005-0000-0000-000003250000}"/>
    <cellStyle name="Calculation 2 5 2 19 2" xfId="9499" xr:uid="{00000000-0005-0000-0000-000004250000}"/>
    <cellStyle name="Calculation 2 5 2 19 2 2" xfId="9500" xr:uid="{00000000-0005-0000-0000-000005250000}"/>
    <cellStyle name="Calculation 2 5 2 19 3" xfId="9501" xr:uid="{00000000-0005-0000-0000-000006250000}"/>
    <cellStyle name="Calculation 2 5 2 2" xfId="9502" xr:uid="{00000000-0005-0000-0000-000007250000}"/>
    <cellStyle name="Calculation 2 5 2 2 2" xfId="9503" xr:uid="{00000000-0005-0000-0000-000008250000}"/>
    <cellStyle name="Calculation 2 5 2 2 2 2" xfId="9504" xr:uid="{00000000-0005-0000-0000-000009250000}"/>
    <cellStyle name="Calculation 2 5 2 2 2 3" xfId="9505" xr:uid="{00000000-0005-0000-0000-00000A250000}"/>
    <cellStyle name="Calculation 2 5 2 2 3" xfId="9506" xr:uid="{00000000-0005-0000-0000-00000B250000}"/>
    <cellStyle name="Calculation 2 5 2 2 3 2" xfId="9507" xr:uid="{00000000-0005-0000-0000-00000C250000}"/>
    <cellStyle name="Calculation 2 5 2 2 4" xfId="9508" xr:uid="{00000000-0005-0000-0000-00000D250000}"/>
    <cellStyle name="Calculation 2 5 2 20" xfId="9509" xr:uid="{00000000-0005-0000-0000-00000E250000}"/>
    <cellStyle name="Calculation 2 5 2 20 2" xfId="9510" xr:uid="{00000000-0005-0000-0000-00000F250000}"/>
    <cellStyle name="Calculation 2 5 2 20 2 2" xfId="9511" xr:uid="{00000000-0005-0000-0000-000010250000}"/>
    <cellStyle name="Calculation 2 5 2 20 3" xfId="9512" xr:uid="{00000000-0005-0000-0000-000011250000}"/>
    <cellStyle name="Calculation 2 5 2 21" xfId="9513" xr:uid="{00000000-0005-0000-0000-000012250000}"/>
    <cellStyle name="Calculation 2 5 2 21 2" xfId="9514" xr:uid="{00000000-0005-0000-0000-000013250000}"/>
    <cellStyle name="Calculation 2 5 2 22" xfId="9515" xr:uid="{00000000-0005-0000-0000-000014250000}"/>
    <cellStyle name="Calculation 2 5 2 23" xfId="9516" xr:uid="{00000000-0005-0000-0000-000015250000}"/>
    <cellStyle name="Calculation 2 5 2 3" xfId="9517" xr:uid="{00000000-0005-0000-0000-000016250000}"/>
    <cellStyle name="Calculation 2 5 2 3 2" xfId="9518" xr:uid="{00000000-0005-0000-0000-000017250000}"/>
    <cellStyle name="Calculation 2 5 2 3 2 2" xfId="9519" xr:uid="{00000000-0005-0000-0000-000018250000}"/>
    <cellStyle name="Calculation 2 5 2 3 3" xfId="9520" xr:uid="{00000000-0005-0000-0000-000019250000}"/>
    <cellStyle name="Calculation 2 5 2 3 4" xfId="9521" xr:uid="{00000000-0005-0000-0000-00001A250000}"/>
    <cellStyle name="Calculation 2 5 2 4" xfId="9522" xr:uid="{00000000-0005-0000-0000-00001B250000}"/>
    <cellStyle name="Calculation 2 5 2 4 2" xfId="9523" xr:uid="{00000000-0005-0000-0000-00001C250000}"/>
    <cellStyle name="Calculation 2 5 2 4 2 2" xfId="9524" xr:uid="{00000000-0005-0000-0000-00001D250000}"/>
    <cellStyle name="Calculation 2 5 2 4 3" xfId="9525" xr:uid="{00000000-0005-0000-0000-00001E250000}"/>
    <cellStyle name="Calculation 2 5 2 4 4" xfId="9526" xr:uid="{00000000-0005-0000-0000-00001F250000}"/>
    <cellStyle name="Calculation 2 5 2 5" xfId="9527" xr:uid="{00000000-0005-0000-0000-000020250000}"/>
    <cellStyle name="Calculation 2 5 2 5 2" xfId="9528" xr:uid="{00000000-0005-0000-0000-000021250000}"/>
    <cellStyle name="Calculation 2 5 2 5 2 2" xfId="9529" xr:uid="{00000000-0005-0000-0000-000022250000}"/>
    <cellStyle name="Calculation 2 5 2 5 3" xfId="9530" xr:uid="{00000000-0005-0000-0000-000023250000}"/>
    <cellStyle name="Calculation 2 5 2 6" xfId="9531" xr:uid="{00000000-0005-0000-0000-000024250000}"/>
    <cellStyle name="Calculation 2 5 2 6 2" xfId="9532" xr:uid="{00000000-0005-0000-0000-000025250000}"/>
    <cellStyle name="Calculation 2 5 2 6 2 2" xfId="9533" xr:uid="{00000000-0005-0000-0000-000026250000}"/>
    <cellStyle name="Calculation 2 5 2 6 3" xfId="9534" xr:uid="{00000000-0005-0000-0000-000027250000}"/>
    <cellStyle name="Calculation 2 5 2 7" xfId="9535" xr:uid="{00000000-0005-0000-0000-000028250000}"/>
    <cellStyle name="Calculation 2 5 2 7 2" xfId="9536" xr:uid="{00000000-0005-0000-0000-000029250000}"/>
    <cellStyle name="Calculation 2 5 2 7 2 2" xfId="9537" xr:uid="{00000000-0005-0000-0000-00002A250000}"/>
    <cellStyle name="Calculation 2 5 2 7 3" xfId="9538" xr:uid="{00000000-0005-0000-0000-00002B250000}"/>
    <cellStyle name="Calculation 2 5 2 8" xfId="9539" xr:uid="{00000000-0005-0000-0000-00002C250000}"/>
    <cellStyle name="Calculation 2 5 2 8 2" xfId="9540" xr:uid="{00000000-0005-0000-0000-00002D250000}"/>
    <cellStyle name="Calculation 2 5 2 8 2 2" xfId="9541" xr:uid="{00000000-0005-0000-0000-00002E250000}"/>
    <cellStyle name="Calculation 2 5 2 8 3" xfId="9542" xr:uid="{00000000-0005-0000-0000-00002F250000}"/>
    <cellStyle name="Calculation 2 5 2 9" xfId="9543" xr:uid="{00000000-0005-0000-0000-000030250000}"/>
    <cellStyle name="Calculation 2 5 2 9 2" xfId="9544" xr:uid="{00000000-0005-0000-0000-000031250000}"/>
    <cellStyle name="Calculation 2 5 2 9 2 2" xfId="9545" xr:uid="{00000000-0005-0000-0000-000032250000}"/>
    <cellStyle name="Calculation 2 5 2 9 3" xfId="9546" xr:uid="{00000000-0005-0000-0000-000033250000}"/>
    <cellStyle name="Calculation 2 5 20" xfId="9547" xr:uid="{00000000-0005-0000-0000-000034250000}"/>
    <cellStyle name="Calculation 2 5 20 2" xfId="9548" xr:uid="{00000000-0005-0000-0000-000035250000}"/>
    <cellStyle name="Calculation 2 5 20 2 2" xfId="9549" xr:uid="{00000000-0005-0000-0000-000036250000}"/>
    <cellStyle name="Calculation 2 5 20 3" xfId="9550" xr:uid="{00000000-0005-0000-0000-000037250000}"/>
    <cellStyle name="Calculation 2 5 21" xfId="9551" xr:uid="{00000000-0005-0000-0000-000038250000}"/>
    <cellStyle name="Calculation 2 5 21 2" xfId="9552" xr:uid="{00000000-0005-0000-0000-000039250000}"/>
    <cellStyle name="Calculation 2 5 21 2 2" xfId="9553" xr:uid="{00000000-0005-0000-0000-00003A250000}"/>
    <cellStyle name="Calculation 2 5 21 3" xfId="9554" xr:uid="{00000000-0005-0000-0000-00003B250000}"/>
    <cellStyle name="Calculation 2 5 22" xfId="9555" xr:uid="{00000000-0005-0000-0000-00003C250000}"/>
    <cellStyle name="Calculation 2 5 22 2" xfId="9556" xr:uid="{00000000-0005-0000-0000-00003D250000}"/>
    <cellStyle name="Calculation 2 5 23" xfId="9557" xr:uid="{00000000-0005-0000-0000-00003E250000}"/>
    <cellStyle name="Calculation 2 5 24" xfId="9558" xr:uid="{00000000-0005-0000-0000-00003F250000}"/>
    <cellStyle name="Calculation 2 5 3" xfId="9559" xr:uid="{00000000-0005-0000-0000-000040250000}"/>
    <cellStyle name="Calculation 2 5 3 2" xfId="9560" xr:uid="{00000000-0005-0000-0000-000041250000}"/>
    <cellStyle name="Calculation 2 5 3 2 2" xfId="9561" xr:uid="{00000000-0005-0000-0000-000042250000}"/>
    <cellStyle name="Calculation 2 5 3 2 3" xfId="9562" xr:uid="{00000000-0005-0000-0000-000043250000}"/>
    <cellStyle name="Calculation 2 5 3 3" xfId="9563" xr:uid="{00000000-0005-0000-0000-000044250000}"/>
    <cellStyle name="Calculation 2 5 3 3 2" xfId="9564" xr:uid="{00000000-0005-0000-0000-000045250000}"/>
    <cellStyle name="Calculation 2 5 3 4" xfId="9565" xr:uid="{00000000-0005-0000-0000-000046250000}"/>
    <cellStyle name="Calculation 2 5 4" xfId="9566" xr:uid="{00000000-0005-0000-0000-000047250000}"/>
    <cellStyle name="Calculation 2 5 4 2" xfId="9567" xr:uid="{00000000-0005-0000-0000-000048250000}"/>
    <cellStyle name="Calculation 2 5 4 2 2" xfId="9568" xr:uid="{00000000-0005-0000-0000-000049250000}"/>
    <cellStyle name="Calculation 2 5 4 3" xfId="9569" xr:uid="{00000000-0005-0000-0000-00004A250000}"/>
    <cellStyle name="Calculation 2 5 4 4" xfId="9570" xr:uid="{00000000-0005-0000-0000-00004B250000}"/>
    <cellStyle name="Calculation 2 5 5" xfId="9571" xr:uid="{00000000-0005-0000-0000-00004C250000}"/>
    <cellStyle name="Calculation 2 5 5 2" xfId="9572" xr:uid="{00000000-0005-0000-0000-00004D250000}"/>
    <cellStyle name="Calculation 2 5 5 2 2" xfId="9573" xr:uid="{00000000-0005-0000-0000-00004E250000}"/>
    <cellStyle name="Calculation 2 5 5 3" xfId="9574" xr:uid="{00000000-0005-0000-0000-00004F250000}"/>
    <cellStyle name="Calculation 2 5 5 4" xfId="9575" xr:uid="{00000000-0005-0000-0000-000050250000}"/>
    <cellStyle name="Calculation 2 5 6" xfId="9576" xr:uid="{00000000-0005-0000-0000-000051250000}"/>
    <cellStyle name="Calculation 2 5 6 2" xfId="9577" xr:uid="{00000000-0005-0000-0000-000052250000}"/>
    <cellStyle name="Calculation 2 5 6 2 2" xfId="9578" xr:uid="{00000000-0005-0000-0000-000053250000}"/>
    <cellStyle name="Calculation 2 5 6 3" xfId="9579" xr:uid="{00000000-0005-0000-0000-000054250000}"/>
    <cellStyle name="Calculation 2 5 7" xfId="9580" xr:uid="{00000000-0005-0000-0000-000055250000}"/>
    <cellStyle name="Calculation 2 5 7 2" xfId="9581" xr:uid="{00000000-0005-0000-0000-000056250000}"/>
    <cellStyle name="Calculation 2 5 7 2 2" xfId="9582" xr:uid="{00000000-0005-0000-0000-000057250000}"/>
    <cellStyle name="Calculation 2 5 7 3" xfId="9583" xr:uid="{00000000-0005-0000-0000-000058250000}"/>
    <cellStyle name="Calculation 2 5 8" xfId="9584" xr:uid="{00000000-0005-0000-0000-000059250000}"/>
    <cellStyle name="Calculation 2 5 8 2" xfId="9585" xr:uid="{00000000-0005-0000-0000-00005A250000}"/>
    <cellStyle name="Calculation 2 5 8 2 2" xfId="9586" xr:uid="{00000000-0005-0000-0000-00005B250000}"/>
    <cellStyle name="Calculation 2 5 8 3" xfId="9587" xr:uid="{00000000-0005-0000-0000-00005C250000}"/>
    <cellStyle name="Calculation 2 5 9" xfId="9588" xr:uid="{00000000-0005-0000-0000-00005D250000}"/>
    <cellStyle name="Calculation 2 5 9 2" xfId="9589" xr:uid="{00000000-0005-0000-0000-00005E250000}"/>
    <cellStyle name="Calculation 2 5 9 2 2" xfId="9590" xr:uid="{00000000-0005-0000-0000-00005F250000}"/>
    <cellStyle name="Calculation 2 5 9 3" xfId="9591" xr:uid="{00000000-0005-0000-0000-000060250000}"/>
    <cellStyle name="Calculation 2 6" xfId="9592" xr:uid="{00000000-0005-0000-0000-000061250000}"/>
    <cellStyle name="Calculation 2 6 10" xfId="9593" xr:uid="{00000000-0005-0000-0000-000062250000}"/>
    <cellStyle name="Calculation 2 6 10 2" xfId="9594" xr:uid="{00000000-0005-0000-0000-000063250000}"/>
    <cellStyle name="Calculation 2 6 10 2 2" xfId="9595" xr:uid="{00000000-0005-0000-0000-000064250000}"/>
    <cellStyle name="Calculation 2 6 10 3" xfId="9596" xr:uid="{00000000-0005-0000-0000-000065250000}"/>
    <cellStyle name="Calculation 2 6 11" xfId="9597" xr:uid="{00000000-0005-0000-0000-000066250000}"/>
    <cellStyle name="Calculation 2 6 11 2" xfId="9598" xr:uid="{00000000-0005-0000-0000-000067250000}"/>
    <cellStyle name="Calculation 2 6 11 2 2" xfId="9599" xr:uid="{00000000-0005-0000-0000-000068250000}"/>
    <cellStyle name="Calculation 2 6 11 3" xfId="9600" xr:uid="{00000000-0005-0000-0000-000069250000}"/>
    <cellStyle name="Calculation 2 6 12" xfId="9601" xr:uid="{00000000-0005-0000-0000-00006A250000}"/>
    <cellStyle name="Calculation 2 6 12 2" xfId="9602" xr:uid="{00000000-0005-0000-0000-00006B250000}"/>
    <cellStyle name="Calculation 2 6 12 2 2" xfId="9603" xr:uid="{00000000-0005-0000-0000-00006C250000}"/>
    <cellStyle name="Calculation 2 6 12 3" xfId="9604" xr:uid="{00000000-0005-0000-0000-00006D250000}"/>
    <cellStyle name="Calculation 2 6 13" xfId="9605" xr:uid="{00000000-0005-0000-0000-00006E250000}"/>
    <cellStyle name="Calculation 2 6 13 2" xfId="9606" xr:uid="{00000000-0005-0000-0000-00006F250000}"/>
    <cellStyle name="Calculation 2 6 13 2 2" xfId="9607" xr:uid="{00000000-0005-0000-0000-000070250000}"/>
    <cellStyle name="Calculation 2 6 13 3" xfId="9608" xr:uid="{00000000-0005-0000-0000-000071250000}"/>
    <cellStyle name="Calculation 2 6 14" xfId="9609" xr:uid="{00000000-0005-0000-0000-000072250000}"/>
    <cellStyle name="Calculation 2 6 14 2" xfId="9610" xr:uid="{00000000-0005-0000-0000-000073250000}"/>
    <cellStyle name="Calculation 2 6 14 2 2" xfId="9611" xr:uid="{00000000-0005-0000-0000-000074250000}"/>
    <cellStyle name="Calculation 2 6 14 3" xfId="9612" xr:uid="{00000000-0005-0000-0000-000075250000}"/>
    <cellStyle name="Calculation 2 6 15" xfId="9613" xr:uid="{00000000-0005-0000-0000-000076250000}"/>
    <cellStyle name="Calculation 2 6 15 2" xfId="9614" xr:uid="{00000000-0005-0000-0000-000077250000}"/>
    <cellStyle name="Calculation 2 6 15 2 2" xfId="9615" xr:uid="{00000000-0005-0000-0000-000078250000}"/>
    <cellStyle name="Calculation 2 6 15 3" xfId="9616" xr:uid="{00000000-0005-0000-0000-000079250000}"/>
    <cellStyle name="Calculation 2 6 16" xfId="9617" xr:uid="{00000000-0005-0000-0000-00007A250000}"/>
    <cellStyle name="Calculation 2 6 16 2" xfId="9618" xr:uid="{00000000-0005-0000-0000-00007B250000}"/>
    <cellStyle name="Calculation 2 6 16 2 2" xfId="9619" xr:uid="{00000000-0005-0000-0000-00007C250000}"/>
    <cellStyle name="Calculation 2 6 16 3" xfId="9620" xr:uid="{00000000-0005-0000-0000-00007D250000}"/>
    <cellStyle name="Calculation 2 6 17" xfId="9621" xr:uid="{00000000-0005-0000-0000-00007E250000}"/>
    <cellStyle name="Calculation 2 6 17 2" xfId="9622" xr:uid="{00000000-0005-0000-0000-00007F250000}"/>
    <cellStyle name="Calculation 2 6 17 2 2" xfId="9623" xr:uid="{00000000-0005-0000-0000-000080250000}"/>
    <cellStyle name="Calculation 2 6 17 3" xfId="9624" xr:uid="{00000000-0005-0000-0000-000081250000}"/>
    <cellStyle name="Calculation 2 6 18" xfId="9625" xr:uid="{00000000-0005-0000-0000-000082250000}"/>
    <cellStyle name="Calculation 2 6 18 2" xfId="9626" xr:uid="{00000000-0005-0000-0000-000083250000}"/>
    <cellStyle name="Calculation 2 6 18 2 2" xfId="9627" xr:uid="{00000000-0005-0000-0000-000084250000}"/>
    <cellStyle name="Calculation 2 6 18 3" xfId="9628" xr:uid="{00000000-0005-0000-0000-000085250000}"/>
    <cellStyle name="Calculation 2 6 19" xfId="9629" xr:uid="{00000000-0005-0000-0000-000086250000}"/>
    <cellStyle name="Calculation 2 6 19 2" xfId="9630" xr:uid="{00000000-0005-0000-0000-000087250000}"/>
    <cellStyle name="Calculation 2 6 19 2 2" xfId="9631" xr:uid="{00000000-0005-0000-0000-000088250000}"/>
    <cellStyle name="Calculation 2 6 19 3" xfId="9632" xr:uid="{00000000-0005-0000-0000-000089250000}"/>
    <cellStyle name="Calculation 2 6 2" xfId="9633" xr:uid="{00000000-0005-0000-0000-00008A250000}"/>
    <cellStyle name="Calculation 2 6 2 2" xfId="9634" xr:uid="{00000000-0005-0000-0000-00008B250000}"/>
    <cellStyle name="Calculation 2 6 2 2 2" xfId="9635" xr:uid="{00000000-0005-0000-0000-00008C250000}"/>
    <cellStyle name="Calculation 2 6 2 2 3" xfId="9636" xr:uid="{00000000-0005-0000-0000-00008D250000}"/>
    <cellStyle name="Calculation 2 6 2 3" xfId="9637" xr:uid="{00000000-0005-0000-0000-00008E250000}"/>
    <cellStyle name="Calculation 2 6 2 3 2" xfId="9638" xr:uid="{00000000-0005-0000-0000-00008F250000}"/>
    <cellStyle name="Calculation 2 6 2 4" xfId="9639" xr:uid="{00000000-0005-0000-0000-000090250000}"/>
    <cellStyle name="Calculation 2 6 20" xfId="9640" xr:uid="{00000000-0005-0000-0000-000091250000}"/>
    <cellStyle name="Calculation 2 6 20 2" xfId="9641" xr:uid="{00000000-0005-0000-0000-000092250000}"/>
    <cellStyle name="Calculation 2 6 20 2 2" xfId="9642" xr:uid="{00000000-0005-0000-0000-000093250000}"/>
    <cellStyle name="Calculation 2 6 20 3" xfId="9643" xr:uid="{00000000-0005-0000-0000-000094250000}"/>
    <cellStyle name="Calculation 2 6 21" xfId="9644" xr:uid="{00000000-0005-0000-0000-000095250000}"/>
    <cellStyle name="Calculation 2 6 21 2" xfId="9645" xr:uid="{00000000-0005-0000-0000-000096250000}"/>
    <cellStyle name="Calculation 2 6 22" xfId="9646" xr:uid="{00000000-0005-0000-0000-000097250000}"/>
    <cellStyle name="Calculation 2 6 23" xfId="9647" xr:uid="{00000000-0005-0000-0000-000098250000}"/>
    <cellStyle name="Calculation 2 6 3" xfId="9648" xr:uid="{00000000-0005-0000-0000-000099250000}"/>
    <cellStyle name="Calculation 2 6 3 2" xfId="9649" xr:uid="{00000000-0005-0000-0000-00009A250000}"/>
    <cellStyle name="Calculation 2 6 3 2 2" xfId="9650" xr:uid="{00000000-0005-0000-0000-00009B250000}"/>
    <cellStyle name="Calculation 2 6 3 3" xfId="9651" xr:uid="{00000000-0005-0000-0000-00009C250000}"/>
    <cellStyle name="Calculation 2 6 3 4" xfId="9652" xr:uid="{00000000-0005-0000-0000-00009D250000}"/>
    <cellStyle name="Calculation 2 6 4" xfId="9653" xr:uid="{00000000-0005-0000-0000-00009E250000}"/>
    <cellStyle name="Calculation 2 6 4 2" xfId="9654" xr:uid="{00000000-0005-0000-0000-00009F250000}"/>
    <cellStyle name="Calculation 2 6 4 2 2" xfId="9655" xr:uid="{00000000-0005-0000-0000-0000A0250000}"/>
    <cellStyle name="Calculation 2 6 4 3" xfId="9656" xr:uid="{00000000-0005-0000-0000-0000A1250000}"/>
    <cellStyle name="Calculation 2 6 4 4" xfId="9657" xr:uid="{00000000-0005-0000-0000-0000A2250000}"/>
    <cellStyle name="Calculation 2 6 5" xfId="9658" xr:uid="{00000000-0005-0000-0000-0000A3250000}"/>
    <cellStyle name="Calculation 2 6 5 2" xfId="9659" xr:uid="{00000000-0005-0000-0000-0000A4250000}"/>
    <cellStyle name="Calculation 2 6 5 2 2" xfId="9660" xr:uid="{00000000-0005-0000-0000-0000A5250000}"/>
    <cellStyle name="Calculation 2 6 5 3" xfId="9661" xr:uid="{00000000-0005-0000-0000-0000A6250000}"/>
    <cellStyle name="Calculation 2 6 6" xfId="9662" xr:uid="{00000000-0005-0000-0000-0000A7250000}"/>
    <cellStyle name="Calculation 2 6 6 2" xfId="9663" xr:uid="{00000000-0005-0000-0000-0000A8250000}"/>
    <cellStyle name="Calculation 2 6 6 2 2" xfId="9664" xr:uid="{00000000-0005-0000-0000-0000A9250000}"/>
    <cellStyle name="Calculation 2 6 6 3" xfId="9665" xr:uid="{00000000-0005-0000-0000-0000AA250000}"/>
    <cellStyle name="Calculation 2 6 7" xfId="9666" xr:uid="{00000000-0005-0000-0000-0000AB250000}"/>
    <cellStyle name="Calculation 2 6 7 2" xfId="9667" xr:uid="{00000000-0005-0000-0000-0000AC250000}"/>
    <cellStyle name="Calculation 2 6 7 2 2" xfId="9668" xr:uid="{00000000-0005-0000-0000-0000AD250000}"/>
    <cellStyle name="Calculation 2 6 7 3" xfId="9669" xr:uid="{00000000-0005-0000-0000-0000AE250000}"/>
    <cellStyle name="Calculation 2 6 8" xfId="9670" xr:uid="{00000000-0005-0000-0000-0000AF250000}"/>
    <cellStyle name="Calculation 2 6 8 2" xfId="9671" xr:uid="{00000000-0005-0000-0000-0000B0250000}"/>
    <cellStyle name="Calculation 2 6 8 2 2" xfId="9672" xr:uid="{00000000-0005-0000-0000-0000B1250000}"/>
    <cellStyle name="Calculation 2 6 8 3" xfId="9673" xr:uid="{00000000-0005-0000-0000-0000B2250000}"/>
    <cellStyle name="Calculation 2 6 9" xfId="9674" xr:uid="{00000000-0005-0000-0000-0000B3250000}"/>
    <cellStyle name="Calculation 2 6 9 2" xfId="9675" xr:uid="{00000000-0005-0000-0000-0000B4250000}"/>
    <cellStyle name="Calculation 2 6 9 2 2" xfId="9676" xr:uid="{00000000-0005-0000-0000-0000B5250000}"/>
    <cellStyle name="Calculation 2 6 9 3" xfId="9677" xr:uid="{00000000-0005-0000-0000-0000B6250000}"/>
    <cellStyle name="Calculation 2 7" xfId="9678" xr:uid="{00000000-0005-0000-0000-0000B7250000}"/>
    <cellStyle name="Calculation 2 7 2" xfId="9679" xr:uid="{00000000-0005-0000-0000-0000B8250000}"/>
    <cellStyle name="Calculation 2 7 2 2" xfId="9680" xr:uid="{00000000-0005-0000-0000-0000B9250000}"/>
    <cellStyle name="Calculation 2 7 2 3" xfId="9681" xr:uid="{00000000-0005-0000-0000-0000BA250000}"/>
    <cellStyle name="Calculation 2 7 3" xfId="9682" xr:uid="{00000000-0005-0000-0000-0000BB250000}"/>
    <cellStyle name="Calculation 2 7 3 2" xfId="9683" xr:uid="{00000000-0005-0000-0000-0000BC250000}"/>
    <cellStyle name="Calculation 2 7 4" xfId="9684" xr:uid="{00000000-0005-0000-0000-0000BD250000}"/>
    <cellStyle name="Calculation 2 8" xfId="9685" xr:uid="{00000000-0005-0000-0000-0000BE250000}"/>
    <cellStyle name="Calculation 2 8 2" xfId="9686" xr:uid="{00000000-0005-0000-0000-0000BF250000}"/>
    <cellStyle name="Calculation 2 8 2 2" xfId="9687" xr:uid="{00000000-0005-0000-0000-0000C0250000}"/>
    <cellStyle name="Calculation 2 8 2 3" xfId="9688" xr:uid="{00000000-0005-0000-0000-0000C1250000}"/>
    <cellStyle name="Calculation 2 8 3" xfId="9689" xr:uid="{00000000-0005-0000-0000-0000C2250000}"/>
    <cellStyle name="Calculation 2 8 4" xfId="9690" xr:uid="{00000000-0005-0000-0000-0000C3250000}"/>
    <cellStyle name="Calculation 2 9" xfId="9691" xr:uid="{00000000-0005-0000-0000-0000C4250000}"/>
    <cellStyle name="Calculation 2 9 2" xfId="9692" xr:uid="{00000000-0005-0000-0000-0000C5250000}"/>
    <cellStyle name="Calculation 2 9 2 2" xfId="9693" xr:uid="{00000000-0005-0000-0000-0000C6250000}"/>
    <cellStyle name="Calculation 2 9 3" xfId="9694" xr:uid="{00000000-0005-0000-0000-0000C7250000}"/>
    <cellStyle name="Calculation 2 9 4" xfId="9695" xr:uid="{00000000-0005-0000-0000-0000C8250000}"/>
    <cellStyle name="Calculation 3" xfId="9696" xr:uid="{00000000-0005-0000-0000-0000C9250000}"/>
    <cellStyle name="Calculation 3 10" xfId="9697" xr:uid="{00000000-0005-0000-0000-0000CA250000}"/>
    <cellStyle name="Calculation 3 10 2" xfId="9698" xr:uid="{00000000-0005-0000-0000-0000CB250000}"/>
    <cellStyle name="Calculation 3 10 2 2" xfId="9699" xr:uid="{00000000-0005-0000-0000-0000CC250000}"/>
    <cellStyle name="Calculation 3 10 3" xfId="9700" xr:uid="{00000000-0005-0000-0000-0000CD250000}"/>
    <cellStyle name="Calculation 3 11" xfId="9701" xr:uid="{00000000-0005-0000-0000-0000CE250000}"/>
    <cellStyle name="Calculation 3 11 2" xfId="9702" xr:uid="{00000000-0005-0000-0000-0000CF250000}"/>
    <cellStyle name="Calculation 3 11 2 2" xfId="9703" xr:uid="{00000000-0005-0000-0000-0000D0250000}"/>
    <cellStyle name="Calculation 3 11 3" xfId="9704" xr:uid="{00000000-0005-0000-0000-0000D1250000}"/>
    <cellStyle name="Calculation 3 12" xfId="9705" xr:uid="{00000000-0005-0000-0000-0000D2250000}"/>
    <cellStyle name="Calculation 3 12 2" xfId="9706" xr:uid="{00000000-0005-0000-0000-0000D3250000}"/>
    <cellStyle name="Calculation 3 12 2 2" xfId="9707" xr:uid="{00000000-0005-0000-0000-0000D4250000}"/>
    <cellStyle name="Calculation 3 12 3" xfId="9708" xr:uid="{00000000-0005-0000-0000-0000D5250000}"/>
    <cellStyle name="Calculation 3 13" xfId="9709" xr:uid="{00000000-0005-0000-0000-0000D6250000}"/>
    <cellStyle name="Calculation 3 13 2" xfId="9710" xr:uid="{00000000-0005-0000-0000-0000D7250000}"/>
    <cellStyle name="Calculation 3 13 2 2" xfId="9711" xr:uid="{00000000-0005-0000-0000-0000D8250000}"/>
    <cellStyle name="Calculation 3 13 3" xfId="9712" xr:uid="{00000000-0005-0000-0000-0000D9250000}"/>
    <cellStyle name="Calculation 3 14" xfId="9713" xr:uid="{00000000-0005-0000-0000-0000DA250000}"/>
    <cellStyle name="Calculation 3 14 2" xfId="9714" xr:uid="{00000000-0005-0000-0000-0000DB250000}"/>
    <cellStyle name="Calculation 3 14 2 2" xfId="9715" xr:uid="{00000000-0005-0000-0000-0000DC250000}"/>
    <cellStyle name="Calculation 3 14 3" xfId="9716" xr:uid="{00000000-0005-0000-0000-0000DD250000}"/>
    <cellStyle name="Calculation 3 15" xfId="9717" xr:uid="{00000000-0005-0000-0000-0000DE250000}"/>
    <cellStyle name="Calculation 3 15 2" xfId="9718" xr:uid="{00000000-0005-0000-0000-0000DF250000}"/>
    <cellStyle name="Calculation 3 15 2 2" xfId="9719" xr:uid="{00000000-0005-0000-0000-0000E0250000}"/>
    <cellStyle name="Calculation 3 15 3" xfId="9720" xr:uid="{00000000-0005-0000-0000-0000E1250000}"/>
    <cellStyle name="Calculation 3 16" xfId="9721" xr:uid="{00000000-0005-0000-0000-0000E2250000}"/>
    <cellStyle name="Calculation 3 16 2" xfId="9722" xr:uid="{00000000-0005-0000-0000-0000E3250000}"/>
    <cellStyle name="Calculation 3 16 2 2" xfId="9723" xr:uid="{00000000-0005-0000-0000-0000E4250000}"/>
    <cellStyle name="Calculation 3 16 3" xfId="9724" xr:uid="{00000000-0005-0000-0000-0000E5250000}"/>
    <cellStyle name="Calculation 3 17" xfId="9725" xr:uid="{00000000-0005-0000-0000-0000E6250000}"/>
    <cellStyle name="Calculation 3 17 2" xfId="9726" xr:uid="{00000000-0005-0000-0000-0000E7250000}"/>
    <cellStyle name="Calculation 3 17 2 2" xfId="9727" xr:uid="{00000000-0005-0000-0000-0000E8250000}"/>
    <cellStyle name="Calculation 3 17 3" xfId="9728" xr:uid="{00000000-0005-0000-0000-0000E9250000}"/>
    <cellStyle name="Calculation 3 18" xfId="9729" xr:uid="{00000000-0005-0000-0000-0000EA250000}"/>
    <cellStyle name="Calculation 3 18 2" xfId="9730" xr:uid="{00000000-0005-0000-0000-0000EB250000}"/>
    <cellStyle name="Calculation 3 18 2 2" xfId="9731" xr:uid="{00000000-0005-0000-0000-0000EC250000}"/>
    <cellStyle name="Calculation 3 18 3" xfId="9732" xr:uid="{00000000-0005-0000-0000-0000ED250000}"/>
    <cellStyle name="Calculation 3 19" xfId="9733" xr:uid="{00000000-0005-0000-0000-0000EE250000}"/>
    <cellStyle name="Calculation 3 19 2" xfId="9734" xr:uid="{00000000-0005-0000-0000-0000EF250000}"/>
    <cellStyle name="Calculation 3 19 2 2" xfId="9735" xr:uid="{00000000-0005-0000-0000-0000F0250000}"/>
    <cellStyle name="Calculation 3 19 3" xfId="9736" xr:uid="{00000000-0005-0000-0000-0000F1250000}"/>
    <cellStyle name="Calculation 3 2" xfId="9737" xr:uid="{00000000-0005-0000-0000-0000F2250000}"/>
    <cellStyle name="Calculation 3 2 10" xfId="9738" xr:uid="{00000000-0005-0000-0000-0000F3250000}"/>
    <cellStyle name="Calculation 3 2 10 2" xfId="9739" xr:uid="{00000000-0005-0000-0000-0000F4250000}"/>
    <cellStyle name="Calculation 3 2 10 2 2" xfId="9740" xr:uid="{00000000-0005-0000-0000-0000F5250000}"/>
    <cellStyle name="Calculation 3 2 10 3" xfId="9741" xr:uid="{00000000-0005-0000-0000-0000F6250000}"/>
    <cellStyle name="Calculation 3 2 11" xfId="9742" xr:uid="{00000000-0005-0000-0000-0000F7250000}"/>
    <cellStyle name="Calculation 3 2 11 2" xfId="9743" xr:uid="{00000000-0005-0000-0000-0000F8250000}"/>
    <cellStyle name="Calculation 3 2 11 2 2" xfId="9744" xr:uid="{00000000-0005-0000-0000-0000F9250000}"/>
    <cellStyle name="Calculation 3 2 11 3" xfId="9745" xr:uid="{00000000-0005-0000-0000-0000FA250000}"/>
    <cellStyle name="Calculation 3 2 12" xfId="9746" xr:uid="{00000000-0005-0000-0000-0000FB250000}"/>
    <cellStyle name="Calculation 3 2 12 2" xfId="9747" xr:uid="{00000000-0005-0000-0000-0000FC250000}"/>
    <cellStyle name="Calculation 3 2 12 2 2" xfId="9748" xr:uid="{00000000-0005-0000-0000-0000FD250000}"/>
    <cellStyle name="Calculation 3 2 12 3" xfId="9749" xr:uid="{00000000-0005-0000-0000-0000FE250000}"/>
    <cellStyle name="Calculation 3 2 13" xfId="9750" xr:uid="{00000000-0005-0000-0000-0000FF250000}"/>
    <cellStyle name="Calculation 3 2 13 2" xfId="9751" xr:uid="{00000000-0005-0000-0000-000000260000}"/>
    <cellStyle name="Calculation 3 2 13 2 2" xfId="9752" xr:uid="{00000000-0005-0000-0000-000001260000}"/>
    <cellStyle name="Calculation 3 2 13 3" xfId="9753" xr:uid="{00000000-0005-0000-0000-000002260000}"/>
    <cellStyle name="Calculation 3 2 14" xfId="9754" xr:uid="{00000000-0005-0000-0000-000003260000}"/>
    <cellStyle name="Calculation 3 2 14 2" xfId="9755" xr:uid="{00000000-0005-0000-0000-000004260000}"/>
    <cellStyle name="Calculation 3 2 14 2 2" xfId="9756" xr:uid="{00000000-0005-0000-0000-000005260000}"/>
    <cellStyle name="Calculation 3 2 14 3" xfId="9757" xr:uid="{00000000-0005-0000-0000-000006260000}"/>
    <cellStyle name="Calculation 3 2 15" xfId="9758" xr:uid="{00000000-0005-0000-0000-000007260000}"/>
    <cellStyle name="Calculation 3 2 15 2" xfId="9759" xr:uid="{00000000-0005-0000-0000-000008260000}"/>
    <cellStyle name="Calculation 3 2 15 2 2" xfId="9760" xr:uid="{00000000-0005-0000-0000-000009260000}"/>
    <cellStyle name="Calculation 3 2 15 3" xfId="9761" xr:uid="{00000000-0005-0000-0000-00000A260000}"/>
    <cellStyle name="Calculation 3 2 16" xfId="9762" xr:uid="{00000000-0005-0000-0000-00000B260000}"/>
    <cellStyle name="Calculation 3 2 16 2" xfId="9763" xr:uid="{00000000-0005-0000-0000-00000C260000}"/>
    <cellStyle name="Calculation 3 2 16 2 2" xfId="9764" xr:uid="{00000000-0005-0000-0000-00000D260000}"/>
    <cellStyle name="Calculation 3 2 16 3" xfId="9765" xr:uid="{00000000-0005-0000-0000-00000E260000}"/>
    <cellStyle name="Calculation 3 2 17" xfId="9766" xr:uid="{00000000-0005-0000-0000-00000F260000}"/>
    <cellStyle name="Calculation 3 2 17 2" xfId="9767" xr:uid="{00000000-0005-0000-0000-000010260000}"/>
    <cellStyle name="Calculation 3 2 17 2 2" xfId="9768" xr:uid="{00000000-0005-0000-0000-000011260000}"/>
    <cellStyle name="Calculation 3 2 17 3" xfId="9769" xr:uid="{00000000-0005-0000-0000-000012260000}"/>
    <cellStyle name="Calculation 3 2 18" xfId="9770" xr:uid="{00000000-0005-0000-0000-000013260000}"/>
    <cellStyle name="Calculation 3 2 18 2" xfId="9771" xr:uid="{00000000-0005-0000-0000-000014260000}"/>
    <cellStyle name="Calculation 3 2 18 2 2" xfId="9772" xr:uid="{00000000-0005-0000-0000-000015260000}"/>
    <cellStyle name="Calculation 3 2 18 3" xfId="9773" xr:uid="{00000000-0005-0000-0000-000016260000}"/>
    <cellStyle name="Calculation 3 2 19" xfId="9774" xr:uid="{00000000-0005-0000-0000-000017260000}"/>
    <cellStyle name="Calculation 3 2 19 2" xfId="9775" xr:uid="{00000000-0005-0000-0000-000018260000}"/>
    <cellStyle name="Calculation 3 2 19 2 2" xfId="9776" xr:uid="{00000000-0005-0000-0000-000019260000}"/>
    <cellStyle name="Calculation 3 2 19 3" xfId="9777" xr:uid="{00000000-0005-0000-0000-00001A260000}"/>
    <cellStyle name="Calculation 3 2 2" xfId="9778" xr:uid="{00000000-0005-0000-0000-00001B260000}"/>
    <cellStyle name="Calculation 3 2 2 10" xfId="9779" xr:uid="{00000000-0005-0000-0000-00001C260000}"/>
    <cellStyle name="Calculation 3 2 2 10 2" xfId="9780" xr:uid="{00000000-0005-0000-0000-00001D260000}"/>
    <cellStyle name="Calculation 3 2 2 10 2 2" xfId="9781" xr:uid="{00000000-0005-0000-0000-00001E260000}"/>
    <cellStyle name="Calculation 3 2 2 10 3" xfId="9782" xr:uid="{00000000-0005-0000-0000-00001F260000}"/>
    <cellStyle name="Calculation 3 2 2 11" xfId="9783" xr:uid="{00000000-0005-0000-0000-000020260000}"/>
    <cellStyle name="Calculation 3 2 2 11 2" xfId="9784" xr:uid="{00000000-0005-0000-0000-000021260000}"/>
    <cellStyle name="Calculation 3 2 2 11 2 2" xfId="9785" xr:uid="{00000000-0005-0000-0000-000022260000}"/>
    <cellStyle name="Calculation 3 2 2 11 3" xfId="9786" xr:uid="{00000000-0005-0000-0000-000023260000}"/>
    <cellStyle name="Calculation 3 2 2 12" xfId="9787" xr:uid="{00000000-0005-0000-0000-000024260000}"/>
    <cellStyle name="Calculation 3 2 2 12 2" xfId="9788" xr:uid="{00000000-0005-0000-0000-000025260000}"/>
    <cellStyle name="Calculation 3 2 2 12 2 2" xfId="9789" xr:uid="{00000000-0005-0000-0000-000026260000}"/>
    <cellStyle name="Calculation 3 2 2 12 3" xfId="9790" xr:uid="{00000000-0005-0000-0000-000027260000}"/>
    <cellStyle name="Calculation 3 2 2 13" xfId="9791" xr:uid="{00000000-0005-0000-0000-000028260000}"/>
    <cellStyle name="Calculation 3 2 2 13 2" xfId="9792" xr:uid="{00000000-0005-0000-0000-000029260000}"/>
    <cellStyle name="Calculation 3 2 2 13 2 2" xfId="9793" xr:uid="{00000000-0005-0000-0000-00002A260000}"/>
    <cellStyle name="Calculation 3 2 2 13 3" xfId="9794" xr:uid="{00000000-0005-0000-0000-00002B260000}"/>
    <cellStyle name="Calculation 3 2 2 14" xfId="9795" xr:uid="{00000000-0005-0000-0000-00002C260000}"/>
    <cellStyle name="Calculation 3 2 2 14 2" xfId="9796" xr:uid="{00000000-0005-0000-0000-00002D260000}"/>
    <cellStyle name="Calculation 3 2 2 14 2 2" xfId="9797" xr:uid="{00000000-0005-0000-0000-00002E260000}"/>
    <cellStyle name="Calculation 3 2 2 14 3" xfId="9798" xr:uid="{00000000-0005-0000-0000-00002F260000}"/>
    <cellStyle name="Calculation 3 2 2 15" xfId="9799" xr:uid="{00000000-0005-0000-0000-000030260000}"/>
    <cellStyle name="Calculation 3 2 2 15 2" xfId="9800" xr:uid="{00000000-0005-0000-0000-000031260000}"/>
    <cellStyle name="Calculation 3 2 2 15 2 2" xfId="9801" xr:uid="{00000000-0005-0000-0000-000032260000}"/>
    <cellStyle name="Calculation 3 2 2 15 3" xfId="9802" xr:uid="{00000000-0005-0000-0000-000033260000}"/>
    <cellStyle name="Calculation 3 2 2 16" xfId="9803" xr:uid="{00000000-0005-0000-0000-000034260000}"/>
    <cellStyle name="Calculation 3 2 2 16 2" xfId="9804" xr:uid="{00000000-0005-0000-0000-000035260000}"/>
    <cellStyle name="Calculation 3 2 2 16 2 2" xfId="9805" xr:uid="{00000000-0005-0000-0000-000036260000}"/>
    <cellStyle name="Calculation 3 2 2 16 3" xfId="9806" xr:uid="{00000000-0005-0000-0000-000037260000}"/>
    <cellStyle name="Calculation 3 2 2 17" xfId="9807" xr:uid="{00000000-0005-0000-0000-000038260000}"/>
    <cellStyle name="Calculation 3 2 2 17 2" xfId="9808" xr:uid="{00000000-0005-0000-0000-000039260000}"/>
    <cellStyle name="Calculation 3 2 2 17 2 2" xfId="9809" xr:uid="{00000000-0005-0000-0000-00003A260000}"/>
    <cellStyle name="Calculation 3 2 2 17 3" xfId="9810" xr:uid="{00000000-0005-0000-0000-00003B260000}"/>
    <cellStyle name="Calculation 3 2 2 18" xfId="9811" xr:uid="{00000000-0005-0000-0000-00003C260000}"/>
    <cellStyle name="Calculation 3 2 2 18 2" xfId="9812" xr:uid="{00000000-0005-0000-0000-00003D260000}"/>
    <cellStyle name="Calculation 3 2 2 19" xfId="9813" xr:uid="{00000000-0005-0000-0000-00003E260000}"/>
    <cellStyle name="Calculation 3 2 2 2" xfId="9814" xr:uid="{00000000-0005-0000-0000-00003F260000}"/>
    <cellStyle name="Calculation 3 2 2 2 10" xfId="9815" xr:uid="{00000000-0005-0000-0000-000040260000}"/>
    <cellStyle name="Calculation 3 2 2 2 10 2" xfId="9816" xr:uid="{00000000-0005-0000-0000-000041260000}"/>
    <cellStyle name="Calculation 3 2 2 2 10 2 2" xfId="9817" xr:uid="{00000000-0005-0000-0000-000042260000}"/>
    <cellStyle name="Calculation 3 2 2 2 10 3" xfId="9818" xr:uid="{00000000-0005-0000-0000-000043260000}"/>
    <cellStyle name="Calculation 3 2 2 2 11" xfId="9819" xr:uid="{00000000-0005-0000-0000-000044260000}"/>
    <cellStyle name="Calculation 3 2 2 2 11 2" xfId="9820" xr:uid="{00000000-0005-0000-0000-000045260000}"/>
    <cellStyle name="Calculation 3 2 2 2 11 2 2" xfId="9821" xr:uid="{00000000-0005-0000-0000-000046260000}"/>
    <cellStyle name="Calculation 3 2 2 2 11 3" xfId="9822" xr:uid="{00000000-0005-0000-0000-000047260000}"/>
    <cellStyle name="Calculation 3 2 2 2 12" xfId="9823" xr:uid="{00000000-0005-0000-0000-000048260000}"/>
    <cellStyle name="Calculation 3 2 2 2 12 2" xfId="9824" xr:uid="{00000000-0005-0000-0000-000049260000}"/>
    <cellStyle name="Calculation 3 2 2 2 12 2 2" xfId="9825" xr:uid="{00000000-0005-0000-0000-00004A260000}"/>
    <cellStyle name="Calculation 3 2 2 2 12 3" xfId="9826" xr:uid="{00000000-0005-0000-0000-00004B260000}"/>
    <cellStyle name="Calculation 3 2 2 2 13" xfId="9827" xr:uid="{00000000-0005-0000-0000-00004C260000}"/>
    <cellStyle name="Calculation 3 2 2 2 13 2" xfId="9828" xr:uid="{00000000-0005-0000-0000-00004D260000}"/>
    <cellStyle name="Calculation 3 2 2 2 13 2 2" xfId="9829" xr:uid="{00000000-0005-0000-0000-00004E260000}"/>
    <cellStyle name="Calculation 3 2 2 2 13 3" xfId="9830" xr:uid="{00000000-0005-0000-0000-00004F260000}"/>
    <cellStyle name="Calculation 3 2 2 2 14" xfId="9831" xr:uid="{00000000-0005-0000-0000-000050260000}"/>
    <cellStyle name="Calculation 3 2 2 2 14 2" xfId="9832" xr:uid="{00000000-0005-0000-0000-000051260000}"/>
    <cellStyle name="Calculation 3 2 2 2 14 2 2" xfId="9833" xr:uid="{00000000-0005-0000-0000-000052260000}"/>
    <cellStyle name="Calculation 3 2 2 2 14 3" xfId="9834" xr:uid="{00000000-0005-0000-0000-000053260000}"/>
    <cellStyle name="Calculation 3 2 2 2 15" xfId="9835" xr:uid="{00000000-0005-0000-0000-000054260000}"/>
    <cellStyle name="Calculation 3 2 2 2 15 2" xfId="9836" xr:uid="{00000000-0005-0000-0000-000055260000}"/>
    <cellStyle name="Calculation 3 2 2 2 15 2 2" xfId="9837" xr:uid="{00000000-0005-0000-0000-000056260000}"/>
    <cellStyle name="Calculation 3 2 2 2 15 3" xfId="9838" xr:uid="{00000000-0005-0000-0000-000057260000}"/>
    <cellStyle name="Calculation 3 2 2 2 16" xfId="9839" xr:uid="{00000000-0005-0000-0000-000058260000}"/>
    <cellStyle name="Calculation 3 2 2 2 16 2" xfId="9840" xr:uid="{00000000-0005-0000-0000-000059260000}"/>
    <cellStyle name="Calculation 3 2 2 2 16 2 2" xfId="9841" xr:uid="{00000000-0005-0000-0000-00005A260000}"/>
    <cellStyle name="Calculation 3 2 2 2 16 3" xfId="9842" xr:uid="{00000000-0005-0000-0000-00005B260000}"/>
    <cellStyle name="Calculation 3 2 2 2 17" xfId="9843" xr:uid="{00000000-0005-0000-0000-00005C260000}"/>
    <cellStyle name="Calculation 3 2 2 2 17 2" xfId="9844" xr:uid="{00000000-0005-0000-0000-00005D260000}"/>
    <cellStyle name="Calculation 3 2 2 2 17 2 2" xfId="9845" xr:uid="{00000000-0005-0000-0000-00005E260000}"/>
    <cellStyle name="Calculation 3 2 2 2 17 3" xfId="9846" xr:uid="{00000000-0005-0000-0000-00005F260000}"/>
    <cellStyle name="Calculation 3 2 2 2 18" xfId="9847" xr:uid="{00000000-0005-0000-0000-000060260000}"/>
    <cellStyle name="Calculation 3 2 2 2 18 2" xfId="9848" xr:uid="{00000000-0005-0000-0000-000061260000}"/>
    <cellStyle name="Calculation 3 2 2 2 18 2 2" xfId="9849" xr:uid="{00000000-0005-0000-0000-000062260000}"/>
    <cellStyle name="Calculation 3 2 2 2 18 3" xfId="9850" xr:uid="{00000000-0005-0000-0000-000063260000}"/>
    <cellStyle name="Calculation 3 2 2 2 19" xfId="9851" xr:uid="{00000000-0005-0000-0000-000064260000}"/>
    <cellStyle name="Calculation 3 2 2 2 19 2" xfId="9852" xr:uid="{00000000-0005-0000-0000-000065260000}"/>
    <cellStyle name="Calculation 3 2 2 2 19 2 2" xfId="9853" xr:uid="{00000000-0005-0000-0000-000066260000}"/>
    <cellStyle name="Calculation 3 2 2 2 19 3" xfId="9854" xr:uid="{00000000-0005-0000-0000-000067260000}"/>
    <cellStyle name="Calculation 3 2 2 2 2" xfId="9855" xr:uid="{00000000-0005-0000-0000-000068260000}"/>
    <cellStyle name="Calculation 3 2 2 2 2 2" xfId="9856" xr:uid="{00000000-0005-0000-0000-000069260000}"/>
    <cellStyle name="Calculation 3 2 2 2 2 2 2" xfId="9857" xr:uid="{00000000-0005-0000-0000-00006A260000}"/>
    <cellStyle name="Calculation 3 2 2 2 2 2 3" xfId="9858" xr:uid="{00000000-0005-0000-0000-00006B260000}"/>
    <cellStyle name="Calculation 3 2 2 2 2 3" xfId="9859" xr:uid="{00000000-0005-0000-0000-00006C260000}"/>
    <cellStyle name="Calculation 3 2 2 2 2 3 2" xfId="9860" xr:uid="{00000000-0005-0000-0000-00006D260000}"/>
    <cellStyle name="Calculation 3 2 2 2 2 4" xfId="9861" xr:uid="{00000000-0005-0000-0000-00006E260000}"/>
    <cellStyle name="Calculation 3 2 2 2 20" xfId="9862" xr:uid="{00000000-0005-0000-0000-00006F260000}"/>
    <cellStyle name="Calculation 3 2 2 2 20 2" xfId="9863" xr:uid="{00000000-0005-0000-0000-000070260000}"/>
    <cellStyle name="Calculation 3 2 2 2 20 2 2" xfId="9864" xr:uid="{00000000-0005-0000-0000-000071260000}"/>
    <cellStyle name="Calculation 3 2 2 2 20 3" xfId="9865" xr:uid="{00000000-0005-0000-0000-000072260000}"/>
    <cellStyle name="Calculation 3 2 2 2 21" xfId="9866" xr:uid="{00000000-0005-0000-0000-000073260000}"/>
    <cellStyle name="Calculation 3 2 2 2 21 2" xfId="9867" xr:uid="{00000000-0005-0000-0000-000074260000}"/>
    <cellStyle name="Calculation 3 2 2 2 22" xfId="9868" xr:uid="{00000000-0005-0000-0000-000075260000}"/>
    <cellStyle name="Calculation 3 2 2 2 23" xfId="9869" xr:uid="{00000000-0005-0000-0000-000076260000}"/>
    <cellStyle name="Calculation 3 2 2 2 3" xfId="9870" xr:uid="{00000000-0005-0000-0000-000077260000}"/>
    <cellStyle name="Calculation 3 2 2 2 3 2" xfId="9871" xr:uid="{00000000-0005-0000-0000-000078260000}"/>
    <cellStyle name="Calculation 3 2 2 2 3 2 2" xfId="9872" xr:uid="{00000000-0005-0000-0000-000079260000}"/>
    <cellStyle name="Calculation 3 2 2 2 3 3" xfId="9873" xr:uid="{00000000-0005-0000-0000-00007A260000}"/>
    <cellStyle name="Calculation 3 2 2 2 3 4" xfId="9874" xr:uid="{00000000-0005-0000-0000-00007B260000}"/>
    <cellStyle name="Calculation 3 2 2 2 4" xfId="9875" xr:uid="{00000000-0005-0000-0000-00007C260000}"/>
    <cellStyle name="Calculation 3 2 2 2 4 2" xfId="9876" xr:uid="{00000000-0005-0000-0000-00007D260000}"/>
    <cellStyle name="Calculation 3 2 2 2 4 2 2" xfId="9877" xr:uid="{00000000-0005-0000-0000-00007E260000}"/>
    <cellStyle name="Calculation 3 2 2 2 4 3" xfId="9878" xr:uid="{00000000-0005-0000-0000-00007F260000}"/>
    <cellStyle name="Calculation 3 2 2 2 4 4" xfId="9879" xr:uid="{00000000-0005-0000-0000-000080260000}"/>
    <cellStyle name="Calculation 3 2 2 2 5" xfId="9880" xr:uid="{00000000-0005-0000-0000-000081260000}"/>
    <cellStyle name="Calculation 3 2 2 2 5 2" xfId="9881" xr:uid="{00000000-0005-0000-0000-000082260000}"/>
    <cellStyle name="Calculation 3 2 2 2 5 2 2" xfId="9882" xr:uid="{00000000-0005-0000-0000-000083260000}"/>
    <cellStyle name="Calculation 3 2 2 2 5 3" xfId="9883" xr:uid="{00000000-0005-0000-0000-000084260000}"/>
    <cellStyle name="Calculation 3 2 2 2 6" xfId="9884" xr:uid="{00000000-0005-0000-0000-000085260000}"/>
    <cellStyle name="Calculation 3 2 2 2 6 2" xfId="9885" xr:uid="{00000000-0005-0000-0000-000086260000}"/>
    <cellStyle name="Calculation 3 2 2 2 6 2 2" xfId="9886" xr:uid="{00000000-0005-0000-0000-000087260000}"/>
    <cellStyle name="Calculation 3 2 2 2 6 3" xfId="9887" xr:uid="{00000000-0005-0000-0000-000088260000}"/>
    <cellStyle name="Calculation 3 2 2 2 7" xfId="9888" xr:uid="{00000000-0005-0000-0000-000089260000}"/>
    <cellStyle name="Calculation 3 2 2 2 7 2" xfId="9889" xr:uid="{00000000-0005-0000-0000-00008A260000}"/>
    <cellStyle name="Calculation 3 2 2 2 7 2 2" xfId="9890" xr:uid="{00000000-0005-0000-0000-00008B260000}"/>
    <cellStyle name="Calculation 3 2 2 2 7 3" xfId="9891" xr:uid="{00000000-0005-0000-0000-00008C260000}"/>
    <cellStyle name="Calculation 3 2 2 2 8" xfId="9892" xr:uid="{00000000-0005-0000-0000-00008D260000}"/>
    <cellStyle name="Calculation 3 2 2 2 8 2" xfId="9893" xr:uid="{00000000-0005-0000-0000-00008E260000}"/>
    <cellStyle name="Calculation 3 2 2 2 8 2 2" xfId="9894" xr:uid="{00000000-0005-0000-0000-00008F260000}"/>
    <cellStyle name="Calculation 3 2 2 2 8 3" xfId="9895" xr:uid="{00000000-0005-0000-0000-000090260000}"/>
    <cellStyle name="Calculation 3 2 2 2 9" xfId="9896" xr:uid="{00000000-0005-0000-0000-000091260000}"/>
    <cellStyle name="Calculation 3 2 2 2 9 2" xfId="9897" xr:uid="{00000000-0005-0000-0000-000092260000}"/>
    <cellStyle name="Calculation 3 2 2 2 9 2 2" xfId="9898" xr:uid="{00000000-0005-0000-0000-000093260000}"/>
    <cellStyle name="Calculation 3 2 2 2 9 3" xfId="9899" xr:uid="{00000000-0005-0000-0000-000094260000}"/>
    <cellStyle name="Calculation 3 2 2 20" xfId="9900" xr:uid="{00000000-0005-0000-0000-000095260000}"/>
    <cellStyle name="Calculation 3 2 2 3" xfId="9901" xr:uid="{00000000-0005-0000-0000-000096260000}"/>
    <cellStyle name="Calculation 3 2 2 3 2" xfId="9902" xr:uid="{00000000-0005-0000-0000-000097260000}"/>
    <cellStyle name="Calculation 3 2 2 3 2 2" xfId="9903" xr:uid="{00000000-0005-0000-0000-000098260000}"/>
    <cellStyle name="Calculation 3 2 2 3 2 3" xfId="9904" xr:uid="{00000000-0005-0000-0000-000099260000}"/>
    <cellStyle name="Calculation 3 2 2 3 3" xfId="9905" xr:uid="{00000000-0005-0000-0000-00009A260000}"/>
    <cellStyle name="Calculation 3 2 2 3 3 2" xfId="9906" xr:uid="{00000000-0005-0000-0000-00009B260000}"/>
    <cellStyle name="Calculation 3 2 2 3 4" xfId="9907" xr:uid="{00000000-0005-0000-0000-00009C260000}"/>
    <cellStyle name="Calculation 3 2 2 4" xfId="9908" xr:uid="{00000000-0005-0000-0000-00009D260000}"/>
    <cellStyle name="Calculation 3 2 2 4 2" xfId="9909" xr:uid="{00000000-0005-0000-0000-00009E260000}"/>
    <cellStyle name="Calculation 3 2 2 4 2 2" xfId="9910" xr:uid="{00000000-0005-0000-0000-00009F260000}"/>
    <cellStyle name="Calculation 3 2 2 4 3" xfId="9911" xr:uid="{00000000-0005-0000-0000-0000A0260000}"/>
    <cellStyle name="Calculation 3 2 2 4 4" xfId="9912" xr:uid="{00000000-0005-0000-0000-0000A1260000}"/>
    <cellStyle name="Calculation 3 2 2 5" xfId="9913" xr:uid="{00000000-0005-0000-0000-0000A2260000}"/>
    <cellStyle name="Calculation 3 2 2 5 2" xfId="9914" xr:uid="{00000000-0005-0000-0000-0000A3260000}"/>
    <cellStyle name="Calculation 3 2 2 5 2 2" xfId="9915" xr:uid="{00000000-0005-0000-0000-0000A4260000}"/>
    <cellStyle name="Calculation 3 2 2 5 3" xfId="9916" xr:uid="{00000000-0005-0000-0000-0000A5260000}"/>
    <cellStyle name="Calculation 3 2 2 5 4" xfId="9917" xr:uid="{00000000-0005-0000-0000-0000A6260000}"/>
    <cellStyle name="Calculation 3 2 2 6" xfId="9918" xr:uid="{00000000-0005-0000-0000-0000A7260000}"/>
    <cellStyle name="Calculation 3 2 2 6 2" xfId="9919" xr:uid="{00000000-0005-0000-0000-0000A8260000}"/>
    <cellStyle name="Calculation 3 2 2 6 2 2" xfId="9920" xr:uid="{00000000-0005-0000-0000-0000A9260000}"/>
    <cellStyle name="Calculation 3 2 2 6 3" xfId="9921" xr:uid="{00000000-0005-0000-0000-0000AA260000}"/>
    <cellStyle name="Calculation 3 2 2 7" xfId="9922" xr:uid="{00000000-0005-0000-0000-0000AB260000}"/>
    <cellStyle name="Calculation 3 2 2 7 2" xfId="9923" xr:uid="{00000000-0005-0000-0000-0000AC260000}"/>
    <cellStyle name="Calculation 3 2 2 7 2 2" xfId="9924" xr:uid="{00000000-0005-0000-0000-0000AD260000}"/>
    <cellStyle name="Calculation 3 2 2 7 3" xfId="9925" xr:uid="{00000000-0005-0000-0000-0000AE260000}"/>
    <cellStyle name="Calculation 3 2 2 8" xfId="9926" xr:uid="{00000000-0005-0000-0000-0000AF260000}"/>
    <cellStyle name="Calculation 3 2 2 8 2" xfId="9927" xr:uid="{00000000-0005-0000-0000-0000B0260000}"/>
    <cellStyle name="Calculation 3 2 2 8 2 2" xfId="9928" xr:uid="{00000000-0005-0000-0000-0000B1260000}"/>
    <cellStyle name="Calculation 3 2 2 8 3" xfId="9929" xr:uid="{00000000-0005-0000-0000-0000B2260000}"/>
    <cellStyle name="Calculation 3 2 2 9" xfId="9930" xr:uid="{00000000-0005-0000-0000-0000B3260000}"/>
    <cellStyle name="Calculation 3 2 2 9 2" xfId="9931" xr:uid="{00000000-0005-0000-0000-0000B4260000}"/>
    <cellStyle name="Calculation 3 2 2 9 2 2" xfId="9932" xr:uid="{00000000-0005-0000-0000-0000B5260000}"/>
    <cellStyle name="Calculation 3 2 2 9 3" xfId="9933" xr:uid="{00000000-0005-0000-0000-0000B6260000}"/>
    <cellStyle name="Calculation 3 2 20" xfId="9934" xr:uid="{00000000-0005-0000-0000-0000B7260000}"/>
    <cellStyle name="Calculation 3 2 20 2" xfId="9935" xr:uid="{00000000-0005-0000-0000-0000B8260000}"/>
    <cellStyle name="Calculation 3 2 20 2 2" xfId="9936" xr:uid="{00000000-0005-0000-0000-0000B9260000}"/>
    <cellStyle name="Calculation 3 2 20 3" xfId="9937" xr:uid="{00000000-0005-0000-0000-0000BA260000}"/>
    <cellStyle name="Calculation 3 2 21" xfId="9938" xr:uid="{00000000-0005-0000-0000-0000BB260000}"/>
    <cellStyle name="Calculation 3 2 21 2" xfId="9939" xr:uid="{00000000-0005-0000-0000-0000BC260000}"/>
    <cellStyle name="Calculation 3 2 22" xfId="9940" xr:uid="{00000000-0005-0000-0000-0000BD260000}"/>
    <cellStyle name="Calculation 3 2 23" xfId="9941" xr:uid="{00000000-0005-0000-0000-0000BE260000}"/>
    <cellStyle name="Calculation 3 2 3" xfId="9942" xr:uid="{00000000-0005-0000-0000-0000BF260000}"/>
    <cellStyle name="Calculation 3 2 3 10" xfId="9943" xr:uid="{00000000-0005-0000-0000-0000C0260000}"/>
    <cellStyle name="Calculation 3 2 3 10 2" xfId="9944" xr:uid="{00000000-0005-0000-0000-0000C1260000}"/>
    <cellStyle name="Calculation 3 2 3 10 2 2" xfId="9945" xr:uid="{00000000-0005-0000-0000-0000C2260000}"/>
    <cellStyle name="Calculation 3 2 3 10 3" xfId="9946" xr:uid="{00000000-0005-0000-0000-0000C3260000}"/>
    <cellStyle name="Calculation 3 2 3 11" xfId="9947" xr:uid="{00000000-0005-0000-0000-0000C4260000}"/>
    <cellStyle name="Calculation 3 2 3 11 2" xfId="9948" xr:uid="{00000000-0005-0000-0000-0000C5260000}"/>
    <cellStyle name="Calculation 3 2 3 11 2 2" xfId="9949" xr:uid="{00000000-0005-0000-0000-0000C6260000}"/>
    <cellStyle name="Calculation 3 2 3 11 3" xfId="9950" xr:uid="{00000000-0005-0000-0000-0000C7260000}"/>
    <cellStyle name="Calculation 3 2 3 12" xfId="9951" xr:uid="{00000000-0005-0000-0000-0000C8260000}"/>
    <cellStyle name="Calculation 3 2 3 12 2" xfId="9952" xr:uid="{00000000-0005-0000-0000-0000C9260000}"/>
    <cellStyle name="Calculation 3 2 3 12 2 2" xfId="9953" xr:uid="{00000000-0005-0000-0000-0000CA260000}"/>
    <cellStyle name="Calculation 3 2 3 12 3" xfId="9954" xr:uid="{00000000-0005-0000-0000-0000CB260000}"/>
    <cellStyle name="Calculation 3 2 3 13" xfId="9955" xr:uid="{00000000-0005-0000-0000-0000CC260000}"/>
    <cellStyle name="Calculation 3 2 3 13 2" xfId="9956" xr:uid="{00000000-0005-0000-0000-0000CD260000}"/>
    <cellStyle name="Calculation 3 2 3 13 2 2" xfId="9957" xr:uid="{00000000-0005-0000-0000-0000CE260000}"/>
    <cellStyle name="Calculation 3 2 3 13 3" xfId="9958" xr:uid="{00000000-0005-0000-0000-0000CF260000}"/>
    <cellStyle name="Calculation 3 2 3 14" xfId="9959" xr:uid="{00000000-0005-0000-0000-0000D0260000}"/>
    <cellStyle name="Calculation 3 2 3 14 2" xfId="9960" xr:uid="{00000000-0005-0000-0000-0000D1260000}"/>
    <cellStyle name="Calculation 3 2 3 14 2 2" xfId="9961" xr:uid="{00000000-0005-0000-0000-0000D2260000}"/>
    <cellStyle name="Calculation 3 2 3 14 3" xfId="9962" xr:uid="{00000000-0005-0000-0000-0000D3260000}"/>
    <cellStyle name="Calculation 3 2 3 15" xfId="9963" xr:uid="{00000000-0005-0000-0000-0000D4260000}"/>
    <cellStyle name="Calculation 3 2 3 15 2" xfId="9964" xr:uid="{00000000-0005-0000-0000-0000D5260000}"/>
    <cellStyle name="Calculation 3 2 3 15 2 2" xfId="9965" xr:uid="{00000000-0005-0000-0000-0000D6260000}"/>
    <cellStyle name="Calculation 3 2 3 15 3" xfId="9966" xr:uid="{00000000-0005-0000-0000-0000D7260000}"/>
    <cellStyle name="Calculation 3 2 3 16" xfId="9967" xr:uid="{00000000-0005-0000-0000-0000D8260000}"/>
    <cellStyle name="Calculation 3 2 3 16 2" xfId="9968" xr:uid="{00000000-0005-0000-0000-0000D9260000}"/>
    <cellStyle name="Calculation 3 2 3 16 2 2" xfId="9969" xr:uid="{00000000-0005-0000-0000-0000DA260000}"/>
    <cellStyle name="Calculation 3 2 3 16 3" xfId="9970" xr:uid="{00000000-0005-0000-0000-0000DB260000}"/>
    <cellStyle name="Calculation 3 2 3 17" xfId="9971" xr:uid="{00000000-0005-0000-0000-0000DC260000}"/>
    <cellStyle name="Calculation 3 2 3 17 2" xfId="9972" xr:uid="{00000000-0005-0000-0000-0000DD260000}"/>
    <cellStyle name="Calculation 3 2 3 17 2 2" xfId="9973" xr:uid="{00000000-0005-0000-0000-0000DE260000}"/>
    <cellStyle name="Calculation 3 2 3 17 3" xfId="9974" xr:uid="{00000000-0005-0000-0000-0000DF260000}"/>
    <cellStyle name="Calculation 3 2 3 18" xfId="9975" xr:uid="{00000000-0005-0000-0000-0000E0260000}"/>
    <cellStyle name="Calculation 3 2 3 18 2" xfId="9976" xr:uid="{00000000-0005-0000-0000-0000E1260000}"/>
    <cellStyle name="Calculation 3 2 3 19" xfId="9977" xr:uid="{00000000-0005-0000-0000-0000E2260000}"/>
    <cellStyle name="Calculation 3 2 3 2" xfId="9978" xr:uid="{00000000-0005-0000-0000-0000E3260000}"/>
    <cellStyle name="Calculation 3 2 3 2 10" xfId="9979" xr:uid="{00000000-0005-0000-0000-0000E4260000}"/>
    <cellStyle name="Calculation 3 2 3 2 10 2" xfId="9980" xr:uid="{00000000-0005-0000-0000-0000E5260000}"/>
    <cellStyle name="Calculation 3 2 3 2 10 2 2" xfId="9981" xr:uid="{00000000-0005-0000-0000-0000E6260000}"/>
    <cellStyle name="Calculation 3 2 3 2 10 3" xfId="9982" xr:uid="{00000000-0005-0000-0000-0000E7260000}"/>
    <cellStyle name="Calculation 3 2 3 2 11" xfId="9983" xr:uid="{00000000-0005-0000-0000-0000E8260000}"/>
    <cellStyle name="Calculation 3 2 3 2 11 2" xfId="9984" xr:uid="{00000000-0005-0000-0000-0000E9260000}"/>
    <cellStyle name="Calculation 3 2 3 2 11 2 2" xfId="9985" xr:uid="{00000000-0005-0000-0000-0000EA260000}"/>
    <cellStyle name="Calculation 3 2 3 2 11 3" xfId="9986" xr:uid="{00000000-0005-0000-0000-0000EB260000}"/>
    <cellStyle name="Calculation 3 2 3 2 12" xfId="9987" xr:uid="{00000000-0005-0000-0000-0000EC260000}"/>
    <cellStyle name="Calculation 3 2 3 2 12 2" xfId="9988" xr:uid="{00000000-0005-0000-0000-0000ED260000}"/>
    <cellStyle name="Calculation 3 2 3 2 12 2 2" xfId="9989" xr:uid="{00000000-0005-0000-0000-0000EE260000}"/>
    <cellStyle name="Calculation 3 2 3 2 12 3" xfId="9990" xr:uid="{00000000-0005-0000-0000-0000EF260000}"/>
    <cellStyle name="Calculation 3 2 3 2 13" xfId="9991" xr:uid="{00000000-0005-0000-0000-0000F0260000}"/>
    <cellStyle name="Calculation 3 2 3 2 13 2" xfId="9992" xr:uid="{00000000-0005-0000-0000-0000F1260000}"/>
    <cellStyle name="Calculation 3 2 3 2 13 2 2" xfId="9993" xr:uid="{00000000-0005-0000-0000-0000F2260000}"/>
    <cellStyle name="Calculation 3 2 3 2 13 3" xfId="9994" xr:uid="{00000000-0005-0000-0000-0000F3260000}"/>
    <cellStyle name="Calculation 3 2 3 2 14" xfId="9995" xr:uid="{00000000-0005-0000-0000-0000F4260000}"/>
    <cellStyle name="Calculation 3 2 3 2 14 2" xfId="9996" xr:uid="{00000000-0005-0000-0000-0000F5260000}"/>
    <cellStyle name="Calculation 3 2 3 2 14 2 2" xfId="9997" xr:uid="{00000000-0005-0000-0000-0000F6260000}"/>
    <cellStyle name="Calculation 3 2 3 2 14 3" xfId="9998" xr:uid="{00000000-0005-0000-0000-0000F7260000}"/>
    <cellStyle name="Calculation 3 2 3 2 15" xfId="9999" xr:uid="{00000000-0005-0000-0000-0000F8260000}"/>
    <cellStyle name="Calculation 3 2 3 2 15 2" xfId="10000" xr:uid="{00000000-0005-0000-0000-0000F9260000}"/>
    <cellStyle name="Calculation 3 2 3 2 15 2 2" xfId="10001" xr:uid="{00000000-0005-0000-0000-0000FA260000}"/>
    <cellStyle name="Calculation 3 2 3 2 15 3" xfId="10002" xr:uid="{00000000-0005-0000-0000-0000FB260000}"/>
    <cellStyle name="Calculation 3 2 3 2 16" xfId="10003" xr:uid="{00000000-0005-0000-0000-0000FC260000}"/>
    <cellStyle name="Calculation 3 2 3 2 16 2" xfId="10004" xr:uid="{00000000-0005-0000-0000-0000FD260000}"/>
    <cellStyle name="Calculation 3 2 3 2 16 2 2" xfId="10005" xr:uid="{00000000-0005-0000-0000-0000FE260000}"/>
    <cellStyle name="Calculation 3 2 3 2 16 3" xfId="10006" xr:uid="{00000000-0005-0000-0000-0000FF260000}"/>
    <cellStyle name="Calculation 3 2 3 2 17" xfId="10007" xr:uid="{00000000-0005-0000-0000-000000270000}"/>
    <cellStyle name="Calculation 3 2 3 2 17 2" xfId="10008" xr:uid="{00000000-0005-0000-0000-000001270000}"/>
    <cellStyle name="Calculation 3 2 3 2 17 2 2" xfId="10009" xr:uid="{00000000-0005-0000-0000-000002270000}"/>
    <cellStyle name="Calculation 3 2 3 2 17 3" xfId="10010" xr:uid="{00000000-0005-0000-0000-000003270000}"/>
    <cellStyle name="Calculation 3 2 3 2 18" xfId="10011" xr:uid="{00000000-0005-0000-0000-000004270000}"/>
    <cellStyle name="Calculation 3 2 3 2 18 2" xfId="10012" xr:uid="{00000000-0005-0000-0000-000005270000}"/>
    <cellStyle name="Calculation 3 2 3 2 18 2 2" xfId="10013" xr:uid="{00000000-0005-0000-0000-000006270000}"/>
    <cellStyle name="Calculation 3 2 3 2 18 3" xfId="10014" xr:uid="{00000000-0005-0000-0000-000007270000}"/>
    <cellStyle name="Calculation 3 2 3 2 19" xfId="10015" xr:uid="{00000000-0005-0000-0000-000008270000}"/>
    <cellStyle name="Calculation 3 2 3 2 19 2" xfId="10016" xr:uid="{00000000-0005-0000-0000-000009270000}"/>
    <cellStyle name="Calculation 3 2 3 2 19 2 2" xfId="10017" xr:uid="{00000000-0005-0000-0000-00000A270000}"/>
    <cellStyle name="Calculation 3 2 3 2 19 3" xfId="10018" xr:uid="{00000000-0005-0000-0000-00000B270000}"/>
    <cellStyle name="Calculation 3 2 3 2 2" xfId="10019" xr:uid="{00000000-0005-0000-0000-00000C270000}"/>
    <cellStyle name="Calculation 3 2 3 2 2 2" xfId="10020" xr:uid="{00000000-0005-0000-0000-00000D270000}"/>
    <cellStyle name="Calculation 3 2 3 2 2 2 2" xfId="10021" xr:uid="{00000000-0005-0000-0000-00000E270000}"/>
    <cellStyle name="Calculation 3 2 3 2 2 3" xfId="10022" xr:uid="{00000000-0005-0000-0000-00000F270000}"/>
    <cellStyle name="Calculation 3 2 3 2 2 4" xfId="10023" xr:uid="{00000000-0005-0000-0000-000010270000}"/>
    <cellStyle name="Calculation 3 2 3 2 20" xfId="10024" xr:uid="{00000000-0005-0000-0000-000011270000}"/>
    <cellStyle name="Calculation 3 2 3 2 20 2" xfId="10025" xr:uid="{00000000-0005-0000-0000-000012270000}"/>
    <cellStyle name="Calculation 3 2 3 2 20 2 2" xfId="10026" xr:uid="{00000000-0005-0000-0000-000013270000}"/>
    <cellStyle name="Calculation 3 2 3 2 20 3" xfId="10027" xr:uid="{00000000-0005-0000-0000-000014270000}"/>
    <cellStyle name="Calculation 3 2 3 2 21" xfId="10028" xr:uid="{00000000-0005-0000-0000-000015270000}"/>
    <cellStyle name="Calculation 3 2 3 2 21 2" xfId="10029" xr:uid="{00000000-0005-0000-0000-000016270000}"/>
    <cellStyle name="Calculation 3 2 3 2 22" xfId="10030" xr:uid="{00000000-0005-0000-0000-000017270000}"/>
    <cellStyle name="Calculation 3 2 3 2 23" xfId="10031" xr:uid="{00000000-0005-0000-0000-000018270000}"/>
    <cellStyle name="Calculation 3 2 3 2 3" xfId="10032" xr:uid="{00000000-0005-0000-0000-000019270000}"/>
    <cellStyle name="Calculation 3 2 3 2 3 2" xfId="10033" xr:uid="{00000000-0005-0000-0000-00001A270000}"/>
    <cellStyle name="Calculation 3 2 3 2 3 2 2" xfId="10034" xr:uid="{00000000-0005-0000-0000-00001B270000}"/>
    <cellStyle name="Calculation 3 2 3 2 3 3" xfId="10035" xr:uid="{00000000-0005-0000-0000-00001C270000}"/>
    <cellStyle name="Calculation 3 2 3 2 3 4" xfId="10036" xr:uid="{00000000-0005-0000-0000-00001D270000}"/>
    <cellStyle name="Calculation 3 2 3 2 4" xfId="10037" xr:uid="{00000000-0005-0000-0000-00001E270000}"/>
    <cellStyle name="Calculation 3 2 3 2 4 2" xfId="10038" xr:uid="{00000000-0005-0000-0000-00001F270000}"/>
    <cellStyle name="Calculation 3 2 3 2 4 2 2" xfId="10039" xr:uid="{00000000-0005-0000-0000-000020270000}"/>
    <cellStyle name="Calculation 3 2 3 2 4 3" xfId="10040" xr:uid="{00000000-0005-0000-0000-000021270000}"/>
    <cellStyle name="Calculation 3 2 3 2 5" xfId="10041" xr:uid="{00000000-0005-0000-0000-000022270000}"/>
    <cellStyle name="Calculation 3 2 3 2 5 2" xfId="10042" xr:uid="{00000000-0005-0000-0000-000023270000}"/>
    <cellStyle name="Calculation 3 2 3 2 5 2 2" xfId="10043" xr:uid="{00000000-0005-0000-0000-000024270000}"/>
    <cellStyle name="Calculation 3 2 3 2 5 3" xfId="10044" xr:uid="{00000000-0005-0000-0000-000025270000}"/>
    <cellStyle name="Calculation 3 2 3 2 6" xfId="10045" xr:uid="{00000000-0005-0000-0000-000026270000}"/>
    <cellStyle name="Calculation 3 2 3 2 6 2" xfId="10046" xr:uid="{00000000-0005-0000-0000-000027270000}"/>
    <cellStyle name="Calculation 3 2 3 2 6 2 2" xfId="10047" xr:uid="{00000000-0005-0000-0000-000028270000}"/>
    <cellStyle name="Calculation 3 2 3 2 6 3" xfId="10048" xr:uid="{00000000-0005-0000-0000-000029270000}"/>
    <cellStyle name="Calculation 3 2 3 2 7" xfId="10049" xr:uid="{00000000-0005-0000-0000-00002A270000}"/>
    <cellStyle name="Calculation 3 2 3 2 7 2" xfId="10050" xr:uid="{00000000-0005-0000-0000-00002B270000}"/>
    <cellStyle name="Calculation 3 2 3 2 7 2 2" xfId="10051" xr:uid="{00000000-0005-0000-0000-00002C270000}"/>
    <cellStyle name="Calculation 3 2 3 2 7 3" xfId="10052" xr:uid="{00000000-0005-0000-0000-00002D270000}"/>
    <cellStyle name="Calculation 3 2 3 2 8" xfId="10053" xr:uid="{00000000-0005-0000-0000-00002E270000}"/>
    <cellStyle name="Calculation 3 2 3 2 8 2" xfId="10054" xr:uid="{00000000-0005-0000-0000-00002F270000}"/>
    <cellStyle name="Calculation 3 2 3 2 8 2 2" xfId="10055" xr:uid="{00000000-0005-0000-0000-000030270000}"/>
    <cellStyle name="Calculation 3 2 3 2 8 3" xfId="10056" xr:uid="{00000000-0005-0000-0000-000031270000}"/>
    <cellStyle name="Calculation 3 2 3 2 9" xfId="10057" xr:uid="{00000000-0005-0000-0000-000032270000}"/>
    <cellStyle name="Calculation 3 2 3 2 9 2" xfId="10058" xr:uid="{00000000-0005-0000-0000-000033270000}"/>
    <cellStyle name="Calculation 3 2 3 2 9 2 2" xfId="10059" xr:uid="{00000000-0005-0000-0000-000034270000}"/>
    <cellStyle name="Calculation 3 2 3 2 9 3" xfId="10060" xr:uid="{00000000-0005-0000-0000-000035270000}"/>
    <cellStyle name="Calculation 3 2 3 20" xfId="10061" xr:uid="{00000000-0005-0000-0000-000036270000}"/>
    <cellStyle name="Calculation 3 2 3 3" xfId="10062" xr:uid="{00000000-0005-0000-0000-000037270000}"/>
    <cellStyle name="Calculation 3 2 3 3 2" xfId="10063" xr:uid="{00000000-0005-0000-0000-000038270000}"/>
    <cellStyle name="Calculation 3 2 3 3 2 2" xfId="10064" xr:uid="{00000000-0005-0000-0000-000039270000}"/>
    <cellStyle name="Calculation 3 2 3 3 3" xfId="10065" xr:uid="{00000000-0005-0000-0000-00003A270000}"/>
    <cellStyle name="Calculation 3 2 3 3 4" xfId="10066" xr:uid="{00000000-0005-0000-0000-00003B270000}"/>
    <cellStyle name="Calculation 3 2 3 4" xfId="10067" xr:uid="{00000000-0005-0000-0000-00003C270000}"/>
    <cellStyle name="Calculation 3 2 3 4 2" xfId="10068" xr:uid="{00000000-0005-0000-0000-00003D270000}"/>
    <cellStyle name="Calculation 3 2 3 4 2 2" xfId="10069" xr:uid="{00000000-0005-0000-0000-00003E270000}"/>
    <cellStyle name="Calculation 3 2 3 4 3" xfId="10070" xr:uid="{00000000-0005-0000-0000-00003F270000}"/>
    <cellStyle name="Calculation 3 2 3 4 4" xfId="10071" xr:uid="{00000000-0005-0000-0000-000040270000}"/>
    <cellStyle name="Calculation 3 2 3 5" xfId="10072" xr:uid="{00000000-0005-0000-0000-000041270000}"/>
    <cellStyle name="Calculation 3 2 3 5 2" xfId="10073" xr:uid="{00000000-0005-0000-0000-000042270000}"/>
    <cellStyle name="Calculation 3 2 3 5 2 2" xfId="10074" xr:uid="{00000000-0005-0000-0000-000043270000}"/>
    <cellStyle name="Calculation 3 2 3 5 3" xfId="10075" xr:uid="{00000000-0005-0000-0000-000044270000}"/>
    <cellStyle name="Calculation 3 2 3 6" xfId="10076" xr:uid="{00000000-0005-0000-0000-000045270000}"/>
    <cellStyle name="Calculation 3 2 3 6 2" xfId="10077" xr:uid="{00000000-0005-0000-0000-000046270000}"/>
    <cellStyle name="Calculation 3 2 3 6 2 2" xfId="10078" xr:uid="{00000000-0005-0000-0000-000047270000}"/>
    <cellStyle name="Calculation 3 2 3 6 3" xfId="10079" xr:uid="{00000000-0005-0000-0000-000048270000}"/>
    <cellStyle name="Calculation 3 2 3 7" xfId="10080" xr:uid="{00000000-0005-0000-0000-000049270000}"/>
    <cellStyle name="Calculation 3 2 3 7 2" xfId="10081" xr:uid="{00000000-0005-0000-0000-00004A270000}"/>
    <cellStyle name="Calculation 3 2 3 7 2 2" xfId="10082" xr:uid="{00000000-0005-0000-0000-00004B270000}"/>
    <cellStyle name="Calculation 3 2 3 7 3" xfId="10083" xr:uid="{00000000-0005-0000-0000-00004C270000}"/>
    <cellStyle name="Calculation 3 2 3 8" xfId="10084" xr:uid="{00000000-0005-0000-0000-00004D270000}"/>
    <cellStyle name="Calculation 3 2 3 8 2" xfId="10085" xr:uid="{00000000-0005-0000-0000-00004E270000}"/>
    <cellStyle name="Calculation 3 2 3 8 2 2" xfId="10086" xr:uid="{00000000-0005-0000-0000-00004F270000}"/>
    <cellStyle name="Calculation 3 2 3 8 3" xfId="10087" xr:uid="{00000000-0005-0000-0000-000050270000}"/>
    <cellStyle name="Calculation 3 2 3 9" xfId="10088" xr:uid="{00000000-0005-0000-0000-000051270000}"/>
    <cellStyle name="Calculation 3 2 3 9 2" xfId="10089" xr:uid="{00000000-0005-0000-0000-000052270000}"/>
    <cellStyle name="Calculation 3 2 3 9 2 2" xfId="10090" xr:uid="{00000000-0005-0000-0000-000053270000}"/>
    <cellStyle name="Calculation 3 2 3 9 3" xfId="10091" xr:uid="{00000000-0005-0000-0000-000054270000}"/>
    <cellStyle name="Calculation 3 2 4" xfId="10092" xr:uid="{00000000-0005-0000-0000-000055270000}"/>
    <cellStyle name="Calculation 3 2 4 10" xfId="10093" xr:uid="{00000000-0005-0000-0000-000056270000}"/>
    <cellStyle name="Calculation 3 2 4 10 2" xfId="10094" xr:uid="{00000000-0005-0000-0000-000057270000}"/>
    <cellStyle name="Calculation 3 2 4 10 2 2" xfId="10095" xr:uid="{00000000-0005-0000-0000-000058270000}"/>
    <cellStyle name="Calculation 3 2 4 10 3" xfId="10096" xr:uid="{00000000-0005-0000-0000-000059270000}"/>
    <cellStyle name="Calculation 3 2 4 11" xfId="10097" xr:uid="{00000000-0005-0000-0000-00005A270000}"/>
    <cellStyle name="Calculation 3 2 4 11 2" xfId="10098" xr:uid="{00000000-0005-0000-0000-00005B270000}"/>
    <cellStyle name="Calculation 3 2 4 11 2 2" xfId="10099" xr:uid="{00000000-0005-0000-0000-00005C270000}"/>
    <cellStyle name="Calculation 3 2 4 11 3" xfId="10100" xr:uid="{00000000-0005-0000-0000-00005D270000}"/>
    <cellStyle name="Calculation 3 2 4 12" xfId="10101" xr:uid="{00000000-0005-0000-0000-00005E270000}"/>
    <cellStyle name="Calculation 3 2 4 12 2" xfId="10102" xr:uid="{00000000-0005-0000-0000-00005F270000}"/>
    <cellStyle name="Calculation 3 2 4 12 2 2" xfId="10103" xr:uid="{00000000-0005-0000-0000-000060270000}"/>
    <cellStyle name="Calculation 3 2 4 12 3" xfId="10104" xr:uid="{00000000-0005-0000-0000-000061270000}"/>
    <cellStyle name="Calculation 3 2 4 13" xfId="10105" xr:uid="{00000000-0005-0000-0000-000062270000}"/>
    <cellStyle name="Calculation 3 2 4 13 2" xfId="10106" xr:uid="{00000000-0005-0000-0000-000063270000}"/>
    <cellStyle name="Calculation 3 2 4 13 2 2" xfId="10107" xr:uid="{00000000-0005-0000-0000-000064270000}"/>
    <cellStyle name="Calculation 3 2 4 13 3" xfId="10108" xr:uid="{00000000-0005-0000-0000-000065270000}"/>
    <cellStyle name="Calculation 3 2 4 14" xfId="10109" xr:uid="{00000000-0005-0000-0000-000066270000}"/>
    <cellStyle name="Calculation 3 2 4 14 2" xfId="10110" xr:uid="{00000000-0005-0000-0000-000067270000}"/>
    <cellStyle name="Calculation 3 2 4 14 2 2" xfId="10111" xr:uid="{00000000-0005-0000-0000-000068270000}"/>
    <cellStyle name="Calculation 3 2 4 14 3" xfId="10112" xr:uid="{00000000-0005-0000-0000-000069270000}"/>
    <cellStyle name="Calculation 3 2 4 15" xfId="10113" xr:uid="{00000000-0005-0000-0000-00006A270000}"/>
    <cellStyle name="Calculation 3 2 4 15 2" xfId="10114" xr:uid="{00000000-0005-0000-0000-00006B270000}"/>
    <cellStyle name="Calculation 3 2 4 15 2 2" xfId="10115" xr:uid="{00000000-0005-0000-0000-00006C270000}"/>
    <cellStyle name="Calculation 3 2 4 15 3" xfId="10116" xr:uid="{00000000-0005-0000-0000-00006D270000}"/>
    <cellStyle name="Calculation 3 2 4 16" xfId="10117" xr:uid="{00000000-0005-0000-0000-00006E270000}"/>
    <cellStyle name="Calculation 3 2 4 16 2" xfId="10118" xr:uid="{00000000-0005-0000-0000-00006F270000}"/>
    <cellStyle name="Calculation 3 2 4 16 2 2" xfId="10119" xr:uid="{00000000-0005-0000-0000-000070270000}"/>
    <cellStyle name="Calculation 3 2 4 16 3" xfId="10120" xr:uid="{00000000-0005-0000-0000-000071270000}"/>
    <cellStyle name="Calculation 3 2 4 17" xfId="10121" xr:uid="{00000000-0005-0000-0000-000072270000}"/>
    <cellStyle name="Calculation 3 2 4 17 2" xfId="10122" xr:uid="{00000000-0005-0000-0000-000073270000}"/>
    <cellStyle name="Calculation 3 2 4 17 2 2" xfId="10123" xr:uid="{00000000-0005-0000-0000-000074270000}"/>
    <cellStyle name="Calculation 3 2 4 17 3" xfId="10124" xr:uid="{00000000-0005-0000-0000-000075270000}"/>
    <cellStyle name="Calculation 3 2 4 18" xfId="10125" xr:uid="{00000000-0005-0000-0000-000076270000}"/>
    <cellStyle name="Calculation 3 2 4 18 2" xfId="10126" xr:uid="{00000000-0005-0000-0000-000077270000}"/>
    <cellStyle name="Calculation 3 2 4 18 2 2" xfId="10127" xr:uid="{00000000-0005-0000-0000-000078270000}"/>
    <cellStyle name="Calculation 3 2 4 18 3" xfId="10128" xr:uid="{00000000-0005-0000-0000-000079270000}"/>
    <cellStyle name="Calculation 3 2 4 19" xfId="10129" xr:uid="{00000000-0005-0000-0000-00007A270000}"/>
    <cellStyle name="Calculation 3 2 4 19 2" xfId="10130" xr:uid="{00000000-0005-0000-0000-00007B270000}"/>
    <cellStyle name="Calculation 3 2 4 19 2 2" xfId="10131" xr:uid="{00000000-0005-0000-0000-00007C270000}"/>
    <cellStyle name="Calculation 3 2 4 19 3" xfId="10132" xr:uid="{00000000-0005-0000-0000-00007D270000}"/>
    <cellStyle name="Calculation 3 2 4 2" xfId="10133" xr:uid="{00000000-0005-0000-0000-00007E270000}"/>
    <cellStyle name="Calculation 3 2 4 2 10" xfId="10134" xr:uid="{00000000-0005-0000-0000-00007F270000}"/>
    <cellStyle name="Calculation 3 2 4 2 10 2" xfId="10135" xr:uid="{00000000-0005-0000-0000-000080270000}"/>
    <cellStyle name="Calculation 3 2 4 2 10 2 2" xfId="10136" xr:uid="{00000000-0005-0000-0000-000081270000}"/>
    <cellStyle name="Calculation 3 2 4 2 10 3" xfId="10137" xr:uid="{00000000-0005-0000-0000-000082270000}"/>
    <cellStyle name="Calculation 3 2 4 2 11" xfId="10138" xr:uid="{00000000-0005-0000-0000-000083270000}"/>
    <cellStyle name="Calculation 3 2 4 2 11 2" xfId="10139" xr:uid="{00000000-0005-0000-0000-000084270000}"/>
    <cellStyle name="Calculation 3 2 4 2 11 2 2" xfId="10140" xr:uid="{00000000-0005-0000-0000-000085270000}"/>
    <cellStyle name="Calculation 3 2 4 2 11 3" xfId="10141" xr:uid="{00000000-0005-0000-0000-000086270000}"/>
    <cellStyle name="Calculation 3 2 4 2 12" xfId="10142" xr:uid="{00000000-0005-0000-0000-000087270000}"/>
    <cellStyle name="Calculation 3 2 4 2 12 2" xfId="10143" xr:uid="{00000000-0005-0000-0000-000088270000}"/>
    <cellStyle name="Calculation 3 2 4 2 12 2 2" xfId="10144" xr:uid="{00000000-0005-0000-0000-000089270000}"/>
    <cellStyle name="Calculation 3 2 4 2 12 3" xfId="10145" xr:uid="{00000000-0005-0000-0000-00008A270000}"/>
    <cellStyle name="Calculation 3 2 4 2 13" xfId="10146" xr:uid="{00000000-0005-0000-0000-00008B270000}"/>
    <cellStyle name="Calculation 3 2 4 2 13 2" xfId="10147" xr:uid="{00000000-0005-0000-0000-00008C270000}"/>
    <cellStyle name="Calculation 3 2 4 2 13 2 2" xfId="10148" xr:uid="{00000000-0005-0000-0000-00008D270000}"/>
    <cellStyle name="Calculation 3 2 4 2 13 3" xfId="10149" xr:uid="{00000000-0005-0000-0000-00008E270000}"/>
    <cellStyle name="Calculation 3 2 4 2 14" xfId="10150" xr:uid="{00000000-0005-0000-0000-00008F270000}"/>
    <cellStyle name="Calculation 3 2 4 2 14 2" xfId="10151" xr:uid="{00000000-0005-0000-0000-000090270000}"/>
    <cellStyle name="Calculation 3 2 4 2 14 2 2" xfId="10152" xr:uid="{00000000-0005-0000-0000-000091270000}"/>
    <cellStyle name="Calculation 3 2 4 2 14 3" xfId="10153" xr:uid="{00000000-0005-0000-0000-000092270000}"/>
    <cellStyle name="Calculation 3 2 4 2 15" xfId="10154" xr:uid="{00000000-0005-0000-0000-000093270000}"/>
    <cellStyle name="Calculation 3 2 4 2 15 2" xfId="10155" xr:uid="{00000000-0005-0000-0000-000094270000}"/>
    <cellStyle name="Calculation 3 2 4 2 15 2 2" xfId="10156" xr:uid="{00000000-0005-0000-0000-000095270000}"/>
    <cellStyle name="Calculation 3 2 4 2 15 3" xfId="10157" xr:uid="{00000000-0005-0000-0000-000096270000}"/>
    <cellStyle name="Calculation 3 2 4 2 16" xfId="10158" xr:uid="{00000000-0005-0000-0000-000097270000}"/>
    <cellStyle name="Calculation 3 2 4 2 16 2" xfId="10159" xr:uid="{00000000-0005-0000-0000-000098270000}"/>
    <cellStyle name="Calculation 3 2 4 2 16 2 2" xfId="10160" xr:uid="{00000000-0005-0000-0000-000099270000}"/>
    <cellStyle name="Calculation 3 2 4 2 16 3" xfId="10161" xr:uid="{00000000-0005-0000-0000-00009A270000}"/>
    <cellStyle name="Calculation 3 2 4 2 17" xfId="10162" xr:uid="{00000000-0005-0000-0000-00009B270000}"/>
    <cellStyle name="Calculation 3 2 4 2 17 2" xfId="10163" xr:uid="{00000000-0005-0000-0000-00009C270000}"/>
    <cellStyle name="Calculation 3 2 4 2 17 2 2" xfId="10164" xr:uid="{00000000-0005-0000-0000-00009D270000}"/>
    <cellStyle name="Calculation 3 2 4 2 17 3" xfId="10165" xr:uid="{00000000-0005-0000-0000-00009E270000}"/>
    <cellStyle name="Calculation 3 2 4 2 18" xfId="10166" xr:uid="{00000000-0005-0000-0000-00009F270000}"/>
    <cellStyle name="Calculation 3 2 4 2 18 2" xfId="10167" xr:uid="{00000000-0005-0000-0000-0000A0270000}"/>
    <cellStyle name="Calculation 3 2 4 2 18 2 2" xfId="10168" xr:uid="{00000000-0005-0000-0000-0000A1270000}"/>
    <cellStyle name="Calculation 3 2 4 2 18 3" xfId="10169" xr:uid="{00000000-0005-0000-0000-0000A2270000}"/>
    <cellStyle name="Calculation 3 2 4 2 19" xfId="10170" xr:uid="{00000000-0005-0000-0000-0000A3270000}"/>
    <cellStyle name="Calculation 3 2 4 2 19 2" xfId="10171" xr:uid="{00000000-0005-0000-0000-0000A4270000}"/>
    <cellStyle name="Calculation 3 2 4 2 19 2 2" xfId="10172" xr:uid="{00000000-0005-0000-0000-0000A5270000}"/>
    <cellStyle name="Calculation 3 2 4 2 19 3" xfId="10173" xr:uid="{00000000-0005-0000-0000-0000A6270000}"/>
    <cellStyle name="Calculation 3 2 4 2 2" xfId="10174" xr:uid="{00000000-0005-0000-0000-0000A7270000}"/>
    <cellStyle name="Calculation 3 2 4 2 2 2" xfId="10175" xr:uid="{00000000-0005-0000-0000-0000A8270000}"/>
    <cellStyle name="Calculation 3 2 4 2 2 2 2" xfId="10176" xr:uid="{00000000-0005-0000-0000-0000A9270000}"/>
    <cellStyle name="Calculation 3 2 4 2 2 3" xfId="10177" xr:uid="{00000000-0005-0000-0000-0000AA270000}"/>
    <cellStyle name="Calculation 3 2 4 2 2 4" xfId="10178" xr:uid="{00000000-0005-0000-0000-0000AB270000}"/>
    <cellStyle name="Calculation 3 2 4 2 20" xfId="10179" xr:uid="{00000000-0005-0000-0000-0000AC270000}"/>
    <cellStyle name="Calculation 3 2 4 2 20 2" xfId="10180" xr:uid="{00000000-0005-0000-0000-0000AD270000}"/>
    <cellStyle name="Calculation 3 2 4 2 20 2 2" xfId="10181" xr:uid="{00000000-0005-0000-0000-0000AE270000}"/>
    <cellStyle name="Calculation 3 2 4 2 20 3" xfId="10182" xr:uid="{00000000-0005-0000-0000-0000AF270000}"/>
    <cellStyle name="Calculation 3 2 4 2 21" xfId="10183" xr:uid="{00000000-0005-0000-0000-0000B0270000}"/>
    <cellStyle name="Calculation 3 2 4 2 21 2" xfId="10184" xr:uid="{00000000-0005-0000-0000-0000B1270000}"/>
    <cellStyle name="Calculation 3 2 4 2 22" xfId="10185" xr:uid="{00000000-0005-0000-0000-0000B2270000}"/>
    <cellStyle name="Calculation 3 2 4 2 23" xfId="10186" xr:uid="{00000000-0005-0000-0000-0000B3270000}"/>
    <cellStyle name="Calculation 3 2 4 2 3" xfId="10187" xr:uid="{00000000-0005-0000-0000-0000B4270000}"/>
    <cellStyle name="Calculation 3 2 4 2 3 2" xfId="10188" xr:uid="{00000000-0005-0000-0000-0000B5270000}"/>
    <cellStyle name="Calculation 3 2 4 2 3 2 2" xfId="10189" xr:uid="{00000000-0005-0000-0000-0000B6270000}"/>
    <cellStyle name="Calculation 3 2 4 2 3 3" xfId="10190" xr:uid="{00000000-0005-0000-0000-0000B7270000}"/>
    <cellStyle name="Calculation 3 2 4 2 4" xfId="10191" xr:uid="{00000000-0005-0000-0000-0000B8270000}"/>
    <cellStyle name="Calculation 3 2 4 2 4 2" xfId="10192" xr:uid="{00000000-0005-0000-0000-0000B9270000}"/>
    <cellStyle name="Calculation 3 2 4 2 4 2 2" xfId="10193" xr:uid="{00000000-0005-0000-0000-0000BA270000}"/>
    <cellStyle name="Calculation 3 2 4 2 4 3" xfId="10194" xr:uid="{00000000-0005-0000-0000-0000BB270000}"/>
    <cellStyle name="Calculation 3 2 4 2 5" xfId="10195" xr:uid="{00000000-0005-0000-0000-0000BC270000}"/>
    <cellStyle name="Calculation 3 2 4 2 5 2" xfId="10196" xr:uid="{00000000-0005-0000-0000-0000BD270000}"/>
    <cellStyle name="Calculation 3 2 4 2 5 2 2" xfId="10197" xr:uid="{00000000-0005-0000-0000-0000BE270000}"/>
    <cellStyle name="Calculation 3 2 4 2 5 3" xfId="10198" xr:uid="{00000000-0005-0000-0000-0000BF270000}"/>
    <cellStyle name="Calculation 3 2 4 2 6" xfId="10199" xr:uid="{00000000-0005-0000-0000-0000C0270000}"/>
    <cellStyle name="Calculation 3 2 4 2 6 2" xfId="10200" xr:uid="{00000000-0005-0000-0000-0000C1270000}"/>
    <cellStyle name="Calculation 3 2 4 2 6 2 2" xfId="10201" xr:uid="{00000000-0005-0000-0000-0000C2270000}"/>
    <cellStyle name="Calculation 3 2 4 2 6 3" xfId="10202" xr:uid="{00000000-0005-0000-0000-0000C3270000}"/>
    <cellStyle name="Calculation 3 2 4 2 7" xfId="10203" xr:uid="{00000000-0005-0000-0000-0000C4270000}"/>
    <cellStyle name="Calculation 3 2 4 2 7 2" xfId="10204" xr:uid="{00000000-0005-0000-0000-0000C5270000}"/>
    <cellStyle name="Calculation 3 2 4 2 7 2 2" xfId="10205" xr:uid="{00000000-0005-0000-0000-0000C6270000}"/>
    <cellStyle name="Calculation 3 2 4 2 7 3" xfId="10206" xr:uid="{00000000-0005-0000-0000-0000C7270000}"/>
    <cellStyle name="Calculation 3 2 4 2 8" xfId="10207" xr:uid="{00000000-0005-0000-0000-0000C8270000}"/>
    <cellStyle name="Calculation 3 2 4 2 8 2" xfId="10208" xr:uid="{00000000-0005-0000-0000-0000C9270000}"/>
    <cellStyle name="Calculation 3 2 4 2 8 2 2" xfId="10209" xr:uid="{00000000-0005-0000-0000-0000CA270000}"/>
    <cellStyle name="Calculation 3 2 4 2 8 3" xfId="10210" xr:uid="{00000000-0005-0000-0000-0000CB270000}"/>
    <cellStyle name="Calculation 3 2 4 2 9" xfId="10211" xr:uid="{00000000-0005-0000-0000-0000CC270000}"/>
    <cellStyle name="Calculation 3 2 4 2 9 2" xfId="10212" xr:uid="{00000000-0005-0000-0000-0000CD270000}"/>
    <cellStyle name="Calculation 3 2 4 2 9 2 2" xfId="10213" xr:uid="{00000000-0005-0000-0000-0000CE270000}"/>
    <cellStyle name="Calculation 3 2 4 2 9 3" xfId="10214" xr:uid="{00000000-0005-0000-0000-0000CF270000}"/>
    <cellStyle name="Calculation 3 2 4 20" xfId="10215" xr:uid="{00000000-0005-0000-0000-0000D0270000}"/>
    <cellStyle name="Calculation 3 2 4 20 2" xfId="10216" xr:uid="{00000000-0005-0000-0000-0000D1270000}"/>
    <cellStyle name="Calculation 3 2 4 20 2 2" xfId="10217" xr:uid="{00000000-0005-0000-0000-0000D2270000}"/>
    <cellStyle name="Calculation 3 2 4 20 3" xfId="10218" xr:uid="{00000000-0005-0000-0000-0000D3270000}"/>
    <cellStyle name="Calculation 3 2 4 21" xfId="10219" xr:uid="{00000000-0005-0000-0000-0000D4270000}"/>
    <cellStyle name="Calculation 3 2 4 21 2" xfId="10220" xr:uid="{00000000-0005-0000-0000-0000D5270000}"/>
    <cellStyle name="Calculation 3 2 4 21 2 2" xfId="10221" xr:uid="{00000000-0005-0000-0000-0000D6270000}"/>
    <cellStyle name="Calculation 3 2 4 21 3" xfId="10222" xr:uid="{00000000-0005-0000-0000-0000D7270000}"/>
    <cellStyle name="Calculation 3 2 4 22" xfId="10223" xr:uid="{00000000-0005-0000-0000-0000D8270000}"/>
    <cellStyle name="Calculation 3 2 4 22 2" xfId="10224" xr:uid="{00000000-0005-0000-0000-0000D9270000}"/>
    <cellStyle name="Calculation 3 2 4 23" xfId="10225" xr:uid="{00000000-0005-0000-0000-0000DA270000}"/>
    <cellStyle name="Calculation 3 2 4 24" xfId="10226" xr:uid="{00000000-0005-0000-0000-0000DB270000}"/>
    <cellStyle name="Calculation 3 2 4 3" xfId="10227" xr:uid="{00000000-0005-0000-0000-0000DC270000}"/>
    <cellStyle name="Calculation 3 2 4 3 2" xfId="10228" xr:uid="{00000000-0005-0000-0000-0000DD270000}"/>
    <cellStyle name="Calculation 3 2 4 3 2 2" xfId="10229" xr:uid="{00000000-0005-0000-0000-0000DE270000}"/>
    <cellStyle name="Calculation 3 2 4 3 3" xfId="10230" xr:uid="{00000000-0005-0000-0000-0000DF270000}"/>
    <cellStyle name="Calculation 3 2 4 3 4" xfId="10231" xr:uid="{00000000-0005-0000-0000-0000E0270000}"/>
    <cellStyle name="Calculation 3 2 4 4" xfId="10232" xr:uid="{00000000-0005-0000-0000-0000E1270000}"/>
    <cellStyle name="Calculation 3 2 4 4 2" xfId="10233" xr:uid="{00000000-0005-0000-0000-0000E2270000}"/>
    <cellStyle name="Calculation 3 2 4 4 2 2" xfId="10234" xr:uid="{00000000-0005-0000-0000-0000E3270000}"/>
    <cellStyle name="Calculation 3 2 4 4 3" xfId="10235" xr:uid="{00000000-0005-0000-0000-0000E4270000}"/>
    <cellStyle name="Calculation 3 2 4 4 4" xfId="10236" xr:uid="{00000000-0005-0000-0000-0000E5270000}"/>
    <cellStyle name="Calculation 3 2 4 5" xfId="10237" xr:uid="{00000000-0005-0000-0000-0000E6270000}"/>
    <cellStyle name="Calculation 3 2 4 5 2" xfId="10238" xr:uid="{00000000-0005-0000-0000-0000E7270000}"/>
    <cellStyle name="Calculation 3 2 4 5 2 2" xfId="10239" xr:uid="{00000000-0005-0000-0000-0000E8270000}"/>
    <cellStyle name="Calculation 3 2 4 5 3" xfId="10240" xr:uid="{00000000-0005-0000-0000-0000E9270000}"/>
    <cellStyle name="Calculation 3 2 4 6" xfId="10241" xr:uid="{00000000-0005-0000-0000-0000EA270000}"/>
    <cellStyle name="Calculation 3 2 4 6 2" xfId="10242" xr:uid="{00000000-0005-0000-0000-0000EB270000}"/>
    <cellStyle name="Calculation 3 2 4 6 2 2" xfId="10243" xr:uid="{00000000-0005-0000-0000-0000EC270000}"/>
    <cellStyle name="Calculation 3 2 4 6 3" xfId="10244" xr:uid="{00000000-0005-0000-0000-0000ED270000}"/>
    <cellStyle name="Calculation 3 2 4 7" xfId="10245" xr:uid="{00000000-0005-0000-0000-0000EE270000}"/>
    <cellStyle name="Calculation 3 2 4 7 2" xfId="10246" xr:uid="{00000000-0005-0000-0000-0000EF270000}"/>
    <cellStyle name="Calculation 3 2 4 7 2 2" xfId="10247" xr:uid="{00000000-0005-0000-0000-0000F0270000}"/>
    <cellStyle name="Calculation 3 2 4 7 3" xfId="10248" xr:uid="{00000000-0005-0000-0000-0000F1270000}"/>
    <cellStyle name="Calculation 3 2 4 8" xfId="10249" xr:uid="{00000000-0005-0000-0000-0000F2270000}"/>
    <cellStyle name="Calculation 3 2 4 8 2" xfId="10250" xr:uid="{00000000-0005-0000-0000-0000F3270000}"/>
    <cellStyle name="Calculation 3 2 4 8 2 2" xfId="10251" xr:uid="{00000000-0005-0000-0000-0000F4270000}"/>
    <cellStyle name="Calculation 3 2 4 8 3" xfId="10252" xr:uid="{00000000-0005-0000-0000-0000F5270000}"/>
    <cellStyle name="Calculation 3 2 4 9" xfId="10253" xr:uid="{00000000-0005-0000-0000-0000F6270000}"/>
    <cellStyle name="Calculation 3 2 4 9 2" xfId="10254" xr:uid="{00000000-0005-0000-0000-0000F7270000}"/>
    <cellStyle name="Calculation 3 2 4 9 2 2" xfId="10255" xr:uid="{00000000-0005-0000-0000-0000F8270000}"/>
    <cellStyle name="Calculation 3 2 4 9 3" xfId="10256" xr:uid="{00000000-0005-0000-0000-0000F9270000}"/>
    <cellStyle name="Calculation 3 2 5" xfId="10257" xr:uid="{00000000-0005-0000-0000-0000FA270000}"/>
    <cellStyle name="Calculation 3 2 5 10" xfId="10258" xr:uid="{00000000-0005-0000-0000-0000FB270000}"/>
    <cellStyle name="Calculation 3 2 5 10 2" xfId="10259" xr:uid="{00000000-0005-0000-0000-0000FC270000}"/>
    <cellStyle name="Calculation 3 2 5 10 2 2" xfId="10260" xr:uid="{00000000-0005-0000-0000-0000FD270000}"/>
    <cellStyle name="Calculation 3 2 5 10 3" xfId="10261" xr:uid="{00000000-0005-0000-0000-0000FE270000}"/>
    <cellStyle name="Calculation 3 2 5 11" xfId="10262" xr:uid="{00000000-0005-0000-0000-0000FF270000}"/>
    <cellStyle name="Calculation 3 2 5 11 2" xfId="10263" xr:uid="{00000000-0005-0000-0000-000000280000}"/>
    <cellStyle name="Calculation 3 2 5 11 2 2" xfId="10264" xr:uid="{00000000-0005-0000-0000-000001280000}"/>
    <cellStyle name="Calculation 3 2 5 11 3" xfId="10265" xr:uid="{00000000-0005-0000-0000-000002280000}"/>
    <cellStyle name="Calculation 3 2 5 12" xfId="10266" xr:uid="{00000000-0005-0000-0000-000003280000}"/>
    <cellStyle name="Calculation 3 2 5 12 2" xfId="10267" xr:uid="{00000000-0005-0000-0000-000004280000}"/>
    <cellStyle name="Calculation 3 2 5 12 2 2" xfId="10268" xr:uid="{00000000-0005-0000-0000-000005280000}"/>
    <cellStyle name="Calculation 3 2 5 12 3" xfId="10269" xr:uid="{00000000-0005-0000-0000-000006280000}"/>
    <cellStyle name="Calculation 3 2 5 13" xfId="10270" xr:uid="{00000000-0005-0000-0000-000007280000}"/>
    <cellStyle name="Calculation 3 2 5 13 2" xfId="10271" xr:uid="{00000000-0005-0000-0000-000008280000}"/>
    <cellStyle name="Calculation 3 2 5 13 2 2" xfId="10272" xr:uid="{00000000-0005-0000-0000-000009280000}"/>
    <cellStyle name="Calculation 3 2 5 13 3" xfId="10273" xr:uid="{00000000-0005-0000-0000-00000A280000}"/>
    <cellStyle name="Calculation 3 2 5 14" xfId="10274" xr:uid="{00000000-0005-0000-0000-00000B280000}"/>
    <cellStyle name="Calculation 3 2 5 14 2" xfId="10275" xr:uid="{00000000-0005-0000-0000-00000C280000}"/>
    <cellStyle name="Calculation 3 2 5 14 2 2" xfId="10276" xr:uid="{00000000-0005-0000-0000-00000D280000}"/>
    <cellStyle name="Calculation 3 2 5 14 3" xfId="10277" xr:uid="{00000000-0005-0000-0000-00000E280000}"/>
    <cellStyle name="Calculation 3 2 5 15" xfId="10278" xr:uid="{00000000-0005-0000-0000-00000F280000}"/>
    <cellStyle name="Calculation 3 2 5 15 2" xfId="10279" xr:uid="{00000000-0005-0000-0000-000010280000}"/>
    <cellStyle name="Calculation 3 2 5 15 2 2" xfId="10280" xr:uid="{00000000-0005-0000-0000-000011280000}"/>
    <cellStyle name="Calculation 3 2 5 15 3" xfId="10281" xr:uid="{00000000-0005-0000-0000-000012280000}"/>
    <cellStyle name="Calculation 3 2 5 16" xfId="10282" xr:uid="{00000000-0005-0000-0000-000013280000}"/>
    <cellStyle name="Calculation 3 2 5 16 2" xfId="10283" xr:uid="{00000000-0005-0000-0000-000014280000}"/>
    <cellStyle name="Calculation 3 2 5 16 2 2" xfId="10284" xr:uid="{00000000-0005-0000-0000-000015280000}"/>
    <cellStyle name="Calculation 3 2 5 16 3" xfId="10285" xr:uid="{00000000-0005-0000-0000-000016280000}"/>
    <cellStyle name="Calculation 3 2 5 17" xfId="10286" xr:uid="{00000000-0005-0000-0000-000017280000}"/>
    <cellStyle name="Calculation 3 2 5 17 2" xfId="10287" xr:uid="{00000000-0005-0000-0000-000018280000}"/>
    <cellStyle name="Calculation 3 2 5 17 2 2" xfId="10288" xr:uid="{00000000-0005-0000-0000-000019280000}"/>
    <cellStyle name="Calculation 3 2 5 17 3" xfId="10289" xr:uid="{00000000-0005-0000-0000-00001A280000}"/>
    <cellStyle name="Calculation 3 2 5 18" xfId="10290" xr:uid="{00000000-0005-0000-0000-00001B280000}"/>
    <cellStyle name="Calculation 3 2 5 18 2" xfId="10291" xr:uid="{00000000-0005-0000-0000-00001C280000}"/>
    <cellStyle name="Calculation 3 2 5 18 2 2" xfId="10292" xr:uid="{00000000-0005-0000-0000-00001D280000}"/>
    <cellStyle name="Calculation 3 2 5 18 3" xfId="10293" xr:uid="{00000000-0005-0000-0000-00001E280000}"/>
    <cellStyle name="Calculation 3 2 5 19" xfId="10294" xr:uid="{00000000-0005-0000-0000-00001F280000}"/>
    <cellStyle name="Calculation 3 2 5 19 2" xfId="10295" xr:uid="{00000000-0005-0000-0000-000020280000}"/>
    <cellStyle name="Calculation 3 2 5 19 2 2" xfId="10296" xr:uid="{00000000-0005-0000-0000-000021280000}"/>
    <cellStyle name="Calculation 3 2 5 19 3" xfId="10297" xr:uid="{00000000-0005-0000-0000-000022280000}"/>
    <cellStyle name="Calculation 3 2 5 2" xfId="10298" xr:uid="{00000000-0005-0000-0000-000023280000}"/>
    <cellStyle name="Calculation 3 2 5 2 2" xfId="10299" xr:uid="{00000000-0005-0000-0000-000024280000}"/>
    <cellStyle name="Calculation 3 2 5 2 2 2" xfId="10300" xr:uid="{00000000-0005-0000-0000-000025280000}"/>
    <cellStyle name="Calculation 3 2 5 2 3" xfId="10301" xr:uid="{00000000-0005-0000-0000-000026280000}"/>
    <cellStyle name="Calculation 3 2 5 2 4" xfId="10302" xr:uid="{00000000-0005-0000-0000-000027280000}"/>
    <cellStyle name="Calculation 3 2 5 20" xfId="10303" xr:uid="{00000000-0005-0000-0000-000028280000}"/>
    <cellStyle name="Calculation 3 2 5 20 2" xfId="10304" xr:uid="{00000000-0005-0000-0000-000029280000}"/>
    <cellStyle name="Calculation 3 2 5 20 2 2" xfId="10305" xr:uid="{00000000-0005-0000-0000-00002A280000}"/>
    <cellStyle name="Calculation 3 2 5 20 3" xfId="10306" xr:uid="{00000000-0005-0000-0000-00002B280000}"/>
    <cellStyle name="Calculation 3 2 5 21" xfId="10307" xr:uid="{00000000-0005-0000-0000-00002C280000}"/>
    <cellStyle name="Calculation 3 2 5 21 2" xfId="10308" xr:uid="{00000000-0005-0000-0000-00002D280000}"/>
    <cellStyle name="Calculation 3 2 5 22" xfId="10309" xr:uid="{00000000-0005-0000-0000-00002E280000}"/>
    <cellStyle name="Calculation 3 2 5 23" xfId="10310" xr:uid="{00000000-0005-0000-0000-00002F280000}"/>
    <cellStyle name="Calculation 3 2 5 3" xfId="10311" xr:uid="{00000000-0005-0000-0000-000030280000}"/>
    <cellStyle name="Calculation 3 2 5 3 2" xfId="10312" xr:uid="{00000000-0005-0000-0000-000031280000}"/>
    <cellStyle name="Calculation 3 2 5 3 2 2" xfId="10313" xr:uid="{00000000-0005-0000-0000-000032280000}"/>
    <cellStyle name="Calculation 3 2 5 3 3" xfId="10314" xr:uid="{00000000-0005-0000-0000-000033280000}"/>
    <cellStyle name="Calculation 3 2 5 4" xfId="10315" xr:uid="{00000000-0005-0000-0000-000034280000}"/>
    <cellStyle name="Calculation 3 2 5 4 2" xfId="10316" xr:uid="{00000000-0005-0000-0000-000035280000}"/>
    <cellStyle name="Calculation 3 2 5 4 2 2" xfId="10317" xr:uid="{00000000-0005-0000-0000-000036280000}"/>
    <cellStyle name="Calculation 3 2 5 4 3" xfId="10318" xr:uid="{00000000-0005-0000-0000-000037280000}"/>
    <cellStyle name="Calculation 3 2 5 5" xfId="10319" xr:uid="{00000000-0005-0000-0000-000038280000}"/>
    <cellStyle name="Calculation 3 2 5 5 2" xfId="10320" xr:uid="{00000000-0005-0000-0000-000039280000}"/>
    <cellStyle name="Calculation 3 2 5 5 2 2" xfId="10321" xr:uid="{00000000-0005-0000-0000-00003A280000}"/>
    <cellStyle name="Calculation 3 2 5 5 3" xfId="10322" xr:uid="{00000000-0005-0000-0000-00003B280000}"/>
    <cellStyle name="Calculation 3 2 5 6" xfId="10323" xr:uid="{00000000-0005-0000-0000-00003C280000}"/>
    <cellStyle name="Calculation 3 2 5 6 2" xfId="10324" xr:uid="{00000000-0005-0000-0000-00003D280000}"/>
    <cellStyle name="Calculation 3 2 5 6 2 2" xfId="10325" xr:uid="{00000000-0005-0000-0000-00003E280000}"/>
    <cellStyle name="Calculation 3 2 5 6 3" xfId="10326" xr:uid="{00000000-0005-0000-0000-00003F280000}"/>
    <cellStyle name="Calculation 3 2 5 7" xfId="10327" xr:uid="{00000000-0005-0000-0000-000040280000}"/>
    <cellStyle name="Calculation 3 2 5 7 2" xfId="10328" xr:uid="{00000000-0005-0000-0000-000041280000}"/>
    <cellStyle name="Calculation 3 2 5 7 2 2" xfId="10329" xr:uid="{00000000-0005-0000-0000-000042280000}"/>
    <cellStyle name="Calculation 3 2 5 7 3" xfId="10330" xr:uid="{00000000-0005-0000-0000-000043280000}"/>
    <cellStyle name="Calculation 3 2 5 8" xfId="10331" xr:uid="{00000000-0005-0000-0000-000044280000}"/>
    <cellStyle name="Calculation 3 2 5 8 2" xfId="10332" xr:uid="{00000000-0005-0000-0000-000045280000}"/>
    <cellStyle name="Calculation 3 2 5 8 2 2" xfId="10333" xr:uid="{00000000-0005-0000-0000-000046280000}"/>
    <cellStyle name="Calculation 3 2 5 8 3" xfId="10334" xr:uid="{00000000-0005-0000-0000-000047280000}"/>
    <cellStyle name="Calculation 3 2 5 9" xfId="10335" xr:uid="{00000000-0005-0000-0000-000048280000}"/>
    <cellStyle name="Calculation 3 2 5 9 2" xfId="10336" xr:uid="{00000000-0005-0000-0000-000049280000}"/>
    <cellStyle name="Calculation 3 2 5 9 2 2" xfId="10337" xr:uid="{00000000-0005-0000-0000-00004A280000}"/>
    <cellStyle name="Calculation 3 2 5 9 3" xfId="10338" xr:uid="{00000000-0005-0000-0000-00004B280000}"/>
    <cellStyle name="Calculation 3 2 6" xfId="10339" xr:uid="{00000000-0005-0000-0000-00004C280000}"/>
    <cellStyle name="Calculation 3 2 6 2" xfId="10340" xr:uid="{00000000-0005-0000-0000-00004D280000}"/>
    <cellStyle name="Calculation 3 2 6 2 2" xfId="10341" xr:uid="{00000000-0005-0000-0000-00004E280000}"/>
    <cellStyle name="Calculation 3 2 6 3" xfId="10342" xr:uid="{00000000-0005-0000-0000-00004F280000}"/>
    <cellStyle name="Calculation 3 2 6 4" xfId="10343" xr:uid="{00000000-0005-0000-0000-000050280000}"/>
    <cellStyle name="Calculation 3 2 7" xfId="10344" xr:uid="{00000000-0005-0000-0000-000051280000}"/>
    <cellStyle name="Calculation 3 2 7 2" xfId="10345" xr:uid="{00000000-0005-0000-0000-000052280000}"/>
    <cellStyle name="Calculation 3 2 7 2 2" xfId="10346" xr:uid="{00000000-0005-0000-0000-000053280000}"/>
    <cellStyle name="Calculation 3 2 7 3" xfId="10347" xr:uid="{00000000-0005-0000-0000-000054280000}"/>
    <cellStyle name="Calculation 3 2 8" xfId="10348" xr:uid="{00000000-0005-0000-0000-000055280000}"/>
    <cellStyle name="Calculation 3 2 8 2" xfId="10349" xr:uid="{00000000-0005-0000-0000-000056280000}"/>
    <cellStyle name="Calculation 3 2 8 2 2" xfId="10350" xr:uid="{00000000-0005-0000-0000-000057280000}"/>
    <cellStyle name="Calculation 3 2 8 3" xfId="10351" xr:uid="{00000000-0005-0000-0000-000058280000}"/>
    <cellStyle name="Calculation 3 2 9" xfId="10352" xr:uid="{00000000-0005-0000-0000-000059280000}"/>
    <cellStyle name="Calculation 3 2 9 2" xfId="10353" xr:uid="{00000000-0005-0000-0000-00005A280000}"/>
    <cellStyle name="Calculation 3 2 9 2 2" xfId="10354" xr:uid="{00000000-0005-0000-0000-00005B280000}"/>
    <cellStyle name="Calculation 3 2 9 3" xfId="10355" xr:uid="{00000000-0005-0000-0000-00005C280000}"/>
    <cellStyle name="Calculation 3 20" xfId="10356" xr:uid="{00000000-0005-0000-0000-00005D280000}"/>
    <cellStyle name="Calculation 3 20 2" xfId="10357" xr:uid="{00000000-0005-0000-0000-00005E280000}"/>
    <cellStyle name="Calculation 3 20 2 2" xfId="10358" xr:uid="{00000000-0005-0000-0000-00005F280000}"/>
    <cellStyle name="Calculation 3 20 3" xfId="10359" xr:uid="{00000000-0005-0000-0000-000060280000}"/>
    <cellStyle name="Calculation 3 21" xfId="10360" xr:uid="{00000000-0005-0000-0000-000061280000}"/>
    <cellStyle name="Calculation 3 21 2" xfId="10361" xr:uid="{00000000-0005-0000-0000-000062280000}"/>
    <cellStyle name="Calculation 3 21 2 2" xfId="10362" xr:uid="{00000000-0005-0000-0000-000063280000}"/>
    <cellStyle name="Calculation 3 21 3" xfId="10363" xr:uid="{00000000-0005-0000-0000-000064280000}"/>
    <cellStyle name="Calculation 3 22" xfId="10364" xr:uid="{00000000-0005-0000-0000-000065280000}"/>
    <cellStyle name="Calculation 3 22 2" xfId="10365" xr:uid="{00000000-0005-0000-0000-000066280000}"/>
    <cellStyle name="Calculation 3 23" xfId="10366" xr:uid="{00000000-0005-0000-0000-000067280000}"/>
    <cellStyle name="Calculation 3 24" xfId="10367" xr:uid="{00000000-0005-0000-0000-000068280000}"/>
    <cellStyle name="Calculation 3 25" xfId="10368" xr:uid="{00000000-0005-0000-0000-000069280000}"/>
    <cellStyle name="Calculation 3 26" xfId="10369" xr:uid="{00000000-0005-0000-0000-00006A280000}"/>
    <cellStyle name="Calculation 3 27" xfId="10370" xr:uid="{00000000-0005-0000-0000-00006B280000}"/>
    <cellStyle name="Calculation 3 3" xfId="10371" xr:uid="{00000000-0005-0000-0000-00006C280000}"/>
    <cellStyle name="Calculation 3 3 10" xfId="10372" xr:uid="{00000000-0005-0000-0000-00006D280000}"/>
    <cellStyle name="Calculation 3 3 10 2" xfId="10373" xr:uid="{00000000-0005-0000-0000-00006E280000}"/>
    <cellStyle name="Calculation 3 3 10 2 2" xfId="10374" xr:uid="{00000000-0005-0000-0000-00006F280000}"/>
    <cellStyle name="Calculation 3 3 10 3" xfId="10375" xr:uid="{00000000-0005-0000-0000-000070280000}"/>
    <cellStyle name="Calculation 3 3 11" xfId="10376" xr:uid="{00000000-0005-0000-0000-000071280000}"/>
    <cellStyle name="Calculation 3 3 11 2" xfId="10377" xr:uid="{00000000-0005-0000-0000-000072280000}"/>
    <cellStyle name="Calculation 3 3 11 2 2" xfId="10378" xr:uid="{00000000-0005-0000-0000-000073280000}"/>
    <cellStyle name="Calculation 3 3 11 3" xfId="10379" xr:uid="{00000000-0005-0000-0000-000074280000}"/>
    <cellStyle name="Calculation 3 3 12" xfId="10380" xr:uid="{00000000-0005-0000-0000-000075280000}"/>
    <cellStyle name="Calculation 3 3 12 2" xfId="10381" xr:uid="{00000000-0005-0000-0000-000076280000}"/>
    <cellStyle name="Calculation 3 3 12 2 2" xfId="10382" xr:uid="{00000000-0005-0000-0000-000077280000}"/>
    <cellStyle name="Calculation 3 3 12 3" xfId="10383" xr:uid="{00000000-0005-0000-0000-000078280000}"/>
    <cellStyle name="Calculation 3 3 13" xfId="10384" xr:uid="{00000000-0005-0000-0000-000079280000}"/>
    <cellStyle name="Calculation 3 3 13 2" xfId="10385" xr:uid="{00000000-0005-0000-0000-00007A280000}"/>
    <cellStyle name="Calculation 3 3 13 2 2" xfId="10386" xr:uid="{00000000-0005-0000-0000-00007B280000}"/>
    <cellStyle name="Calculation 3 3 13 3" xfId="10387" xr:uid="{00000000-0005-0000-0000-00007C280000}"/>
    <cellStyle name="Calculation 3 3 14" xfId="10388" xr:uid="{00000000-0005-0000-0000-00007D280000}"/>
    <cellStyle name="Calculation 3 3 14 2" xfId="10389" xr:uid="{00000000-0005-0000-0000-00007E280000}"/>
    <cellStyle name="Calculation 3 3 14 2 2" xfId="10390" xr:uid="{00000000-0005-0000-0000-00007F280000}"/>
    <cellStyle name="Calculation 3 3 14 3" xfId="10391" xr:uid="{00000000-0005-0000-0000-000080280000}"/>
    <cellStyle name="Calculation 3 3 15" xfId="10392" xr:uid="{00000000-0005-0000-0000-000081280000}"/>
    <cellStyle name="Calculation 3 3 15 2" xfId="10393" xr:uid="{00000000-0005-0000-0000-000082280000}"/>
    <cellStyle name="Calculation 3 3 15 2 2" xfId="10394" xr:uid="{00000000-0005-0000-0000-000083280000}"/>
    <cellStyle name="Calculation 3 3 15 3" xfId="10395" xr:uid="{00000000-0005-0000-0000-000084280000}"/>
    <cellStyle name="Calculation 3 3 16" xfId="10396" xr:uid="{00000000-0005-0000-0000-000085280000}"/>
    <cellStyle name="Calculation 3 3 16 2" xfId="10397" xr:uid="{00000000-0005-0000-0000-000086280000}"/>
    <cellStyle name="Calculation 3 3 16 2 2" xfId="10398" xr:uid="{00000000-0005-0000-0000-000087280000}"/>
    <cellStyle name="Calculation 3 3 16 3" xfId="10399" xr:uid="{00000000-0005-0000-0000-000088280000}"/>
    <cellStyle name="Calculation 3 3 17" xfId="10400" xr:uid="{00000000-0005-0000-0000-000089280000}"/>
    <cellStyle name="Calculation 3 3 17 2" xfId="10401" xr:uid="{00000000-0005-0000-0000-00008A280000}"/>
    <cellStyle name="Calculation 3 3 17 2 2" xfId="10402" xr:uid="{00000000-0005-0000-0000-00008B280000}"/>
    <cellStyle name="Calculation 3 3 17 3" xfId="10403" xr:uid="{00000000-0005-0000-0000-00008C280000}"/>
    <cellStyle name="Calculation 3 3 18" xfId="10404" xr:uid="{00000000-0005-0000-0000-00008D280000}"/>
    <cellStyle name="Calculation 3 3 18 2" xfId="10405" xr:uid="{00000000-0005-0000-0000-00008E280000}"/>
    <cellStyle name="Calculation 3 3 19" xfId="10406" xr:uid="{00000000-0005-0000-0000-00008F280000}"/>
    <cellStyle name="Calculation 3 3 2" xfId="10407" xr:uid="{00000000-0005-0000-0000-000090280000}"/>
    <cellStyle name="Calculation 3 3 2 10" xfId="10408" xr:uid="{00000000-0005-0000-0000-000091280000}"/>
    <cellStyle name="Calculation 3 3 2 10 2" xfId="10409" xr:uid="{00000000-0005-0000-0000-000092280000}"/>
    <cellStyle name="Calculation 3 3 2 10 2 2" xfId="10410" xr:uid="{00000000-0005-0000-0000-000093280000}"/>
    <cellStyle name="Calculation 3 3 2 10 3" xfId="10411" xr:uid="{00000000-0005-0000-0000-000094280000}"/>
    <cellStyle name="Calculation 3 3 2 11" xfId="10412" xr:uid="{00000000-0005-0000-0000-000095280000}"/>
    <cellStyle name="Calculation 3 3 2 11 2" xfId="10413" xr:uid="{00000000-0005-0000-0000-000096280000}"/>
    <cellStyle name="Calculation 3 3 2 11 2 2" xfId="10414" xr:uid="{00000000-0005-0000-0000-000097280000}"/>
    <cellStyle name="Calculation 3 3 2 11 3" xfId="10415" xr:uid="{00000000-0005-0000-0000-000098280000}"/>
    <cellStyle name="Calculation 3 3 2 12" xfId="10416" xr:uid="{00000000-0005-0000-0000-000099280000}"/>
    <cellStyle name="Calculation 3 3 2 12 2" xfId="10417" xr:uid="{00000000-0005-0000-0000-00009A280000}"/>
    <cellStyle name="Calculation 3 3 2 12 2 2" xfId="10418" xr:uid="{00000000-0005-0000-0000-00009B280000}"/>
    <cellStyle name="Calculation 3 3 2 12 3" xfId="10419" xr:uid="{00000000-0005-0000-0000-00009C280000}"/>
    <cellStyle name="Calculation 3 3 2 13" xfId="10420" xr:uid="{00000000-0005-0000-0000-00009D280000}"/>
    <cellStyle name="Calculation 3 3 2 13 2" xfId="10421" xr:uid="{00000000-0005-0000-0000-00009E280000}"/>
    <cellStyle name="Calculation 3 3 2 13 2 2" xfId="10422" xr:uid="{00000000-0005-0000-0000-00009F280000}"/>
    <cellStyle name="Calculation 3 3 2 13 3" xfId="10423" xr:uid="{00000000-0005-0000-0000-0000A0280000}"/>
    <cellStyle name="Calculation 3 3 2 14" xfId="10424" xr:uid="{00000000-0005-0000-0000-0000A1280000}"/>
    <cellStyle name="Calculation 3 3 2 14 2" xfId="10425" xr:uid="{00000000-0005-0000-0000-0000A2280000}"/>
    <cellStyle name="Calculation 3 3 2 14 2 2" xfId="10426" xr:uid="{00000000-0005-0000-0000-0000A3280000}"/>
    <cellStyle name="Calculation 3 3 2 14 3" xfId="10427" xr:uid="{00000000-0005-0000-0000-0000A4280000}"/>
    <cellStyle name="Calculation 3 3 2 15" xfId="10428" xr:uid="{00000000-0005-0000-0000-0000A5280000}"/>
    <cellStyle name="Calculation 3 3 2 15 2" xfId="10429" xr:uid="{00000000-0005-0000-0000-0000A6280000}"/>
    <cellStyle name="Calculation 3 3 2 15 2 2" xfId="10430" xr:uid="{00000000-0005-0000-0000-0000A7280000}"/>
    <cellStyle name="Calculation 3 3 2 15 3" xfId="10431" xr:uid="{00000000-0005-0000-0000-0000A8280000}"/>
    <cellStyle name="Calculation 3 3 2 16" xfId="10432" xr:uid="{00000000-0005-0000-0000-0000A9280000}"/>
    <cellStyle name="Calculation 3 3 2 16 2" xfId="10433" xr:uid="{00000000-0005-0000-0000-0000AA280000}"/>
    <cellStyle name="Calculation 3 3 2 16 2 2" xfId="10434" xr:uid="{00000000-0005-0000-0000-0000AB280000}"/>
    <cellStyle name="Calculation 3 3 2 16 3" xfId="10435" xr:uid="{00000000-0005-0000-0000-0000AC280000}"/>
    <cellStyle name="Calculation 3 3 2 17" xfId="10436" xr:uid="{00000000-0005-0000-0000-0000AD280000}"/>
    <cellStyle name="Calculation 3 3 2 17 2" xfId="10437" xr:uid="{00000000-0005-0000-0000-0000AE280000}"/>
    <cellStyle name="Calculation 3 3 2 17 2 2" xfId="10438" xr:uid="{00000000-0005-0000-0000-0000AF280000}"/>
    <cellStyle name="Calculation 3 3 2 17 3" xfId="10439" xr:uid="{00000000-0005-0000-0000-0000B0280000}"/>
    <cellStyle name="Calculation 3 3 2 18" xfId="10440" xr:uid="{00000000-0005-0000-0000-0000B1280000}"/>
    <cellStyle name="Calculation 3 3 2 18 2" xfId="10441" xr:uid="{00000000-0005-0000-0000-0000B2280000}"/>
    <cellStyle name="Calculation 3 3 2 18 2 2" xfId="10442" xr:uid="{00000000-0005-0000-0000-0000B3280000}"/>
    <cellStyle name="Calculation 3 3 2 18 3" xfId="10443" xr:uid="{00000000-0005-0000-0000-0000B4280000}"/>
    <cellStyle name="Calculation 3 3 2 19" xfId="10444" xr:uid="{00000000-0005-0000-0000-0000B5280000}"/>
    <cellStyle name="Calculation 3 3 2 19 2" xfId="10445" xr:uid="{00000000-0005-0000-0000-0000B6280000}"/>
    <cellStyle name="Calculation 3 3 2 19 2 2" xfId="10446" xr:uid="{00000000-0005-0000-0000-0000B7280000}"/>
    <cellStyle name="Calculation 3 3 2 19 3" xfId="10447" xr:uid="{00000000-0005-0000-0000-0000B8280000}"/>
    <cellStyle name="Calculation 3 3 2 2" xfId="10448" xr:uid="{00000000-0005-0000-0000-0000B9280000}"/>
    <cellStyle name="Calculation 3 3 2 2 2" xfId="10449" xr:uid="{00000000-0005-0000-0000-0000BA280000}"/>
    <cellStyle name="Calculation 3 3 2 2 2 2" xfId="10450" xr:uid="{00000000-0005-0000-0000-0000BB280000}"/>
    <cellStyle name="Calculation 3 3 2 2 2 2 2" xfId="10451" xr:uid="{00000000-0005-0000-0000-0000BC280000}"/>
    <cellStyle name="Calculation 3 3 2 2 2 3" xfId="10452" xr:uid="{00000000-0005-0000-0000-0000BD280000}"/>
    <cellStyle name="Calculation 3 3 2 2 2 4" xfId="10453" xr:uid="{00000000-0005-0000-0000-0000BE280000}"/>
    <cellStyle name="Calculation 3 3 2 2 3" xfId="10454" xr:uid="{00000000-0005-0000-0000-0000BF280000}"/>
    <cellStyle name="Calculation 3 3 2 2 3 2" xfId="10455" xr:uid="{00000000-0005-0000-0000-0000C0280000}"/>
    <cellStyle name="Calculation 3 3 2 2 4" xfId="10456" xr:uid="{00000000-0005-0000-0000-0000C1280000}"/>
    <cellStyle name="Calculation 3 3 2 2 5" xfId="10457" xr:uid="{00000000-0005-0000-0000-0000C2280000}"/>
    <cellStyle name="Calculation 3 3 2 20" xfId="10458" xr:uid="{00000000-0005-0000-0000-0000C3280000}"/>
    <cellStyle name="Calculation 3 3 2 20 2" xfId="10459" xr:uid="{00000000-0005-0000-0000-0000C4280000}"/>
    <cellStyle name="Calculation 3 3 2 20 2 2" xfId="10460" xr:uid="{00000000-0005-0000-0000-0000C5280000}"/>
    <cellStyle name="Calculation 3 3 2 20 3" xfId="10461" xr:uid="{00000000-0005-0000-0000-0000C6280000}"/>
    <cellStyle name="Calculation 3 3 2 21" xfId="10462" xr:uid="{00000000-0005-0000-0000-0000C7280000}"/>
    <cellStyle name="Calculation 3 3 2 21 2" xfId="10463" xr:uid="{00000000-0005-0000-0000-0000C8280000}"/>
    <cellStyle name="Calculation 3 3 2 22" xfId="10464" xr:uid="{00000000-0005-0000-0000-0000C9280000}"/>
    <cellStyle name="Calculation 3 3 2 23" xfId="10465" xr:uid="{00000000-0005-0000-0000-0000CA280000}"/>
    <cellStyle name="Calculation 3 3 2 3" xfId="10466" xr:uid="{00000000-0005-0000-0000-0000CB280000}"/>
    <cellStyle name="Calculation 3 3 2 3 2" xfId="10467" xr:uid="{00000000-0005-0000-0000-0000CC280000}"/>
    <cellStyle name="Calculation 3 3 2 3 2 2" xfId="10468" xr:uid="{00000000-0005-0000-0000-0000CD280000}"/>
    <cellStyle name="Calculation 3 3 2 3 2 3" xfId="10469" xr:uid="{00000000-0005-0000-0000-0000CE280000}"/>
    <cellStyle name="Calculation 3 3 2 3 3" xfId="10470" xr:uid="{00000000-0005-0000-0000-0000CF280000}"/>
    <cellStyle name="Calculation 3 3 2 3 3 2" xfId="10471" xr:uid="{00000000-0005-0000-0000-0000D0280000}"/>
    <cellStyle name="Calculation 3 3 2 3 4" xfId="10472" xr:uid="{00000000-0005-0000-0000-0000D1280000}"/>
    <cellStyle name="Calculation 3 3 2 4" xfId="10473" xr:uid="{00000000-0005-0000-0000-0000D2280000}"/>
    <cellStyle name="Calculation 3 3 2 4 2" xfId="10474" xr:uid="{00000000-0005-0000-0000-0000D3280000}"/>
    <cellStyle name="Calculation 3 3 2 4 2 2" xfId="10475" xr:uid="{00000000-0005-0000-0000-0000D4280000}"/>
    <cellStyle name="Calculation 3 3 2 4 3" xfId="10476" xr:uid="{00000000-0005-0000-0000-0000D5280000}"/>
    <cellStyle name="Calculation 3 3 2 4 4" xfId="10477" xr:uid="{00000000-0005-0000-0000-0000D6280000}"/>
    <cellStyle name="Calculation 3 3 2 5" xfId="10478" xr:uid="{00000000-0005-0000-0000-0000D7280000}"/>
    <cellStyle name="Calculation 3 3 2 5 2" xfId="10479" xr:uid="{00000000-0005-0000-0000-0000D8280000}"/>
    <cellStyle name="Calculation 3 3 2 5 2 2" xfId="10480" xr:uid="{00000000-0005-0000-0000-0000D9280000}"/>
    <cellStyle name="Calculation 3 3 2 5 3" xfId="10481" xr:uid="{00000000-0005-0000-0000-0000DA280000}"/>
    <cellStyle name="Calculation 3 3 2 5 4" xfId="10482" xr:uid="{00000000-0005-0000-0000-0000DB280000}"/>
    <cellStyle name="Calculation 3 3 2 6" xfId="10483" xr:uid="{00000000-0005-0000-0000-0000DC280000}"/>
    <cellStyle name="Calculation 3 3 2 6 2" xfId="10484" xr:uid="{00000000-0005-0000-0000-0000DD280000}"/>
    <cellStyle name="Calculation 3 3 2 6 2 2" xfId="10485" xr:uid="{00000000-0005-0000-0000-0000DE280000}"/>
    <cellStyle name="Calculation 3 3 2 6 3" xfId="10486" xr:uid="{00000000-0005-0000-0000-0000DF280000}"/>
    <cellStyle name="Calculation 3 3 2 7" xfId="10487" xr:uid="{00000000-0005-0000-0000-0000E0280000}"/>
    <cellStyle name="Calculation 3 3 2 7 2" xfId="10488" xr:uid="{00000000-0005-0000-0000-0000E1280000}"/>
    <cellStyle name="Calculation 3 3 2 7 2 2" xfId="10489" xr:uid="{00000000-0005-0000-0000-0000E2280000}"/>
    <cellStyle name="Calculation 3 3 2 7 3" xfId="10490" xr:uid="{00000000-0005-0000-0000-0000E3280000}"/>
    <cellStyle name="Calculation 3 3 2 8" xfId="10491" xr:uid="{00000000-0005-0000-0000-0000E4280000}"/>
    <cellStyle name="Calculation 3 3 2 8 2" xfId="10492" xr:uid="{00000000-0005-0000-0000-0000E5280000}"/>
    <cellStyle name="Calculation 3 3 2 8 2 2" xfId="10493" xr:uid="{00000000-0005-0000-0000-0000E6280000}"/>
    <cellStyle name="Calculation 3 3 2 8 3" xfId="10494" xr:uid="{00000000-0005-0000-0000-0000E7280000}"/>
    <cellStyle name="Calculation 3 3 2 9" xfId="10495" xr:uid="{00000000-0005-0000-0000-0000E8280000}"/>
    <cellStyle name="Calculation 3 3 2 9 2" xfId="10496" xr:uid="{00000000-0005-0000-0000-0000E9280000}"/>
    <cellStyle name="Calculation 3 3 2 9 2 2" xfId="10497" xr:uid="{00000000-0005-0000-0000-0000EA280000}"/>
    <cellStyle name="Calculation 3 3 2 9 3" xfId="10498" xr:uid="{00000000-0005-0000-0000-0000EB280000}"/>
    <cellStyle name="Calculation 3 3 20" xfId="10499" xr:uid="{00000000-0005-0000-0000-0000EC280000}"/>
    <cellStyle name="Calculation 3 3 3" xfId="10500" xr:uid="{00000000-0005-0000-0000-0000ED280000}"/>
    <cellStyle name="Calculation 3 3 3 2" xfId="10501" xr:uid="{00000000-0005-0000-0000-0000EE280000}"/>
    <cellStyle name="Calculation 3 3 3 2 2" xfId="10502" xr:uid="{00000000-0005-0000-0000-0000EF280000}"/>
    <cellStyle name="Calculation 3 3 3 2 2 2" xfId="10503" xr:uid="{00000000-0005-0000-0000-0000F0280000}"/>
    <cellStyle name="Calculation 3 3 3 2 3" xfId="10504" xr:uid="{00000000-0005-0000-0000-0000F1280000}"/>
    <cellStyle name="Calculation 3 3 3 2 4" xfId="10505" xr:uid="{00000000-0005-0000-0000-0000F2280000}"/>
    <cellStyle name="Calculation 3 3 3 3" xfId="10506" xr:uid="{00000000-0005-0000-0000-0000F3280000}"/>
    <cellStyle name="Calculation 3 3 3 3 2" xfId="10507" xr:uid="{00000000-0005-0000-0000-0000F4280000}"/>
    <cellStyle name="Calculation 3 3 3 4" xfId="10508" xr:uid="{00000000-0005-0000-0000-0000F5280000}"/>
    <cellStyle name="Calculation 3 3 3 5" xfId="10509" xr:uid="{00000000-0005-0000-0000-0000F6280000}"/>
    <cellStyle name="Calculation 3 3 4" xfId="10510" xr:uid="{00000000-0005-0000-0000-0000F7280000}"/>
    <cellStyle name="Calculation 3 3 4 2" xfId="10511" xr:uid="{00000000-0005-0000-0000-0000F8280000}"/>
    <cellStyle name="Calculation 3 3 4 2 2" xfId="10512" xr:uid="{00000000-0005-0000-0000-0000F9280000}"/>
    <cellStyle name="Calculation 3 3 4 2 3" xfId="10513" xr:uid="{00000000-0005-0000-0000-0000FA280000}"/>
    <cellStyle name="Calculation 3 3 4 3" xfId="10514" xr:uid="{00000000-0005-0000-0000-0000FB280000}"/>
    <cellStyle name="Calculation 3 3 4 3 2" xfId="10515" xr:uid="{00000000-0005-0000-0000-0000FC280000}"/>
    <cellStyle name="Calculation 3 3 4 4" xfId="10516" xr:uid="{00000000-0005-0000-0000-0000FD280000}"/>
    <cellStyle name="Calculation 3 3 5" xfId="10517" xr:uid="{00000000-0005-0000-0000-0000FE280000}"/>
    <cellStyle name="Calculation 3 3 5 2" xfId="10518" xr:uid="{00000000-0005-0000-0000-0000FF280000}"/>
    <cellStyle name="Calculation 3 3 5 2 2" xfId="10519" xr:uid="{00000000-0005-0000-0000-000000290000}"/>
    <cellStyle name="Calculation 3 3 5 2 3" xfId="10520" xr:uid="{00000000-0005-0000-0000-000001290000}"/>
    <cellStyle name="Calculation 3 3 5 3" xfId="10521" xr:uid="{00000000-0005-0000-0000-000002290000}"/>
    <cellStyle name="Calculation 3 3 5 4" xfId="10522" xr:uid="{00000000-0005-0000-0000-000003290000}"/>
    <cellStyle name="Calculation 3 3 6" xfId="10523" xr:uid="{00000000-0005-0000-0000-000004290000}"/>
    <cellStyle name="Calculation 3 3 6 2" xfId="10524" xr:uid="{00000000-0005-0000-0000-000005290000}"/>
    <cellStyle name="Calculation 3 3 6 2 2" xfId="10525" xr:uid="{00000000-0005-0000-0000-000006290000}"/>
    <cellStyle name="Calculation 3 3 6 3" xfId="10526" xr:uid="{00000000-0005-0000-0000-000007290000}"/>
    <cellStyle name="Calculation 3 3 6 4" xfId="10527" xr:uid="{00000000-0005-0000-0000-000008290000}"/>
    <cellStyle name="Calculation 3 3 7" xfId="10528" xr:uid="{00000000-0005-0000-0000-000009290000}"/>
    <cellStyle name="Calculation 3 3 7 2" xfId="10529" xr:uid="{00000000-0005-0000-0000-00000A290000}"/>
    <cellStyle name="Calculation 3 3 7 2 2" xfId="10530" xr:uid="{00000000-0005-0000-0000-00000B290000}"/>
    <cellStyle name="Calculation 3 3 7 3" xfId="10531" xr:uid="{00000000-0005-0000-0000-00000C290000}"/>
    <cellStyle name="Calculation 3 3 8" xfId="10532" xr:uid="{00000000-0005-0000-0000-00000D290000}"/>
    <cellStyle name="Calculation 3 3 8 2" xfId="10533" xr:uid="{00000000-0005-0000-0000-00000E290000}"/>
    <cellStyle name="Calculation 3 3 8 2 2" xfId="10534" xr:uid="{00000000-0005-0000-0000-00000F290000}"/>
    <cellStyle name="Calculation 3 3 8 3" xfId="10535" xr:uid="{00000000-0005-0000-0000-000010290000}"/>
    <cellStyle name="Calculation 3 3 9" xfId="10536" xr:uid="{00000000-0005-0000-0000-000011290000}"/>
    <cellStyle name="Calculation 3 3 9 2" xfId="10537" xr:uid="{00000000-0005-0000-0000-000012290000}"/>
    <cellStyle name="Calculation 3 3 9 2 2" xfId="10538" xr:uid="{00000000-0005-0000-0000-000013290000}"/>
    <cellStyle name="Calculation 3 3 9 3" xfId="10539" xr:uid="{00000000-0005-0000-0000-000014290000}"/>
    <cellStyle name="Calculation 3 4" xfId="10540" xr:uid="{00000000-0005-0000-0000-000015290000}"/>
    <cellStyle name="Calculation 3 4 10" xfId="10541" xr:uid="{00000000-0005-0000-0000-000016290000}"/>
    <cellStyle name="Calculation 3 4 10 2" xfId="10542" xr:uid="{00000000-0005-0000-0000-000017290000}"/>
    <cellStyle name="Calculation 3 4 10 2 2" xfId="10543" xr:uid="{00000000-0005-0000-0000-000018290000}"/>
    <cellStyle name="Calculation 3 4 10 3" xfId="10544" xr:uid="{00000000-0005-0000-0000-000019290000}"/>
    <cellStyle name="Calculation 3 4 11" xfId="10545" xr:uid="{00000000-0005-0000-0000-00001A290000}"/>
    <cellStyle name="Calculation 3 4 11 2" xfId="10546" xr:uid="{00000000-0005-0000-0000-00001B290000}"/>
    <cellStyle name="Calculation 3 4 11 2 2" xfId="10547" xr:uid="{00000000-0005-0000-0000-00001C290000}"/>
    <cellStyle name="Calculation 3 4 11 3" xfId="10548" xr:uid="{00000000-0005-0000-0000-00001D290000}"/>
    <cellStyle name="Calculation 3 4 12" xfId="10549" xr:uid="{00000000-0005-0000-0000-00001E290000}"/>
    <cellStyle name="Calculation 3 4 12 2" xfId="10550" xr:uid="{00000000-0005-0000-0000-00001F290000}"/>
    <cellStyle name="Calculation 3 4 12 2 2" xfId="10551" xr:uid="{00000000-0005-0000-0000-000020290000}"/>
    <cellStyle name="Calculation 3 4 12 3" xfId="10552" xr:uid="{00000000-0005-0000-0000-000021290000}"/>
    <cellStyle name="Calculation 3 4 13" xfId="10553" xr:uid="{00000000-0005-0000-0000-000022290000}"/>
    <cellStyle name="Calculation 3 4 13 2" xfId="10554" xr:uid="{00000000-0005-0000-0000-000023290000}"/>
    <cellStyle name="Calculation 3 4 13 2 2" xfId="10555" xr:uid="{00000000-0005-0000-0000-000024290000}"/>
    <cellStyle name="Calculation 3 4 13 3" xfId="10556" xr:uid="{00000000-0005-0000-0000-000025290000}"/>
    <cellStyle name="Calculation 3 4 14" xfId="10557" xr:uid="{00000000-0005-0000-0000-000026290000}"/>
    <cellStyle name="Calculation 3 4 14 2" xfId="10558" xr:uid="{00000000-0005-0000-0000-000027290000}"/>
    <cellStyle name="Calculation 3 4 14 2 2" xfId="10559" xr:uid="{00000000-0005-0000-0000-000028290000}"/>
    <cellStyle name="Calculation 3 4 14 3" xfId="10560" xr:uid="{00000000-0005-0000-0000-000029290000}"/>
    <cellStyle name="Calculation 3 4 15" xfId="10561" xr:uid="{00000000-0005-0000-0000-00002A290000}"/>
    <cellStyle name="Calculation 3 4 15 2" xfId="10562" xr:uid="{00000000-0005-0000-0000-00002B290000}"/>
    <cellStyle name="Calculation 3 4 15 2 2" xfId="10563" xr:uid="{00000000-0005-0000-0000-00002C290000}"/>
    <cellStyle name="Calculation 3 4 15 3" xfId="10564" xr:uid="{00000000-0005-0000-0000-00002D290000}"/>
    <cellStyle name="Calculation 3 4 16" xfId="10565" xr:uid="{00000000-0005-0000-0000-00002E290000}"/>
    <cellStyle name="Calculation 3 4 16 2" xfId="10566" xr:uid="{00000000-0005-0000-0000-00002F290000}"/>
    <cellStyle name="Calculation 3 4 16 2 2" xfId="10567" xr:uid="{00000000-0005-0000-0000-000030290000}"/>
    <cellStyle name="Calculation 3 4 16 3" xfId="10568" xr:uid="{00000000-0005-0000-0000-000031290000}"/>
    <cellStyle name="Calculation 3 4 17" xfId="10569" xr:uid="{00000000-0005-0000-0000-000032290000}"/>
    <cellStyle name="Calculation 3 4 17 2" xfId="10570" xr:uid="{00000000-0005-0000-0000-000033290000}"/>
    <cellStyle name="Calculation 3 4 17 2 2" xfId="10571" xr:uid="{00000000-0005-0000-0000-000034290000}"/>
    <cellStyle name="Calculation 3 4 17 3" xfId="10572" xr:uid="{00000000-0005-0000-0000-000035290000}"/>
    <cellStyle name="Calculation 3 4 18" xfId="10573" xr:uid="{00000000-0005-0000-0000-000036290000}"/>
    <cellStyle name="Calculation 3 4 18 2" xfId="10574" xr:uid="{00000000-0005-0000-0000-000037290000}"/>
    <cellStyle name="Calculation 3 4 19" xfId="10575" xr:uid="{00000000-0005-0000-0000-000038290000}"/>
    <cellStyle name="Calculation 3 4 2" xfId="10576" xr:uid="{00000000-0005-0000-0000-000039290000}"/>
    <cellStyle name="Calculation 3 4 2 10" xfId="10577" xr:uid="{00000000-0005-0000-0000-00003A290000}"/>
    <cellStyle name="Calculation 3 4 2 10 2" xfId="10578" xr:uid="{00000000-0005-0000-0000-00003B290000}"/>
    <cellStyle name="Calculation 3 4 2 10 2 2" xfId="10579" xr:uid="{00000000-0005-0000-0000-00003C290000}"/>
    <cellStyle name="Calculation 3 4 2 10 3" xfId="10580" xr:uid="{00000000-0005-0000-0000-00003D290000}"/>
    <cellStyle name="Calculation 3 4 2 11" xfId="10581" xr:uid="{00000000-0005-0000-0000-00003E290000}"/>
    <cellStyle name="Calculation 3 4 2 11 2" xfId="10582" xr:uid="{00000000-0005-0000-0000-00003F290000}"/>
    <cellStyle name="Calculation 3 4 2 11 2 2" xfId="10583" xr:uid="{00000000-0005-0000-0000-000040290000}"/>
    <cellStyle name="Calculation 3 4 2 11 3" xfId="10584" xr:uid="{00000000-0005-0000-0000-000041290000}"/>
    <cellStyle name="Calculation 3 4 2 12" xfId="10585" xr:uid="{00000000-0005-0000-0000-000042290000}"/>
    <cellStyle name="Calculation 3 4 2 12 2" xfId="10586" xr:uid="{00000000-0005-0000-0000-000043290000}"/>
    <cellStyle name="Calculation 3 4 2 12 2 2" xfId="10587" xr:uid="{00000000-0005-0000-0000-000044290000}"/>
    <cellStyle name="Calculation 3 4 2 12 3" xfId="10588" xr:uid="{00000000-0005-0000-0000-000045290000}"/>
    <cellStyle name="Calculation 3 4 2 13" xfId="10589" xr:uid="{00000000-0005-0000-0000-000046290000}"/>
    <cellStyle name="Calculation 3 4 2 13 2" xfId="10590" xr:uid="{00000000-0005-0000-0000-000047290000}"/>
    <cellStyle name="Calculation 3 4 2 13 2 2" xfId="10591" xr:uid="{00000000-0005-0000-0000-000048290000}"/>
    <cellStyle name="Calculation 3 4 2 13 3" xfId="10592" xr:uid="{00000000-0005-0000-0000-000049290000}"/>
    <cellStyle name="Calculation 3 4 2 14" xfId="10593" xr:uid="{00000000-0005-0000-0000-00004A290000}"/>
    <cellStyle name="Calculation 3 4 2 14 2" xfId="10594" xr:uid="{00000000-0005-0000-0000-00004B290000}"/>
    <cellStyle name="Calculation 3 4 2 14 2 2" xfId="10595" xr:uid="{00000000-0005-0000-0000-00004C290000}"/>
    <cellStyle name="Calculation 3 4 2 14 3" xfId="10596" xr:uid="{00000000-0005-0000-0000-00004D290000}"/>
    <cellStyle name="Calculation 3 4 2 15" xfId="10597" xr:uid="{00000000-0005-0000-0000-00004E290000}"/>
    <cellStyle name="Calculation 3 4 2 15 2" xfId="10598" xr:uid="{00000000-0005-0000-0000-00004F290000}"/>
    <cellStyle name="Calculation 3 4 2 15 2 2" xfId="10599" xr:uid="{00000000-0005-0000-0000-000050290000}"/>
    <cellStyle name="Calculation 3 4 2 15 3" xfId="10600" xr:uid="{00000000-0005-0000-0000-000051290000}"/>
    <cellStyle name="Calculation 3 4 2 16" xfId="10601" xr:uid="{00000000-0005-0000-0000-000052290000}"/>
    <cellStyle name="Calculation 3 4 2 16 2" xfId="10602" xr:uid="{00000000-0005-0000-0000-000053290000}"/>
    <cellStyle name="Calculation 3 4 2 16 2 2" xfId="10603" xr:uid="{00000000-0005-0000-0000-000054290000}"/>
    <cellStyle name="Calculation 3 4 2 16 3" xfId="10604" xr:uid="{00000000-0005-0000-0000-000055290000}"/>
    <cellStyle name="Calculation 3 4 2 17" xfId="10605" xr:uid="{00000000-0005-0000-0000-000056290000}"/>
    <cellStyle name="Calculation 3 4 2 17 2" xfId="10606" xr:uid="{00000000-0005-0000-0000-000057290000}"/>
    <cellStyle name="Calculation 3 4 2 17 2 2" xfId="10607" xr:uid="{00000000-0005-0000-0000-000058290000}"/>
    <cellStyle name="Calculation 3 4 2 17 3" xfId="10608" xr:uid="{00000000-0005-0000-0000-000059290000}"/>
    <cellStyle name="Calculation 3 4 2 18" xfId="10609" xr:uid="{00000000-0005-0000-0000-00005A290000}"/>
    <cellStyle name="Calculation 3 4 2 18 2" xfId="10610" xr:uid="{00000000-0005-0000-0000-00005B290000}"/>
    <cellStyle name="Calculation 3 4 2 18 2 2" xfId="10611" xr:uid="{00000000-0005-0000-0000-00005C290000}"/>
    <cellStyle name="Calculation 3 4 2 18 3" xfId="10612" xr:uid="{00000000-0005-0000-0000-00005D290000}"/>
    <cellStyle name="Calculation 3 4 2 19" xfId="10613" xr:uid="{00000000-0005-0000-0000-00005E290000}"/>
    <cellStyle name="Calculation 3 4 2 19 2" xfId="10614" xr:uid="{00000000-0005-0000-0000-00005F290000}"/>
    <cellStyle name="Calculation 3 4 2 19 2 2" xfId="10615" xr:uid="{00000000-0005-0000-0000-000060290000}"/>
    <cellStyle name="Calculation 3 4 2 19 3" xfId="10616" xr:uid="{00000000-0005-0000-0000-000061290000}"/>
    <cellStyle name="Calculation 3 4 2 2" xfId="10617" xr:uid="{00000000-0005-0000-0000-000062290000}"/>
    <cellStyle name="Calculation 3 4 2 2 2" xfId="10618" xr:uid="{00000000-0005-0000-0000-000063290000}"/>
    <cellStyle name="Calculation 3 4 2 2 2 2" xfId="10619" xr:uid="{00000000-0005-0000-0000-000064290000}"/>
    <cellStyle name="Calculation 3 4 2 2 2 2 2" xfId="10620" xr:uid="{00000000-0005-0000-0000-000065290000}"/>
    <cellStyle name="Calculation 3 4 2 2 2 3" xfId="10621" xr:uid="{00000000-0005-0000-0000-000066290000}"/>
    <cellStyle name="Calculation 3 4 2 2 2 4" xfId="10622" xr:uid="{00000000-0005-0000-0000-000067290000}"/>
    <cellStyle name="Calculation 3 4 2 2 3" xfId="10623" xr:uid="{00000000-0005-0000-0000-000068290000}"/>
    <cellStyle name="Calculation 3 4 2 2 3 2" xfId="10624" xr:uid="{00000000-0005-0000-0000-000069290000}"/>
    <cellStyle name="Calculation 3 4 2 2 4" xfId="10625" xr:uid="{00000000-0005-0000-0000-00006A290000}"/>
    <cellStyle name="Calculation 3 4 2 2 5" xfId="10626" xr:uid="{00000000-0005-0000-0000-00006B290000}"/>
    <cellStyle name="Calculation 3 4 2 20" xfId="10627" xr:uid="{00000000-0005-0000-0000-00006C290000}"/>
    <cellStyle name="Calculation 3 4 2 20 2" xfId="10628" xr:uid="{00000000-0005-0000-0000-00006D290000}"/>
    <cellStyle name="Calculation 3 4 2 20 2 2" xfId="10629" xr:uid="{00000000-0005-0000-0000-00006E290000}"/>
    <cellStyle name="Calculation 3 4 2 20 3" xfId="10630" xr:uid="{00000000-0005-0000-0000-00006F290000}"/>
    <cellStyle name="Calculation 3 4 2 21" xfId="10631" xr:uid="{00000000-0005-0000-0000-000070290000}"/>
    <cellStyle name="Calculation 3 4 2 21 2" xfId="10632" xr:uid="{00000000-0005-0000-0000-000071290000}"/>
    <cellStyle name="Calculation 3 4 2 22" xfId="10633" xr:uid="{00000000-0005-0000-0000-000072290000}"/>
    <cellStyle name="Calculation 3 4 2 23" xfId="10634" xr:uid="{00000000-0005-0000-0000-000073290000}"/>
    <cellStyle name="Calculation 3 4 2 3" xfId="10635" xr:uid="{00000000-0005-0000-0000-000074290000}"/>
    <cellStyle name="Calculation 3 4 2 3 2" xfId="10636" xr:uid="{00000000-0005-0000-0000-000075290000}"/>
    <cellStyle name="Calculation 3 4 2 3 2 2" xfId="10637" xr:uid="{00000000-0005-0000-0000-000076290000}"/>
    <cellStyle name="Calculation 3 4 2 3 2 3" xfId="10638" xr:uid="{00000000-0005-0000-0000-000077290000}"/>
    <cellStyle name="Calculation 3 4 2 3 3" xfId="10639" xr:uid="{00000000-0005-0000-0000-000078290000}"/>
    <cellStyle name="Calculation 3 4 2 3 3 2" xfId="10640" xr:uid="{00000000-0005-0000-0000-000079290000}"/>
    <cellStyle name="Calculation 3 4 2 3 4" xfId="10641" xr:uid="{00000000-0005-0000-0000-00007A290000}"/>
    <cellStyle name="Calculation 3 4 2 4" xfId="10642" xr:uid="{00000000-0005-0000-0000-00007B290000}"/>
    <cellStyle name="Calculation 3 4 2 4 2" xfId="10643" xr:uid="{00000000-0005-0000-0000-00007C290000}"/>
    <cellStyle name="Calculation 3 4 2 4 2 2" xfId="10644" xr:uid="{00000000-0005-0000-0000-00007D290000}"/>
    <cellStyle name="Calculation 3 4 2 4 3" xfId="10645" xr:uid="{00000000-0005-0000-0000-00007E290000}"/>
    <cellStyle name="Calculation 3 4 2 4 4" xfId="10646" xr:uid="{00000000-0005-0000-0000-00007F290000}"/>
    <cellStyle name="Calculation 3 4 2 5" xfId="10647" xr:uid="{00000000-0005-0000-0000-000080290000}"/>
    <cellStyle name="Calculation 3 4 2 5 2" xfId="10648" xr:uid="{00000000-0005-0000-0000-000081290000}"/>
    <cellStyle name="Calculation 3 4 2 5 2 2" xfId="10649" xr:uid="{00000000-0005-0000-0000-000082290000}"/>
    <cellStyle name="Calculation 3 4 2 5 3" xfId="10650" xr:uid="{00000000-0005-0000-0000-000083290000}"/>
    <cellStyle name="Calculation 3 4 2 5 4" xfId="10651" xr:uid="{00000000-0005-0000-0000-000084290000}"/>
    <cellStyle name="Calculation 3 4 2 6" xfId="10652" xr:uid="{00000000-0005-0000-0000-000085290000}"/>
    <cellStyle name="Calculation 3 4 2 6 2" xfId="10653" xr:uid="{00000000-0005-0000-0000-000086290000}"/>
    <cellStyle name="Calculation 3 4 2 6 2 2" xfId="10654" xr:uid="{00000000-0005-0000-0000-000087290000}"/>
    <cellStyle name="Calculation 3 4 2 6 3" xfId="10655" xr:uid="{00000000-0005-0000-0000-000088290000}"/>
    <cellStyle name="Calculation 3 4 2 7" xfId="10656" xr:uid="{00000000-0005-0000-0000-000089290000}"/>
    <cellStyle name="Calculation 3 4 2 7 2" xfId="10657" xr:uid="{00000000-0005-0000-0000-00008A290000}"/>
    <cellStyle name="Calculation 3 4 2 7 2 2" xfId="10658" xr:uid="{00000000-0005-0000-0000-00008B290000}"/>
    <cellStyle name="Calculation 3 4 2 7 3" xfId="10659" xr:uid="{00000000-0005-0000-0000-00008C290000}"/>
    <cellStyle name="Calculation 3 4 2 8" xfId="10660" xr:uid="{00000000-0005-0000-0000-00008D290000}"/>
    <cellStyle name="Calculation 3 4 2 8 2" xfId="10661" xr:uid="{00000000-0005-0000-0000-00008E290000}"/>
    <cellStyle name="Calculation 3 4 2 8 2 2" xfId="10662" xr:uid="{00000000-0005-0000-0000-00008F290000}"/>
    <cellStyle name="Calculation 3 4 2 8 3" xfId="10663" xr:uid="{00000000-0005-0000-0000-000090290000}"/>
    <cellStyle name="Calculation 3 4 2 9" xfId="10664" xr:uid="{00000000-0005-0000-0000-000091290000}"/>
    <cellStyle name="Calculation 3 4 2 9 2" xfId="10665" xr:uid="{00000000-0005-0000-0000-000092290000}"/>
    <cellStyle name="Calculation 3 4 2 9 2 2" xfId="10666" xr:uid="{00000000-0005-0000-0000-000093290000}"/>
    <cellStyle name="Calculation 3 4 2 9 3" xfId="10667" xr:uid="{00000000-0005-0000-0000-000094290000}"/>
    <cellStyle name="Calculation 3 4 20" xfId="10668" xr:uid="{00000000-0005-0000-0000-000095290000}"/>
    <cellStyle name="Calculation 3 4 3" xfId="10669" xr:uid="{00000000-0005-0000-0000-000096290000}"/>
    <cellStyle name="Calculation 3 4 3 2" xfId="10670" xr:uid="{00000000-0005-0000-0000-000097290000}"/>
    <cellStyle name="Calculation 3 4 3 2 2" xfId="10671" xr:uid="{00000000-0005-0000-0000-000098290000}"/>
    <cellStyle name="Calculation 3 4 3 2 2 2" xfId="10672" xr:uid="{00000000-0005-0000-0000-000099290000}"/>
    <cellStyle name="Calculation 3 4 3 2 3" xfId="10673" xr:uid="{00000000-0005-0000-0000-00009A290000}"/>
    <cellStyle name="Calculation 3 4 3 2 4" xfId="10674" xr:uid="{00000000-0005-0000-0000-00009B290000}"/>
    <cellStyle name="Calculation 3 4 3 3" xfId="10675" xr:uid="{00000000-0005-0000-0000-00009C290000}"/>
    <cellStyle name="Calculation 3 4 3 3 2" xfId="10676" xr:uid="{00000000-0005-0000-0000-00009D290000}"/>
    <cellStyle name="Calculation 3 4 3 4" xfId="10677" xr:uid="{00000000-0005-0000-0000-00009E290000}"/>
    <cellStyle name="Calculation 3 4 3 5" xfId="10678" xr:uid="{00000000-0005-0000-0000-00009F290000}"/>
    <cellStyle name="Calculation 3 4 4" xfId="10679" xr:uid="{00000000-0005-0000-0000-0000A0290000}"/>
    <cellStyle name="Calculation 3 4 4 2" xfId="10680" xr:uid="{00000000-0005-0000-0000-0000A1290000}"/>
    <cellStyle name="Calculation 3 4 4 2 2" xfId="10681" xr:uid="{00000000-0005-0000-0000-0000A2290000}"/>
    <cellStyle name="Calculation 3 4 4 2 3" xfId="10682" xr:uid="{00000000-0005-0000-0000-0000A3290000}"/>
    <cellStyle name="Calculation 3 4 4 3" xfId="10683" xr:uid="{00000000-0005-0000-0000-0000A4290000}"/>
    <cellStyle name="Calculation 3 4 4 3 2" xfId="10684" xr:uid="{00000000-0005-0000-0000-0000A5290000}"/>
    <cellStyle name="Calculation 3 4 4 4" xfId="10685" xr:uid="{00000000-0005-0000-0000-0000A6290000}"/>
    <cellStyle name="Calculation 3 4 5" xfId="10686" xr:uid="{00000000-0005-0000-0000-0000A7290000}"/>
    <cellStyle name="Calculation 3 4 5 2" xfId="10687" xr:uid="{00000000-0005-0000-0000-0000A8290000}"/>
    <cellStyle name="Calculation 3 4 5 2 2" xfId="10688" xr:uid="{00000000-0005-0000-0000-0000A9290000}"/>
    <cellStyle name="Calculation 3 4 5 2 3" xfId="10689" xr:uid="{00000000-0005-0000-0000-0000AA290000}"/>
    <cellStyle name="Calculation 3 4 5 3" xfId="10690" xr:uid="{00000000-0005-0000-0000-0000AB290000}"/>
    <cellStyle name="Calculation 3 4 5 4" xfId="10691" xr:uid="{00000000-0005-0000-0000-0000AC290000}"/>
    <cellStyle name="Calculation 3 4 6" xfId="10692" xr:uid="{00000000-0005-0000-0000-0000AD290000}"/>
    <cellStyle name="Calculation 3 4 6 2" xfId="10693" xr:uid="{00000000-0005-0000-0000-0000AE290000}"/>
    <cellStyle name="Calculation 3 4 6 2 2" xfId="10694" xr:uid="{00000000-0005-0000-0000-0000AF290000}"/>
    <cellStyle name="Calculation 3 4 6 3" xfId="10695" xr:uid="{00000000-0005-0000-0000-0000B0290000}"/>
    <cellStyle name="Calculation 3 4 6 4" xfId="10696" xr:uid="{00000000-0005-0000-0000-0000B1290000}"/>
    <cellStyle name="Calculation 3 4 7" xfId="10697" xr:uid="{00000000-0005-0000-0000-0000B2290000}"/>
    <cellStyle name="Calculation 3 4 7 2" xfId="10698" xr:uid="{00000000-0005-0000-0000-0000B3290000}"/>
    <cellStyle name="Calculation 3 4 7 2 2" xfId="10699" xr:uid="{00000000-0005-0000-0000-0000B4290000}"/>
    <cellStyle name="Calculation 3 4 7 3" xfId="10700" xr:uid="{00000000-0005-0000-0000-0000B5290000}"/>
    <cellStyle name="Calculation 3 4 8" xfId="10701" xr:uid="{00000000-0005-0000-0000-0000B6290000}"/>
    <cellStyle name="Calculation 3 4 8 2" xfId="10702" xr:uid="{00000000-0005-0000-0000-0000B7290000}"/>
    <cellStyle name="Calculation 3 4 8 2 2" xfId="10703" xr:uid="{00000000-0005-0000-0000-0000B8290000}"/>
    <cellStyle name="Calculation 3 4 8 3" xfId="10704" xr:uid="{00000000-0005-0000-0000-0000B9290000}"/>
    <cellStyle name="Calculation 3 4 9" xfId="10705" xr:uid="{00000000-0005-0000-0000-0000BA290000}"/>
    <cellStyle name="Calculation 3 4 9 2" xfId="10706" xr:uid="{00000000-0005-0000-0000-0000BB290000}"/>
    <cellStyle name="Calculation 3 4 9 2 2" xfId="10707" xr:uid="{00000000-0005-0000-0000-0000BC290000}"/>
    <cellStyle name="Calculation 3 4 9 3" xfId="10708" xr:uid="{00000000-0005-0000-0000-0000BD290000}"/>
    <cellStyle name="Calculation 3 5" xfId="10709" xr:uid="{00000000-0005-0000-0000-0000BE290000}"/>
    <cellStyle name="Calculation 3 5 10" xfId="10710" xr:uid="{00000000-0005-0000-0000-0000BF290000}"/>
    <cellStyle name="Calculation 3 5 10 2" xfId="10711" xr:uid="{00000000-0005-0000-0000-0000C0290000}"/>
    <cellStyle name="Calculation 3 5 10 2 2" xfId="10712" xr:uid="{00000000-0005-0000-0000-0000C1290000}"/>
    <cellStyle name="Calculation 3 5 10 3" xfId="10713" xr:uid="{00000000-0005-0000-0000-0000C2290000}"/>
    <cellStyle name="Calculation 3 5 11" xfId="10714" xr:uid="{00000000-0005-0000-0000-0000C3290000}"/>
    <cellStyle name="Calculation 3 5 11 2" xfId="10715" xr:uid="{00000000-0005-0000-0000-0000C4290000}"/>
    <cellStyle name="Calculation 3 5 11 2 2" xfId="10716" xr:uid="{00000000-0005-0000-0000-0000C5290000}"/>
    <cellStyle name="Calculation 3 5 11 3" xfId="10717" xr:uid="{00000000-0005-0000-0000-0000C6290000}"/>
    <cellStyle name="Calculation 3 5 12" xfId="10718" xr:uid="{00000000-0005-0000-0000-0000C7290000}"/>
    <cellStyle name="Calculation 3 5 12 2" xfId="10719" xr:uid="{00000000-0005-0000-0000-0000C8290000}"/>
    <cellStyle name="Calculation 3 5 12 2 2" xfId="10720" xr:uid="{00000000-0005-0000-0000-0000C9290000}"/>
    <cellStyle name="Calculation 3 5 12 3" xfId="10721" xr:uid="{00000000-0005-0000-0000-0000CA290000}"/>
    <cellStyle name="Calculation 3 5 13" xfId="10722" xr:uid="{00000000-0005-0000-0000-0000CB290000}"/>
    <cellStyle name="Calculation 3 5 13 2" xfId="10723" xr:uid="{00000000-0005-0000-0000-0000CC290000}"/>
    <cellStyle name="Calculation 3 5 13 2 2" xfId="10724" xr:uid="{00000000-0005-0000-0000-0000CD290000}"/>
    <cellStyle name="Calculation 3 5 13 3" xfId="10725" xr:uid="{00000000-0005-0000-0000-0000CE290000}"/>
    <cellStyle name="Calculation 3 5 14" xfId="10726" xr:uid="{00000000-0005-0000-0000-0000CF290000}"/>
    <cellStyle name="Calculation 3 5 14 2" xfId="10727" xr:uid="{00000000-0005-0000-0000-0000D0290000}"/>
    <cellStyle name="Calculation 3 5 14 2 2" xfId="10728" xr:uid="{00000000-0005-0000-0000-0000D1290000}"/>
    <cellStyle name="Calculation 3 5 14 3" xfId="10729" xr:uid="{00000000-0005-0000-0000-0000D2290000}"/>
    <cellStyle name="Calculation 3 5 15" xfId="10730" xr:uid="{00000000-0005-0000-0000-0000D3290000}"/>
    <cellStyle name="Calculation 3 5 15 2" xfId="10731" xr:uid="{00000000-0005-0000-0000-0000D4290000}"/>
    <cellStyle name="Calculation 3 5 15 2 2" xfId="10732" xr:uid="{00000000-0005-0000-0000-0000D5290000}"/>
    <cellStyle name="Calculation 3 5 15 3" xfId="10733" xr:uid="{00000000-0005-0000-0000-0000D6290000}"/>
    <cellStyle name="Calculation 3 5 16" xfId="10734" xr:uid="{00000000-0005-0000-0000-0000D7290000}"/>
    <cellStyle name="Calculation 3 5 16 2" xfId="10735" xr:uid="{00000000-0005-0000-0000-0000D8290000}"/>
    <cellStyle name="Calculation 3 5 16 2 2" xfId="10736" xr:uid="{00000000-0005-0000-0000-0000D9290000}"/>
    <cellStyle name="Calculation 3 5 16 3" xfId="10737" xr:uid="{00000000-0005-0000-0000-0000DA290000}"/>
    <cellStyle name="Calculation 3 5 17" xfId="10738" xr:uid="{00000000-0005-0000-0000-0000DB290000}"/>
    <cellStyle name="Calculation 3 5 17 2" xfId="10739" xr:uid="{00000000-0005-0000-0000-0000DC290000}"/>
    <cellStyle name="Calculation 3 5 17 2 2" xfId="10740" xr:uid="{00000000-0005-0000-0000-0000DD290000}"/>
    <cellStyle name="Calculation 3 5 17 3" xfId="10741" xr:uid="{00000000-0005-0000-0000-0000DE290000}"/>
    <cellStyle name="Calculation 3 5 18" xfId="10742" xr:uid="{00000000-0005-0000-0000-0000DF290000}"/>
    <cellStyle name="Calculation 3 5 18 2" xfId="10743" xr:uid="{00000000-0005-0000-0000-0000E0290000}"/>
    <cellStyle name="Calculation 3 5 18 2 2" xfId="10744" xr:uid="{00000000-0005-0000-0000-0000E1290000}"/>
    <cellStyle name="Calculation 3 5 18 3" xfId="10745" xr:uid="{00000000-0005-0000-0000-0000E2290000}"/>
    <cellStyle name="Calculation 3 5 19" xfId="10746" xr:uid="{00000000-0005-0000-0000-0000E3290000}"/>
    <cellStyle name="Calculation 3 5 19 2" xfId="10747" xr:uid="{00000000-0005-0000-0000-0000E4290000}"/>
    <cellStyle name="Calculation 3 5 19 2 2" xfId="10748" xr:uid="{00000000-0005-0000-0000-0000E5290000}"/>
    <cellStyle name="Calculation 3 5 19 3" xfId="10749" xr:uid="{00000000-0005-0000-0000-0000E6290000}"/>
    <cellStyle name="Calculation 3 5 2" xfId="10750" xr:uid="{00000000-0005-0000-0000-0000E7290000}"/>
    <cellStyle name="Calculation 3 5 2 10" xfId="10751" xr:uid="{00000000-0005-0000-0000-0000E8290000}"/>
    <cellStyle name="Calculation 3 5 2 10 2" xfId="10752" xr:uid="{00000000-0005-0000-0000-0000E9290000}"/>
    <cellStyle name="Calculation 3 5 2 10 2 2" xfId="10753" xr:uid="{00000000-0005-0000-0000-0000EA290000}"/>
    <cellStyle name="Calculation 3 5 2 10 3" xfId="10754" xr:uid="{00000000-0005-0000-0000-0000EB290000}"/>
    <cellStyle name="Calculation 3 5 2 11" xfId="10755" xr:uid="{00000000-0005-0000-0000-0000EC290000}"/>
    <cellStyle name="Calculation 3 5 2 11 2" xfId="10756" xr:uid="{00000000-0005-0000-0000-0000ED290000}"/>
    <cellStyle name="Calculation 3 5 2 11 2 2" xfId="10757" xr:uid="{00000000-0005-0000-0000-0000EE290000}"/>
    <cellStyle name="Calculation 3 5 2 11 3" xfId="10758" xr:uid="{00000000-0005-0000-0000-0000EF290000}"/>
    <cellStyle name="Calculation 3 5 2 12" xfId="10759" xr:uid="{00000000-0005-0000-0000-0000F0290000}"/>
    <cellStyle name="Calculation 3 5 2 12 2" xfId="10760" xr:uid="{00000000-0005-0000-0000-0000F1290000}"/>
    <cellStyle name="Calculation 3 5 2 12 2 2" xfId="10761" xr:uid="{00000000-0005-0000-0000-0000F2290000}"/>
    <cellStyle name="Calculation 3 5 2 12 3" xfId="10762" xr:uid="{00000000-0005-0000-0000-0000F3290000}"/>
    <cellStyle name="Calculation 3 5 2 13" xfId="10763" xr:uid="{00000000-0005-0000-0000-0000F4290000}"/>
    <cellStyle name="Calculation 3 5 2 13 2" xfId="10764" xr:uid="{00000000-0005-0000-0000-0000F5290000}"/>
    <cellStyle name="Calculation 3 5 2 13 2 2" xfId="10765" xr:uid="{00000000-0005-0000-0000-0000F6290000}"/>
    <cellStyle name="Calculation 3 5 2 13 3" xfId="10766" xr:uid="{00000000-0005-0000-0000-0000F7290000}"/>
    <cellStyle name="Calculation 3 5 2 14" xfId="10767" xr:uid="{00000000-0005-0000-0000-0000F8290000}"/>
    <cellStyle name="Calculation 3 5 2 14 2" xfId="10768" xr:uid="{00000000-0005-0000-0000-0000F9290000}"/>
    <cellStyle name="Calculation 3 5 2 14 2 2" xfId="10769" xr:uid="{00000000-0005-0000-0000-0000FA290000}"/>
    <cellStyle name="Calculation 3 5 2 14 3" xfId="10770" xr:uid="{00000000-0005-0000-0000-0000FB290000}"/>
    <cellStyle name="Calculation 3 5 2 15" xfId="10771" xr:uid="{00000000-0005-0000-0000-0000FC290000}"/>
    <cellStyle name="Calculation 3 5 2 15 2" xfId="10772" xr:uid="{00000000-0005-0000-0000-0000FD290000}"/>
    <cellStyle name="Calculation 3 5 2 15 2 2" xfId="10773" xr:uid="{00000000-0005-0000-0000-0000FE290000}"/>
    <cellStyle name="Calculation 3 5 2 15 3" xfId="10774" xr:uid="{00000000-0005-0000-0000-0000FF290000}"/>
    <cellStyle name="Calculation 3 5 2 16" xfId="10775" xr:uid="{00000000-0005-0000-0000-0000002A0000}"/>
    <cellStyle name="Calculation 3 5 2 16 2" xfId="10776" xr:uid="{00000000-0005-0000-0000-0000012A0000}"/>
    <cellStyle name="Calculation 3 5 2 16 2 2" xfId="10777" xr:uid="{00000000-0005-0000-0000-0000022A0000}"/>
    <cellStyle name="Calculation 3 5 2 16 3" xfId="10778" xr:uid="{00000000-0005-0000-0000-0000032A0000}"/>
    <cellStyle name="Calculation 3 5 2 17" xfId="10779" xr:uid="{00000000-0005-0000-0000-0000042A0000}"/>
    <cellStyle name="Calculation 3 5 2 17 2" xfId="10780" xr:uid="{00000000-0005-0000-0000-0000052A0000}"/>
    <cellStyle name="Calculation 3 5 2 17 2 2" xfId="10781" xr:uid="{00000000-0005-0000-0000-0000062A0000}"/>
    <cellStyle name="Calculation 3 5 2 17 3" xfId="10782" xr:uid="{00000000-0005-0000-0000-0000072A0000}"/>
    <cellStyle name="Calculation 3 5 2 18" xfId="10783" xr:uid="{00000000-0005-0000-0000-0000082A0000}"/>
    <cellStyle name="Calculation 3 5 2 18 2" xfId="10784" xr:uid="{00000000-0005-0000-0000-0000092A0000}"/>
    <cellStyle name="Calculation 3 5 2 18 2 2" xfId="10785" xr:uid="{00000000-0005-0000-0000-00000A2A0000}"/>
    <cellStyle name="Calculation 3 5 2 18 3" xfId="10786" xr:uid="{00000000-0005-0000-0000-00000B2A0000}"/>
    <cellStyle name="Calculation 3 5 2 19" xfId="10787" xr:uid="{00000000-0005-0000-0000-00000C2A0000}"/>
    <cellStyle name="Calculation 3 5 2 19 2" xfId="10788" xr:uid="{00000000-0005-0000-0000-00000D2A0000}"/>
    <cellStyle name="Calculation 3 5 2 19 2 2" xfId="10789" xr:uid="{00000000-0005-0000-0000-00000E2A0000}"/>
    <cellStyle name="Calculation 3 5 2 19 3" xfId="10790" xr:uid="{00000000-0005-0000-0000-00000F2A0000}"/>
    <cellStyle name="Calculation 3 5 2 2" xfId="10791" xr:uid="{00000000-0005-0000-0000-0000102A0000}"/>
    <cellStyle name="Calculation 3 5 2 2 2" xfId="10792" xr:uid="{00000000-0005-0000-0000-0000112A0000}"/>
    <cellStyle name="Calculation 3 5 2 2 2 2" xfId="10793" xr:uid="{00000000-0005-0000-0000-0000122A0000}"/>
    <cellStyle name="Calculation 3 5 2 2 2 3" xfId="10794" xr:uid="{00000000-0005-0000-0000-0000132A0000}"/>
    <cellStyle name="Calculation 3 5 2 2 3" xfId="10795" xr:uid="{00000000-0005-0000-0000-0000142A0000}"/>
    <cellStyle name="Calculation 3 5 2 2 3 2" xfId="10796" xr:uid="{00000000-0005-0000-0000-0000152A0000}"/>
    <cellStyle name="Calculation 3 5 2 2 4" xfId="10797" xr:uid="{00000000-0005-0000-0000-0000162A0000}"/>
    <cellStyle name="Calculation 3 5 2 20" xfId="10798" xr:uid="{00000000-0005-0000-0000-0000172A0000}"/>
    <cellStyle name="Calculation 3 5 2 20 2" xfId="10799" xr:uid="{00000000-0005-0000-0000-0000182A0000}"/>
    <cellStyle name="Calculation 3 5 2 20 2 2" xfId="10800" xr:uid="{00000000-0005-0000-0000-0000192A0000}"/>
    <cellStyle name="Calculation 3 5 2 20 3" xfId="10801" xr:uid="{00000000-0005-0000-0000-00001A2A0000}"/>
    <cellStyle name="Calculation 3 5 2 21" xfId="10802" xr:uid="{00000000-0005-0000-0000-00001B2A0000}"/>
    <cellStyle name="Calculation 3 5 2 21 2" xfId="10803" xr:uid="{00000000-0005-0000-0000-00001C2A0000}"/>
    <cellStyle name="Calculation 3 5 2 22" xfId="10804" xr:uid="{00000000-0005-0000-0000-00001D2A0000}"/>
    <cellStyle name="Calculation 3 5 2 23" xfId="10805" xr:uid="{00000000-0005-0000-0000-00001E2A0000}"/>
    <cellStyle name="Calculation 3 5 2 3" xfId="10806" xr:uid="{00000000-0005-0000-0000-00001F2A0000}"/>
    <cellStyle name="Calculation 3 5 2 3 2" xfId="10807" xr:uid="{00000000-0005-0000-0000-0000202A0000}"/>
    <cellStyle name="Calculation 3 5 2 3 2 2" xfId="10808" xr:uid="{00000000-0005-0000-0000-0000212A0000}"/>
    <cellStyle name="Calculation 3 5 2 3 3" xfId="10809" xr:uid="{00000000-0005-0000-0000-0000222A0000}"/>
    <cellStyle name="Calculation 3 5 2 3 4" xfId="10810" xr:uid="{00000000-0005-0000-0000-0000232A0000}"/>
    <cellStyle name="Calculation 3 5 2 4" xfId="10811" xr:uid="{00000000-0005-0000-0000-0000242A0000}"/>
    <cellStyle name="Calculation 3 5 2 4 2" xfId="10812" xr:uid="{00000000-0005-0000-0000-0000252A0000}"/>
    <cellStyle name="Calculation 3 5 2 4 2 2" xfId="10813" xr:uid="{00000000-0005-0000-0000-0000262A0000}"/>
    <cellStyle name="Calculation 3 5 2 4 3" xfId="10814" xr:uid="{00000000-0005-0000-0000-0000272A0000}"/>
    <cellStyle name="Calculation 3 5 2 4 4" xfId="10815" xr:uid="{00000000-0005-0000-0000-0000282A0000}"/>
    <cellStyle name="Calculation 3 5 2 5" xfId="10816" xr:uid="{00000000-0005-0000-0000-0000292A0000}"/>
    <cellStyle name="Calculation 3 5 2 5 2" xfId="10817" xr:uid="{00000000-0005-0000-0000-00002A2A0000}"/>
    <cellStyle name="Calculation 3 5 2 5 2 2" xfId="10818" xr:uid="{00000000-0005-0000-0000-00002B2A0000}"/>
    <cellStyle name="Calculation 3 5 2 5 3" xfId="10819" xr:uid="{00000000-0005-0000-0000-00002C2A0000}"/>
    <cellStyle name="Calculation 3 5 2 6" xfId="10820" xr:uid="{00000000-0005-0000-0000-00002D2A0000}"/>
    <cellStyle name="Calculation 3 5 2 6 2" xfId="10821" xr:uid="{00000000-0005-0000-0000-00002E2A0000}"/>
    <cellStyle name="Calculation 3 5 2 6 2 2" xfId="10822" xr:uid="{00000000-0005-0000-0000-00002F2A0000}"/>
    <cellStyle name="Calculation 3 5 2 6 3" xfId="10823" xr:uid="{00000000-0005-0000-0000-0000302A0000}"/>
    <cellStyle name="Calculation 3 5 2 7" xfId="10824" xr:uid="{00000000-0005-0000-0000-0000312A0000}"/>
    <cellStyle name="Calculation 3 5 2 7 2" xfId="10825" xr:uid="{00000000-0005-0000-0000-0000322A0000}"/>
    <cellStyle name="Calculation 3 5 2 7 2 2" xfId="10826" xr:uid="{00000000-0005-0000-0000-0000332A0000}"/>
    <cellStyle name="Calculation 3 5 2 7 3" xfId="10827" xr:uid="{00000000-0005-0000-0000-0000342A0000}"/>
    <cellStyle name="Calculation 3 5 2 8" xfId="10828" xr:uid="{00000000-0005-0000-0000-0000352A0000}"/>
    <cellStyle name="Calculation 3 5 2 8 2" xfId="10829" xr:uid="{00000000-0005-0000-0000-0000362A0000}"/>
    <cellStyle name="Calculation 3 5 2 8 2 2" xfId="10830" xr:uid="{00000000-0005-0000-0000-0000372A0000}"/>
    <cellStyle name="Calculation 3 5 2 8 3" xfId="10831" xr:uid="{00000000-0005-0000-0000-0000382A0000}"/>
    <cellStyle name="Calculation 3 5 2 9" xfId="10832" xr:uid="{00000000-0005-0000-0000-0000392A0000}"/>
    <cellStyle name="Calculation 3 5 2 9 2" xfId="10833" xr:uid="{00000000-0005-0000-0000-00003A2A0000}"/>
    <cellStyle name="Calculation 3 5 2 9 2 2" xfId="10834" xr:uid="{00000000-0005-0000-0000-00003B2A0000}"/>
    <cellStyle name="Calculation 3 5 2 9 3" xfId="10835" xr:uid="{00000000-0005-0000-0000-00003C2A0000}"/>
    <cellStyle name="Calculation 3 5 20" xfId="10836" xr:uid="{00000000-0005-0000-0000-00003D2A0000}"/>
    <cellStyle name="Calculation 3 5 20 2" xfId="10837" xr:uid="{00000000-0005-0000-0000-00003E2A0000}"/>
    <cellStyle name="Calculation 3 5 20 2 2" xfId="10838" xr:uid="{00000000-0005-0000-0000-00003F2A0000}"/>
    <cellStyle name="Calculation 3 5 20 3" xfId="10839" xr:uid="{00000000-0005-0000-0000-0000402A0000}"/>
    <cellStyle name="Calculation 3 5 21" xfId="10840" xr:uid="{00000000-0005-0000-0000-0000412A0000}"/>
    <cellStyle name="Calculation 3 5 21 2" xfId="10841" xr:uid="{00000000-0005-0000-0000-0000422A0000}"/>
    <cellStyle name="Calculation 3 5 21 2 2" xfId="10842" xr:uid="{00000000-0005-0000-0000-0000432A0000}"/>
    <cellStyle name="Calculation 3 5 21 3" xfId="10843" xr:uid="{00000000-0005-0000-0000-0000442A0000}"/>
    <cellStyle name="Calculation 3 5 22" xfId="10844" xr:uid="{00000000-0005-0000-0000-0000452A0000}"/>
    <cellStyle name="Calculation 3 5 22 2" xfId="10845" xr:uid="{00000000-0005-0000-0000-0000462A0000}"/>
    <cellStyle name="Calculation 3 5 23" xfId="10846" xr:uid="{00000000-0005-0000-0000-0000472A0000}"/>
    <cellStyle name="Calculation 3 5 24" xfId="10847" xr:uid="{00000000-0005-0000-0000-0000482A0000}"/>
    <cellStyle name="Calculation 3 5 3" xfId="10848" xr:uid="{00000000-0005-0000-0000-0000492A0000}"/>
    <cellStyle name="Calculation 3 5 3 2" xfId="10849" xr:uid="{00000000-0005-0000-0000-00004A2A0000}"/>
    <cellStyle name="Calculation 3 5 3 2 2" xfId="10850" xr:uid="{00000000-0005-0000-0000-00004B2A0000}"/>
    <cellStyle name="Calculation 3 5 3 2 3" xfId="10851" xr:uid="{00000000-0005-0000-0000-00004C2A0000}"/>
    <cellStyle name="Calculation 3 5 3 3" xfId="10852" xr:uid="{00000000-0005-0000-0000-00004D2A0000}"/>
    <cellStyle name="Calculation 3 5 3 3 2" xfId="10853" xr:uid="{00000000-0005-0000-0000-00004E2A0000}"/>
    <cellStyle name="Calculation 3 5 3 4" xfId="10854" xr:uid="{00000000-0005-0000-0000-00004F2A0000}"/>
    <cellStyle name="Calculation 3 5 4" xfId="10855" xr:uid="{00000000-0005-0000-0000-0000502A0000}"/>
    <cellStyle name="Calculation 3 5 4 2" xfId="10856" xr:uid="{00000000-0005-0000-0000-0000512A0000}"/>
    <cellStyle name="Calculation 3 5 4 2 2" xfId="10857" xr:uid="{00000000-0005-0000-0000-0000522A0000}"/>
    <cellStyle name="Calculation 3 5 4 3" xfId="10858" xr:uid="{00000000-0005-0000-0000-0000532A0000}"/>
    <cellStyle name="Calculation 3 5 4 4" xfId="10859" xr:uid="{00000000-0005-0000-0000-0000542A0000}"/>
    <cellStyle name="Calculation 3 5 5" xfId="10860" xr:uid="{00000000-0005-0000-0000-0000552A0000}"/>
    <cellStyle name="Calculation 3 5 5 2" xfId="10861" xr:uid="{00000000-0005-0000-0000-0000562A0000}"/>
    <cellStyle name="Calculation 3 5 5 2 2" xfId="10862" xr:uid="{00000000-0005-0000-0000-0000572A0000}"/>
    <cellStyle name="Calculation 3 5 5 3" xfId="10863" xr:uid="{00000000-0005-0000-0000-0000582A0000}"/>
    <cellStyle name="Calculation 3 5 5 4" xfId="10864" xr:uid="{00000000-0005-0000-0000-0000592A0000}"/>
    <cellStyle name="Calculation 3 5 6" xfId="10865" xr:uid="{00000000-0005-0000-0000-00005A2A0000}"/>
    <cellStyle name="Calculation 3 5 6 2" xfId="10866" xr:uid="{00000000-0005-0000-0000-00005B2A0000}"/>
    <cellStyle name="Calculation 3 5 6 2 2" xfId="10867" xr:uid="{00000000-0005-0000-0000-00005C2A0000}"/>
    <cellStyle name="Calculation 3 5 6 3" xfId="10868" xr:uid="{00000000-0005-0000-0000-00005D2A0000}"/>
    <cellStyle name="Calculation 3 5 7" xfId="10869" xr:uid="{00000000-0005-0000-0000-00005E2A0000}"/>
    <cellStyle name="Calculation 3 5 7 2" xfId="10870" xr:uid="{00000000-0005-0000-0000-00005F2A0000}"/>
    <cellStyle name="Calculation 3 5 7 2 2" xfId="10871" xr:uid="{00000000-0005-0000-0000-0000602A0000}"/>
    <cellStyle name="Calculation 3 5 7 3" xfId="10872" xr:uid="{00000000-0005-0000-0000-0000612A0000}"/>
    <cellStyle name="Calculation 3 5 8" xfId="10873" xr:uid="{00000000-0005-0000-0000-0000622A0000}"/>
    <cellStyle name="Calculation 3 5 8 2" xfId="10874" xr:uid="{00000000-0005-0000-0000-0000632A0000}"/>
    <cellStyle name="Calculation 3 5 8 2 2" xfId="10875" xr:uid="{00000000-0005-0000-0000-0000642A0000}"/>
    <cellStyle name="Calculation 3 5 8 3" xfId="10876" xr:uid="{00000000-0005-0000-0000-0000652A0000}"/>
    <cellStyle name="Calculation 3 5 9" xfId="10877" xr:uid="{00000000-0005-0000-0000-0000662A0000}"/>
    <cellStyle name="Calculation 3 5 9 2" xfId="10878" xr:uid="{00000000-0005-0000-0000-0000672A0000}"/>
    <cellStyle name="Calculation 3 5 9 2 2" xfId="10879" xr:uid="{00000000-0005-0000-0000-0000682A0000}"/>
    <cellStyle name="Calculation 3 5 9 3" xfId="10880" xr:uid="{00000000-0005-0000-0000-0000692A0000}"/>
    <cellStyle name="Calculation 3 6" xfId="10881" xr:uid="{00000000-0005-0000-0000-00006A2A0000}"/>
    <cellStyle name="Calculation 3 6 10" xfId="10882" xr:uid="{00000000-0005-0000-0000-00006B2A0000}"/>
    <cellStyle name="Calculation 3 6 10 2" xfId="10883" xr:uid="{00000000-0005-0000-0000-00006C2A0000}"/>
    <cellStyle name="Calculation 3 6 10 2 2" xfId="10884" xr:uid="{00000000-0005-0000-0000-00006D2A0000}"/>
    <cellStyle name="Calculation 3 6 10 3" xfId="10885" xr:uid="{00000000-0005-0000-0000-00006E2A0000}"/>
    <cellStyle name="Calculation 3 6 11" xfId="10886" xr:uid="{00000000-0005-0000-0000-00006F2A0000}"/>
    <cellStyle name="Calculation 3 6 11 2" xfId="10887" xr:uid="{00000000-0005-0000-0000-0000702A0000}"/>
    <cellStyle name="Calculation 3 6 11 2 2" xfId="10888" xr:uid="{00000000-0005-0000-0000-0000712A0000}"/>
    <cellStyle name="Calculation 3 6 11 3" xfId="10889" xr:uid="{00000000-0005-0000-0000-0000722A0000}"/>
    <cellStyle name="Calculation 3 6 12" xfId="10890" xr:uid="{00000000-0005-0000-0000-0000732A0000}"/>
    <cellStyle name="Calculation 3 6 12 2" xfId="10891" xr:uid="{00000000-0005-0000-0000-0000742A0000}"/>
    <cellStyle name="Calculation 3 6 12 2 2" xfId="10892" xr:uid="{00000000-0005-0000-0000-0000752A0000}"/>
    <cellStyle name="Calculation 3 6 12 3" xfId="10893" xr:uid="{00000000-0005-0000-0000-0000762A0000}"/>
    <cellStyle name="Calculation 3 6 13" xfId="10894" xr:uid="{00000000-0005-0000-0000-0000772A0000}"/>
    <cellStyle name="Calculation 3 6 13 2" xfId="10895" xr:uid="{00000000-0005-0000-0000-0000782A0000}"/>
    <cellStyle name="Calculation 3 6 13 2 2" xfId="10896" xr:uid="{00000000-0005-0000-0000-0000792A0000}"/>
    <cellStyle name="Calculation 3 6 13 3" xfId="10897" xr:uid="{00000000-0005-0000-0000-00007A2A0000}"/>
    <cellStyle name="Calculation 3 6 14" xfId="10898" xr:uid="{00000000-0005-0000-0000-00007B2A0000}"/>
    <cellStyle name="Calculation 3 6 14 2" xfId="10899" xr:uid="{00000000-0005-0000-0000-00007C2A0000}"/>
    <cellStyle name="Calculation 3 6 14 2 2" xfId="10900" xr:uid="{00000000-0005-0000-0000-00007D2A0000}"/>
    <cellStyle name="Calculation 3 6 14 3" xfId="10901" xr:uid="{00000000-0005-0000-0000-00007E2A0000}"/>
    <cellStyle name="Calculation 3 6 15" xfId="10902" xr:uid="{00000000-0005-0000-0000-00007F2A0000}"/>
    <cellStyle name="Calculation 3 6 15 2" xfId="10903" xr:uid="{00000000-0005-0000-0000-0000802A0000}"/>
    <cellStyle name="Calculation 3 6 15 2 2" xfId="10904" xr:uid="{00000000-0005-0000-0000-0000812A0000}"/>
    <cellStyle name="Calculation 3 6 15 3" xfId="10905" xr:uid="{00000000-0005-0000-0000-0000822A0000}"/>
    <cellStyle name="Calculation 3 6 16" xfId="10906" xr:uid="{00000000-0005-0000-0000-0000832A0000}"/>
    <cellStyle name="Calculation 3 6 16 2" xfId="10907" xr:uid="{00000000-0005-0000-0000-0000842A0000}"/>
    <cellStyle name="Calculation 3 6 16 2 2" xfId="10908" xr:uid="{00000000-0005-0000-0000-0000852A0000}"/>
    <cellStyle name="Calculation 3 6 16 3" xfId="10909" xr:uid="{00000000-0005-0000-0000-0000862A0000}"/>
    <cellStyle name="Calculation 3 6 17" xfId="10910" xr:uid="{00000000-0005-0000-0000-0000872A0000}"/>
    <cellStyle name="Calculation 3 6 17 2" xfId="10911" xr:uid="{00000000-0005-0000-0000-0000882A0000}"/>
    <cellStyle name="Calculation 3 6 17 2 2" xfId="10912" xr:uid="{00000000-0005-0000-0000-0000892A0000}"/>
    <cellStyle name="Calculation 3 6 17 3" xfId="10913" xr:uid="{00000000-0005-0000-0000-00008A2A0000}"/>
    <cellStyle name="Calculation 3 6 18" xfId="10914" xr:uid="{00000000-0005-0000-0000-00008B2A0000}"/>
    <cellStyle name="Calculation 3 6 18 2" xfId="10915" xr:uid="{00000000-0005-0000-0000-00008C2A0000}"/>
    <cellStyle name="Calculation 3 6 18 2 2" xfId="10916" xr:uid="{00000000-0005-0000-0000-00008D2A0000}"/>
    <cellStyle name="Calculation 3 6 18 3" xfId="10917" xr:uid="{00000000-0005-0000-0000-00008E2A0000}"/>
    <cellStyle name="Calculation 3 6 19" xfId="10918" xr:uid="{00000000-0005-0000-0000-00008F2A0000}"/>
    <cellStyle name="Calculation 3 6 19 2" xfId="10919" xr:uid="{00000000-0005-0000-0000-0000902A0000}"/>
    <cellStyle name="Calculation 3 6 19 2 2" xfId="10920" xr:uid="{00000000-0005-0000-0000-0000912A0000}"/>
    <cellStyle name="Calculation 3 6 19 3" xfId="10921" xr:uid="{00000000-0005-0000-0000-0000922A0000}"/>
    <cellStyle name="Calculation 3 6 2" xfId="10922" xr:uid="{00000000-0005-0000-0000-0000932A0000}"/>
    <cellStyle name="Calculation 3 6 2 2" xfId="10923" xr:uid="{00000000-0005-0000-0000-0000942A0000}"/>
    <cellStyle name="Calculation 3 6 2 2 2" xfId="10924" xr:uid="{00000000-0005-0000-0000-0000952A0000}"/>
    <cellStyle name="Calculation 3 6 2 2 3" xfId="10925" xr:uid="{00000000-0005-0000-0000-0000962A0000}"/>
    <cellStyle name="Calculation 3 6 2 3" xfId="10926" xr:uid="{00000000-0005-0000-0000-0000972A0000}"/>
    <cellStyle name="Calculation 3 6 2 3 2" xfId="10927" xr:uid="{00000000-0005-0000-0000-0000982A0000}"/>
    <cellStyle name="Calculation 3 6 2 4" xfId="10928" xr:uid="{00000000-0005-0000-0000-0000992A0000}"/>
    <cellStyle name="Calculation 3 6 20" xfId="10929" xr:uid="{00000000-0005-0000-0000-00009A2A0000}"/>
    <cellStyle name="Calculation 3 6 20 2" xfId="10930" xr:uid="{00000000-0005-0000-0000-00009B2A0000}"/>
    <cellStyle name="Calculation 3 6 20 2 2" xfId="10931" xr:uid="{00000000-0005-0000-0000-00009C2A0000}"/>
    <cellStyle name="Calculation 3 6 20 3" xfId="10932" xr:uid="{00000000-0005-0000-0000-00009D2A0000}"/>
    <cellStyle name="Calculation 3 6 21" xfId="10933" xr:uid="{00000000-0005-0000-0000-00009E2A0000}"/>
    <cellStyle name="Calculation 3 6 21 2" xfId="10934" xr:uid="{00000000-0005-0000-0000-00009F2A0000}"/>
    <cellStyle name="Calculation 3 6 22" xfId="10935" xr:uid="{00000000-0005-0000-0000-0000A02A0000}"/>
    <cellStyle name="Calculation 3 6 23" xfId="10936" xr:uid="{00000000-0005-0000-0000-0000A12A0000}"/>
    <cellStyle name="Calculation 3 6 3" xfId="10937" xr:uid="{00000000-0005-0000-0000-0000A22A0000}"/>
    <cellStyle name="Calculation 3 6 3 2" xfId="10938" xr:uid="{00000000-0005-0000-0000-0000A32A0000}"/>
    <cellStyle name="Calculation 3 6 3 2 2" xfId="10939" xr:uid="{00000000-0005-0000-0000-0000A42A0000}"/>
    <cellStyle name="Calculation 3 6 3 3" xfId="10940" xr:uid="{00000000-0005-0000-0000-0000A52A0000}"/>
    <cellStyle name="Calculation 3 6 3 4" xfId="10941" xr:uid="{00000000-0005-0000-0000-0000A62A0000}"/>
    <cellStyle name="Calculation 3 6 4" xfId="10942" xr:uid="{00000000-0005-0000-0000-0000A72A0000}"/>
    <cellStyle name="Calculation 3 6 4 2" xfId="10943" xr:uid="{00000000-0005-0000-0000-0000A82A0000}"/>
    <cellStyle name="Calculation 3 6 4 2 2" xfId="10944" xr:uid="{00000000-0005-0000-0000-0000A92A0000}"/>
    <cellStyle name="Calculation 3 6 4 3" xfId="10945" xr:uid="{00000000-0005-0000-0000-0000AA2A0000}"/>
    <cellStyle name="Calculation 3 6 4 4" xfId="10946" xr:uid="{00000000-0005-0000-0000-0000AB2A0000}"/>
    <cellStyle name="Calculation 3 6 5" xfId="10947" xr:uid="{00000000-0005-0000-0000-0000AC2A0000}"/>
    <cellStyle name="Calculation 3 6 5 2" xfId="10948" xr:uid="{00000000-0005-0000-0000-0000AD2A0000}"/>
    <cellStyle name="Calculation 3 6 5 2 2" xfId="10949" xr:uid="{00000000-0005-0000-0000-0000AE2A0000}"/>
    <cellStyle name="Calculation 3 6 5 3" xfId="10950" xr:uid="{00000000-0005-0000-0000-0000AF2A0000}"/>
    <cellStyle name="Calculation 3 6 6" xfId="10951" xr:uid="{00000000-0005-0000-0000-0000B02A0000}"/>
    <cellStyle name="Calculation 3 6 6 2" xfId="10952" xr:uid="{00000000-0005-0000-0000-0000B12A0000}"/>
    <cellStyle name="Calculation 3 6 6 2 2" xfId="10953" xr:uid="{00000000-0005-0000-0000-0000B22A0000}"/>
    <cellStyle name="Calculation 3 6 6 3" xfId="10954" xr:uid="{00000000-0005-0000-0000-0000B32A0000}"/>
    <cellStyle name="Calculation 3 6 7" xfId="10955" xr:uid="{00000000-0005-0000-0000-0000B42A0000}"/>
    <cellStyle name="Calculation 3 6 7 2" xfId="10956" xr:uid="{00000000-0005-0000-0000-0000B52A0000}"/>
    <cellStyle name="Calculation 3 6 7 2 2" xfId="10957" xr:uid="{00000000-0005-0000-0000-0000B62A0000}"/>
    <cellStyle name="Calculation 3 6 7 3" xfId="10958" xr:uid="{00000000-0005-0000-0000-0000B72A0000}"/>
    <cellStyle name="Calculation 3 6 8" xfId="10959" xr:uid="{00000000-0005-0000-0000-0000B82A0000}"/>
    <cellStyle name="Calculation 3 6 8 2" xfId="10960" xr:uid="{00000000-0005-0000-0000-0000B92A0000}"/>
    <cellStyle name="Calculation 3 6 8 2 2" xfId="10961" xr:uid="{00000000-0005-0000-0000-0000BA2A0000}"/>
    <cellStyle name="Calculation 3 6 8 3" xfId="10962" xr:uid="{00000000-0005-0000-0000-0000BB2A0000}"/>
    <cellStyle name="Calculation 3 6 9" xfId="10963" xr:uid="{00000000-0005-0000-0000-0000BC2A0000}"/>
    <cellStyle name="Calculation 3 6 9 2" xfId="10964" xr:uid="{00000000-0005-0000-0000-0000BD2A0000}"/>
    <cellStyle name="Calculation 3 6 9 2 2" xfId="10965" xr:uid="{00000000-0005-0000-0000-0000BE2A0000}"/>
    <cellStyle name="Calculation 3 6 9 3" xfId="10966" xr:uid="{00000000-0005-0000-0000-0000BF2A0000}"/>
    <cellStyle name="Calculation 3 7" xfId="10967" xr:uid="{00000000-0005-0000-0000-0000C02A0000}"/>
    <cellStyle name="Calculation 3 7 2" xfId="10968" xr:uid="{00000000-0005-0000-0000-0000C12A0000}"/>
    <cellStyle name="Calculation 3 7 2 2" xfId="10969" xr:uid="{00000000-0005-0000-0000-0000C22A0000}"/>
    <cellStyle name="Calculation 3 7 2 3" xfId="10970" xr:uid="{00000000-0005-0000-0000-0000C32A0000}"/>
    <cellStyle name="Calculation 3 7 3" xfId="10971" xr:uid="{00000000-0005-0000-0000-0000C42A0000}"/>
    <cellStyle name="Calculation 3 7 3 2" xfId="10972" xr:uid="{00000000-0005-0000-0000-0000C52A0000}"/>
    <cellStyle name="Calculation 3 7 4" xfId="10973" xr:uid="{00000000-0005-0000-0000-0000C62A0000}"/>
    <cellStyle name="Calculation 3 8" xfId="10974" xr:uid="{00000000-0005-0000-0000-0000C72A0000}"/>
    <cellStyle name="Calculation 3 8 2" xfId="10975" xr:uid="{00000000-0005-0000-0000-0000C82A0000}"/>
    <cellStyle name="Calculation 3 8 2 2" xfId="10976" xr:uid="{00000000-0005-0000-0000-0000C92A0000}"/>
    <cellStyle name="Calculation 3 8 2 3" xfId="10977" xr:uid="{00000000-0005-0000-0000-0000CA2A0000}"/>
    <cellStyle name="Calculation 3 8 3" xfId="10978" xr:uid="{00000000-0005-0000-0000-0000CB2A0000}"/>
    <cellStyle name="Calculation 3 8 4" xfId="10979" xr:uid="{00000000-0005-0000-0000-0000CC2A0000}"/>
    <cellStyle name="Calculation 3 9" xfId="10980" xr:uid="{00000000-0005-0000-0000-0000CD2A0000}"/>
    <cellStyle name="Calculation 3 9 2" xfId="10981" xr:uid="{00000000-0005-0000-0000-0000CE2A0000}"/>
    <cellStyle name="Calculation 3 9 2 2" xfId="10982" xr:uid="{00000000-0005-0000-0000-0000CF2A0000}"/>
    <cellStyle name="Calculation 3 9 3" xfId="10983" xr:uid="{00000000-0005-0000-0000-0000D02A0000}"/>
    <cellStyle name="Calculation 3 9 4" xfId="10984" xr:uid="{00000000-0005-0000-0000-0000D12A0000}"/>
    <cellStyle name="Calculation 4" xfId="10985" xr:uid="{00000000-0005-0000-0000-0000D22A0000}"/>
    <cellStyle name="Calculation 4 10" xfId="10986" xr:uid="{00000000-0005-0000-0000-0000D32A0000}"/>
    <cellStyle name="Calculation 4 10 2" xfId="10987" xr:uid="{00000000-0005-0000-0000-0000D42A0000}"/>
    <cellStyle name="Calculation 4 10 2 2" xfId="10988" xr:uid="{00000000-0005-0000-0000-0000D52A0000}"/>
    <cellStyle name="Calculation 4 10 3" xfId="10989" xr:uid="{00000000-0005-0000-0000-0000D62A0000}"/>
    <cellStyle name="Calculation 4 11" xfId="10990" xr:uid="{00000000-0005-0000-0000-0000D72A0000}"/>
    <cellStyle name="Calculation 4 11 2" xfId="10991" xr:uid="{00000000-0005-0000-0000-0000D82A0000}"/>
    <cellStyle name="Calculation 4 11 2 2" xfId="10992" xr:uid="{00000000-0005-0000-0000-0000D92A0000}"/>
    <cellStyle name="Calculation 4 11 3" xfId="10993" xr:uid="{00000000-0005-0000-0000-0000DA2A0000}"/>
    <cellStyle name="Calculation 4 12" xfId="10994" xr:uid="{00000000-0005-0000-0000-0000DB2A0000}"/>
    <cellStyle name="Calculation 4 12 2" xfId="10995" xr:uid="{00000000-0005-0000-0000-0000DC2A0000}"/>
    <cellStyle name="Calculation 4 12 2 2" xfId="10996" xr:uid="{00000000-0005-0000-0000-0000DD2A0000}"/>
    <cellStyle name="Calculation 4 12 3" xfId="10997" xr:uid="{00000000-0005-0000-0000-0000DE2A0000}"/>
    <cellStyle name="Calculation 4 13" xfId="10998" xr:uid="{00000000-0005-0000-0000-0000DF2A0000}"/>
    <cellStyle name="Calculation 4 13 2" xfId="10999" xr:uid="{00000000-0005-0000-0000-0000E02A0000}"/>
    <cellStyle name="Calculation 4 13 2 2" xfId="11000" xr:uid="{00000000-0005-0000-0000-0000E12A0000}"/>
    <cellStyle name="Calculation 4 13 3" xfId="11001" xr:uid="{00000000-0005-0000-0000-0000E22A0000}"/>
    <cellStyle name="Calculation 4 14" xfId="11002" xr:uid="{00000000-0005-0000-0000-0000E32A0000}"/>
    <cellStyle name="Calculation 4 14 2" xfId="11003" xr:uid="{00000000-0005-0000-0000-0000E42A0000}"/>
    <cellStyle name="Calculation 4 14 2 2" xfId="11004" xr:uid="{00000000-0005-0000-0000-0000E52A0000}"/>
    <cellStyle name="Calculation 4 14 3" xfId="11005" xr:uid="{00000000-0005-0000-0000-0000E62A0000}"/>
    <cellStyle name="Calculation 4 15" xfId="11006" xr:uid="{00000000-0005-0000-0000-0000E72A0000}"/>
    <cellStyle name="Calculation 4 15 2" xfId="11007" xr:uid="{00000000-0005-0000-0000-0000E82A0000}"/>
    <cellStyle name="Calculation 4 15 2 2" xfId="11008" xr:uid="{00000000-0005-0000-0000-0000E92A0000}"/>
    <cellStyle name="Calculation 4 15 3" xfId="11009" xr:uid="{00000000-0005-0000-0000-0000EA2A0000}"/>
    <cellStyle name="Calculation 4 16" xfId="11010" xr:uid="{00000000-0005-0000-0000-0000EB2A0000}"/>
    <cellStyle name="Calculation 4 16 2" xfId="11011" xr:uid="{00000000-0005-0000-0000-0000EC2A0000}"/>
    <cellStyle name="Calculation 4 16 2 2" xfId="11012" xr:uid="{00000000-0005-0000-0000-0000ED2A0000}"/>
    <cellStyle name="Calculation 4 16 3" xfId="11013" xr:uid="{00000000-0005-0000-0000-0000EE2A0000}"/>
    <cellStyle name="Calculation 4 17" xfId="11014" xr:uid="{00000000-0005-0000-0000-0000EF2A0000}"/>
    <cellStyle name="Calculation 4 17 2" xfId="11015" xr:uid="{00000000-0005-0000-0000-0000F02A0000}"/>
    <cellStyle name="Calculation 4 17 2 2" xfId="11016" xr:uid="{00000000-0005-0000-0000-0000F12A0000}"/>
    <cellStyle name="Calculation 4 17 3" xfId="11017" xr:uid="{00000000-0005-0000-0000-0000F22A0000}"/>
    <cellStyle name="Calculation 4 18" xfId="11018" xr:uid="{00000000-0005-0000-0000-0000F32A0000}"/>
    <cellStyle name="Calculation 4 18 2" xfId="11019" xr:uid="{00000000-0005-0000-0000-0000F42A0000}"/>
    <cellStyle name="Calculation 4 18 2 2" xfId="11020" xr:uid="{00000000-0005-0000-0000-0000F52A0000}"/>
    <cellStyle name="Calculation 4 18 3" xfId="11021" xr:uid="{00000000-0005-0000-0000-0000F62A0000}"/>
    <cellStyle name="Calculation 4 19" xfId="11022" xr:uid="{00000000-0005-0000-0000-0000F72A0000}"/>
    <cellStyle name="Calculation 4 19 2" xfId="11023" xr:uid="{00000000-0005-0000-0000-0000F82A0000}"/>
    <cellStyle name="Calculation 4 19 2 2" xfId="11024" xr:uid="{00000000-0005-0000-0000-0000F92A0000}"/>
    <cellStyle name="Calculation 4 19 3" xfId="11025" xr:uid="{00000000-0005-0000-0000-0000FA2A0000}"/>
    <cellStyle name="Calculation 4 2" xfId="11026" xr:uid="{00000000-0005-0000-0000-0000FB2A0000}"/>
    <cellStyle name="Calculation 4 2 10" xfId="11027" xr:uid="{00000000-0005-0000-0000-0000FC2A0000}"/>
    <cellStyle name="Calculation 4 2 10 2" xfId="11028" xr:uid="{00000000-0005-0000-0000-0000FD2A0000}"/>
    <cellStyle name="Calculation 4 2 10 2 2" xfId="11029" xr:uid="{00000000-0005-0000-0000-0000FE2A0000}"/>
    <cellStyle name="Calculation 4 2 10 3" xfId="11030" xr:uid="{00000000-0005-0000-0000-0000FF2A0000}"/>
    <cellStyle name="Calculation 4 2 11" xfId="11031" xr:uid="{00000000-0005-0000-0000-0000002B0000}"/>
    <cellStyle name="Calculation 4 2 11 2" xfId="11032" xr:uid="{00000000-0005-0000-0000-0000012B0000}"/>
    <cellStyle name="Calculation 4 2 11 2 2" xfId="11033" xr:uid="{00000000-0005-0000-0000-0000022B0000}"/>
    <cellStyle name="Calculation 4 2 11 3" xfId="11034" xr:uid="{00000000-0005-0000-0000-0000032B0000}"/>
    <cellStyle name="Calculation 4 2 12" xfId="11035" xr:uid="{00000000-0005-0000-0000-0000042B0000}"/>
    <cellStyle name="Calculation 4 2 12 2" xfId="11036" xr:uid="{00000000-0005-0000-0000-0000052B0000}"/>
    <cellStyle name="Calculation 4 2 12 2 2" xfId="11037" xr:uid="{00000000-0005-0000-0000-0000062B0000}"/>
    <cellStyle name="Calculation 4 2 12 3" xfId="11038" xr:uid="{00000000-0005-0000-0000-0000072B0000}"/>
    <cellStyle name="Calculation 4 2 13" xfId="11039" xr:uid="{00000000-0005-0000-0000-0000082B0000}"/>
    <cellStyle name="Calculation 4 2 13 2" xfId="11040" xr:uid="{00000000-0005-0000-0000-0000092B0000}"/>
    <cellStyle name="Calculation 4 2 13 2 2" xfId="11041" xr:uid="{00000000-0005-0000-0000-00000A2B0000}"/>
    <cellStyle name="Calculation 4 2 13 3" xfId="11042" xr:uid="{00000000-0005-0000-0000-00000B2B0000}"/>
    <cellStyle name="Calculation 4 2 14" xfId="11043" xr:uid="{00000000-0005-0000-0000-00000C2B0000}"/>
    <cellStyle name="Calculation 4 2 14 2" xfId="11044" xr:uid="{00000000-0005-0000-0000-00000D2B0000}"/>
    <cellStyle name="Calculation 4 2 14 2 2" xfId="11045" xr:uid="{00000000-0005-0000-0000-00000E2B0000}"/>
    <cellStyle name="Calculation 4 2 14 3" xfId="11046" xr:uid="{00000000-0005-0000-0000-00000F2B0000}"/>
    <cellStyle name="Calculation 4 2 15" xfId="11047" xr:uid="{00000000-0005-0000-0000-0000102B0000}"/>
    <cellStyle name="Calculation 4 2 15 2" xfId="11048" xr:uid="{00000000-0005-0000-0000-0000112B0000}"/>
    <cellStyle name="Calculation 4 2 15 2 2" xfId="11049" xr:uid="{00000000-0005-0000-0000-0000122B0000}"/>
    <cellStyle name="Calculation 4 2 15 3" xfId="11050" xr:uid="{00000000-0005-0000-0000-0000132B0000}"/>
    <cellStyle name="Calculation 4 2 16" xfId="11051" xr:uid="{00000000-0005-0000-0000-0000142B0000}"/>
    <cellStyle name="Calculation 4 2 16 2" xfId="11052" xr:uid="{00000000-0005-0000-0000-0000152B0000}"/>
    <cellStyle name="Calculation 4 2 16 2 2" xfId="11053" xr:uid="{00000000-0005-0000-0000-0000162B0000}"/>
    <cellStyle name="Calculation 4 2 16 3" xfId="11054" xr:uid="{00000000-0005-0000-0000-0000172B0000}"/>
    <cellStyle name="Calculation 4 2 17" xfId="11055" xr:uid="{00000000-0005-0000-0000-0000182B0000}"/>
    <cellStyle name="Calculation 4 2 17 2" xfId="11056" xr:uid="{00000000-0005-0000-0000-0000192B0000}"/>
    <cellStyle name="Calculation 4 2 17 2 2" xfId="11057" xr:uid="{00000000-0005-0000-0000-00001A2B0000}"/>
    <cellStyle name="Calculation 4 2 17 3" xfId="11058" xr:uid="{00000000-0005-0000-0000-00001B2B0000}"/>
    <cellStyle name="Calculation 4 2 18" xfId="11059" xr:uid="{00000000-0005-0000-0000-00001C2B0000}"/>
    <cellStyle name="Calculation 4 2 18 2" xfId="11060" xr:uid="{00000000-0005-0000-0000-00001D2B0000}"/>
    <cellStyle name="Calculation 4 2 18 2 2" xfId="11061" xr:uid="{00000000-0005-0000-0000-00001E2B0000}"/>
    <cellStyle name="Calculation 4 2 18 3" xfId="11062" xr:uid="{00000000-0005-0000-0000-00001F2B0000}"/>
    <cellStyle name="Calculation 4 2 19" xfId="11063" xr:uid="{00000000-0005-0000-0000-0000202B0000}"/>
    <cellStyle name="Calculation 4 2 19 2" xfId="11064" xr:uid="{00000000-0005-0000-0000-0000212B0000}"/>
    <cellStyle name="Calculation 4 2 19 2 2" xfId="11065" xr:uid="{00000000-0005-0000-0000-0000222B0000}"/>
    <cellStyle name="Calculation 4 2 19 3" xfId="11066" xr:uid="{00000000-0005-0000-0000-0000232B0000}"/>
    <cellStyle name="Calculation 4 2 2" xfId="11067" xr:uid="{00000000-0005-0000-0000-0000242B0000}"/>
    <cellStyle name="Calculation 4 2 2 10" xfId="11068" xr:uid="{00000000-0005-0000-0000-0000252B0000}"/>
    <cellStyle name="Calculation 4 2 2 10 2" xfId="11069" xr:uid="{00000000-0005-0000-0000-0000262B0000}"/>
    <cellStyle name="Calculation 4 2 2 10 2 2" xfId="11070" xr:uid="{00000000-0005-0000-0000-0000272B0000}"/>
    <cellStyle name="Calculation 4 2 2 10 3" xfId="11071" xr:uid="{00000000-0005-0000-0000-0000282B0000}"/>
    <cellStyle name="Calculation 4 2 2 11" xfId="11072" xr:uid="{00000000-0005-0000-0000-0000292B0000}"/>
    <cellStyle name="Calculation 4 2 2 11 2" xfId="11073" xr:uid="{00000000-0005-0000-0000-00002A2B0000}"/>
    <cellStyle name="Calculation 4 2 2 11 2 2" xfId="11074" xr:uid="{00000000-0005-0000-0000-00002B2B0000}"/>
    <cellStyle name="Calculation 4 2 2 11 3" xfId="11075" xr:uid="{00000000-0005-0000-0000-00002C2B0000}"/>
    <cellStyle name="Calculation 4 2 2 12" xfId="11076" xr:uid="{00000000-0005-0000-0000-00002D2B0000}"/>
    <cellStyle name="Calculation 4 2 2 12 2" xfId="11077" xr:uid="{00000000-0005-0000-0000-00002E2B0000}"/>
    <cellStyle name="Calculation 4 2 2 12 2 2" xfId="11078" xr:uid="{00000000-0005-0000-0000-00002F2B0000}"/>
    <cellStyle name="Calculation 4 2 2 12 3" xfId="11079" xr:uid="{00000000-0005-0000-0000-0000302B0000}"/>
    <cellStyle name="Calculation 4 2 2 13" xfId="11080" xr:uid="{00000000-0005-0000-0000-0000312B0000}"/>
    <cellStyle name="Calculation 4 2 2 13 2" xfId="11081" xr:uid="{00000000-0005-0000-0000-0000322B0000}"/>
    <cellStyle name="Calculation 4 2 2 13 2 2" xfId="11082" xr:uid="{00000000-0005-0000-0000-0000332B0000}"/>
    <cellStyle name="Calculation 4 2 2 13 3" xfId="11083" xr:uid="{00000000-0005-0000-0000-0000342B0000}"/>
    <cellStyle name="Calculation 4 2 2 14" xfId="11084" xr:uid="{00000000-0005-0000-0000-0000352B0000}"/>
    <cellStyle name="Calculation 4 2 2 14 2" xfId="11085" xr:uid="{00000000-0005-0000-0000-0000362B0000}"/>
    <cellStyle name="Calculation 4 2 2 14 2 2" xfId="11086" xr:uid="{00000000-0005-0000-0000-0000372B0000}"/>
    <cellStyle name="Calculation 4 2 2 14 3" xfId="11087" xr:uid="{00000000-0005-0000-0000-0000382B0000}"/>
    <cellStyle name="Calculation 4 2 2 15" xfId="11088" xr:uid="{00000000-0005-0000-0000-0000392B0000}"/>
    <cellStyle name="Calculation 4 2 2 15 2" xfId="11089" xr:uid="{00000000-0005-0000-0000-00003A2B0000}"/>
    <cellStyle name="Calculation 4 2 2 15 2 2" xfId="11090" xr:uid="{00000000-0005-0000-0000-00003B2B0000}"/>
    <cellStyle name="Calculation 4 2 2 15 3" xfId="11091" xr:uid="{00000000-0005-0000-0000-00003C2B0000}"/>
    <cellStyle name="Calculation 4 2 2 16" xfId="11092" xr:uid="{00000000-0005-0000-0000-00003D2B0000}"/>
    <cellStyle name="Calculation 4 2 2 16 2" xfId="11093" xr:uid="{00000000-0005-0000-0000-00003E2B0000}"/>
    <cellStyle name="Calculation 4 2 2 16 2 2" xfId="11094" xr:uid="{00000000-0005-0000-0000-00003F2B0000}"/>
    <cellStyle name="Calculation 4 2 2 16 3" xfId="11095" xr:uid="{00000000-0005-0000-0000-0000402B0000}"/>
    <cellStyle name="Calculation 4 2 2 17" xfId="11096" xr:uid="{00000000-0005-0000-0000-0000412B0000}"/>
    <cellStyle name="Calculation 4 2 2 17 2" xfId="11097" xr:uid="{00000000-0005-0000-0000-0000422B0000}"/>
    <cellStyle name="Calculation 4 2 2 17 2 2" xfId="11098" xr:uid="{00000000-0005-0000-0000-0000432B0000}"/>
    <cellStyle name="Calculation 4 2 2 17 3" xfId="11099" xr:uid="{00000000-0005-0000-0000-0000442B0000}"/>
    <cellStyle name="Calculation 4 2 2 18" xfId="11100" xr:uid="{00000000-0005-0000-0000-0000452B0000}"/>
    <cellStyle name="Calculation 4 2 2 18 2" xfId="11101" xr:uid="{00000000-0005-0000-0000-0000462B0000}"/>
    <cellStyle name="Calculation 4 2 2 19" xfId="11102" xr:uid="{00000000-0005-0000-0000-0000472B0000}"/>
    <cellStyle name="Calculation 4 2 2 2" xfId="11103" xr:uid="{00000000-0005-0000-0000-0000482B0000}"/>
    <cellStyle name="Calculation 4 2 2 2 10" xfId="11104" xr:uid="{00000000-0005-0000-0000-0000492B0000}"/>
    <cellStyle name="Calculation 4 2 2 2 10 2" xfId="11105" xr:uid="{00000000-0005-0000-0000-00004A2B0000}"/>
    <cellStyle name="Calculation 4 2 2 2 10 2 2" xfId="11106" xr:uid="{00000000-0005-0000-0000-00004B2B0000}"/>
    <cellStyle name="Calculation 4 2 2 2 10 3" xfId="11107" xr:uid="{00000000-0005-0000-0000-00004C2B0000}"/>
    <cellStyle name="Calculation 4 2 2 2 11" xfId="11108" xr:uid="{00000000-0005-0000-0000-00004D2B0000}"/>
    <cellStyle name="Calculation 4 2 2 2 11 2" xfId="11109" xr:uid="{00000000-0005-0000-0000-00004E2B0000}"/>
    <cellStyle name="Calculation 4 2 2 2 11 2 2" xfId="11110" xr:uid="{00000000-0005-0000-0000-00004F2B0000}"/>
    <cellStyle name="Calculation 4 2 2 2 11 3" xfId="11111" xr:uid="{00000000-0005-0000-0000-0000502B0000}"/>
    <cellStyle name="Calculation 4 2 2 2 12" xfId="11112" xr:uid="{00000000-0005-0000-0000-0000512B0000}"/>
    <cellStyle name="Calculation 4 2 2 2 12 2" xfId="11113" xr:uid="{00000000-0005-0000-0000-0000522B0000}"/>
    <cellStyle name="Calculation 4 2 2 2 12 2 2" xfId="11114" xr:uid="{00000000-0005-0000-0000-0000532B0000}"/>
    <cellStyle name="Calculation 4 2 2 2 12 3" xfId="11115" xr:uid="{00000000-0005-0000-0000-0000542B0000}"/>
    <cellStyle name="Calculation 4 2 2 2 13" xfId="11116" xr:uid="{00000000-0005-0000-0000-0000552B0000}"/>
    <cellStyle name="Calculation 4 2 2 2 13 2" xfId="11117" xr:uid="{00000000-0005-0000-0000-0000562B0000}"/>
    <cellStyle name="Calculation 4 2 2 2 13 2 2" xfId="11118" xr:uid="{00000000-0005-0000-0000-0000572B0000}"/>
    <cellStyle name="Calculation 4 2 2 2 13 3" xfId="11119" xr:uid="{00000000-0005-0000-0000-0000582B0000}"/>
    <cellStyle name="Calculation 4 2 2 2 14" xfId="11120" xr:uid="{00000000-0005-0000-0000-0000592B0000}"/>
    <cellStyle name="Calculation 4 2 2 2 14 2" xfId="11121" xr:uid="{00000000-0005-0000-0000-00005A2B0000}"/>
    <cellStyle name="Calculation 4 2 2 2 14 2 2" xfId="11122" xr:uid="{00000000-0005-0000-0000-00005B2B0000}"/>
    <cellStyle name="Calculation 4 2 2 2 14 3" xfId="11123" xr:uid="{00000000-0005-0000-0000-00005C2B0000}"/>
    <cellStyle name="Calculation 4 2 2 2 15" xfId="11124" xr:uid="{00000000-0005-0000-0000-00005D2B0000}"/>
    <cellStyle name="Calculation 4 2 2 2 15 2" xfId="11125" xr:uid="{00000000-0005-0000-0000-00005E2B0000}"/>
    <cellStyle name="Calculation 4 2 2 2 15 2 2" xfId="11126" xr:uid="{00000000-0005-0000-0000-00005F2B0000}"/>
    <cellStyle name="Calculation 4 2 2 2 15 3" xfId="11127" xr:uid="{00000000-0005-0000-0000-0000602B0000}"/>
    <cellStyle name="Calculation 4 2 2 2 16" xfId="11128" xr:uid="{00000000-0005-0000-0000-0000612B0000}"/>
    <cellStyle name="Calculation 4 2 2 2 16 2" xfId="11129" xr:uid="{00000000-0005-0000-0000-0000622B0000}"/>
    <cellStyle name="Calculation 4 2 2 2 16 2 2" xfId="11130" xr:uid="{00000000-0005-0000-0000-0000632B0000}"/>
    <cellStyle name="Calculation 4 2 2 2 16 3" xfId="11131" xr:uid="{00000000-0005-0000-0000-0000642B0000}"/>
    <cellStyle name="Calculation 4 2 2 2 17" xfId="11132" xr:uid="{00000000-0005-0000-0000-0000652B0000}"/>
    <cellStyle name="Calculation 4 2 2 2 17 2" xfId="11133" xr:uid="{00000000-0005-0000-0000-0000662B0000}"/>
    <cellStyle name="Calculation 4 2 2 2 17 2 2" xfId="11134" xr:uid="{00000000-0005-0000-0000-0000672B0000}"/>
    <cellStyle name="Calculation 4 2 2 2 17 3" xfId="11135" xr:uid="{00000000-0005-0000-0000-0000682B0000}"/>
    <cellStyle name="Calculation 4 2 2 2 18" xfId="11136" xr:uid="{00000000-0005-0000-0000-0000692B0000}"/>
    <cellStyle name="Calculation 4 2 2 2 18 2" xfId="11137" xr:uid="{00000000-0005-0000-0000-00006A2B0000}"/>
    <cellStyle name="Calculation 4 2 2 2 18 2 2" xfId="11138" xr:uid="{00000000-0005-0000-0000-00006B2B0000}"/>
    <cellStyle name="Calculation 4 2 2 2 18 3" xfId="11139" xr:uid="{00000000-0005-0000-0000-00006C2B0000}"/>
    <cellStyle name="Calculation 4 2 2 2 19" xfId="11140" xr:uid="{00000000-0005-0000-0000-00006D2B0000}"/>
    <cellStyle name="Calculation 4 2 2 2 19 2" xfId="11141" xr:uid="{00000000-0005-0000-0000-00006E2B0000}"/>
    <cellStyle name="Calculation 4 2 2 2 19 2 2" xfId="11142" xr:uid="{00000000-0005-0000-0000-00006F2B0000}"/>
    <cellStyle name="Calculation 4 2 2 2 19 3" xfId="11143" xr:uid="{00000000-0005-0000-0000-0000702B0000}"/>
    <cellStyle name="Calculation 4 2 2 2 2" xfId="11144" xr:uid="{00000000-0005-0000-0000-0000712B0000}"/>
    <cellStyle name="Calculation 4 2 2 2 2 2" xfId="11145" xr:uid="{00000000-0005-0000-0000-0000722B0000}"/>
    <cellStyle name="Calculation 4 2 2 2 2 2 2" xfId="11146" xr:uid="{00000000-0005-0000-0000-0000732B0000}"/>
    <cellStyle name="Calculation 4 2 2 2 2 2 3" xfId="11147" xr:uid="{00000000-0005-0000-0000-0000742B0000}"/>
    <cellStyle name="Calculation 4 2 2 2 2 3" xfId="11148" xr:uid="{00000000-0005-0000-0000-0000752B0000}"/>
    <cellStyle name="Calculation 4 2 2 2 2 3 2" xfId="11149" xr:uid="{00000000-0005-0000-0000-0000762B0000}"/>
    <cellStyle name="Calculation 4 2 2 2 2 4" xfId="11150" xr:uid="{00000000-0005-0000-0000-0000772B0000}"/>
    <cellStyle name="Calculation 4 2 2 2 20" xfId="11151" xr:uid="{00000000-0005-0000-0000-0000782B0000}"/>
    <cellStyle name="Calculation 4 2 2 2 20 2" xfId="11152" xr:uid="{00000000-0005-0000-0000-0000792B0000}"/>
    <cellStyle name="Calculation 4 2 2 2 20 2 2" xfId="11153" xr:uid="{00000000-0005-0000-0000-00007A2B0000}"/>
    <cellStyle name="Calculation 4 2 2 2 20 3" xfId="11154" xr:uid="{00000000-0005-0000-0000-00007B2B0000}"/>
    <cellStyle name="Calculation 4 2 2 2 21" xfId="11155" xr:uid="{00000000-0005-0000-0000-00007C2B0000}"/>
    <cellStyle name="Calculation 4 2 2 2 21 2" xfId="11156" xr:uid="{00000000-0005-0000-0000-00007D2B0000}"/>
    <cellStyle name="Calculation 4 2 2 2 22" xfId="11157" xr:uid="{00000000-0005-0000-0000-00007E2B0000}"/>
    <cellStyle name="Calculation 4 2 2 2 23" xfId="11158" xr:uid="{00000000-0005-0000-0000-00007F2B0000}"/>
    <cellStyle name="Calculation 4 2 2 2 3" xfId="11159" xr:uid="{00000000-0005-0000-0000-0000802B0000}"/>
    <cellStyle name="Calculation 4 2 2 2 3 2" xfId="11160" xr:uid="{00000000-0005-0000-0000-0000812B0000}"/>
    <cellStyle name="Calculation 4 2 2 2 3 2 2" xfId="11161" xr:uid="{00000000-0005-0000-0000-0000822B0000}"/>
    <cellStyle name="Calculation 4 2 2 2 3 3" xfId="11162" xr:uid="{00000000-0005-0000-0000-0000832B0000}"/>
    <cellStyle name="Calculation 4 2 2 2 3 4" xfId="11163" xr:uid="{00000000-0005-0000-0000-0000842B0000}"/>
    <cellStyle name="Calculation 4 2 2 2 4" xfId="11164" xr:uid="{00000000-0005-0000-0000-0000852B0000}"/>
    <cellStyle name="Calculation 4 2 2 2 4 2" xfId="11165" xr:uid="{00000000-0005-0000-0000-0000862B0000}"/>
    <cellStyle name="Calculation 4 2 2 2 4 2 2" xfId="11166" xr:uid="{00000000-0005-0000-0000-0000872B0000}"/>
    <cellStyle name="Calculation 4 2 2 2 4 3" xfId="11167" xr:uid="{00000000-0005-0000-0000-0000882B0000}"/>
    <cellStyle name="Calculation 4 2 2 2 4 4" xfId="11168" xr:uid="{00000000-0005-0000-0000-0000892B0000}"/>
    <cellStyle name="Calculation 4 2 2 2 5" xfId="11169" xr:uid="{00000000-0005-0000-0000-00008A2B0000}"/>
    <cellStyle name="Calculation 4 2 2 2 5 2" xfId="11170" xr:uid="{00000000-0005-0000-0000-00008B2B0000}"/>
    <cellStyle name="Calculation 4 2 2 2 5 2 2" xfId="11171" xr:uid="{00000000-0005-0000-0000-00008C2B0000}"/>
    <cellStyle name="Calculation 4 2 2 2 5 3" xfId="11172" xr:uid="{00000000-0005-0000-0000-00008D2B0000}"/>
    <cellStyle name="Calculation 4 2 2 2 6" xfId="11173" xr:uid="{00000000-0005-0000-0000-00008E2B0000}"/>
    <cellStyle name="Calculation 4 2 2 2 6 2" xfId="11174" xr:uid="{00000000-0005-0000-0000-00008F2B0000}"/>
    <cellStyle name="Calculation 4 2 2 2 6 2 2" xfId="11175" xr:uid="{00000000-0005-0000-0000-0000902B0000}"/>
    <cellStyle name="Calculation 4 2 2 2 6 3" xfId="11176" xr:uid="{00000000-0005-0000-0000-0000912B0000}"/>
    <cellStyle name="Calculation 4 2 2 2 7" xfId="11177" xr:uid="{00000000-0005-0000-0000-0000922B0000}"/>
    <cellStyle name="Calculation 4 2 2 2 7 2" xfId="11178" xr:uid="{00000000-0005-0000-0000-0000932B0000}"/>
    <cellStyle name="Calculation 4 2 2 2 7 2 2" xfId="11179" xr:uid="{00000000-0005-0000-0000-0000942B0000}"/>
    <cellStyle name="Calculation 4 2 2 2 7 3" xfId="11180" xr:uid="{00000000-0005-0000-0000-0000952B0000}"/>
    <cellStyle name="Calculation 4 2 2 2 8" xfId="11181" xr:uid="{00000000-0005-0000-0000-0000962B0000}"/>
    <cellStyle name="Calculation 4 2 2 2 8 2" xfId="11182" xr:uid="{00000000-0005-0000-0000-0000972B0000}"/>
    <cellStyle name="Calculation 4 2 2 2 8 2 2" xfId="11183" xr:uid="{00000000-0005-0000-0000-0000982B0000}"/>
    <cellStyle name="Calculation 4 2 2 2 8 3" xfId="11184" xr:uid="{00000000-0005-0000-0000-0000992B0000}"/>
    <cellStyle name="Calculation 4 2 2 2 9" xfId="11185" xr:uid="{00000000-0005-0000-0000-00009A2B0000}"/>
    <cellStyle name="Calculation 4 2 2 2 9 2" xfId="11186" xr:uid="{00000000-0005-0000-0000-00009B2B0000}"/>
    <cellStyle name="Calculation 4 2 2 2 9 2 2" xfId="11187" xr:uid="{00000000-0005-0000-0000-00009C2B0000}"/>
    <cellStyle name="Calculation 4 2 2 2 9 3" xfId="11188" xr:uid="{00000000-0005-0000-0000-00009D2B0000}"/>
    <cellStyle name="Calculation 4 2 2 20" xfId="11189" xr:uid="{00000000-0005-0000-0000-00009E2B0000}"/>
    <cellStyle name="Calculation 4 2 2 3" xfId="11190" xr:uid="{00000000-0005-0000-0000-00009F2B0000}"/>
    <cellStyle name="Calculation 4 2 2 3 2" xfId="11191" xr:uid="{00000000-0005-0000-0000-0000A02B0000}"/>
    <cellStyle name="Calculation 4 2 2 3 2 2" xfId="11192" xr:uid="{00000000-0005-0000-0000-0000A12B0000}"/>
    <cellStyle name="Calculation 4 2 2 3 2 3" xfId="11193" xr:uid="{00000000-0005-0000-0000-0000A22B0000}"/>
    <cellStyle name="Calculation 4 2 2 3 3" xfId="11194" xr:uid="{00000000-0005-0000-0000-0000A32B0000}"/>
    <cellStyle name="Calculation 4 2 2 3 3 2" xfId="11195" xr:uid="{00000000-0005-0000-0000-0000A42B0000}"/>
    <cellStyle name="Calculation 4 2 2 3 4" xfId="11196" xr:uid="{00000000-0005-0000-0000-0000A52B0000}"/>
    <cellStyle name="Calculation 4 2 2 4" xfId="11197" xr:uid="{00000000-0005-0000-0000-0000A62B0000}"/>
    <cellStyle name="Calculation 4 2 2 4 2" xfId="11198" xr:uid="{00000000-0005-0000-0000-0000A72B0000}"/>
    <cellStyle name="Calculation 4 2 2 4 2 2" xfId="11199" xr:uid="{00000000-0005-0000-0000-0000A82B0000}"/>
    <cellStyle name="Calculation 4 2 2 4 3" xfId="11200" xr:uid="{00000000-0005-0000-0000-0000A92B0000}"/>
    <cellStyle name="Calculation 4 2 2 4 4" xfId="11201" xr:uid="{00000000-0005-0000-0000-0000AA2B0000}"/>
    <cellStyle name="Calculation 4 2 2 5" xfId="11202" xr:uid="{00000000-0005-0000-0000-0000AB2B0000}"/>
    <cellStyle name="Calculation 4 2 2 5 2" xfId="11203" xr:uid="{00000000-0005-0000-0000-0000AC2B0000}"/>
    <cellStyle name="Calculation 4 2 2 5 2 2" xfId="11204" xr:uid="{00000000-0005-0000-0000-0000AD2B0000}"/>
    <cellStyle name="Calculation 4 2 2 5 3" xfId="11205" xr:uid="{00000000-0005-0000-0000-0000AE2B0000}"/>
    <cellStyle name="Calculation 4 2 2 5 4" xfId="11206" xr:uid="{00000000-0005-0000-0000-0000AF2B0000}"/>
    <cellStyle name="Calculation 4 2 2 6" xfId="11207" xr:uid="{00000000-0005-0000-0000-0000B02B0000}"/>
    <cellStyle name="Calculation 4 2 2 6 2" xfId="11208" xr:uid="{00000000-0005-0000-0000-0000B12B0000}"/>
    <cellStyle name="Calculation 4 2 2 6 2 2" xfId="11209" xr:uid="{00000000-0005-0000-0000-0000B22B0000}"/>
    <cellStyle name="Calculation 4 2 2 6 3" xfId="11210" xr:uid="{00000000-0005-0000-0000-0000B32B0000}"/>
    <cellStyle name="Calculation 4 2 2 7" xfId="11211" xr:uid="{00000000-0005-0000-0000-0000B42B0000}"/>
    <cellStyle name="Calculation 4 2 2 7 2" xfId="11212" xr:uid="{00000000-0005-0000-0000-0000B52B0000}"/>
    <cellStyle name="Calculation 4 2 2 7 2 2" xfId="11213" xr:uid="{00000000-0005-0000-0000-0000B62B0000}"/>
    <cellStyle name="Calculation 4 2 2 7 3" xfId="11214" xr:uid="{00000000-0005-0000-0000-0000B72B0000}"/>
    <cellStyle name="Calculation 4 2 2 8" xfId="11215" xr:uid="{00000000-0005-0000-0000-0000B82B0000}"/>
    <cellStyle name="Calculation 4 2 2 8 2" xfId="11216" xr:uid="{00000000-0005-0000-0000-0000B92B0000}"/>
    <cellStyle name="Calculation 4 2 2 8 2 2" xfId="11217" xr:uid="{00000000-0005-0000-0000-0000BA2B0000}"/>
    <cellStyle name="Calculation 4 2 2 8 3" xfId="11218" xr:uid="{00000000-0005-0000-0000-0000BB2B0000}"/>
    <cellStyle name="Calculation 4 2 2 9" xfId="11219" xr:uid="{00000000-0005-0000-0000-0000BC2B0000}"/>
    <cellStyle name="Calculation 4 2 2 9 2" xfId="11220" xr:uid="{00000000-0005-0000-0000-0000BD2B0000}"/>
    <cellStyle name="Calculation 4 2 2 9 2 2" xfId="11221" xr:uid="{00000000-0005-0000-0000-0000BE2B0000}"/>
    <cellStyle name="Calculation 4 2 2 9 3" xfId="11222" xr:uid="{00000000-0005-0000-0000-0000BF2B0000}"/>
    <cellStyle name="Calculation 4 2 20" xfId="11223" xr:uid="{00000000-0005-0000-0000-0000C02B0000}"/>
    <cellStyle name="Calculation 4 2 20 2" xfId="11224" xr:uid="{00000000-0005-0000-0000-0000C12B0000}"/>
    <cellStyle name="Calculation 4 2 20 2 2" xfId="11225" xr:uid="{00000000-0005-0000-0000-0000C22B0000}"/>
    <cellStyle name="Calculation 4 2 20 3" xfId="11226" xr:uid="{00000000-0005-0000-0000-0000C32B0000}"/>
    <cellStyle name="Calculation 4 2 21" xfId="11227" xr:uid="{00000000-0005-0000-0000-0000C42B0000}"/>
    <cellStyle name="Calculation 4 2 21 2" xfId="11228" xr:uid="{00000000-0005-0000-0000-0000C52B0000}"/>
    <cellStyle name="Calculation 4 2 22" xfId="11229" xr:uid="{00000000-0005-0000-0000-0000C62B0000}"/>
    <cellStyle name="Calculation 4 2 23" xfId="11230" xr:uid="{00000000-0005-0000-0000-0000C72B0000}"/>
    <cellStyle name="Calculation 4 2 3" xfId="11231" xr:uid="{00000000-0005-0000-0000-0000C82B0000}"/>
    <cellStyle name="Calculation 4 2 3 10" xfId="11232" xr:uid="{00000000-0005-0000-0000-0000C92B0000}"/>
    <cellStyle name="Calculation 4 2 3 10 2" xfId="11233" xr:uid="{00000000-0005-0000-0000-0000CA2B0000}"/>
    <cellStyle name="Calculation 4 2 3 10 2 2" xfId="11234" xr:uid="{00000000-0005-0000-0000-0000CB2B0000}"/>
    <cellStyle name="Calculation 4 2 3 10 3" xfId="11235" xr:uid="{00000000-0005-0000-0000-0000CC2B0000}"/>
    <cellStyle name="Calculation 4 2 3 11" xfId="11236" xr:uid="{00000000-0005-0000-0000-0000CD2B0000}"/>
    <cellStyle name="Calculation 4 2 3 11 2" xfId="11237" xr:uid="{00000000-0005-0000-0000-0000CE2B0000}"/>
    <cellStyle name="Calculation 4 2 3 11 2 2" xfId="11238" xr:uid="{00000000-0005-0000-0000-0000CF2B0000}"/>
    <cellStyle name="Calculation 4 2 3 11 3" xfId="11239" xr:uid="{00000000-0005-0000-0000-0000D02B0000}"/>
    <cellStyle name="Calculation 4 2 3 12" xfId="11240" xr:uid="{00000000-0005-0000-0000-0000D12B0000}"/>
    <cellStyle name="Calculation 4 2 3 12 2" xfId="11241" xr:uid="{00000000-0005-0000-0000-0000D22B0000}"/>
    <cellStyle name="Calculation 4 2 3 12 2 2" xfId="11242" xr:uid="{00000000-0005-0000-0000-0000D32B0000}"/>
    <cellStyle name="Calculation 4 2 3 12 3" xfId="11243" xr:uid="{00000000-0005-0000-0000-0000D42B0000}"/>
    <cellStyle name="Calculation 4 2 3 13" xfId="11244" xr:uid="{00000000-0005-0000-0000-0000D52B0000}"/>
    <cellStyle name="Calculation 4 2 3 13 2" xfId="11245" xr:uid="{00000000-0005-0000-0000-0000D62B0000}"/>
    <cellStyle name="Calculation 4 2 3 13 2 2" xfId="11246" xr:uid="{00000000-0005-0000-0000-0000D72B0000}"/>
    <cellStyle name="Calculation 4 2 3 13 3" xfId="11247" xr:uid="{00000000-0005-0000-0000-0000D82B0000}"/>
    <cellStyle name="Calculation 4 2 3 14" xfId="11248" xr:uid="{00000000-0005-0000-0000-0000D92B0000}"/>
    <cellStyle name="Calculation 4 2 3 14 2" xfId="11249" xr:uid="{00000000-0005-0000-0000-0000DA2B0000}"/>
    <cellStyle name="Calculation 4 2 3 14 2 2" xfId="11250" xr:uid="{00000000-0005-0000-0000-0000DB2B0000}"/>
    <cellStyle name="Calculation 4 2 3 14 3" xfId="11251" xr:uid="{00000000-0005-0000-0000-0000DC2B0000}"/>
    <cellStyle name="Calculation 4 2 3 15" xfId="11252" xr:uid="{00000000-0005-0000-0000-0000DD2B0000}"/>
    <cellStyle name="Calculation 4 2 3 15 2" xfId="11253" xr:uid="{00000000-0005-0000-0000-0000DE2B0000}"/>
    <cellStyle name="Calculation 4 2 3 15 2 2" xfId="11254" xr:uid="{00000000-0005-0000-0000-0000DF2B0000}"/>
    <cellStyle name="Calculation 4 2 3 15 3" xfId="11255" xr:uid="{00000000-0005-0000-0000-0000E02B0000}"/>
    <cellStyle name="Calculation 4 2 3 16" xfId="11256" xr:uid="{00000000-0005-0000-0000-0000E12B0000}"/>
    <cellStyle name="Calculation 4 2 3 16 2" xfId="11257" xr:uid="{00000000-0005-0000-0000-0000E22B0000}"/>
    <cellStyle name="Calculation 4 2 3 16 2 2" xfId="11258" xr:uid="{00000000-0005-0000-0000-0000E32B0000}"/>
    <cellStyle name="Calculation 4 2 3 16 3" xfId="11259" xr:uid="{00000000-0005-0000-0000-0000E42B0000}"/>
    <cellStyle name="Calculation 4 2 3 17" xfId="11260" xr:uid="{00000000-0005-0000-0000-0000E52B0000}"/>
    <cellStyle name="Calculation 4 2 3 17 2" xfId="11261" xr:uid="{00000000-0005-0000-0000-0000E62B0000}"/>
    <cellStyle name="Calculation 4 2 3 17 2 2" xfId="11262" xr:uid="{00000000-0005-0000-0000-0000E72B0000}"/>
    <cellStyle name="Calculation 4 2 3 17 3" xfId="11263" xr:uid="{00000000-0005-0000-0000-0000E82B0000}"/>
    <cellStyle name="Calculation 4 2 3 18" xfId="11264" xr:uid="{00000000-0005-0000-0000-0000E92B0000}"/>
    <cellStyle name="Calculation 4 2 3 18 2" xfId="11265" xr:uid="{00000000-0005-0000-0000-0000EA2B0000}"/>
    <cellStyle name="Calculation 4 2 3 19" xfId="11266" xr:uid="{00000000-0005-0000-0000-0000EB2B0000}"/>
    <cellStyle name="Calculation 4 2 3 2" xfId="11267" xr:uid="{00000000-0005-0000-0000-0000EC2B0000}"/>
    <cellStyle name="Calculation 4 2 3 2 10" xfId="11268" xr:uid="{00000000-0005-0000-0000-0000ED2B0000}"/>
    <cellStyle name="Calculation 4 2 3 2 10 2" xfId="11269" xr:uid="{00000000-0005-0000-0000-0000EE2B0000}"/>
    <cellStyle name="Calculation 4 2 3 2 10 2 2" xfId="11270" xr:uid="{00000000-0005-0000-0000-0000EF2B0000}"/>
    <cellStyle name="Calculation 4 2 3 2 10 3" xfId="11271" xr:uid="{00000000-0005-0000-0000-0000F02B0000}"/>
    <cellStyle name="Calculation 4 2 3 2 11" xfId="11272" xr:uid="{00000000-0005-0000-0000-0000F12B0000}"/>
    <cellStyle name="Calculation 4 2 3 2 11 2" xfId="11273" xr:uid="{00000000-0005-0000-0000-0000F22B0000}"/>
    <cellStyle name="Calculation 4 2 3 2 11 2 2" xfId="11274" xr:uid="{00000000-0005-0000-0000-0000F32B0000}"/>
    <cellStyle name="Calculation 4 2 3 2 11 3" xfId="11275" xr:uid="{00000000-0005-0000-0000-0000F42B0000}"/>
    <cellStyle name="Calculation 4 2 3 2 12" xfId="11276" xr:uid="{00000000-0005-0000-0000-0000F52B0000}"/>
    <cellStyle name="Calculation 4 2 3 2 12 2" xfId="11277" xr:uid="{00000000-0005-0000-0000-0000F62B0000}"/>
    <cellStyle name="Calculation 4 2 3 2 12 2 2" xfId="11278" xr:uid="{00000000-0005-0000-0000-0000F72B0000}"/>
    <cellStyle name="Calculation 4 2 3 2 12 3" xfId="11279" xr:uid="{00000000-0005-0000-0000-0000F82B0000}"/>
    <cellStyle name="Calculation 4 2 3 2 13" xfId="11280" xr:uid="{00000000-0005-0000-0000-0000F92B0000}"/>
    <cellStyle name="Calculation 4 2 3 2 13 2" xfId="11281" xr:uid="{00000000-0005-0000-0000-0000FA2B0000}"/>
    <cellStyle name="Calculation 4 2 3 2 13 2 2" xfId="11282" xr:uid="{00000000-0005-0000-0000-0000FB2B0000}"/>
    <cellStyle name="Calculation 4 2 3 2 13 3" xfId="11283" xr:uid="{00000000-0005-0000-0000-0000FC2B0000}"/>
    <cellStyle name="Calculation 4 2 3 2 14" xfId="11284" xr:uid="{00000000-0005-0000-0000-0000FD2B0000}"/>
    <cellStyle name="Calculation 4 2 3 2 14 2" xfId="11285" xr:uid="{00000000-0005-0000-0000-0000FE2B0000}"/>
    <cellStyle name="Calculation 4 2 3 2 14 2 2" xfId="11286" xr:uid="{00000000-0005-0000-0000-0000FF2B0000}"/>
    <cellStyle name="Calculation 4 2 3 2 14 3" xfId="11287" xr:uid="{00000000-0005-0000-0000-0000002C0000}"/>
    <cellStyle name="Calculation 4 2 3 2 15" xfId="11288" xr:uid="{00000000-0005-0000-0000-0000012C0000}"/>
    <cellStyle name="Calculation 4 2 3 2 15 2" xfId="11289" xr:uid="{00000000-0005-0000-0000-0000022C0000}"/>
    <cellStyle name="Calculation 4 2 3 2 15 2 2" xfId="11290" xr:uid="{00000000-0005-0000-0000-0000032C0000}"/>
    <cellStyle name="Calculation 4 2 3 2 15 3" xfId="11291" xr:uid="{00000000-0005-0000-0000-0000042C0000}"/>
    <cellStyle name="Calculation 4 2 3 2 16" xfId="11292" xr:uid="{00000000-0005-0000-0000-0000052C0000}"/>
    <cellStyle name="Calculation 4 2 3 2 16 2" xfId="11293" xr:uid="{00000000-0005-0000-0000-0000062C0000}"/>
    <cellStyle name="Calculation 4 2 3 2 16 2 2" xfId="11294" xr:uid="{00000000-0005-0000-0000-0000072C0000}"/>
    <cellStyle name="Calculation 4 2 3 2 16 3" xfId="11295" xr:uid="{00000000-0005-0000-0000-0000082C0000}"/>
    <cellStyle name="Calculation 4 2 3 2 17" xfId="11296" xr:uid="{00000000-0005-0000-0000-0000092C0000}"/>
    <cellStyle name="Calculation 4 2 3 2 17 2" xfId="11297" xr:uid="{00000000-0005-0000-0000-00000A2C0000}"/>
    <cellStyle name="Calculation 4 2 3 2 17 2 2" xfId="11298" xr:uid="{00000000-0005-0000-0000-00000B2C0000}"/>
    <cellStyle name="Calculation 4 2 3 2 17 3" xfId="11299" xr:uid="{00000000-0005-0000-0000-00000C2C0000}"/>
    <cellStyle name="Calculation 4 2 3 2 18" xfId="11300" xr:uid="{00000000-0005-0000-0000-00000D2C0000}"/>
    <cellStyle name="Calculation 4 2 3 2 18 2" xfId="11301" xr:uid="{00000000-0005-0000-0000-00000E2C0000}"/>
    <cellStyle name="Calculation 4 2 3 2 18 2 2" xfId="11302" xr:uid="{00000000-0005-0000-0000-00000F2C0000}"/>
    <cellStyle name="Calculation 4 2 3 2 18 3" xfId="11303" xr:uid="{00000000-0005-0000-0000-0000102C0000}"/>
    <cellStyle name="Calculation 4 2 3 2 19" xfId="11304" xr:uid="{00000000-0005-0000-0000-0000112C0000}"/>
    <cellStyle name="Calculation 4 2 3 2 19 2" xfId="11305" xr:uid="{00000000-0005-0000-0000-0000122C0000}"/>
    <cellStyle name="Calculation 4 2 3 2 19 2 2" xfId="11306" xr:uid="{00000000-0005-0000-0000-0000132C0000}"/>
    <cellStyle name="Calculation 4 2 3 2 19 3" xfId="11307" xr:uid="{00000000-0005-0000-0000-0000142C0000}"/>
    <cellStyle name="Calculation 4 2 3 2 2" xfId="11308" xr:uid="{00000000-0005-0000-0000-0000152C0000}"/>
    <cellStyle name="Calculation 4 2 3 2 2 2" xfId="11309" xr:uid="{00000000-0005-0000-0000-0000162C0000}"/>
    <cellStyle name="Calculation 4 2 3 2 2 2 2" xfId="11310" xr:uid="{00000000-0005-0000-0000-0000172C0000}"/>
    <cellStyle name="Calculation 4 2 3 2 2 3" xfId="11311" xr:uid="{00000000-0005-0000-0000-0000182C0000}"/>
    <cellStyle name="Calculation 4 2 3 2 2 4" xfId="11312" xr:uid="{00000000-0005-0000-0000-0000192C0000}"/>
    <cellStyle name="Calculation 4 2 3 2 20" xfId="11313" xr:uid="{00000000-0005-0000-0000-00001A2C0000}"/>
    <cellStyle name="Calculation 4 2 3 2 20 2" xfId="11314" xr:uid="{00000000-0005-0000-0000-00001B2C0000}"/>
    <cellStyle name="Calculation 4 2 3 2 20 2 2" xfId="11315" xr:uid="{00000000-0005-0000-0000-00001C2C0000}"/>
    <cellStyle name="Calculation 4 2 3 2 20 3" xfId="11316" xr:uid="{00000000-0005-0000-0000-00001D2C0000}"/>
    <cellStyle name="Calculation 4 2 3 2 21" xfId="11317" xr:uid="{00000000-0005-0000-0000-00001E2C0000}"/>
    <cellStyle name="Calculation 4 2 3 2 21 2" xfId="11318" xr:uid="{00000000-0005-0000-0000-00001F2C0000}"/>
    <cellStyle name="Calculation 4 2 3 2 22" xfId="11319" xr:uid="{00000000-0005-0000-0000-0000202C0000}"/>
    <cellStyle name="Calculation 4 2 3 2 23" xfId="11320" xr:uid="{00000000-0005-0000-0000-0000212C0000}"/>
    <cellStyle name="Calculation 4 2 3 2 3" xfId="11321" xr:uid="{00000000-0005-0000-0000-0000222C0000}"/>
    <cellStyle name="Calculation 4 2 3 2 3 2" xfId="11322" xr:uid="{00000000-0005-0000-0000-0000232C0000}"/>
    <cellStyle name="Calculation 4 2 3 2 3 2 2" xfId="11323" xr:uid="{00000000-0005-0000-0000-0000242C0000}"/>
    <cellStyle name="Calculation 4 2 3 2 3 3" xfId="11324" xr:uid="{00000000-0005-0000-0000-0000252C0000}"/>
    <cellStyle name="Calculation 4 2 3 2 3 4" xfId="11325" xr:uid="{00000000-0005-0000-0000-0000262C0000}"/>
    <cellStyle name="Calculation 4 2 3 2 4" xfId="11326" xr:uid="{00000000-0005-0000-0000-0000272C0000}"/>
    <cellStyle name="Calculation 4 2 3 2 4 2" xfId="11327" xr:uid="{00000000-0005-0000-0000-0000282C0000}"/>
    <cellStyle name="Calculation 4 2 3 2 4 2 2" xfId="11328" xr:uid="{00000000-0005-0000-0000-0000292C0000}"/>
    <cellStyle name="Calculation 4 2 3 2 4 3" xfId="11329" xr:uid="{00000000-0005-0000-0000-00002A2C0000}"/>
    <cellStyle name="Calculation 4 2 3 2 5" xfId="11330" xr:uid="{00000000-0005-0000-0000-00002B2C0000}"/>
    <cellStyle name="Calculation 4 2 3 2 5 2" xfId="11331" xr:uid="{00000000-0005-0000-0000-00002C2C0000}"/>
    <cellStyle name="Calculation 4 2 3 2 5 2 2" xfId="11332" xr:uid="{00000000-0005-0000-0000-00002D2C0000}"/>
    <cellStyle name="Calculation 4 2 3 2 5 3" xfId="11333" xr:uid="{00000000-0005-0000-0000-00002E2C0000}"/>
    <cellStyle name="Calculation 4 2 3 2 6" xfId="11334" xr:uid="{00000000-0005-0000-0000-00002F2C0000}"/>
    <cellStyle name="Calculation 4 2 3 2 6 2" xfId="11335" xr:uid="{00000000-0005-0000-0000-0000302C0000}"/>
    <cellStyle name="Calculation 4 2 3 2 6 2 2" xfId="11336" xr:uid="{00000000-0005-0000-0000-0000312C0000}"/>
    <cellStyle name="Calculation 4 2 3 2 6 3" xfId="11337" xr:uid="{00000000-0005-0000-0000-0000322C0000}"/>
    <cellStyle name="Calculation 4 2 3 2 7" xfId="11338" xr:uid="{00000000-0005-0000-0000-0000332C0000}"/>
    <cellStyle name="Calculation 4 2 3 2 7 2" xfId="11339" xr:uid="{00000000-0005-0000-0000-0000342C0000}"/>
    <cellStyle name="Calculation 4 2 3 2 7 2 2" xfId="11340" xr:uid="{00000000-0005-0000-0000-0000352C0000}"/>
    <cellStyle name="Calculation 4 2 3 2 7 3" xfId="11341" xr:uid="{00000000-0005-0000-0000-0000362C0000}"/>
    <cellStyle name="Calculation 4 2 3 2 8" xfId="11342" xr:uid="{00000000-0005-0000-0000-0000372C0000}"/>
    <cellStyle name="Calculation 4 2 3 2 8 2" xfId="11343" xr:uid="{00000000-0005-0000-0000-0000382C0000}"/>
    <cellStyle name="Calculation 4 2 3 2 8 2 2" xfId="11344" xr:uid="{00000000-0005-0000-0000-0000392C0000}"/>
    <cellStyle name="Calculation 4 2 3 2 8 3" xfId="11345" xr:uid="{00000000-0005-0000-0000-00003A2C0000}"/>
    <cellStyle name="Calculation 4 2 3 2 9" xfId="11346" xr:uid="{00000000-0005-0000-0000-00003B2C0000}"/>
    <cellStyle name="Calculation 4 2 3 2 9 2" xfId="11347" xr:uid="{00000000-0005-0000-0000-00003C2C0000}"/>
    <cellStyle name="Calculation 4 2 3 2 9 2 2" xfId="11348" xr:uid="{00000000-0005-0000-0000-00003D2C0000}"/>
    <cellStyle name="Calculation 4 2 3 2 9 3" xfId="11349" xr:uid="{00000000-0005-0000-0000-00003E2C0000}"/>
    <cellStyle name="Calculation 4 2 3 20" xfId="11350" xr:uid="{00000000-0005-0000-0000-00003F2C0000}"/>
    <cellStyle name="Calculation 4 2 3 3" xfId="11351" xr:uid="{00000000-0005-0000-0000-0000402C0000}"/>
    <cellStyle name="Calculation 4 2 3 3 2" xfId="11352" xr:uid="{00000000-0005-0000-0000-0000412C0000}"/>
    <cellStyle name="Calculation 4 2 3 3 2 2" xfId="11353" xr:uid="{00000000-0005-0000-0000-0000422C0000}"/>
    <cellStyle name="Calculation 4 2 3 3 3" xfId="11354" xr:uid="{00000000-0005-0000-0000-0000432C0000}"/>
    <cellStyle name="Calculation 4 2 3 3 4" xfId="11355" xr:uid="{00000000-0005-0000-0000-0000442C0000}"/>
    <cellStyle name="Calculation 4 2 3 4" xfId="11356" xr:uid="{00000000-0005-0000-0000-0000452C0000}"/>
    <cellStyle name="Calculation 4 2 3 4 2" xfId="11357" xr:uid="{00000000-0005-0000-0000-0000462C0000}"/>
    <cellStyle name="Calculation 4 2 3 4 2 2" xfId="11358" xr:uid="{00000000-0005-0000-0000-0000472C0000}"/>
    <cellStyle name="Calculation 4 2 3 4 3" xfId="11359" xr:uid="{00000000-0005-0000-0000-0000482C0000}"/>
    <cellStyle name="Calculation 4 2 3 4 4" xfId="11360" xr:uid="{00000000-0005-0000-0000-0000492C0000}"/>
    <cellStyle name="Calculation 4 2 3 5" xfId="11361" xr:uid="{00000000-0005-0000-0000-00004A2C0000}"/>
    <cellStyle name="Calculation 4 2 3 5 2" xfId="11362" xr:uid="{00000000-0005-0000-0000-00004B2C0000}"/>
    <cellStyle name="Calculation 4 2 3 5 2 2" xfId="11363" xr:uid="{00000000-0005-0000-0000-00004C2C0000}"/>
    <cellStyle name="Calculation 4 2 3 5 3" xfId="11364" xr:uid="{00000000-0005-0000-0000-00004D2C0000}"/>
    <cellStyle name="Calculation 4 2 3 6" xfId="11365" xr:uid="{00000000-0005-0000-0000-00004E2C0000}"/>
    <cellStyle name="Calculation 4 2 3 6 2" xfId="11366" xr:uid="{00000000-0005-0000-0000-00004F2C0000}"/>
    <cellStyle name="Calculation 4 2 3 6 2 2" xfId="11367" xr:uid="{00000000-0005-0000-0000-0000502C0000}"/>
    <cellStyle name="Calculation 4 2 3 6 3" xfId="11368" xr:uid="{00000000-0005-0000-0000-0000512C0000}"/>
    <cellStyle name="Calculation 4 2 3 7" xfId="11369" xr:uid="{00000000-0005-0000-0000-0000522C0000}"/>
    <cellStyle name="Calculation 4 2 3 7 2" xfId="11370" xr:uid="{00000000-0005-0000-0000-0000532C0000}"/>
    <cellStyle name="Calculation 4 2 3 7 2 2" xfId="11371" xr:uid="{00000000-0005-0000-0000-0000542C0000}"/>
    <cellStyle name="Calculation 4 2 3 7 3" xfId="11372" xr:uid="{00000000-0005-0000-0000-0000552C0000}"/>
    <cellStyle name="Calculation 4 2 3 8" xfId="11373" xr:uid="{00000000-0005-0000-0000-0000562C0000}"/>
    <cellStyle name="Calculation 4 2 3 8 2" xfId="11374" xr:uid="{00000000-0005-0000-0000-0000572C0000}"/>
    <cellStyle name="Calculation 4 2 3 8 2 2" xfId="11375" xr:uid="{00000000-0005-0000-0000-0000582C0000}"/>
    <cellStyle name="Calculation 4 2 3 8 3" xfId="11376" xr:uid="{00000000-0005-0000-0000-0000592C0000}"/>
    <cellStyle name="Calculation 4 2 3 9" xfId="11377" xr:uid="{00000000-0005-0000-0000-00005A2C0000}"/>
    <cellStyle name="Calculation 4 2 3 9 2" xfId="11378" xr:uid="{00000000-0005-0000-0000-00005B2C0000}"/>
    <cellStyle name="Calculation 4 2 3 9 2 2" xfId="11379" xr:uid="{00000000-0005-0000-0000-00005C2C0000}"/>
    <cellStyle name="Calculation 4 2 3 9 3" xfId="11380" xr:uid="{00000000-0005-0000-0000-00005D2C0000}"/>
    <cellStyle name="Calculation 4 2 4" xfId="11381" xr:uid="{00000000-0005-0000-0000-00005E2C0000}"/>
    <cellStyle name="Calculation 4 2 4 10" xfId="11382" xr:uid="{00000000-0005-0000-0000-00005F2C0000}"/>
    <cellStyle name="Calculation 4 2 4 10 2" xfId="11383" xr:uid="{00000000-0005-0000-0000-0000602C0000}"/>
    <cellStyle name="Calculation 4 2 4 10 2 2" xfId="11384" xr:uid="{00000000-0005-0000-0000-0000612C0000}"/>
    <cellStyle name="Calculation 4 2 4 10 3" xfId="11385" xr:uid="{00000000-0005-0000-0000-0000622C0000}"/>
    <cellStyle name="Calculation 4 2 4 11" xfId="11386" xr:uid="{00000000-0005-0000-0000-0000632C0000}"/>
    <cellStyle name="Calculation 4 2 4 11 2" xfId="11387" xr:uid="{00000000-0005-0000-0000-0000642C0000}"/>
    <cellStyle name="Calculation 4 2 4 11 2 2" xfId="11388" xr:uid="{00000000-0005-0000-0000-0000652C0000}"/>
    <cellStyle name="Calculation 4 2 4 11 3" xfId="11389" xr:uid="{00000000-0005-0000-0000-0000662C0000}"/>
    <cellStyle name="Calculation 4 2 4 12" xfId="11390" xr:uid="{00000000-0005-0000-0000-0000672C0000}"/>
    <cellStyle name="Calculation 4 2 4 12 2" xfId="11391" xr:uid="{00000000-0005-0000-0000-0000682C0000}"/>
    <cellStyle name="Calculation 4 2 4 12 2 2" xfId="11392" xr:uid="{00000000-0005-0000-0000-0000692C0000}"/>
    <cellStyle name="Calculation 4 2 4 12 3" xfId="11393" xr:uid="{00000000-0005-0000-0000-00006A2C0000}"/>
    <cellStyle name="Calculation 4 2 4 13" xfId="11394" xr:uid="{00000000-0005-0000-0000-00006B2C0000}"/>
    <cellStyle name="Calculation 4 2 4 13 2" xfId="11395" xr:uid="{00000000-0005-0000-0000-00006C2C0000}"/>
    <cellStyle name="Calculation 4 2 4 13 2 2" xfId="11396" xr:uid="{00000000-0005-0000-0000-00006D2C0000}"/>
    <cellStyle name="Calculation 4 2 4 13 3" xfId="11397" xr:uid="{00000000-0005-0000-0000-00006E2C0000}"/>
    <cellStyle name="Calculation 4 2 4 14" xfId="11398" xr:uid="{00000000-0005-0000-0000-00006F2C0000}"/>
    <cellStyle name="Calculation 4 2 4 14 2" xfId="11399" xr:uid="{00000000-0005-0000-0000-0000702C0000}"/>
    <cellStyle name="Calculation 4 2 4 14 2 2" xfId="11400" xr:uid="{00000000-0005-0000-0000-0000712C0000}"/>
    <cellStyle name="Calculation 4 2 4 14 3" xfId="11401" xr:uid="{00000000-0005-0000-0000-0000722C0000}"/>
    <cellStyle name="Calculation 4 2 4 15" xfId="11402" xr:uid="{00000000-0005-0000-0000-0000732C0000}"/>
    <cellStyle name="Calculation 4 2 4 15 2" xfId="11403" xr:uid="{00000000-0005-0000-0000-0000742C0000}"/>
    <cellStyle name="Calculation 4 2 4 15 2 2" xfId="11404" xr:uid="{00000000-0005-0000-0000-0000752C0000}"/>
    <cellStyle name="Calculation 4 2 4 15 3" xfId="11405" xr:uid="{00000000-0005-0000-0000-0000762C0000}"/>
    <cellStyle name="Calculation 4 2 4 16" xfId="11406" xr:uid="{00000000-0005-0000-0000-0000772C0000}"/>
    <cellStyle name="Calculation 4 2 4 16 2" xfId="11407" xr:uid="{00000000-0005-0000-0000-0000782C0000}"/>
    <cellStyle name="Calculation 4 2 4 16 2 2" xfId="11408" xr:uid="{00000000-0005-0000-0000-0000792C0000}"/>
    <cellStyle name="Calculation 4 2 4 16 3" xfId="11409" xr:uid="{00000000-0005-0000-0000-00007A2C0000}"/>
    <cellStyle name="Calculation 4 2 4 17" xfId="11410" xr:uid="{00000000-0005-0000-0000-00007B2C0000}"/>
    <cellStyle name="Calculation 4 2 4 17 2" xfId="11411" xr:uid="{00000000-0005-0000-0000-00007C2C0000}"/>
    <cellStyle name="Calculation 4 2 4 17 2 2" xfId="11412" xr:uid="{00000000-0005-0000-0000-00007D2C0000}"/>
    <cellStyle name="Calculation 4 2 4 17 3" xfId="11413" xr:uid="{00000000-0005-0000-0000-00007E2C0000}"/>
    <cellStyle name="Calculation 4 2 4 18" xfId="11414" xr:uid="{00000000-0005-0000-0000-00007F2C0000}"/>
    <cellStyle name="Calculation 4 2 4 18 2" xfId="11415" xr:uid="{00000000-0005-0000-0000-0000802C0000}"/>
    <cellStyle name="Calculation 4 2 4 18 2 2" xfId="11416" xr:uid="{00000000-0005-0000-0000-0000812C0000}"/>
    <cellStyle name="Calculation 4 2 4 18 3" xfId="11417" xr:uid="{00000000-0005-0000-0000-0000822C0000}"/>
    <cellStyle name="Calculation 4 2 4 19" xfId="11418" xr:uid="{00000000-0005-0000-0000-0000832C0000}"/>
    <cellStyle name="Calculation 4 2 4 19 2" xfId="11419" xr:uid="{00000000-0005-0000-0000-0000842C0000}"/>
    <cellStyle name="Calculation 4 2 4 19 2 2" xfId="11420" xr:uid="{00000000-0005-0000-0000-0000852C0000}"/>
    <cellStyle name="Calculation 4 2 4 19 3" xfId="11421" xr:uid="{00000000-0005-0000-0000-0000862C0000}"/>
    <cellStyle name="Calculation 4 2 4 2" xfId="11422" xr:uid="{00000000-0005-0000-0000-0000872C0000}"/>
    <cellStyle name="Calculation 4 2 4 2 10" xfId="11423" xr:uid="{00000000-0005-0000-0000-0000882C0000}"/>
    <cellStyle name="Calculation 4 2 4 2 10 2" xfId="11424" xr:uid="{00000000-0005-0000-0000-0000892C0000}"/>
    <cellStyle name="Calculation 4 2 4 2 10 2 2" xfId="11425" xr:uid="{00000000-0005-0000-0000-00008A2C0000}"/>
    <cellStyle name="Calculation 4 2 4 2 10 3" xfId="11426" xr:uid="{00000000-0005-0000-0000-00008B2C0000}"/>
    <cellStyle name="Calculation 4 2 4 2 11" xfId="11427" xr:uid="{00000000-0005-0000-0000-00008C2C0000}"/>
    <cellStyle name="Calculation 4 2 4 2 11 2" xfId="11428" xr:uid="{00000000-0005-0000-0000-00008D2C0000}"/>
    <cellStyle name="Calculation 4 2 4 2 11 2 2" xfId="11429" xr:uid="{00000000-0005-0000-0000-00008E2C0000}"/>
    <cellStyle name="Calculation 4 2 4 2 11 3" xfId="11430" xr:uid="{00000000-0005-0000-0000-00008F2C0000}"/>
    <cellStyle name="Calculation 4 2 4 2 12" xfId="11431" xr:uid="{00000000-0005-0000-0000-0000902C0000}"/>
    <cellStyle name="Calculation 4 2 4 2 12 2" xfId="11432" xr:uid="{00000000-0005-0000-0000-0000912C0000}"/>
    <cellStyle name="Calculation 4 2 4 2 12 2 2" xfId="11433" xr:uid="{00000000-0005-0000-0000-0000922C0000}"/>
    <cellStyle name="Calculation 4 2 4 2 12 3" xfId="11434" xr:uid="{00000000-0005-0000-0000-0000932C0000}"/>
    <cellStyle name="Calculation 4 2 4 2 13" xfId="11435" xr:uid="{00000000-0005-0000-0000-0000942C0000}"/>
    <cellStyle name="Calculation 4 2 4 2 13 2" xfId="11436" xr:uid="{00000000-0005-0000-0000-0000952C0000}"/>
    <cellStyle name="Calculation 4 2 4 2 13 2 2" xfId="11437" xr:uid="{00000000-0005-0000-0000-0000962C0000}"/>
    <cellStyle name="Calculation 4 2 4 2 13 3" xfId="11438" xr:uid="{00000000-0005-0000-0000-0000972C0000}"/>
    <cellStyle name="Calculation 4 2 4 2 14" xfId="11439" xr:uid="{00000000-0005-0000-0000-0000982C0000}"/>
    <cellStyle name="Calculation 4 2 4 2 14 2" xfId="11440" xr:uid="{00000000-0005-0000-0000-0000992C0000}"/>
    <cellStyle name="Calculation 4 2 4 2 14 2 2" xfId="11441" xr:uid="{00000000-0005-0000-0000-00009A2C0000}"/>
    <cellStyle name="Calculation 4 2 4 2 14 3" xfId="11442" xr:uid="{00000000-0005-0000-0000-00009B2C0000}"/>
    <cellStyle name="Calculation 4 2 4 2 15" xfId="11443" xr:uid="{00000000-0005-0000-0000-00009C2C0000}"/>
    <cellStyle name="Calculation 4 2 4 2 15 2" xfId="11444" xr:uid="{00000000-0005-0000-0000-00009D2C0000}"/>
    <cellStyle name="Calculation 4 2 4 2 15 2 2" xfId="11445" xr:uid="{00000000-0005-0000-0000-00009E2C0000}"/>
    <cellStyle name="Calculation 4 2 4 2 15 3" xfId="11446" xr:uid="{00000000-0005-0000-0000-00009F2C0000}"/>
    <cellStyle name="Calculation 4 2 4 2 16" xfId="11447" xr:uid="{00000000-0005-0000-0000-0000A02C0000}"/>
    <cellStyle name="Calculation 4 2 4 2 16 2" xfId="11448" xr:uid="{00000000-0005-0000-0000-0000A12C0000}"/>
    <cellStyle name="Calculation 4 2 4 2 16 2 2" xfId="11449" xr:uid="{00000000-0005-0000-0000-0000A22C0000}"/>
    <cellStyle name="Calculation 4 2 4 2 16 3" xfId="11450" xr:uid="{00000000-0005-0000-0000-0000A32C0000}"/>
    <cellStyle name="Calculation 4 2 4 2 17" xfId="11451" xr:uid="{00000000-0005-0000-0000-0000A42C0000}"/>
    <cellStyle name="Calculation 4 2 4 2 17 2" xfId="11452" xr:uid="{00000000-0005-0000-0000-0000A52C0000}"/>
    <cellStyle name="Calculation 4 2 4 2 17 2 2" xfId="11453" xr:uid="{00000000-0005-0000-0000-0000A62C0000}"/>
    <cellStyle name="Calculation 4 2 4 2 17 3" xfId="11454" xr:uid="{00000000-0005-0000-0000-0000A72C0000}"/>
    <cellStyle name="Calculation 4 2 4 2 18" xfId="11455" xr:uid="{00000000-0005-0000-0000-0000A82C0000}"/>
    <cellStyle name="Calculation 4 2 4 2 18 2" xfId="11456" xr:uid="{00000000-0005-0000-0000-0000A92C0000}"/>
    <cellStyle name="Calculation 4 2 4 2 18 2 2" xfId="11457" xr:uid="{00000000-0005-0000-0000-0000AA2C0000}"/>
    <cellStyle name="Calculation 4 2 4 2 18 3" xfId="11458" xr:uid="{00000000-0005-0000-0000-0000AB2C0000}"/>
    <cellStyle name="Calculation 4 2 4 2 19" xfId="11459" xr:uid="{00000000-0005-0000-0000-0000AC2C0000}"/>
    <cellStyle name="Calculation 4 2 4 2 19 2" xfId="11460" xr:uid="{00000000-0005-0000-0000-0000AD2C0000}"/>
    <cellStyle name="Calculation 4 2 4 2 19 2 2" xfId="11461" xr:uid="{00000000-0005-0000-0000-0000AE2C0000}"/>
    <cellStyle name="Calculation 4 2 4 2 19 3" xfId="11462" xr:uid="{00000000-0005-0000-0000-0000AF2C0000}"/>
    <cellStyle name="Calculation 4 2 4 2 2" xfId="11463" xr:uid="{00000000-0005-0000-0000-0000B02C0000}"/>
    <cellStyle name="Calculation 4 2 4 2 2 2" xfId="11464" xr:uid="{00000000-0005-0000-0000-0000B12C0000}"/>
    <cellStyle name="Calculation 4 2 4 2 2 2 2" xfId="11465" xr:uid="{00000000-0005-0000-0000-0000B22C0000}"/>
    <cellStyle name="Calculation 4 2 4 2 2 3" xfId="11466" xr:uid="{00000000-0005-0000-0000-0000B32C0000}"/>
    <cellStyle name="Calculation 4 2 4 2 2 4" xfId="11467" xr:uid="{00000000-0005-0000-0000-0000B42C0000}"/>
    <cellStyle name="Calculation 4 2 4 2 20" xfId="11468" xr:uid="{00000000-0005-0000-0000-0000B52C0000}"/>
    <cellStyle name="Calculation 4 2 4 2 20 2" xfId="11469" xr:uid="{00000000-0005-0000-0000-0000B62C0000}"/>
    <cellStyle name="Calculation 4 2 4 2 20 2 2" xfId="11470" xr:uid="{00000000-0005-0000-0000-0000B72C0000}"/>
    <cellStyle name="Calculation 4 2 4 2 20 3" xfId="11471" xr:uid="{00000000-0005-0000-0000-0000B82C0000}"/>
    <cellStyle name="Calculation 4 2 4 2 21" xfId="11472" xr:uid="{00000000-0005-0000-0000-0000B92C0000}"/>
    <cellStyle name="Calculation 4 2 4 2 21 2" xfId="11473" xr:uid="{00000000-0005-0000-0000-0000BA2C0000}"/>
    <cellStyle name="Calculation 4 2 4 2 22" xfId="11474" xr:uid="{00000000-0005-0000-0000-0000BB2C0000}"/>
    <cellStyle name="Calculation 4 2 4 2 23" xfId="11475" xr:uid="{00000000-0005-0000-0000-0000BC2C0000}"/>
    <cellStyle name="Calculation 4 2 4 2 3" xfId="11476" xr:uid="{00000000-0005-0000-0000-0000BD2C0000}"/>
    <cellStyle name="Calculation 4 2 4 2 3 2" xfId="11477" xr:uid="{00000000-0005-0000-0000-0000BE2C0000}"/>
    <cellStyle name="Calculation 4 2 4 2 3 2 2" xfId="11478" xr:uid="{00000000-0005-0000-0000-0000BF2C0000}"/>
    <cellStyle name="Calculation 4 2 4 2 3 3" xfId="11479" xr:uid="{00000000-0005-0000-0000-0000C02C0000}"/>
    <cellStyle name="Calculation 4 2 4 2 4" xfId="11480" xr:uid="{00000000-0005-0000-0000-0000C12C0000}"/>
    <cellStyle name="Calculation 4 2 4 2 4 2" xfId="11481" xr:uid="{00000000-0005-0000-0000-0000C22C0000}"/>
    <cellStyle name="Calculation 4 2 4 2 4 2 2" xfId="11482" xr:uid="{00000000-0005-0000-0000-0000C32C0000}"/>
    <cellStyle name="Calculation 4 2 4 2 4 3" xfId="11483" xr:uid="{00000000-0005-0000-0000-0000C42C0000}"/>
    <cellStyle name="Calculation 4 2 4 2 5" xfId="11484" xr:uid="{00000000-0005-0000-0000-0000C52C0000}"/>
    <cellStyle name="Calculation 4 2 4 2 5 2" xfId="11485" xr:uid="{00000000-0005-0000-0000-0000C62C0000}"/>
    <cellStyle name="Calculation 4 2 4 2 5 2 2" xfId="11486" xr:uid="{00000000-0005-0000-0000-0000C72C0000}"/>
    <cellStyle name="Calculation 4 2 4 2 5 3" xfId="11487" xr:uid="{00000000-0005-0000-0000-0000C82C0000}"/>
    <cellStyle name="Calculation 4 2 4 2 6" xfId="11488" xr:uid="{00000000-0005-0000-0000-0000C92C0000}"/>
    <cellStyle name="Calculation 4 2 4 2 6 2" xfId="11489" xr:uid="{00000000-0005-0000-0000-0000CA2C0000}"/>
    <cellStyle name="Calculation 4 2 4 2 6 2 2" xfId="11490" xr:uid="{00000000-0005-0000-0000-0000CB2C0000}"/>
    <cellStyle name="Calculation 4 2 4 2 6 3" xfId="11491" xr:uid="{00000000-0005-0000-0000-0000CC2C0000}"/>
    <cellStyle name="Calculation 4 2 4 2 7" xfId="11492" xr:uid="{00000000-0005-0000-0000-0000CD2C0000}"/>
    <cellStyle name="Calculation 4 2 4 2 7 2" xfId="11493" xr:uid="{00000000-0005-0000-0000-0000CE2C0000}"/>
    <cellStyle name="Calculation 4 2 4 2 7 2 2" xfId="11494" xr:uid="{00000000-0005-0000-0000-0000CF2C0000}"/>
    <cellStyle name="Calculation 4 2 4 2 7 3" xfId="11495" xr:uid="{00000000-0005-0000-0000-0000D02C0000}"/>
    <cellStyle name="Calculation 4 2 4 2 8" xfId="11496" xr:uid="{00000000-0005-0000-0000-0000D12C0000}"/>
    <cellStyle name="Calculation 4 2 4 2 8 2" xfId="11497" xr:uid="{00000000-0005-0000-0000-0000D22C0000}"/>
    <cellStyle name="Calculation 4 2 4 2 8 2 2" xfId="11498" xr:uid="{00000000-0005-0000-0000-0000D32C0000}"/>
    <cellStyle name="Calculation 4 2 4 2 8 3" xfId="11499" xr:uid="{00000000-0005-0000-0000-0000D42C0000}"/>
    <cellStyle name="Calculation 4 2 4 2 9" xfId="11500" xr:uid="{00000000-0005-0000-0000-0000D52C0000}"/>
    <cellStyle name="Calculation 4 2 4 2 9 2" xfId="11501" xr:uid="{00000000-0005-0000-0000-0000D62C0000}"/>
    <cellStyle name="Calculation 4 2 4 2 9 2 2" xfId="11502" xr:uid="{00000000-0005-0000-0000-0000D72C0000}"/>
    <cellStyle name="Calculation 4 2 4 2 9 3" xfId="11503" xr:uid="{00000000-0005-0000-0000-0000D82C0000}"/>
    <cellStyle name="Calculation 4 2 4 20" xfId="11504" xr:uid="{00000000-0005-0000-0000-0000D92C0000}"/>
    <cellStyle name="Calculation 4 2 4 20 2" xfId="11505" xr:uid="{00000000-0005-0000-0000-0000DA2C0000}"/>
    <cellStyle name="Calculation 4 2 4 20 2 2" xfId="11506" xr:uid="{00000000-0005-0000-0000-0000DB2C0000}"/>
    <cellStyle name="Calculation 4 2 4 20 3" xfId="11507" xr:uid="{00000000-0005-0000-0000-0000DC2C0000}"/>
    <cellStyle name="Calculation 4 2 4 21" xfId="11508" xr:uid="{00000000-0005-0000-0000-0000DD2C0000}"/>
    <cellStyle name="Calculation 4 2 4 21 2" xfId="11509" xr:uid="{00000000-0005-0000-0000-0000DE2C0000}"/>
    <cellStyle name="Calculation 4 2 4 21 2 2" xfId="11510" xr:uid="{00000000-0005-0000-0000-0000DF2C0000}"/>
    <cellStyle name="Calculation 4 2 4 21 3" xfId="11511" xr:uid="{00000000-0005-0000-0000-0000E02C0000}"/>
    <cellStyle name="Calculation 4 2 4 22" xfId="11512" xr:uid="{00000000-0005-0000-0000-0000E12C0000}"/>
    <cellStyle name="Calculation 4 2 4 22 2" xfId="11513" xr:uid="{00000000-0005-0000-0000-0000E22C0000}"/>
    <cellStyle name="Calculation 4 2 4 23" xfId="11514" xr:uid="{00000000-0005-0000-0000-0000E32C0000}"/>
    <cellStyle name="Calculation 4 2 4 24" xfId="11515" xr:uid="{00000000-0005-0000-0000-0000E42C0000}"/>
    <cellStyle name="Calculation 4 2 4 3" xfId="11516" xr:uid="{00000000-0005-0000-0000-0000E52C0000}"/>
    <cellStyle name="Calculation 4 2 4 3 2" xfId="11517" xr:uid="{00000000-0005-0000-0000-0000E62C0000}"/>
    <cellStyle name="Calculation 4 2 4 3 2 2" xfId="11518" xr:uid="{00000000-0005-0000-0000-0000E72C0000}"/>
    <cellStyle name="Calculation 4 2 4 3 3" xfId="11519" xr:uid="{00000000-0005-0000-0000-0000E82C0000}"/>
    <cellStyle name="Calculation 4 2 4 3 4" xfId="11520" xr:uid="{00000000-0005-0000-0000-0000E92C0000}"/>
    <cellStyle name="Calculation 4 2 4 4" xfId="11521" xr:uid="{00000000-0005-0000-0000-0000EA2C0000}"/>
    <cellStyle name="Calculation 4 2 4 4 2" xfId="11522" xr:uid="{00000000-0005-0000-0000-0000EB2C0000}"/>
    <cellStyle name="Calculation 4 2 4 4 2 2" xfId="11523" xr:uid="{00000000-0005-0000-0000-0000EC2C0000}"/>
    <cellStyle name="Calculation 4 2 4 4 3" xfId="11524" xr:uid="{00000000-0005-0000-0000-0000ED2C0000}"/>
    <cellStyle name="Calculation 4 2 4 4 4" xfId="11525" xr:uid="{00000000-0005-0000-0000-0000EE2C0000}"/>
    <cellStyle name="Calculation 4 2 4 5" xfId="11526" xr:uid="{00000000-0005-0000-0000-0000EF2C0000}"/>
    <cellStyle name="Calculation 4 2 4 5 2" xfId="11527" xr:uid="{00000000-0005-0000-0000-0000F02C0000}"/>
    <cellStyle name="Calculation 4 2 4 5 2 2" xfId="11528" xr:uid="{00000000-0005-0000-0000-0000F12C0000}"/>
    <cellStyle name="Calculation 4 2 4 5 3" xfId="11529" xr:uid="{00000000-0005-0000-0000-0000F22C0000}"/>
    <cellStyle name="Calculation 4 2 4 6" xfId="11530" xr:uid="{00000000-0005-0000-0000-0000F32C0000}"/>
    <cellStyle name="Calculation 4 2 4 6 2" xfId="11531" xr:uid="{00000000-0005-0000-0000-0000F42C0000}"/>
    <cellStyle name="Calculation 4 2 4 6 2 2" xfId="11532" xr:uid="{00000000-0005-0000-0000-0000F52C0000}"/>
    <cellStyle name="Calculation 4 2 4 6 3" xfId="11533" xr:uid="{00000000-0005-0000-0000-0000F62C0000}"/>
    <cellStyle name="Calculation 4 2 4 7" xfId="11534" xr:uid="{00000000-0005-0000-0000-0000F72C0000}"/>
    <cellStyle name="Calculation 4 2 4 7 2" xfId="11535" xr:uid="{00000000-0005-0000-0000-0000F82C0000}"/>
    <cellStyle name="Calculation 4 2 4 7 2 2" xfId="11536" xr:uid="{00000000-0005-0000-0000-0000F92C0000}"/>
    <cellStyle name="Calculation 4 2 4 7 3" xfId="11537" xr:uid="{00000000-0005-0000-0000-0000FA2C0000}"/>
    <cellStyle name="Calculation 4 2 4 8" xfId="11538" xr:uid="{00000000-0005-0000-0000-0000FB2C0000}"/>
    <cellStyle name="Calculation 4 2 4 8 2" xfId="11539" xr:uid="{00000000-0005-0000-0000-0000FC2C0000}"/>
    <cellStyle name="Calculation 4 2 4 8 2 2" xfId="11540" xr:uid="{00000000-0005-0000-0000-0000FD2C0000}"/>
    <cellStyle name="Calculation 4 2 4 8 3" xfId="11541" xr:uid="{00000000-0005-0000-0000-0000FE2C0000}"/>
    <cellStyle name="Calculation 4 2 4 9" xfId="11542" xr:uid="{00000000-0005-0000-0000-0000FF2C0000}"/>
    <cellStyle name="Calculation 4 2 4 9 2" xfId="11543" xr:uid="{00000000-0005-0000-0000-0000002D0000}"/>
    <cellStyle name="Calculation 4 2 4 9 2 2" xfId="11544" xr:uid="{00000000-0005-0000-0000-0000012D0000}"/>
    <cellStyle name="Calculation 4 2 4 9 3" xfId="11545" xr:uid="{00000000-0005-0000-0000-0000022D0000}"/>
    <cellStyle name="Calculation 4 2 5" xfId="11546" xr:uid="{00000000-0005-0000-0000-0000032D0000}"/>
    <cellStyle name="Calculation 4 2 5 10" xfId="11547" xr:uid="{00000000-0005-0000-0000-0000042D0000}"/>
    <cellStyle name="Calculation 4 2 5 10 2" xfId="11548" xr:uid="{00000000-0005-0000-0000-0000052D0000}"/>
    <cellStyle name="Calculation 4 2 5 10 2 2" xfId="11549" xr:uid="{00000000-0005-0000-0000-0000062D0000}"/>
    <cellStyle name="Calculation 4 2 5 10 3" xfId="11550" xr:uid="{00000000-0005-0000-0000-0000072D0000}"/>
    <cellStyle name="Calculation 4 2 5 11" xfId="11551" xr:uid="{00000000-0005-0000-0000-0000082D0000}"/>
    <cellStyle name="Calculation 4 2 5 11 2" xfId="11552" xr:uid="{00000000-0005-0000-0000-0000092D0000}"/>
    <cellStyle name="Calculation 4 2 5 11 2 2" xfId="11553" xr:uid="{00000000-0005-0000-0000-00000A2D0000}"/>
    <cellStyle name="Calculation 4 2 5 11 3" xfId="11554" xr:uid="{00000000-0005-0000-0000-00000B2D0000}"/>
    <cellStyle name="Calculation 4 2 5 12" xfId="11555" xr:uid="{00000000-0005-0000-0000-00000C2D0000}"/>
    <cellStyle name="Calculation 4 2 5 12 2" xfId="11556" xr:uid="{00000000-0005-0000-0000-00000D2D0000}"/>
    <cellStyle name="Calculation 4 2 5 12 2 2" xfId="11557" xr:uid="{00000000-0005-0000-0000-00000E2D0000}"/>
    <cellStyle name="Calculation 4 2 5 12 3" xfId="11558" xr:uid="{00000000-0005-0000-0000-00000F2D0000}"/>
    <cellStyle name="Calculation 4 2 5 13" xfId="11559" xr:uid="{00000000-0005-0000-0000-0000102D0000}"/>
    <cellStyle name="Calculation 4 2 5 13 2" xfId="11560" xr:uid="{00000000-0005-0000-0000-0000112D0000}"/>
    <cellStyle name="Calculation 4 2 5 13 2 2" xfId="11561" xr:uid="{00000000-0005-0000-0000-0000122D0000}"/>
    <cellStyle name="Calculation 4 2 5 13 3" xfId="11562" xr:uid="{00000000-0005-0000-0000-0000132D0000}"/>
    <cellStyle name="Calculation 4 2 5 14" xfId="11563" xr:uid="{00000000-0005-0000-0000-0000142D0000}"/>
    <cellStyle name="Calculation 4 2 5 14 2" xfId="11564" xr:uid="{00000000-0005-0000-0000-0000152D0000}"/>
    <cellStyle name="Calculation 4 2 5 14 2 2" xfId="11565" xr:uid="{00000000-0005-0000-0000-0000162D0000}"/>
    <cellStyle name="Calculation 4 2 5 14 3" xfId="11566" xr:uid="{00000000-0005-0000-0000-0000172D0000}"/>
    <cellStyle name="Calculation 4 2 5 15" xfId="11567" xr:uid="{00000000-0005-0000-0000-0000182D0000}"/>
    <cellStyle name="Calculation 4 2 5 15 2" xfId="11568" xr:uid="{00000000-0005-0000-0000-0000192D0000}"/>
    <cellStyle name="Calculation 4 2 5 15 2 2" xfId="11569" xr:uid="{00000000-0005-0000-0000-00001A2D0000}"/>
    <cellStyle name="Calculation 4 2 5 15 3" xfId="11570" xr:uid="{00000000-0005-0000-0000-00001B2D0000}"/>
    <cellStyle name="Calculation 4 2 5 16" xfId="11571" xr:uid="{00000000-0005-0000-0000-00001C2D0000}"/>
    <cellStyle name="Calculation 4 2 5 16 2" xfId="11572" xr:uid="{00000000-0005-0000-0000-00001D2D0000}"/>
    <cellStyle name="Calculation 4 2 5 16 2 2" xfId="11573" xr:uid="{00000000-0005-0000-0000-00001E2D0000}"/>
    <cellStyle name="Calculation 4 2 5 16 3" xfId="11574" xr:uid="{00000000-0005-0000-0000-00001F2D0000}"/>
    <cellStyle name="Calculation 4 2 5 17" xfId="11575" xr:uid="{00000000-0005-0000-0000-0000202D0000}"/>
    <cellStyle name="Calculation 4 2 5 17 2" xfId="11576" xr:uid="{00000000-0005-0000-0000-0000212D0000}"/>
    <cellStyle name="Calculation 4 2 5 17 2 2" xfId="11577" xr:uid="{00000000-0005-0000-0000-0000222D0000}"/>
    <cellStyle name="Calculation 4 2 5 17 3" xfId="11578" xr:uid="{00000000-0005-0000-0000-0000232D0000}"/>
    <cellStyle name="Calculation 4 2 5 18" xfId="11579" xr:uid="{00000000-0005-0000-0000-0000242D0000}"/>
    <cellStyle name="Calculation 4 2 5 18 2" xfId="11580" xr:uid="{00000000-0005-0000-0000-0000252D0000}"/>
    <cellStyle name="Calculation 4 2 5 18 2 2" xfId="11581" xr:uid="{00000000-0005-0000-0000-0000262D0000}"/>
    <cellStyle name="Calculation 4 2 5 18 3" xfId="11582" xr:uid="{00000000-0005-0000-0000-0000272D0000}"/>
    <cellStyle name="Calculation 4 2 5 19" xfId="11583" xr:uid="{00000000-0005-0000-0000-0000282D0000}"/>
    <cellStyle name="Calculation 4 2 5 19 2" xfId="11584" xr:uid="{00000000-0005-0000-0000-0000292D0000}"/>
    <cellStyle name="Calculation 4 2 5 19 2 2" xfId="11585" xr:uid="{00000000-0005-0000-0000-00002A2D0000}"/>
    <cellStyle name="Calculation 4 2 5 19 3" xfId="11586" xr:uid="{00000000-0005-0000-0000-00002B2D0000}"/>
    <cellStyle name="Calculation 4 2 5 2" xfId="11587" xr:uid="{00000000-0005-0000-0000-00002C2D0000}"/>
    <cellStyle name="Calculation 4 2 5 2 2" xfId="11588" xr:uid="{00000000-0005-0000-0000-00002D2D0000}"/>
    <cellStyle name="Calculation 4 2 5 2 2 2" xfId="11589" xr:uid="{00000000-0005-0000-0000-00002E2D0000}"/>
    <cellStyle name="Calculation 4 2 5 2 3" xfId="11590" xr:uid="{00000000-0005-0000-0000-00002F2D0000}"/>
    <cellStyle name="Calculation 4 2 5 2 4" xfId="11591" xr:uid="{00000000-0005-0000-0000-0000302D0000}"/>
    <cellStyle name="Calculation 4 2 5 20" xfId="11592" xr:uid="{00000000-0005-0000-0000-0000312D0000}"/>
    <cellStyle name="Calculation 4 2 5 20 2" xfId="11593" xr:uid="{00000000-0005-0000-0000-0000322D0000}"/>
    <cellStyle name="Calculation 4 2 5 20 2 2" xfId="11594" xr:uid="{00000000-0005-0000-0000-0000332D0000}"/>
    <cellStyle name="Calculation 4 2 5 20 3" xfId="11595" xr:uid="{00000000-0005-0000-0000-0000342D0000}"/>
    <cellStyle name="Calculation 4 2 5 21" xfId="11596" xr:uid="{00000000-0005-0000-0000-0000352D0000}"/>
    <cellStyle name="Calculation 4 2 5 21 2" xfId="11597" xr:uid="{00000000-0005-0000-0000-0000362D0000}"/>
    <cellStyle name="Calculation 4 2 5 22" xfId="11598" xr:uid="{00000000-0005-0000-0000-0000372D0000}"/>
    <cellStyle name="Calculation 4 2 5 23" xfId="11599" xr:uid="{00000000-0005-0000-0000-0000382D0000}"/>
    <cellStyle name="Calculation 4 2 5 3" xfId="11600" xr:uid="{00000000-0005-0000-0000-0000392D0000}"/>
    <cellStyle name="Calculation 4 2 5 3 2" xfId="11601" xr:uid="{00000000-0005-0000-0000-00003A2D0000}"/>
    <cellStyle name="Calculation 4 2 5 3 2 2" xfId="11602" xr:uid="{00000000-0005-0000-0000-00003B2D0000}"/>
    <cellStyle name="Calculation 4 2 5 3 3" xfId="11603" xr:uid="{00000000-0005-0000-0000-00003C2D0000}"/>
    <cellStyle name="Calculation 4 2 5 4" xfId="11604" xr:uid="{00000000-0005-0000-0000-00003D2D0000}"/>
    <cellStyle name="Calculation 4 2 5 4 2" xfId="11605" xr:uid="{00000000-0005-0000-0000-00003E2D0000}"/>
    <cellStyle name="Calculation 4 2 5 4 2 2" xfId="11606" xr:uid="{00000000-0005-0000-0000-00003F2D0000}"/>
    <cellStyle name="Calculation 4 2 5 4 3" xfId="11607" xr:uid="{00000000-0005-0000-0000-0000402D0000}"/>
    <cellStyle name="Calculation 4 2 5 5" xfId="11608" xr:uid="{00000000-0005-0000-0000-0000412D0000}"/>
    <cellStyle name="Calculation 4 2 5 5 2" xfId="11609" xr:uid="{00000000-0005-0000-0000-0000422D0000}"/>
    <cellStyle name="Calculation 4 2 5 5 2 2" xfId="11610" xr:uid="{00000000-0005-0000-0000-0000432D0000}"/>
    <cellStyle name="Calculation 4 2 5 5 3" xfId="11611" xr:uid="{00000000-0005-0000-0000-0000442D0000}"/>
    <cellStyle name="Calculation 4 2 5 6" xfId="11612" xr:uid="{00000000-0005-0000-0000-0000452D0000}"/>
    <cellStyle name="Calculation 4 2 5 6 2" xfId="11613" xr:uid="{00000000-0005-0000-0000-0000462D0000}"/>
    <cellStyle name="Calculation 4 2 5 6 2 2" xfId="11614" xr:uid="{00000000-0005-0000-0000-0000472D0000}"/>
    <cellStyle name="Calculation 4 2 5 6 3" xfId="11615" xr:uid="{00000000-0005-0000-0000-0000482D0000}"/>
    <cellStyle name="Calculation 4 2 5 7" xfId="11616" xr:uid="{00000000-0005-0000-0000-0000492D0000}"/>
    <cellStyle name="Calculation 4 2 5 7 2" xfId="11617" xr:uid="{00000000-0005-0000-0000-00004A2D0000}"/>
    <cellStyle name="Calculation 4 2 5 7 2 2" xfId="11618" xr:uid="{00000000-0005-0000-0000-00004B2D0000}"/>
    <cellStyle name="Calculation 4 2 5 7 3" xfId="11619" xr:uid="{00000000-0005-0000-0000-00004C2D0000}"/>
    <cellStyle name="Calculation 4 2 5 8" xfId="11620" xr:uid="{00000000-0005-0000-0000-00004D2D0000}"/>
    <cellStyle name="Calculation 4 2 5 8 2" xfId="11621" xr:uid="{00000000-0005-0000-0000-00004E2D0000}"/>
    <cellStyle name="Calculation 4 2 5 8 2 2" xfId="11622" xr:uid="{00000000-0005-0000-0000-00004F2D0000}"/>
    <cellStyle name="Calculation 4 2 5 8 3" xfId="11623" xr:uid="{00000000-0005-0000-0000-0000502D0000}"/>
    <cellStyle name="Calculation 4 2 5 9" xfId="11624" xr:uid="{00000000-0005-0000-0000-0000512D0000}"/>
    <cellStyle name="Calculation 4 2 5 9 2" xfId="11625" xr:uid="{00000000-0005-0000-0000-0000522D0000}"/>
    <cellStyle name="Calculation 4 2 5 9 2 2" xfId="11626" xr:uid="{00000000-0005-0000-0000-0000532D0000}"/>
    <cellStyle name="Calculation 4 2 5 9 3" xfId="11627" xr:uid="{00000000-0005-0000-0000-0000542D0000}"/>
    <cellStyle name="Calculation 4 2 6" xfId="11628" xr:uid="{00000000-0005-0000-0000-0000552D0000}"/>
    <cellStyle name="Calculation 4 2 6 2" xfId="11629" xr:uid="{00000000-0005-0000-0000-0000562D0000}"/>
    <cellStyle name="Calculation 4 2 6 2 2" xfId="11630" xr:uid="{00000000-0005-0000-0000-0000572D0000}"/>
    <cellStyle name="Calculation 4 2 6 3" xfId="11631" xr:uid="{00000000-0005-0000-0000-0000582D0000}"/>
    <cellStyle name="Calculation 4 2 6 4" xfId="11632" xr:uid="{00000000-0005-0000-0000-0000592D0000}"/>
    <cellStyle name="Calculation 4 2 7" xfId="11633" xr:uid="{00000000-0005-0000-0000-00005A2D0000}"/>
    <cellStyle name="Calculation 4 2 7 2" xfId="11634" xr:uid="{00000000-0005-0000-0000-00005B2D0000}"/>
    <cellStyle name="Calculation 4 2 7 2 2" xfId="11635" xr:uid="{00000000-0005-0000-0000-00005C2D0000}"/>
    <cellStyle name="Calculation 4 2 7 3" xfId="11636" xr:uid="{00000000-0005-0000-0000-00005D2D0000}"/>
    <cellStyle name="Calculation 4 2 8" xfId="11637" xr:uid="{00000000-0005-0000-0000-00005E2D0000}"/>
    <cellStyle name="Calculation 4 2 8 2" xfId="11638" xr:uid="{00000000-0005-0000-0000-00005F2D0000}"/>
    <cellStyle name="Calculation 4 2 8 2 2" xfId="11639" xr:uid="{00000000-0005-0000-0000-0000602D0000}"/>
    <cellStyle name="Calculation 4 2 8 3" xfId="11640" xr:uid="{00000000-0005-0000-0000-0000612D0000}"/>
    <cellStyle name="Calculation 4 2 9" xfId="11641" xr:uid="{00000000-0005-0000-0000-0000622D0000}"/>
    <cellStyle name="Calculation 4 2 9 2" xfId="11642" xr:uid="{00000000-0005-0000-0000-0000632D0000}"/>
    <cellStyle name="Calculation 4 2 9 2 2" xfId="11643" xr:uid="{00000000-0005-0000-0000-0000642D0000}"/>
    <cellStyle name="Calculation 4 2 9 3" xfId="11644" xr:uid="{00000000-0005-0000-0000-0000652D0000}"/>
    <cellStyle name="Calculation 4 20" xfId="11645" xr:uid="{00000000-0005-0000-0000-0000662D0000}"/>
    <cellStyle name="Calculation 4 20 2" xfId="11646" xr:uid="{00000000-0005-0000-0000-0000672D0000}"/>
    <cellStyle name="Calculation 4 20 2 2" xfId="11647" xr:uid="{00000000-0005-0000-0000-0000682D0000}"/>
    <cellStyle name="Calculation 4 20 3" xfId="11648" xr:uid="{00000000-0005-0000-0000-0000692D0000}"/>
    <cellStyle name="Calculation 4 21" xfId="11649" xr:uid="{00000000-0005-0000-0000-00006A2D0000}"/>
    <cellStyle name="Calculation 4 21 2" xfId="11650" xr:uid="{00000000-0005-0000-0000-00006B2D0000}"/>
    <cellStyle name="Calculation 4 21 2 2" xfId="11651" xr:uid="{00000000-0005-0000-0000-00006C2D0000}"/>
    <cellStyle name="Calculation 4 21 3" xfId="11652" xr:uid="{00000000-0005-0000-0000-00006D2D0000}"/>
    <cellStyle name="Calculation 4 22" xfId="11653" xr:uid="{00000000-0005-0000-0000-00006E2D0000}"/>
    <cellStyle name="Calculation 4 22 2" xfId="11654" xr:uid="{00000000-0005-0000-0000-00006F2D0000}"/>
    <cellStyle name="Calculation 4 23" xfId="11655" xr:uid="{00000000-0005-0000-0000-0000702D0000}"/>
    <cellStyle name="Calculation 4 24" xfId="11656" xr:uid="{00000000-0005-0000-0000-0000712D0000}"/>
    <cellStyle name="Calculation 4 25" xfId="11657" xr:uid="{00000000-0005-0000-0000-0000722D0000}"/>
    <cellStyle name="Calculation 4 26" xfId="11658" xr:uid="{00000000-0005-0000-0000-0000732D0000}"/>
    <cellStyle name="Calculation 4 27" xfId="11659" xr:uid="{00000000-0005-0000-0000-0000742D0000}"/>
    <cellStyle name="Calculation 4 3" xfId="11660" xr:uid="{00000000-0005-0000-0000-0000752D0000}"/>
    <cellStyle name="Calculation 4 3 10" xfId="11661" xr:uid="{00000000-0005-0000-0000-0000762D0000}"/>
    <cellStyle name="Calculation 4 3 10 2" xfId="11662" xr:uid="{00000000-0005-0000-0000-0000772D0000}"/>
    <cellStyle name="Calculation 4 3 10 2 2" xfId="11663" xr:uid="{00000000-0005-0000-0000-0000782D0000}"/>
    <cellStyle name="Calculation 4 3 10 3" xfId="11664" xr:uid="{00000000-0005-0000-0000-0000792D0000}"/>
    <cellStyle name="Calculation 4 3 11" xfId="11665" xr:uid="{00000000-0005-0000-0000-00007A2D0000}"/>
    <cellStyle name="Calculation 4 3 11 2" xfId="11666" xr:uid="{00000000-0005-0000-0000-00007B2D0000}"/>
    <cellStyle name="Calculation 4 3 11 2 2" xfId="11667" xr:uid="{00000000-0005-0000-0000-00007C2D0000}"/>
    <cellStyle name="Calculation 4 3 11 3" xfId="11668" xr:uid="{00000000-0005-0000-0000-00007D2D0000}"/>
    <cellStyle name="Calculation 4 3 12" xfId="11669" xr:uid="{00000000-0005-0000-0000-00007E2D0000}"/>
    <cellStyle name="Calculation 4 3 12 2" xfId="11670" xr:uid="{00000000-0005-0000-0000-00007F2D0000}"/>
    <cellStyle name="Calculation 4 3 12 2 2" xfId="11671" xr:uid="{00000000-0005-0000-0000-0000802D0000}"/>
    <cellStyle name="Calculation 4 3 12 3" xfId="11672" xr:uid="{00000000-0005-0000-0000-0000812D0000}"/>
    <cellStyle name="Calculation 4 3 13" xfId="11673" xr:uid="{00000000-0005-0000-0000-0000822D0000}"/>
    <cellStyle name="Calculation 4 3 13 2" xfId="11674" xr:uid="{00000000-0005-0000-0000-0000832D0000}"/>
    <cellStyle name="Calculation 4 3 13 2 2" xfId="11675" xr:uid="{00000000-0005-0000-0000-0000842D0000}"/>
    <cellStyle name="Calculation 4 3 13 3" xfId="11676" xr:uid="{00000000-0005-0000-0000-0000852D0000}"/>
    <cellStyle name="Calculation 4 3 14" xfId="11677" xr:uid="{00000000-0005-0000-0000-0000862D0000}"/>
    <cellStyle name="Calculation 4 3 14 2" xfId="11678" xr:uid="{00000000-0005-0000-0000-0000872D0000}"/>
    <cellStyle name="Calculation 4 3 14 2 2" xfId="11679" xr:uid="{00000000-0005-0000-0000-0000882D0000}"/>
    <cellStyle name="Calculation 4 3 14 3" xfId="11680" xr:uid="{00000000-0005-0000-0000-0000892D0000}"/>
    <cellStyle name="Calculation 4 3 15" xfId="11681" xr:uid="{00000000-0005-0000-0000-00008A2D0000}"/>
    <cellStyle name="Calculation 4 3 15 2" xfId="11682" xr:uid="{00000000-0005-0000-0000-00008B2D0000}"/>
    <cellStyle name="Calculation 4 3 15 2 2" xfId="11683" xr:uid="{00000000-0005-0000-0000-00008C2D0000}"/>
    <cellStyle name="Calculation 4 3 15 3" xfId="11684" xr:uid="{00000000-0005-0000-0000-00008D2D0000}"/>
    <cellStyle name="Calculation 4 3 16" xfId="11685" xr:uid="{00000000-0005-0000-0000-00008E2D0000}"/>
    <cellStyle name="Calculation 4 3 16 2" xfId="11686" xr:uid="{00000000-0005-0000-0000-00008F2D0000}"/>
    <cellStyle name="Calculation 4 3 16 2 2" xfId="11687" xr:uid="{00000000-0005-0000-0000-0000902D0000}"/>
    <cellStyle name="Calculation 4 3 16 3" xfId="11688" xr:uid="{00000000-0005-0000-0000-0000912D0000}"/>
    <cellStyle name="Calculation 4 3 17" xfId="11689" xr:uid="{00000000-0005-0000-0000-0000922D0000}"/>
    <cellStyle name="Calculation 4 3 17 2" xfId="11690" xr:uid="{00000000-0005-0000-0000-0000932D0000}"/>
    <cellStyle name="Calculation 4 3 17 2 2" xfId="11691" xr:uid="{00000000-0005-0000-0000-0000942D0000}"/>
    <cellStyle name="Calculation 4 3 17 3" xfId="11692" xr:uid="{00000000-0005-0000-0000-0000952D0000}"/>
    <cellStyle name="Calculation 4 3 18" xfId="11693" xr:uid="{00000000-0005-0000-0000-0000962D0000}"/>
    <cellStyle name="Calculation 4 3 18 2" xfId="11694" xr:uid="{00000000-0005-0000-0000-0000972D0000}"/>
    <cellStyle name="Calculation 4 3 19" xfId="11695" xr:uid="{00000000-0005-0000-0000-0000982D0000}"/>
    <cellStyle name="Calculation 4 3 2" xfId="11696" xr:uid="{00000000-0005-0000-0000-0000992D0000}"/>
    <cellStyle name="Calculation 4 3 2 10" xfId="11697" xr:uid="{00000000-0005-0000-0000-00009A2D0000}"/>
    <cellStyle name="Calculation 4 3 2 10 2" xfId="11698" xr:uid="{00000000-0005-0000-0000-00009B2D0000}"/>
    <cellStyle name="Calculation 4 3 2 10 2 2" xfId="11699" xr:uid="{00000000-0005-0000-0000-00009C2D0000}"/>
    <cellStyle name="Calculation 4 3 2 10 3" xfId="11700" xr:uid="{00000000-0005-0000-0000-00009D2D0000}"/>
    <cellStyle name="Calculation 4 3 2 11" xfId="11701" xr:uid="{00000000-0005-0000-0000-00009E2D0000}"/>
    <cellStyle name="Calculation 4 3 2 11 2" xfId="11702" xr:uid="{00000000-0005-0000-0000-00009F2D0000}"/>
    <cellStyle name="Calculation 4 3 2 11 2 2" xfId="11703" xr:uid="{00000000-0005-0000-0000-0000A02D0000}"/>
    <cellStyle name="Calculation 4 3 2 11 3" xfId="11704" xr:uid="{00000000-0005-0000-0000-0000A12D0000}"/>
    <cellStyle name="Calculation 4 3 2 12" xfId="11705" xr:uid="{00000000-0005-0000-0000-0000A22D0000}"/>
    <cellStyle name="Calculation 4 3 2 12 2" xfId="11706" xr:uid="{00000000-0005-0000-0000-0000A32D0000}"/>
    <cellStyle name="Calculation 4 3 2 12 2 2" xfId="11707" xr:uid="{00000000-0005-0000-0000-0000A42D0000}"/>
    <cellStyle name="Calculation 4 3 2 12 3" xfId="11708" xr:uid="{00000000-0005-0000-0000-0000A52D0000}"/>
    <cellStyle name="Calculation 4 3 2 13" xfId="11709" xr:uid="{00000000-0005-0000-0000-0000A62D0000}"/>
    <cellStyle name="Calculation 4 3 2 13 2" xfId="11710" xr:uid="{00000000-0005-0000-0000-0000A72D0000}"/>
    <cellStyle name="Calculation 4 3 2 13 2 2" xfId="11711" xr:uid="{00000000-0005-0000-0000-0000A82D0000}"/>
    <cellStyle name="Calculation 4 3 2 13 3" xfId="11712" xr:uid="{00000000-0005-0000-0000-0000A92D0000}"/>
    <cellStyle name="Calculation 4 3 2 14" xfId="11713" xr:uid="{00000000-0005-0000-0000-0000AA2D0000}"/>
    <cellStyle name="Calculation 4 3 2 14 2" xfId="11714" xr:uid="{00000000-0005-0000-0000-0000AB2D0000}"/>
    <cellStyle name="Calculation 4 3 2 14 2 2" xfId="11715" xr:uid="{00000000-0005-0000-0000-0000AC2D0000}"/>
    <cellStyle name="Calculation 4 3 2 14 3" xfId="11716" xr:uid="{00000000-0005-0000-0000-0000AD2D0000}"/>
    <cellStyle name="Calculation 4 3 2 15" xfId="11717" xr:uid="{00000000-0005-0000-0000-0000AE2D0000}"/>
    <cellStyle name="Calculation 4 3 2 15 2" xfId="11718" xr:uid="{00000000-0005-0000-0000-0000AF2D0000}"/>
    <cellStyle name="Calculation 4 3 2 15 2 2" xfId="11719" xr:uid="{00000000-0005-0000-0000-0000B02D0000}"/>
    <cellStyle name="Calculation 4 3 2 15 3" xfId="11720" xr:uid="{00000000-0005-0000-0000-0000B12D0000}"/>
    <cellStyle name="Calculation 4 3 2 16" xfId="11721" xr:uid="{00000000-0005-0000-0000-0000B22D0000}"/>
    <cellStyle name="Calculation 4 3 2 16 2" xfId="11722" xr:uid="{00000000-0005-0000-0000-0000B32D0000}"/>
    <cellStyle name="Calculation 4 3 2 16 2 2" xfId="11723" xr:uid="{00000000-0005-0000-0000-0000B42D0000}"/>
    <cellStyle name="Calculation 4 3 2 16 3" xfId="11724" xr:uid="{00000000-0005-0000-0000-0000B52D0000}"/>
    <cellStyle name="Calculation 4 3 2 17" xfId="11725" xr:uid="{00000000-0005-0000-0000-0000B62D0000}"/>
    <cellStyle name="Calculation 4 3 2 17 2" xfId="11726" xr:uid="{00000000-0005-0000-0000-0000B72D0000}"/>
    <cellStyle name="Calculation 4 3 2 17 2 2" xfId="11727" xr:uid="{00000000-0005-0000-0000-0000B82D0000}"/>
    <cellStyle name="Calculation 4 3 2 17 3" xfId="11728" xr:uid="{00000000-0005-0000-0000-0000B92D0000}"/>
    <cellStyle name="Calculation 4 3 2 18" xfId="11729" xr:uid="{00000000-0005-0000-0000-0000BA2D0000}"/>
    <cellStyle name="Calculation 4 3 2 18 2" xfId="11730" xr:uid="{00000000-0005-0000-0000-0000BB2D0000}"/>
    <cellStyle name="Calculation 4 3 2 18 2 2" xfId="11731" xr:uid="{00000000-0005-0000-0000-0000BC2D0000}"/>
    <cellStyle name="Calculation 4 3 2 18 3" xfId="11732" xr:uid="{00000000-0005-0000-0000-0000BD2D0000}"/>
    <cellStyle name="Calculation 4 3 2 19" xfId="11733" xr:uid="{00000000-0005-0000-0000-0000BE2D0000}"/>
    <cellStyle name="Calculation 4 3 2 19 2" xfId="11734" xr:uid="{00000000-0005-0000-0000-0000BF2D0000}"/>
    <cellStyle name="Calculation 4 3 2 19 2 2" xfId="11735" xr:uid="{00000000-0005-0000-0000-0000C02D0000}"/>
    <cellStyle name="Calculation 4 3 2 19 3" xfId="11736" xr:uid="{00000000-0005-0000-0000-0000C12D0000}"/>
    <cellStyle name="Calculation 4 3 2 2" xfId="11737" xr:uid="{00000000-0005-0000-0000-0000C22D0000}"/>
    <cellStyle name="Calculation 4 3 2 2 2" xfId="11738" xr:uid="{00000000-0005-0000-0000-0000C32D0000}"/>
    <cellStyle name="Calculation 4 3 2 2 2 2" xfId="11739" xr:uid="{00000000-0005-0000-0000-0000C42D0000}"/>
    <cellStyle name="Calculation 4 3 2 2 2 2 2" xfId="11740" xr:uid="{00000000-0005-0000-0000-0000C52D0000}"/>
    <cellStyle name="Calculation 4 3 2 2 2 3" xfId="11741" xr:uid="{00000000-0005-0000-0000-0000C62D0000}"/>
    <cellStyle name="Calculation 4 3 2 2 2 4" xfId="11742" xr:uid="{00000000-0005-0000-0000-0000C72D0000}"/>
    <cellStyle name="Calculation 4 3 2 2 3" xfId="11743" xr:uid="{00000000-0005-0000-0000-0000C82D0000}"/>
    <cellStyle name="Calculation 4 3 2 2 3 2" xfId="11744" xr:uid="{00000000-0005-0000-0000-0000C92D0000}"/>
    <cellStyle name="Calculation 4 3 2 2 4" xfId="11745" xr:uid="{00000000-0005-0000-0000-0000CA2D0000}"/>
    <cellStyle name="Calculation 4 3 2 2 5" xfId="11746" xr:uid="{00000000-0005-0000-0000-0000CB2D0000}"/>
    <cellStyle name="Calculation 4 3 2 20" xfId="11747" xr:uid="{00000000-0005-0000-0000-0000CC2D0000}"/>
    <cellStyle name="Calculation 4 3 2 20 2" xfId="11748" xr:uid="{00000000-0005-0000-0000-0000CD2D0000}"/>
    <cellStyle name="Calculation 4 3 2 20 2 2" xfId="11749" xr:uid="{00000000-0005-0000-0000-0000CE2D0000}"/>
    <cellStyle name="Calculation 4 3 2 20 3" xfId="11750" xr:uid="{00000000-0005-0000-0000-0000CF2D0000}"/>
    <cellStyle name="Calculation 4 3 2 21" xfId="11751" xr:uid="{00000000-0005-0000-0000-0000D02D0000}"/>
    <cellStyle name="Calculation 4 3 2 21 2" xfId="11752" xr:uid="{00000000-0005-0000-0000-0000D12D0000}"/>
    <cellStyle name="Calculation 4 3 2 22" xfId="11753" xr:uid="{00000000-0005-0000-0000-0000D22D0000}"/>
    <cellStyle name="Calculation 4 3 2 23" xfId="11754" xr:uid="{00000000-0005-0000-0000-0000D32D0000}"/>
    <cellStyle name="Calculation 4 3 2 3" xfId="11755" xr:uid="{00000000-0005-0000-0000-0000D42D0000}"/>
    <cellStyle name="Calculation 4 3 2 3 2" xfId="11756" xr:uid="{00000000-0005-0000-0000-0000D52D0000}"/>
    <cellStyle name="Calculation 4 3 2 3 2 2" xfId="11757" xr:uid="{00000000-0005-0000-0000-0000D62D0000}"/>
    <cellStyle name="Calculation 4 3 2 3 2 3" xfId="11758" xr:uid="{00000000-0005-0000-0000-0000D72D0000}"/>
    <cellStyle name="Calculation 4 3 2 3 3" xfId="11759" xr:uid="{00000000-0005-0000-0000-0000D82D0000}"/>
    <cellStyle name="Calculation 4 3 2 3 3 2" xfId="11760" xr:uid="{00000000-0005-0000-0000-0000D92D0000}"/>
    <cellStyle name="Calculation 4 3 2 3 4" xfId="11761" xr:uid="{00000000-0005-0000-0000-0000DA2D0000}"/>
    <cellStyle name="Calculation 4 3 2 4" xfId="11762" xr:uid="{00000000-0005-0000-0000-0000DB2D0000}"/>
    <cellStyle name="Calculation 4 3 2 4 2" xfId="11763" xr:uid="{00000000-0005-0000-0000-0000DC2D0000}"/>
    <cellStyle name="Calculation 4 3 2 4 2 2" xfId="11764" xr:uid="{00000000-0005-0000-0000-0000DD2D0000}"/>
    <cellStyle name="Calculation 4 3 2 4 3" xfId="11765" xr:uid="{00000000-0005-0000-0000-0000DE2D0000}"/>
    <cellStyle name="Calculation 4 3 2 4 4" xfId="11766" xr:uid="{00000000-0005-0000-0000-0000DF2D0000}"/>
    <cellStyle name="Calculation 4 3 2 5" xfId="11767" xr:uid="{00000000-0005-0000-0000-0000E02D0000}"/>
    <cellStyle name="Calculation 4 3 2 5 2" xfId="11768" xr:uid="{00000000-0005-0000-0000-0000E12D0000}"/>
    <cellStyle name="Calculation 4 3 2 5 2 2" xfId="11769" xr:uid="{00000000-0005-0000-0000-0000E22D0000}"/>
    <cellStyle name="Calculation 4 3 2 5 3" xfId="11770" xr:uid="{00000000-0005-0000-0000-0000E32D0000}"/>
    <cellStyle name="Calculation 4 3 2 5 4" xfId="11771" xr:uid="{00000000-0005-0000-0000-0000E42D0000}"/>
    <cellStyle name="Calculation 4 3 2 6" xfId="11772" xr:uid="{00000000-0005-0000-0000-0000E52D0000}"/>
    <cellStyle name="Calculation 4 3 2 6 2" xfId="11773" xr:uid="{00000000-0005-0000-0000-0000E62D0000}"/>
    <cellStyle name="Calculation 4 3 2 6 2 2" xfId="11774" xr:uid="{00000000-0005-0000-0000-0000E72D0000}"/>
    <cellStyle name="Calculation 4 3 2 6 3" xfId="11775" xr:uid="{00000000-0005-0000-0000-0000E82D0000}"/>
    <cellStyle name="Calculation 4 3 2 7" xfId="11776" xr:uid="{00000000-0005-0000-0000-0000E92D0000}"/>
    <cellStyle name="Calculation 4 3 2 7 2" xfId="11777" xr:uid="{00000000-0005-0000-0000-0000EA2D0000}"/>
    <cellStyle name="Calculation 4 3 2 7 2 2" xfId="11778" xr:uid="{00000000-0005-0000-0000-0000EB2D0000}"/>
    <cellStyle name="Calculation 4 3 2 7 3" xfId="11779" xr:uid="{00000000-0005-0000-0000-0000EC2D0000}"/>
    <cellStyle name="Calculation 4 3 2 8" xfId="11780" xr:uid="{00000000-0005-0000-0000-0000ED2D0000}"/>
    <cellStyle name="Calculation 4 3 2 8 2" xfId="11781" xr:uid="{00000000-0005-0000-0000-0000EE2D0000}"/>
    <cellStyle name="Calculation 4 3 2 8 2 2" xfId="11782" xr:uid="{00000000-0005-0000-0000-0000EF2D0000}"/>
    <cellStyle name="Calculation 4 3 2 8 3" xfId="11783" xr:uid="{00000000-0005-0000-0000-0000F02D0000}"/>
    <cellStyle name="Calculation 4 3 2 9" xfId="11784" xr:uid="{00000000-0005-0000-0000-0000F12D0000}"/>
    <cellStyle name="Calculation 4 3 2 9 2" xfId="11785" xr:uid="{00000000-0005-0000-0000-0000F22D0000}"/>
    <cellStyle name="Calculation 4 3 2 9 2 2" xfId="11786" xr:uid="{00000000-0005-0000-0000-0000F32D0000}"/>
    <cellStyle name="Calculation 4 3 2 9 3" xfId="11787" xr:uid="{00000000-0005-0000-0000-0000F42D0000}"/>
    <cellStyle name="Calculation 4 3 20" xfId="11788" xr:uid="{00000000-0005-0000-0000-0000F52D0000}"/>
    <cellStyle name="Calculation 4 3 3" xfId="11789" xr:uid="{00000000-0005-0000-0000-0000F62D0000}"/>
    <cellStyle name="Calculation 4 3 3 2" xfId="11790" xr:uid="{00000000-0005-0000-0000-0000F72D0000}"/>
    <cellStyle name="Calculation 4 3 3 2 2" xfId="11791" xr:uid="{00000000-0005-0000-0000-0000F82D0000}"/>
    <cellStyle name="Calculation 4 3 3 2 2 2" xfId="11792" xr:uid="{00000000-0005-0000-0000-0000F92D0000}"/>
    <cellStyle name="Calculation 4 3 3 2 3" xfId="11793" xr:uid="{00000000-0005-0000-0000-0000FA2D0000}"/>
    <cellStyle name="Calculation 4 3 3 2 4" xfId="11794" xr:uid="{00000000-0005-0000-0000-0000FB2D0000}"/>
    <cellStyle name="Calculation 4 3 3 3" xfId="11795" xr:uid="{00000000-0005-0000-0000-0000FC2D0000}"/>
    <cellStyle name="Calculation 4 3 3 3 2" xfId="11796" xr:uid="{00000000-0005-0000-0000-0000FD2D0000}"/>
    <cellStyle name="Calculation 4 3 3 4" xfId="11797" xr:uid="{00000000-0005-0000-0000-0000FE2D0000}"/>
    <cellStyle name="Calculation 4 3 3 5" xfId="11798" xr:uid="{00000000-0005-0000-0000-0000FF2D0000}"/>
    <cellStyle name="Calculation 4 3 4" xfId="11799" xr:uid="{00000000-0005-0000-0000-0000002E0000}"/>
    <cellStyle name="Calculation 4 3 4 2" xfId="11800" xr:uid="{00000000-0005-0000-0000-0000012E0000}"/>
    <cellStyle name="Calculation 4 3 4 2 2" xfId="11801" xr:uid="{00000000-0005-0000-0000-0000022E0000}"/>
    <cellStyle name="Calculation 4 3 4 2 3" xfId="11802" xr:uid="{00000000-0005-0000-0000-0000032E0000}"/>
    <cellStyle name="Calculation 4 3 4 3" xfId="11803" xr:uid="{00000000-0005-0000-0000-0000042E0000}"/>
    <cellStyle name="Calculation 4 3 4 3 2" xfId="11804" xr:uid="{00000000-0005-0000-0000-0000052E0000}"/>
    <cellStyle name="Calculation 4 3 4 4" xfId="11805" xr:uid="{00000000-0005-0000-0000-0000062E0000}"/>
    <cellStyle name="Calculation 4 3 5" xfId="11806" xr:uid="{00000000-0005-0000-0000-0000072E0000}"/>
    <cellStyle name="Calculation 4 3 5 2" xfId="11807" xr:uid="{00000000-0005-0000-0000-0000082E0000}"/>
    <cellStyle name="Calculation 4 3 5 2 2" xfId="11808" xr:uid="{00000000-0005-0000-0000-0000092E0000}"/>
    <cellStyle name="Calculation 4 3 5 2 3" xfId="11809" xr:uid="{00000000-0005-0000-0000-00000A2E0000}"/>
    <cellStyle name="Calculation 4 3 5 3" xfId="11810" xr:uid="{00000000-0005-0000-0000-00000B2E0000}"/>
    <cellStyle name="Calculation 4 3 5 4" xfId="11811" xr:uid="{00000000-0005-0000-0000-00000C2E0000}"/>
    <cellStyle name="Calculation 4 3 6" xfId="11812" xr:uid="{00000000-0005-0000-0000-00000D2E0000}"/>
    <cellStyle name="Calculation 4 3 6 2" xfId="11813" xr:uid="{00000000-0005-0000-0000-00000E2E0000}"/>
    <cellStyle name="Calculation 4 3 6 2 2" xfId="11814" xr:uid="{00000000-0005-0000-0000-00000F2E0000}"/>
    <cellStyle name="Calculation 4 3 6 3" xfId="11815" xr:uid="{00000000-0005-0000-0000-0000102E0000}"/>
    <cellStyle name="Calculation 4 3 6 4" xfId="11816" xr:uid="{00000000-0005-0000-0000-0000112E0000}"/>
    <cellStyle name="Calculation 4 3 7" xfId="11817" xr:uid="{00000000-0005-0000-0000-0000122E0000}"/>
    <cellStyle name="Calculation 4 3 7 2" xfId="11818" xr:uid="{00000000-0005-0000-0000-0000132E0000}"/>
    <cellStyle name="Calculation 4 3 7 2 2" xfId="11819" xr:uid="{00000000-0005-0000-0000-0000142E0000}"/>
    <cellStyle name="Calculation 4 3 7 3" xfId="11820" xr:uid="{00000000-0005-0000-0000-0000152E0000}"/>
    <cellStyle name="Calculation 4 3 8" xfId="11821" xr:uid="{00000000-0005-0000-0000-0000162E0000}"/>
    <cellStyle name="Calculation 4 3 8 2" xfId="11822" xr:uid="{00000000-0005-0000-0000-0000172E0000}"/>
    <cellStyle name="Calculation 4 3 8 2 2" xfId="11823" xr:uid="{00000000-0005-0000-0000-0000182E0000}"/>
    <cellStyle name="Calculation 4 3 8 3" xfId="11824" xr:uid="{00000000-0005-0000-0000-0000192E0000}"/>
    <cellStyle name="Calculation 4 3 9" xfId="11825" xr:uid="{00000000-0005-0000-0000-00001A2E0000}"/>
    <cellStyle name="Calculation 4 3 9 2" xfId="11826" xr:uid="{00000000-0005-0000-0000-00001B2E0000}"/>
    <cellStyle name="Calculation 4 3 9 2 2" xfId="11827" xr:uid="{00000000-0005-0000-0000-00001C2E0000}"/>
    <cellStyle name="Calculation 4 3 9 3" xfId="11828" xr:uid="{00000000-0005-0000-0000-00001D2E0000}"/>
    <cellStyle name="Calculation 4 4" xfId="11829" xr:uid="{00000000-0005-0000-0000-00001E2E0000}"/>
    <cellStyle name="Calculation 4 4 10" xfId="11830" xr:uid="{00000000-0005-0000-0000-00001F2E0000}"/>
    <cellStyle name="Calculation 4 4 10 2" xfId="11831" xr:uid="{00000000-0005-0000-0000-0000202E0000}"/>
    <cellStyle name="Calculation 4 4 10 2 2" xfId="11832" xr:uid="{00000000-0005-0000-0000-0000212E0000}"/>
    <cellStyle name="Calculation 4 4 10 3" xfId="11833" xr:uid="{00000000-0005-0000-0000-0000222E0000}"/>
    <cellStyle name="Calculation 4 4 11" xfId="11834" xr:uid="{00000000-0005-0000-0000-0000232E0000}"/>
    <cellStyle name="Calculation 4 4 11 2" xfId="11835" xr:uid="{00000000-0005-0000-0000-0000242E0000}"/>
    <cellStyle name="Calculation 4 4 11 2 2" xfId="11836" xr:uid="{00000000-0005-0000-0000-0000252E0000}"/>
    <cellStyle name="Calculation 4 4 11 3" xfId="11837" xr:uid="{00000000-0005-0000-0000-0000262E0000}"/>
    <cellStyle name="Calculation 4 4 12" xfId="11838" xr:uid="{00000000-0005-0000-0000-0000272E0000}"/>
    <cellStyle name="Calculation 4 4 12 2" xfId="11839" xr:uid="{00000000-0005-0000-0000-0000282E0000}"/>
    <cellStyle name="Calculation 4 4 12 2 2" xfId="11840" xr:uid="{00000000-0005-0000-0000-0000292E0000}"/>
    <cellStyle name="Calculation 4 4 12 3" xfId="11841" xr:uid="{00000000-0005-0000-0000-00002A2E0000}"/>
    <cellStyle name="Calculation 4 4 13" xfId="11842" xr:uid="{00000000-0005-0000-0000-00002B2E0000}"/>
    <cellStyle name="Calculation 4 4 13 2" xfId="11843" xr:uid="{00000000-0005-0000-0000-00002C2E0000}"/>
    <cellStyle name="Calculation 4 4 13 2 2" xfId="11844" xr:uid="{00000000-0005-0000-0000-00002D2E0000}"/>
    <cellStyle name="Calculation 4 4 13 3" xfId="11845" xr:uid="{00000000-0005-0000-0000-00002E2E0000}"/>
    <cellStyle name="Calculation 4 4 14" xfId="11846" xr:uid="{00000000-0005-0000-0000-00002F2E0000}"/>
    <cellStyle name="Calculation 4 4 14 2" xfId="11847" xr:uid="{00000000-0005-0000-0000-0000302E0000}"/>
    <cellStyle name="Calculation 4 4 14 2 2" xfId="11848" xr:uid="{00000000-0005-0000-0000-0000312E0000}"/>
    <cellStyle name="Calculation 4 4 14 3" xfId="11849" xr:uid="{00000000-0005-0000-0000-0000322E0000}"/>
    <cellStyle name="Calculation 4 4 15" xfId="11850" xr:uid="{00000000-0005-0000-0000-0000332E0000}"/>
    <cellStyle name="Calculation 4 4 15 2" xfId="11851" xr:uid="{00000000-0005-0000-0000-0000342E0000}"/>
    <cellStyle name="Calculation 4 4 15 2 2" xfId="11852" xr:uid="{00000000-0005-0000-0000-0000352E0000}"/>
    <cellStyle name="Calculation 4 4 15 3" xfId="11853" xr:uid="{00000000-0005-0000-0000-0000362E0000}"/>
    <cellStyle name="Calculation 4 4 16" xfId="11854" xr:uid="{00000000-0005-0000-0000-0000372E0000}"/>
    <cellStyle name="Calculation 4 4 16 2" xfId="11855" xr:uid="{00000000-0005-0000-0000-0000382E0000}"/>
    <cellStyle name="Calculation 4 4 16 2 2" xfId="11856" xr:uid="{00000000-0005-0000-0000-0000392E0000}"/>
    <cellStyle name="Calculation 4 4 16 3" xfId="11857" xr:uid="{00000000-0005-0000-0000-00003A2E0000}"/>
    <cellStyle name="Calculation 4 4 17" xfId="11858" xr:uid="{00000000-0005-0000-0000-00003B2E0000}"/>
    <cellStyle name="Calculation 4 4 17 2" xfId="11859" xr:uid="{00000000-0005-0000-0000-00003C2E0000}"/>
    <cellStyle name="Calculation 4 4 17 2 2" xfId="11860" xr:uid="{00000000-0005-0000-0000-00003D2E0000}"/>
    <cellStyle name="Calculation 4 4 17 3" xfId="11861" xr:uid="{00000000-0005-0000-0000-00003E2E0000}"/>
    <cellStyle name="Calculation 4 4 18" xfId="11862" xr:uid="{00000000-0005-0000-0000-00003F2E0000}"/>
    <cellStyle name="Calculation 4 4 18 2" xfId="11863" xr:uid="{00000000-0005-0000-0000-0000402E0000}"/>
    <cellStyle name="Calculation 4 4 19" xfId="11864" xr:uid="{00000000-0005-0000-0000-0000412E0000}"/>
    <cellStyle name="Calculation 4 4 2" xfId="11865" xr:uid="{00000000-0005-0000-0000-0000422E0000}"/>
    <cellStyle name="Calculation 4 4 2 10" xfId="11866" xr:uid="{00000000-0005-0000-0000-0000432E0000}"/>
    <cellStyle name="Calculation 4 4 2 10 2" xfId="11867" xr:uid="{00000000-0005-0000-0000-0000442E0000}"/>
    <cellStyle name="Calculation 4 4 2 10 2 2" xfId="11868" xr:uid="{00000000-0005-0000-0000-0000452E0000}"/>
    <cellStyle name="Calculation 4 4 2 10 3" xfId="11869" xr:uid="{00000000-0005-0000-0000-0000462E0000}"/>
    <cellStyle name="Calculation 4 4 2 11" xfId="11870" xr:uid="{00000000-0005-0000-0000-0000472E0000}"/>
    <cellStyle name="Calculation 4 4 2 11 2" xfId="11871" xr:uid="{00000000-0005-0000-0000-0000482E0000}"/>
    <cellStyle name="Calculation 4 4 2 11 2 2" xfId="11872" xr:uid="{00000000-0005-0000-0000-0000492E0000}"/>
    <cellStyle name="Calculation 4 4 2 11 3" xfId="11873" xr:uid="{00000000-0005-0000-0000-00004A2E0000}"/>
    <cellStyle name="Calculation 4 4 2 12" xfId="11874" xr:uid="{00000000-0005-0000-0000-00004B2E0000}"/>
    <cellStyle name="Calculation 4 4 2 12 2" xfId="11875" xr:uid="{00000000-0005-0000-0000-00004C2E0000}"/>
    <cellStyle name="Calculation 4 4 2 12 2 2" xfId="11876" xr:uid="{00000000-0005-0000-0000-00004D2E0000}"/>
    <cellStyle name="Calculation 4 4 2 12 3" xfId="11877" xr:uid="{00000000-0005-0000-0000-00004E2E0000}"/>
    <cellStyle name="Calculation 4 4 2 13" xfId="11878" xr:uid="{00000000-0005-0000-0000-00004F2E0000}"/>
    <cellStyle name="Calculation 4 4 2 13 2" xfId="11879" xr:uid="{00000000-0005-0000-0000-0000502E0000}"/>
    <cellStyle name="Calculation 4 4 2 13 2 2" xfId="11880" xr:uid="{00000000-0005-0000-0000-0000512E0000}"/>
    <cellStyle name="Calculation 4 4 2 13 3" xfId="11881" xr:uid="{00000000-0005-0000-0000-0000522E0000}"/>
    <cellStyle name="Calculation 4 4 2 14" xfId="11882" xr:uid="{00000000-0005-0000-0000-0000532E0000}"/>
    <cellStyle name="Calculation 4 4 2 14 2" xfId="11883" xr:uid="{00000000-0005-0000-0000-0000542E0000}"/>
    <cellStyle name="Calculation 4 4 2 14 2 2" xfId="11884" xr:uid="{00000000-0005-0000-0000-0000552E0000}"/>
    <cellStyle name="Calculation 4 4 2 14 3" xfId="11885" xr:uid="{00000000-0005-0000-0000-0000562E0000}"/>
    <cellStyle name="Calculation 4 4 2 15" xfId="11886" xr:uid="{00000000-0005-0000-0000-0000572E0000}"/>
    <cellStyle name="Calculation 4 4 2 15 2" xfId="11887" xr:uid="{00000000-0005-0000-0000-0000582E0000}"/>
    <cellStyle name="Calculation 4 4 2 15 2 2" xfId="11888" xr:uid="{00000000-0005-0000-0000-0000592E0000}"/>
    <cellStyle name="Calculation 4 4 2 15 3" xfId="11889" xr:uid="{00000000-0005-0000-0000-00005A2E0000}"/>
    <cellStyle name="Calculation 4 4 2 16" xfId="11890" xr:uid="{00000000-0005-0000-0000-00005B2E0000}"/>
    <cellStyle name="Calculation 4 4 2 16 2" xfId="11891" xr:uid="{00000000-0005-0000-0000-00005C2E0000}"/>
    <cellStyle name="Calculation 4 4 2 16 2 2" xfId="11892" xr:uid="{00000000-0005-0000-0000-00005D2E0000}"/>
    <cellStyle name="Calculation 4 4 2 16 3" xfId="11893" xr:uid="{00000000-0005-0000-0000-00005E2E0000}"/>
    <cellStyle name="Calculation 4 4 2 17" xfId="11894" xr:uid="{00000000-0005-0000-0000-00005F2E0000}"/>
    <cellStyle name="Calculation 4 4 2 17 2" xfId="11895" xr:uid="{00000000-0005-0000-0000-0000602E0000}"/>
    <cellStyle name="Calculation 4 4 2 17 2 2" xfId="11896" xr:uid="{00000000-0005-0000-0000-0000612E0000}"/>
    <cellStyle name="Calculation 4 4 2 17 3" xfId="11897" xr:uid="{00000000-0005-0000-0000-0000622E0000}"/>
    <cellStyle name="Calculation 4 4 2 18" xfId="11898" xr:uid="{00000000-0005-0000-0000-0000632E0000}"/>
    <cellStyle name="Calculation 4 4 2 18 2" xfId="11899" xr:uid="{00000000-0005-0000-0000-0000642E0000}"/>
    <cellStyle name="Calculation 4 4 2 18 2 2" xfId="11900" xr:uid="{00000000-0005-0000-0000-0000652E0000}"/>
    <cellStyle name="Calculation 4 4 2 18 3" xfId="11901" xr:uid="{00000000-0005-0000-0000-0000662E0000}"/>
    <cellStyle name="Calculation 4 4 2 19" xfId="11902" xr:uid="{00000000-0005-0000-0000-0000672E0000}"/>
    <cellStyle name="Calculation 4 4 2 19 2" xfId="11903" xr:uid="{00000000-0005-0000-0000-0000682E0000}"/>
    <cellStyle name="Calculation 4 4 2 19 2 2" xfId="11904" xr:uid="{00000000-0005-0000-0000-0000692E0000}"/>
    <cellStyle name="Calculation 4 4 2 19 3" xfId="11905" xr:uid="{00000000-0005-0000-0000-00006A2E0000}"/>
    <cellStyle name="Calculation 4 4 2 2" xfId="11906" xr:uid="{00000000-0005-0000-0000-00006B2E0000}"/>
    <cellStyle name="Calculation 4 4 2 2 2" xfId="11907" xr:uid="{00000000-0005-0000-0000-00006C2E0000}"/>
    <cellStyle name="Calculation 4 4 2 2 2 2" xfId="11908" xr:uid="{00000000-0005-0000-0000-00006D2E0000}"/>
    <cellStyle name="Calculation 4 4 2 2 2 2 2" xfId="11909" xr:uid="{00000000-0005-0000-0000-00006E2E0000}"/>
    <cellStyle name="Calculation 4 4 2 2 2 3" xfId="11910" xr:uid="{00000000-0005-0000-0000-00006F2E0000}"/>
    <cellStyle name="Calculation 4 4 2 2 2 4" xfId="11911" xr:uid="{00000000-0005-0000-0000-0000702E0000}"/>
    <cellStyle name="Calculation 4 4 2 2 3" xfId="11912" xr:uid="{00000000-0005-0000-0000-0000712E0000}"/>
    <cellStyle name="Calculation 4 4 2 2 3 2" xfId="11913" xr:uid="{00000000-0005-0000-0000-0000722E0000}"/>
    <cellStyle name="Calculation 4 4 2 2 4" xfId="11914" xr:uid="{00000000-0005-0000-0000-0000732E0000}"/>
    <cellStyle name="Calculation 4 4 2 2 5" xfId="11915" xr:uid="{00000000-0005-0000-0000-0000742E0000}"/>
    <cellStyle name="Calculation 4 4 2 20" xfId="11916" xr:uid="{00000000-0005-0000-0000-0000752E0000}"/>
    <cellStyle name="Calculation 4 4 2 20 2" xfId="11917" xr:uid="{00000000-0005-0000-0000-0000762E0000}"/>
    <cellStyle name="Calculation 4 4 2 20 2 2" xfId="11918" xr:uid="{00000000-0005-0000-0000-0000772E0000}"/>
    <cellStyle name="Calculation 4 4 2 20 3" xfId="11919" xr:uid="{00000000-0005-0000-0000-0000782E0000}"/>
    <cellStyle name="Calculation 4 4 2 21" xfId="11920" xr:uid="{00000000-0005-0000-0000-0000792E0000}"/>
    <cellStyle name="Calculation 4 4 2 21 2" xfId="11921" xr:uid="{00000000-0005-0000-0000-00007A2E0000}"/>
    <cellStyle name="Calculation 4 4 2 22" xfId="11922" xr:uid="{00000000-0005-0000-0000-00007B2E0000}"/>
    <cellStyle name="Calculation 4 4 2 23" xfId="11923" xr:uid="{00000000-0005-0000-0000-00007C2E0000}"/>
    <cellStyle name="Calculation 4 4 2 3" xfId="11924" xr:uid="{00000000-0005-0000-0000-00007D2E0000}"/>
    <cellStyle name="Calculation 4 4 2 3 2" xfId="11925" xr:uid="{00000000-0005-0000-0000-00007E2E0000}"/>
    <cellStyle name="Calculation 4 4 2 3 2 2" xfId="11926" xr:uid="{00000000-0005-0000-0000-00007F2E0000}"/>
    <cellStyle name="Calculation 4 4 2 3 2 3" xfId="11927" xr:uid="{00000000-0005-0000-0000-0000802E0000}"/>
    <cellStyle name="Calculation 4 4 2 3 3" xfId="11928" xr:uid="{00000000-0005-0000-0000-0000812E0000}"/>
    <cellStyle name="Calculation 4 4 2 3 3 2" xfId="11929" xr:uid="{00000000-0005-0000-0000-0000822E0000}"/>
    <cellStyle name="Calculation 4 4 2 3 4" xfId="11930" xr:uid="{00000000-0005-0000-0000-0000832E0000}"/>
    <cellStyle name="Calculation 4 4 2 4" xfId="11931" xr:uid="{00000000-0005-0000-0000-0000842E0000}"/>
    <cellStyle name="Calculation 4 4 2 4 2" xfId="11932" xr:uid="{00000000-0005-0000-0000-0000852E0000}"/>
    <cellStyle name="Calculation 4 4 2 4 2 2" xfId="11933" xr:uid="{00000000-0005-0000-0000-0000862E0000}"/>
    <cellStyle name="Calculation 4 4 2 4 3" xfId="11934" xr:uid="{00000000-0005-0000-0000-0000872E0000}"/>
    <cellStyle name="Calculation 4 4 2 4 4" xfId="11935" xr:uid="{00000000-0005-0000-0000-0000882E0000}"/>
    <cellStyle name="Calculation 4 4 2 5" xfId="11936" xr:uid="{00000000-0005-0000-0000-0000892E0000}"/>
    <cellStyle name="Calculation 4 4 2 5 2" xfId="11937" xr:uid="{00000000-0005-0000-0000-00008A2E0000}"/>
    <cellStyle name="Calculation 4 4 2 5 2 2" xfId="11938" xr:uid="{00000000-0005-0000-0000-00008B2E0000}"/>
    <cellStyle name="Calculation 4 4 2 5 3" xfId="11939" xr:uid="{00000000-0005-0000-0000-00008C2E0000}"/>
    <cellStyle name="Calculation 4 4 2 5 4" xfId="11940" xr:uid="{00000000-0005-0000-0000-00008D2E0000}"/>
    <cellStyle name="Calculation 4 4 2 6" xfId="11941" xr:uid="{00000000-0005-0000-0000-00008E2E0000}"/>
    <cellStyle name="Calculation 4 4 2 6 2" xfId="11942" xr:uid="{00000000-0005-0000-0000-00008F2E0000}"/>
    <cellStyle name="Calculation 4 4 2 6 2 2" xfId="11943" xr:uid="{00000000-0005-0000-0000-0000902E0000}"/>
    <cellStyle name="Calculation 4 4 2 6 3" xfId="11944" xr:uid="{00000000-0005-0000-0000-0000912E0000}"/>
    <cellStyle name="Calculation 4 4 2 7" xfId="11945" xr:uid="{00000000-0005-0000-0000-0000922E0000}"/>
    <cellStyle name="Calculation 4 4 2 7 2" xfId="11946" xr:uid="{00000000-0005-0000-0000-0000932E0000}"/>
    <cellStyle name="Calculation 4 4 2 7 2 2" xfId="11947" xr:uid="{00000000-0005-0000-0000-0000942E0000}"/>
    <cellStyle name="Calculation 4 4 2 7 3" xfId="11948" xr:uid="{00000000-0005-0000-0000-0000952E0000}"/>
    <cellStyle name="Calculation 4 4 2 8" xfId="11949" xr:uid="{00000000-0005-0000-0000-0000962E0000}"/>
    <cellStyle name="Calculation 4 4 2 8 2" xfId="11950" xr:uid="{00000000-0005-0000-0000-0000972E0000}"/>
    <cellStyle name="Calculation 4 4 2 8 2 2" xfId="11951" xr:uid="{00000000-0005-0000-0000-0000982E0000}"/>
    <cellStyle name="Calculation 4 4 2 8 3" xfId="11952" xr:uid="{00000000-0005-0000-0000-0000992E0000}"/>
    <cellStyle name="Calculation 4 4 2 9" xfId="11953" xr:uid="{00000000-0005-0000-0000-00009A2E0000}"/>
    <cellStyle name="Calculation 4 4 2 9 2" xfId="11954" xr:uid="{00000000-0005-0000-0000-00009B2E0000}"/>
    <cellStyle name="Calculation 4 4 2 9 2 2" xfId="11955" xr:uid="{00000000-0005-0000-0000-00009C2E0000}"/>
    <cellStyle name="Calculation 4 4 2 9 3" xfId="11956" xr:uid="{00000000-0005-0000-0000-00009D2E0000}"/>
    <cellStyle name="Calculation 4 4 20" xfId="11957" xr:uid="{00000000-0005-0000-0000-00009E2E0000}"/>
    <cellStyle name="Calculation 4 4 3" xfId="11958" xr:uid="{00000000-0005-0000-0000-00009F2E0000}"/>
    <cellStyle name="Calculation 4 4 3 2" xfId="11959" xr:uid="{00000000-0005-0000-0000-0000A02E0000}"/>
    <cellStyle name="Calculation 4 4 3 2 2" xfId="11960" xr:uid="{00000000-0005-0000-0000-0000A12E0000}"/>
    <cellStyle name="Calculation 4 4 3 2 2 2" xfId="11961" xr:uid="{00000000-0005-0000-0000-0000A22E0000}"/>
    <cellStyle name="Calculation 4 4 3 2 3" xfId="11962" xr:uid="{00000000-0005-0000-0000-0000A32E0000}"/>
    <cellStyle name="Calculation 4 4 3 2 4" xfId="11963" xr:uid="{00000000-0005-0000-0000-0000A42E0000}"/>
    <cellStyle name="Calculation 4 4 3 3" xfId="11964" xr:uid="{00000000-0005-0000-0000-0000A52E0000}"/>
    <cellStyle name="Calculation 4 4 3 3 2" xfId="11965" xr:uid="{00000000-0005-0000-0000-0000A62E0000}"/>
    <cellStyle name="Calculation 4 4 3 4" xfId="11966" xr:uid="{00000000-0005-0000-0000-0000A72E0000}"/>
    <cellStyle name="Calculation 4 4 3 5" xfId="11967" xr:uid="{00000000-0005-0000-0000-0000A82E0000}"/>
    <cellStyle name="Calculation 4 4 4" xfId="11968" xr:uid="{00000000-0005-0000-0000-0000A92E0000}"/>
    <cellStyle name="Calculation 4 4 4 2" xfId="11969" xr:uid="{00000000-0005-0000-0000-0000AA2E0000}"/>
    <cellStyle name="Calculation 4 4 4 2 2" xfId="11970" xr:uid="{00000000-0005-0000-0000-0000AB2E0000}"/>
    <cellStyle name="Calculation 4 4 4 2 3" xfId="11971" xr:uid="{00000000-0005-0000-0000-0000AC2E0000}"/>
    <cellStyle name="Calculation 4 4 4 3" xfId="11972" xr:uid="{00000000-0005-0000-0000-0000AD2E0000}"/>
    <cellStyle name="Calculation 4 4 4 3 2" xfId="11973" xr:uid="{00000000-0005-0000-0000-0000AE2E0000}"/>
    <cellStyle name="Calculation 4 4 4 4" xfId="11974" xr:uid="{00000000-0005-0000-0000-0000AF2E0000}"/>
    <cellStyle name="Calculation 4 4 5" xfId="11975" xr:uid="{00000000-0005-0000-0000-0000B02E0000}"/>
    <cellStyle name="Calculation 4 4 5 2" xfId="11976" xr:uid="{00000000-0005-0000-0000-0000B12E0000}"/>
    <cellStyle name="Calculation 4 4 5 2 2" xfId="11977" xr:uid="{00000000-0005-0000-0000-0000B22E0000}"/>
    <cellStyle name="Calculation 4 4 5 2 3" xfId="11978" xr:uid="{00000000-0005-0000-0000-0000B32E0000}"/>
    <cellStyle name="Calculation 4 4 5 3" xfId="11979" xr:uid="{00000000-0005-0000-0000-0000B42E0000}"/>
    <cellStyle name="Calculation 4 4 5 4" xfId="11980" xr:uid="{00000000-0005-0000-0000-0000B52E0000}"/>
    <cellStyle name="Calculation 4 4 6" xfId="11981" xr:uid="{00000000-0005-0000-0000-0000B62E0000}"/>
    <cellStyle name="Calculation 4 4 6 2" xfId="11982" xr:uid="{00000000-0005-0000-0000-0000B72E0000}"/>
    <cellStyle name="Calculation 4 4 6 2 2" xfId="11983" xr:uid="{00000000-0005-0000-0000-0000B82E0000}"/>
    <cellStyle name="Calculation 4 4 6 3" xfId="11984" xr:uid="{00000000-0005-0000-0000-0000B92E0000}"/>
    <cellStyle name="Calculation 4 4 6 4" xfId="11985" xr:uid="{00000000-0005-0000-0000-0000BA2E0000}"/>
    <cellStyle name="Calculation 4 4 7" xfId="11986" xr:uid="{00000000-0005-0000-0000-0000BB2E0000}"/>
    <cellStyle name="Calculation 4 4 7 2" xfId="11987" xr:uid="{00000000-0005-0000-0000-0000BC2E0000}"/>
    <cellStyle name="Calculation 4 4 7 2 2" xfId="11988" xr:uid="{00000000-0005-0000-0000-0000BD2E0000}"/>
    <cellStyle name="Calculation 4 4 7 3" xfId="11989" xr:uid="{00000000-0005-0000-0000-0000BE2E0000}"/>
    <cellStyle name="Calculation 4 4 8" xfId="11990" xr:uid="{00000000-0005-0000-0000-0000BF2E0000}"/>
    <cellStyle name="Calculation 4 4 8 2" xfId="11991" xr:uid="{00000000-0005-0000-0000-0000C02E0000}"/>
    <cellStyle name="Calculation 4 4 8 2 2" xfId="11992" xr:uid="{00000000-0005-0000-0000-0000C12E0000}"/>
    <cellStyle name="Calculation 4 4 8 3" xfId="11993" xr:uid="{00000000-0005-0000-0000-0000C22E0000}"/>
    <cellStyle name="Calculation 4 4 9" xfId="11994" xr:uid="{00000000-0005-0000-0000-0000C32E0000}"/>
    <cellStyle name="Calculation 4 4 9 2" xfId="11995" xr:uid="{00000000-0005-0000-0000-0000C42E0000}"/>
    <cellStyle name="Calculation 4 4 9 2 2" xfId="11996" xr:uid="{00000000-0005-0000-0000-0000C52E0000}"/>
    <cellStyle name="Calculation 4 4 9 3" xfId="11997" xr:uid="{00000000-0005-0000-0000-0000C62E0000}"/>
    <cellStyle name="Calculation 4 5" xfId="11998" xr:uid="{00000000-0005-0000-0000-0000C72E0000}"/>
    <cellStyle name="Calculation 4 5 10" xfId="11999" xr:uid="{00000000-0005-0000-0000-0000C82E0000}"/>
    <cellStyle name="Calculation 4 5 10 2" xfId="12000" xr:uid="{00000000-0005-0000-0000-0000C92E0000}"/>
    <cellStyle name="Calculation 4 5 10 2 2" xfId="12001" xr:uid="{00000000-0005-0000-0000-0000CA2E0000}"/>
    <cellStyle name="Calculation 4 5 10 3" xfId="12002" xr:uid="{00000000-0005-0000-0000-0000CB2E0000}"/>
    <cellStyle name="Calculation 4 5 11" xfId="12003" xr:uid="{00000000-0005-0000-0000-0000CC2E0000}"/>
    <cellStyle name="Calculation 4 5 11 2" xfId="12004" xr:uid="{00000000-0005-0000-0000-0000CD2E0000}"/>
    <cellStyle name="Calculation 4 5 11 2 2" xfId="12005" xr:uid="{00000000-0005-0000-0000-0000CE2E0000}"/>
    <cellStyle name="Calculation 4 5 11 3" xfId="12006" xr:uid="{00000000-0005-0000-0000-0000CF2E0000}"/>
    <cellStyle name="Calculation 4 5 12" xfId="12007" xr:uid="{00000000-0005-0000-0000-0000D02E0000}"/>
    <cellStyle name="Calculation 4 5 12 2" xfId="12008" xr:uid="{00000000-0005-0000-0000-0000D12E0000}"/>
    <cellStyle name="Calculation 4 5 12 2 2" xfId="12009" xr:uid="{00000000-0005-0000-0000-0000D22E0000}"/>
    <cellStyle name="Calculation 4 5 12 3" xfId="12010" xr:uid="{00000000-0005-0000-0000-0000D32E0000}"/>
    <cellStyle name="Calculation 4 5 13" xfId="12011" xr:uid="{00000000-0005-0000-0000-0000D42E0000}"/>
    <cellStyle name="Calculation 4 5 13 2" xfId="12012" xr:uid="{00000000-0005-0000-0000-0000D52E0000}"/>
    <cellStyle name="Calculation 4 5 13 2 2" xfId="12013" xr:uid="{00000000-0005-0000-0000-0000D62E0000}"/>
    <cellStyle name="Calculation 4 5 13 3" xfId="12014" xr:uid="{00000000-0005-0000-0000-0000D72E0000}"/>
    <cellStyle name="Calculation 4 5 14" xfId="12015" xr:uid="{00000000-0005-0000-0000-0000D82E0000}"/>
    <cellStyle name="Calculation 4 5 14 2" xfId="12016" xr:uid="{00000000-0005-0000-0000-0000D92E0000}"/>
    <cellStyle name="Calculation 4 5 14 2 2" xfId="12017" xr:uid="{00000000-0005-0000-0000-0000DA2E0000}"/>
    <cellStyle name="Calculation 4 5 14 3" xfId="12018" xr:uid="{00000000-0005-0000-0000-0000DB2E0000}"/>
    <cellStyle name="Calculation 4 5 15" xfId="12019" xr:uid="{00000000-0005-0000-0000-0000DC2E0000}"/>
    <cellStyle name="Calculation 4 5 15 2" xfId="12020" xr:uid="{00000000-0005-0000-0000-0000DD2E0000}"/>
    <cellStyle name="Calculation 4 5 15 2 2" xfId="12021" xr:uid="{00000000-0005-0000-0000-0000DE2E0000}"/>
    <cellStyle name="Calculation 4 5 15 3" xfId="12022" xr:uid="{00000000-0005-0000-0000-0000DF2E0000}"/>
    <cellStyle name="Calculation 4 5 16" xfId="12023" xr:uid="{00000000-0005-0000-0000-0000E02E0000}"/>
    <cellStyle name="Calculation 4 5 16 2" xfId="12024" xr:uid="{00000000-0005-0000-0000-0000E12E0000}"/>
    <cellStyle name="Calculation 4 5 16 2 2" xfId="12025" xr:uid="{00000000-0005-0000-0000-0000E22E0000}"/>
    <cellStyle name="Calculation 4 5 16 3" xfId="12026" xr:uid="{00000000-0005-0000-0000-0000E32E0000}"/>
    <cellStyle name="Calculation 4 5 17" xfId="12027" xr:uid="{00000000-0005-0000-0000-0000E42E0000}"/>
    <cellStyle name="Calculation 4 5 17 2" xfId="12028" xr:uid="{00000000-0005-0000-0000-0000E52E0000}"/>
    <cellStyle name="Calculation 4 5 17 2 2" xfId="12029" xr:uid="{00000000-0005-0000-0000-0000E62E0000}"/>
    <cellStyle name="Calculation 4 5 17 3" xfId="12030" xr:uid="{00000000-0005-0000-0000-0000E72E0000}"/>
    <cellStyle name="Calculation 4 5 18" xfId="12031" xr:uid="{00000000-0005-0000-0000-0000E82E0000}"/>
    <cellStyle name="Calculation 4 5 18 2" xfId="12032" xr:uid="{00000000-0005-0000-0000-0000E92E0000}"/>
    <cellStyle name="Calculation 4 5 18 2 2" xfId="12033" xr:uid="{00000000-0005-0000-0000-0000EA2E0000}"/>
    <cellStyle name="Calculation 4 5 18 3" xfId="12034" xr:uid="{00000000-0005-0000-0000-0000EB2E0000}"/>
    <cellStyle name="Calculation 4 5 19" xfId="12035" xr:uid="{00000000-0005-0000-0000-0000EC2E0000}"/>
    <cellStyle name="Calculation 4 5 19 2" xfId="12036" xr:uid="{00000000-0005-0000-0000-0000ED2E0000}"/>
    <cellStyle name="Calculation 4 5 19 2 2" xfId="12037" xr:uid="{00000000-0005-0000-0000-0000EE2E0000}"/>
    <cellStyle name="Calculation 4 5 19 3" xfId="12038" xr:uid="{00000000-0005-0000-0000-0000EF2E0000}"/>
    <cellStyle name="Calculation 4 5 2" xfId="12039" xr:uid="{00000000-0005-0000-0000-0000F02E0000}"/>
    <cellStyle name="Calculation 4 5 2 10" xfId="12040" xr:uid="{00000000-0005-0000-0000-0000F12E0000}"/>
    <cellStyle name="Calculation 4 5 2 10 2" xfId="12041" xr:uid="{00000000-0005-0000-0000-0000F22E0000}"/>
    <cellStyle name="Calculation 4 5 2 10 2 2" xfId="12042" xr:uid="{00000000-0005-0000-0000-0000F32E0000}"/>
    <cellStyle name="Calculation 4 5 2 10 3" xfId="12043" xr:uid="{00000000-0005-0000-0000-0000F42E0000}"/>
    <cellStyle name="Calculation 4 5 2 11" xfId="12044" xr:uid="{00000000-0005-0000-0000-0000F52E0000}"/>
    <cellStyle name="Calculation 4 5 2 11 2" xfId="12045" xr:uid="{00000000-0005-0000-0000-0000F62E0000}"/>
    <cellStyle name="Calculation 4 5 2 11 2 2" xfId="12046" xr:uid="{00000000-0005-0000-0000-0000F72E0000}"/>
    <cellStyle name="Calculation 4 5 2 11 3" xfId="12047" xr:uid="{00000000-0005-0000-0000-0000F82E0000}"/>
    <cellStyle name="Calculation 4 5 2 12" xfId="12048" xr:uid="{00000000-0005-0000-0000-0000F92E0000}"/>
    <cellStyle name="Calculation 4 5 2 12 2" xfId="12049" xr:uid="{00000000-0005-0000-0000-0000FA2E0000}"/>
    <cellStyle name="Calculation 4 5 2 12 2 2" xfId="12050" xr:uid="{00000000-0005-0000-0000-0000FB2E0000}"/>
    <cellStyle name="Calculation 4 5 2 12 3" xfId="12051" xr:uid="{00000000-0005-0000-0000-0000FC2E0000}"/>
    <cellStyle name="Calculation 4 5 2 13" xfId="12052" xr:uid="{00000000-0005-0000-0000-0000FD2E0000}"/>
    <cellStyle name="Calculation 4 5 2 13 2" xfId="12053" xr:uid="{00000000-0005-0000-0000-0000FE2E0000}"/>
    <cellStyle name="Calculation 4 5 2 13 2 2" xfId="12054" xr:uid="{00000000-0005-0000-0000-0000FF2E0000}"/>
    <cellStyle name="Calculation 4 5 2 13 3" xfId="12055" xr:uid="{00000000-0005-0000-0000-0000002F0000}"/>
    <cellStyle name="Calculation 4 5 2 14" xfId="12056" xr:uid="{00000000-0005-0000-0000-0000012F0000}"/>
    <cellStyle name="Calculation 4 5 2 14 2" xfId="12057" xr:uid="{00000000-0005-0000-0000-0000022F0000}"/>
    <cellStyle name="Calculation 4 5 2 14 2 2" xfId="12058" xr:uid="{00000000-0005-0000-0000-0000032F0000}"/>
    <cellStyle name="Calculation 4 5 2 14 3" xfId="12059" xr:uid="{00000000-0005-0000-0000-0000042F0000}"/>
    <cellStyle name="Calculation 4 5 2 15" xfId="12060" xr:uid="{00000000-0005-0000-0000-0000052F0000}"/>
    <cellStyle name="Calculation 4 5 2 15 2" xfId="12061" xr:uid="{00000000-0005-0000-0000-0000062F0000}"/>
    <cellStyle name="Calculation 4 5 2 15 2 2" xfId="12062" xr:uid="{00000000-0005-0000-0000-0000072F0000}"/>
    <cellStyle name="Calculation 4 5 2 15 3" xfId="12063" xr:uid="{00000000-0005-0000-0000-0000082F0000}"/>
    <cellStyle name="Calculation 4 5 2 16" xfId="12064" xr:uid="{00000000-0005-0000-0000-0000092F0000}"/>
    <cellStyle name="Calculation 4 5 2 16 2" xfId="12065" xr:uid="{00000000-0005-0000-0000-00000A2F0000}"/>
    <cellStyle name="Calculation 4 5 2 16 2 2" xfId="12066" xr:uid="{00000000-0005-0000-0000-00000B2F0000}"/>
    <cellStyle name="Calculation 4 5 2 16 3" xfId="12067" xr:uid="{00000000-0005-0000-0000-00000C2F0000}"/>
    <cellStyle name="Calculation 4 5 2 17" xfId="12068" xr:uid="{00000000-0005-0000-0000-00000D2F0000}"/>
    <cellStyle name="Calculation 4 5 2 17 2" xfId="12069" xr:uid="{00000000-0005-0000-0000-00000E2F0000}"/>
    <cellStyle name="Calculation 4 5 2 17 2 2" xfId="12070" xr:uid="{00000000-0005-0000-0000-00000F2F0000}"/>
    <cellStyle name="Calculation 4 5 2 17 3" xfId="12071" xr:uid="{00000000-0005-0000-0000-0000102F0000}"/>
    <cellStyle name="Calculation 4 5 2 18" xfId="12072" xr:uid="{00000000-0005-0000-0000-0000112F0000}"/>
    <cellStyle name="Calculation 4 5 2 18 2" xfId="12073" xr:uid="{00000000-0005-0000-0000-0000122F0000}"/>
    <cellStyle name="Calculation 4 5 2 18 2 2" xfId="12074" xr:uid="{00000000-0005-0000-0000-0000132F0000}"/>
    <cellStyle name="Calculation 4 5 2 18 3" xfId="12075" xr:uid="{00000000-0005-0000-0000-0000142F0000}"/>
    <cellStyle name="Calculation 4 5 2 19" xfId="12076" xr:uid="{00000000-0005-0000-0000-0000152F0000}"/>
    <cellStyle name="Calculation 4 5 2 19 2" xfId="12077" xr:uid="{00000000-0005-0000-0000-0000162F0000}"/>
    <cellStyle name="Calculation 4 5 2 19 2 2" xfId="12078" xr:uid="{00000000-0005-0000-0000-0000172F0000}"/>
    <cellStyle name="Calculation 4 5 2 19 3" xfId="12079" xr:uid="{00000000-0005-0000-0000-0000182F0000}"/>
    <cellStyle name="Calculation 4 5 2 2" xfId="12080" xr:uid="{00000000-0005-0000-0000-0000192F0000}"/>
    <cellStyle name="Calculation 4 5 2 2 2" xfId="12081" xr:uid="{00000000-0005-0000-0000-00001A2F0000}"/>
    <cellStyle name="Calculation 4 5 2 2 2 2" xfId="12082" xr:uid="{00000000-0005-0000-0000-00001B2F0000}"/>
    <cellStyle name="Calculation 4 5 2 2 2 3" xfId="12083" xr:uid="{00000000-0005-0000-0000-00001C2F0000}"/>
    <cellStyle name="Calculation 4 5 2 2 3" xfId="12084" xr:uid="{00000000-0005-0000-0000-00001D2F0000}"/>
    <cellStyle name="Calculation 4 5 2 2 3 2" xfId="12085" xr:uid="{00000000-0005-0000-0000-00001E2F0000}"/>
    <cellStyle name="Calculation 4 5 2 2 4" xfId="12086" xr:uid="{00000000-0005-0000-0000-00001F2F0000}"/>
    <cellStyle name="Calculation 4 5 2 20" xfId="12087" xr:uid="{00000000-0005-0000-0000-0000202F0000}"/>
    <cellStyle name="Calculation 4 5 2 20 2" xfId="12088" xr:uid="{00000000-0005-0000-0000-0000212F0000}"/>
    <cellStyle name="Calculation 4 5 2 20 2 2" xfId="12089" xr:uid="{00000000-0005-0000-0000-0000222F0000}"/>
    <cellStyle name="Calculation 4 5 2 20 3" xfId="12090" xr:uid="{00000000-0005-0000-0000-0000232F0000}"/>
    <cellStyle name="Calculation 4 5 2 21" xfId="12091" xr:uid="{00000000-0005-0000-0000-0000242F0000}"/>
    <cellStyle name="Calculation 4 5 2 21 2" xfId="12092" xr:uid="{00000000-0005-0000-0000-0000252F0000}"/>
    <cellStyle name="Calculation 4 5 2 22" xfId="12093" xr:uid="{00000000-0005-0000-0000-0000262F0000}"/>
    <cellStyle name="Calculation 4 5 2 23" xfId="12094" xr:uid="{00000000-0005-0000-0000-0000272F0000}"/>
    <cellStyle name="Calculation 4 5 2 3" xfId="12095" xr:uid="{00000000-0005-0000-0000-0000282F0000}"/>
    <cellStyle name="Calculation 4 5 2 3 2" xfId="12096" xr:uid="{00000000-0005-0000-0000-0000292F0000}"/>
    <cellStyle name="Calculation 4 5 2 3 2 2" xfId="12097" xr:uid="{00000000-0005-0000-0000-00002A2F0000}"/>
    <cellStyle name="Calculation 4 5 2 3 3" xfId="12098" xr:uid="{00000000-0005-0000-0000-00002B2F0000}"/>
    <cellStyle name="Calculation 4 5 2 3 4" xfId="12099" xr:uid="{00000000-0005-0000-0000-00002C2F0000}"/>
    <cellStyle name="Calculation 4 5 2 4" xfId="12100" xr:uid="{00000000-0005-0000-0000-00002D2F0000}"/>
    <cellStyle name="Calculation 4 5 2 4 2" xfId="12101" xr:uid="{00000000-0005-0000-0000-00002E2F0000}"/>
    <cellStyle name="Calculation 4 5 2 4 2 2" xfId="12102" xr:uid="{00000000-0005-0000-0000-00002F2F0000}"/>
    <cellStyle name="Calculation 4 5 2 4 3" xfId="12103" xr:uid="{00000000-0005-0000-0000-0000302F0000}"/>
    <cellStyle name="Calculation 4 5 2 4 4" xfId="12104" xr:uid="{00000000-0005-0000-0000-0000312F0000}"/>
    <cellStyle name="Calculation 4 5 2 5" xfId="12105" xr:uid="{00000000-0005-0000-0000-0000322F0000}"/>
    <cellStyle name="Calculation 4 5 2 5 2" xfId="12106" xr:uid="{00000000-0005-0000-0000-0000332F0000}"/>
    <cellStyle name="Calculation 4 5 2 5 2 2" xfId="12107" xr:uid="{00000000-0005-0000-0000-0000342F0000}"/>
    <cellStyle name="Calculation 4 5 2 5 3" xfId="12108" xr:uid="{00000000-0005-0000-0000-0000352F0000}"/>
    <cellStyle name="Calculation 4 5 2 6" xfId="12109" xr:uid="{00000000-0005-0000-0000-0000362F0000}"/>
    <cellStyle name="Calculation 4 5 2 6 2" xfId="12110" xr:uid="{00000000-0005-0000-0000-0000372F0000}"/>
    <cellStyle name="Calculation 4 5 2 6 2 2" xfId="12111" xr:uid="{00000000-0005-0000-0000-0000382F0000}"/>
    <cellStyle name="Calculation 4 5 2 6 3" xfId="12112" xr:uid="{00000000-0005-0000-0000-0000392F0000}"/>
    <cellStyle name="Calculation 4 5 2 7" xfId="12113" xr:uid="{00000000-0005-0000-0000-00003A2F0000}"/>
    <cellStyle name="Calculation 4 5 2 7 2" xfId="12114" xr:uid="{00000000-0005-0000-0000-00003B2F0000}"/>
    <cellStyle name="Calculation 4 5 2 7 2 2" xfId="12115" xr:uid="{00000000-0005-0000-0000-00003C2F0000}"/>
    <cellStyle name="Calculation 4 5 2 7 3" xfId="12116" xr:uid="{00000000-0005-0000-0000-00003D2F0000}"/>
    <cellStyle name="Calculation 4 5 2 8" xfId="12117" xr:uid="{00000000-0005-0000-0000-00003E2F0000}"/>
    <cellStyle name="Calculation 4 5 2 8 2" xfId="12118" xr:uid="{00000000-0005-0000-0000-00003F2F0000}"/>
    <cellStyle name="Calculation 4 5 2 8 2 2" xfId="12119" xr:uid="{00000000-0005-0000-0000-0000402F0000}"/>
    <cellStyle name="Calculation 4 5 2 8 3" xfId="12120" xr:uid="{00000000-0005-0000-0000-0000412F0000}"/>
    <cellStyle name="Calculation 4 5 2 9" xfId="12121" xr:uid="{00000000-0005-0000-0000-0000422F0000}"/>
    <cellStyle name="Calculation 4 5 2 9 2" xfId="12122" xr:uid="{00000000-0005-0000-0000-0000432F0000}"/>
    <cellStyle name="Calculation 4 5 2 9 2 2" xfId="12123" xr:uid="{00000000-0005-0000-0000-0000442F0000}"/>
    <cellStyle name="Calculation 4 5 2 9 3" xfId="12124" xr:uid="{00000000-0005-0000-0000-0000452F0000}"/>
    <cellStyle name="Calculation 4 5 20" xfId="12125" xr:uid="{00000000-0005-0000-0000-0000462F0000}"/>
    <cellStyle name="Calculation 4 5 20 2" xfId="12126" xr:uid="{00000000-0005-0000-0000-0000472F0000}"/>
    <cellStyle name="Calculation 4 5 20 2 2" xfId="12127" xr:uid="{00000000-0005-0000-0000-0000482F0000}"/>
    <cellStyle name="Calculation 4 5 20 3" xfId="12128" xr:uid="{00000000-0005-0000-0000-0000492F0000}"/>
    <cellStyle name="Calculation 4 5 21" xfId="12129" xr:uid="{00000000-0005-0000-0000-00004A2F0000}"/>
    <cellStyle name="Calculation 4 5 21 2" xfId="12130" xr:uid="{00000000-0005-0000-0000-00004B2F0000}"/>
    <cellStyle name="Calculation 4 5 21 2 2" xfId="12131" xr:uid="{00000000-0005-0000-0000-00004C2F0000}"/>
    <cellStyle name="Calculation 4 5 21 3" xfId="12132" xr:uid="{00000000-0005-0000-0000-00004D2F0000}"/>
    <cellStyle name="Calculation 4 5 22" xfId="12133" xr:uid="{00000000-0005-0000-0000-00004E2F0000}"/>
    <cellStyle name="Calculation 4 5 22 2" xfId="12134" xr:uid="{00000000-0005-0000-0000-00004F2F0000}"/>
    <cellStyle name="Calculation 4 5 23" xfId="12135" xr:uid="{00000000-0005-0000-0000-0000502F0000}"/>
    <cellStyle name="Calculation 4 5 24" xfId="12136" xr:uid="{00000000-0005-0000-0000-0000512F0000}"/>
    <cellStyle name="Calculation 4 5 3" xfId="12137" xr:uid="{00000000-0005-0000-0000-0000522F0000}"/>
    <cellStyle name="Calculation 4 5 3 2" xfId="12138" xr:uid="{00000000-0005-0000-0000-0000532F0000}"/>
    <cellStyle name="Calculation 4 5 3 2 2" xfId="12139" xr:uid="{00000000-0005-0000-0000-0000542F0000}"/>
    <cellStyle name="Calculation 4 5 3 2 3" xfId="12140" xr:uid="{00000000-0005-0000-0000-0000552F0000}"/>
    <cellStyle name="Calculation 4 5 3 3" xfId="12141" xr:uid="{00000000-0005-0000-0000-0000562F0000}"/>
    <cellStyle name="Calculation 4 5 3 3 2" xfId="12142" xr:uid="{00000000-0005-0000-0000-0000572F0000}"/>
    <cellStyle name="Calculation 4 5 3 4" xfId="12143" xr:uid="{00000000-0005-0000-0000-0000582F0000}"/>
    <cellStyle name="Calculation 4 5 4" xfId="12144" xr:uid="{00000000-0005-0000-0000-0000592F0000}"/>
    <cellStyle name="Calculation 4 5 4 2" xfId="12145" xr:uid="{00000000-0005-0000-0000-00005A2F0000}"/>
    <cellStyle name="Calculation 4 5 4 2 2" xfId="12146" xr:uid="{00000000-0005-0000-0000-00005B2F0000}"/>
    <cellStyle name="Calculation 4 5 4 3" xfId="12147" xr:uid="{00000000-0005-0000-0000-00005C2F0000}"/>
    <cellStyle name="Calculation 4 5 4 4" xfId="12148" xr:uid="{00000000-0005-0000-0000-00005D2F0000}"/>
    <cellStyle name="Calculation 4 5 5" xfId="12149" xr:uid="{00000000-0005-0000-0000-00005E2F0000}"/>
    <cellStyle name="Calculation 4 5 5 2" xfId="12150" xr:uid="{00000000-0005-0000-0000-00005F2F0000}"/>
    <cellStyle name="Calculation 4 5 5 2 2" xfId="12151" xr:uid="{00000000-0005-0000-0000-0000602F0000}"/>
    <cellStyle name="Calculation 4 5 5 3" xfId="12152" xr:uid="{00000000-0005-0000-0000-0000612F0000}"/>
    <cellStyle name="Calculation 4 5 5 4" xfId="12153" xr:uid="{00000000-0005-0000-0000-0000622F0000}"/>
    <cellStyle name="Calculation 4 5 6" xfId="12154" xr:uid="{00000000-0005-0000-0000-0000632F0000}"/>
    <cellStyle name="Calculation 4 5 6 2" xfId="12155" xr:uid="{00000000-0005-0000-0000-0000642F0000}"/>
    <cellStyle name="Calculation 4 5 6 2 2" xfId="12156" xr:uid="{00000000-0005-0000-0000-0000652F0000}"/>
    <cellStyle name="Calculation 4 5 6 3" xfId="12157" xr:uid="{00000000-0005-0000-0000-0000662F0000}"/>
    <cellStyle name="Calculation 4 5 7" xfId="12158" xr:uid="{00000000-0005-0000-0000-0000672F0000}"/>
    <cellStyle name="Calculation 4 5 7 2" xfId="12159" xr:uid="{00000000-0005-0000-0000-0000682F0000}"/>
    <cellStyle name="Calculation 4 5 7 2 2" xfId="12160" xr:uid="{00000000-0005-0000-0000-0000692F0000}"/>
    <cellStyle name="Calculation 4 5 7 3" xfId="12161" xr:uid="{00000000-0005-0000-0000-00006A2F0000}"/>
    <cellStyle name="Calculation 4 5 8" xfId="12162" xr:uid="{00000000-0005-0000-0000-00006B2F0000}"/>
    <cellStyle name="Calculation 4 5 8 2" xfId="12163" xr:uid="{00000000-0005-0000-0000-00006C2F0000}"/>
    <cellStyle name="Calculation 4 5 8 2 2" xfId="12164" xr:uid="{00000000-0005-0000-0000-00006D2F0000}"/>
    <cellStyle name="Calculation 4 5 8 3" xfId="12165" xr:uid="{00000000-0005-0000-0000-00006E2F0000}"/>
    <cellStyle name="Calculation 4 5 9" xfId="12166" xr:uid="{00000000-0005-0000-0000-00006F2F0000}"/>
    <cellStyle name="Calculation 4 5 9 2" xfId="12167" xr:uid="{00000000-0005-0000-0000-0000702F0000}"/>
    <cellStyle name="Calculation 4 5 9 2 2" xfId="12168" xr:uid="{00000000-0005-0000-0000-0000712F0000}"/>
    <cellStyle name="Calculation 4 5 9 3" xfId="12169" xr:uid="{00000000-0005-0000-0000-0000722F0000}"/>
    <cellStyle name="Calculation 4 6" xfId="12170" xr:uid="{00000000-0005-0000-0000-0000732F0000}"/>
    <cellStyle name="Calculation 4 6 10" xfId="12171" xr:uid="{00000000-0005-0000-0000-0000742F0000}"/>
    <cellStyle name="Calculation 4 6 10 2" xfId="12172" xr:uid="{00000000-0005-0000-0000-0000752F0000}"/>
    <cellStyle name="Calculation 4 6 10 2 2" xfId="12173" xr:uid="{00000000-0005-0000-0000-0000762F0000}"/>
    <cellStyle name="Calculation 4 6 10 3" xfId="12174" xr:uid="{00000000-0005-0000-0000-0000772F0000}"/>
    <cellStyle name="Calculation 4 6 11" xfId="12175" xr:uid="{00000000-0005-0000-0000-0000782F0000}"/>
    <cellStyle name="Calculation 4 6 11 2" xfId="12176" xr:uid="{00000000-0005-0000-0000-0000792F0000}"/>
    <cellStyle name="Calculation 4 6 11 2 2" xfId="12177" xr:uid="{00000000-0005-0000-0000-00007A2F0000}"/>
    <cellStyle name="Calculation 4 6 11 3" xfId="12178" xr:uid="{00000000-0005-0000-0000-00007B2F0000}"/>
    <cellStyle name="Calculation 4 6 12" xfId="12179" xr:uid="{00000000-0005-0000-0000-00007C2F0000}"/>
    <cellStyle name="Calculation 4 6 12 2" xfId="12180" xr:uid="{00000000-0005-0000-0000-00007D2F0000}"/>
    <cellStyle name="Calculation 4 6 12 2 2" xfId="12181" xr:uid="{00000000-0005-0000-0000-00007E2F0000}"/>
    <cellStyle name="Calculation 4 6 12 3" xfId="12182" xr:uid="{00000000-0005-0000-0000-00007F2F0000}"/>
    <cellStyle name="Calculation 4 6 13" xfId="12183" xr:uid="{00000000-0005-0000-0000-0000802F0000}"/>
    <cellStyle name="Calculation 4 6 13 2" xfId="12184" xr:uid="{00000000-0005-0000-0000-0000812F0000}"/>
    <cellStyle name="Calculation 4 6 13 2 2" xfId="12185" xr:uid="{00000000-0005-0000-0000-0000822F0000}"/>
    <cellStyle name="Calculation 4 6 13 3" xfId="12186" xr:uid="{00000000-0005-0000-0000-0000832F0000}"/>
    <cellStyle name="Calculation 4 6 14" xfId="12187" xr:uid="{00000000-0005-0000-0000-0000842F0000}"/>
    <cellStyle name="Calculation 4 6 14 2" xfId="12188" xr:uid="{00000000-0005-0000-0000-0000852F0000}"/>
    <cellStyle name="Calculation 4 6 14 2 2" xfId="12189" xr:uid="{00000000-0005-0000-0000-0000862F0000}"/>
    <cellStyle name="Calculation 4 6 14 3" xfId="12190" xr:uid="{00000000-0005-0000-0000-0000872F0000}"/>
    <cellStyle name="Calculation 4 6 15" xfId="12191" xr:uid="{00000000-0005-0000-0000-0000882F0000}"/>
    <cellStyle name="Calculation 4 6 15 2" xfId="12192" xr:uid="{00000000-0005-0000-0000-0000892F0000}"/>
    <cellStyle name="Calculation 4 6 15 2 2" xfId="12193" xr:uid="{00000000-0005-0000-0000-00008A2F0000}"/>
    <cellStyle name="Calculation 4 6 15 3" xfId="12194" xr:uid="{00000000-0005-0000-0000-00008B2F0000}"/>
    <cellStyle name="Calculation 4 6 16" xfId="12195" xr:uid="{00000000-0005-0000-0000-00008C2F0000}"/>
    <cellStyle name="Calculation 4 6 16 2" xfId="12196" xr:uid="{00000000-0005-0000-0000-00008D2F0000}"/>
    <cellStyle name="Calculation 4 6 16 2 2" xfId="12197" xr:uid="{00000000-0005-0000-0000-00008E2F0000}"/>
    <cellStyle name="Calculation 4 6 16 3" xfId="12198" xr:uid="{00000000-0005-0000-0000-00008F2F0000}"/>
    <cellStyle name="Calculation 4 6 17" xfId="12199" xr:uid="{00000000-0005-0000-0000-0000902F0000}"/>
    <cellStyle name="Calculation 4 6 17 2" xfId="12200" xr:uid="{00000000-0005-0000-0000-0000912F0000}"/>
    <cellStyle name="Calculation 4 6 17 2 2" xfId="12201" xr:uid="{00000000-0005-0000-0000-0000922F0000}"/>
    <cellStyle name="Calculation 4 6 17 3" xfId="12202" xr:uid="{00000000-0005-0000-0000-0000932F0000}"/>
    <cellStyle name="Calculation 4 6 18" xfId="12203" xr:uid="{00000000-0005-0000-0000-0000942F0000}"/>
    <cellStyle name="Calculation 4 6 18 2" xfId="12204" xr:uid="{00000000-0005-0000-0000-0000952F0000}"/>
    <cellStyle name="Calculation 4 6 18 2 2" xfId="12205" xr:uid="{00000000-0005-0000-0000-0000962F0000}"/>
    <cellStyle name="Calculation 4 6 18 3" xfId="12206" xr:uid="{00000000-0005-0000-0000-0000972F0000}"/>
    <cellStyle name="Calculation 4 6 19" xfId="12207" xr:uid="{00000000-0005-0000-0000-0000982F0000}"/>
    <cellStyle name="Calculation 4 6 19 2" xfId="12208" xr:uid="{00000000-0005-0000-0000-0000992F0000}"/>
    <cellStyle name="Calculation 4 6 19 2 2" xfId="12209" xr:uid="{00000000-0005-0000-0000-00009A2F0000}"/>
    <cellStyle name="Calculation 4 6 19 3" xfId="12210" xr:uid="{00000000-0005-0000-0000-00009B2F0000}"/>
    <cellStyle name="Calculation 4 6 2" xfId="12211" xr:uid="{00000000-0005-0000-0000-00009C2F0000}"/>
    <cellStyle name="Calculation 4 6 2 2" xfId="12212" xr:uid="{00000000-0005-0000-0000-00009D2F0000}"/>
    <cellStyle name="Calculation 4 6 2 2 2" xfId="12213" xr:uid="{00000000-0005-0000-0000-00009E2F0000}"/>
    <cellStyle name="Calculation 4 6 2 2 3" xfId="12214" xr:uid="{00000000-0005-0000-0000-00009F2F0000}"/>
    <cellStyle name="Calculation 4 6 2 3" xfId="12215" xr:uid="{00000000-0005-0000-0000-0000A02F0000}"/>
    <cellStyle name="Calculation 4 6 2 3 2" xfId="12216" xr:uid="{00000000-0005-0000-0000-0000A12F0000}"/>
    <cellStyle name="Calculation 4 6 2 4" xfId="12217" xr:uid="{00000000-0005-0000-0000-0000A22F0000}"/>
    <cellStyle name="Calculation 4 6 20" xfId="12218" xr:uid="{00000000-0005-0000-0000-0000A32F0000}"/>
    <cellStyle name="Calculation 4 6 20 2" xfId="12219" xr:uid="{00000000-0005-0000-0000-0000A42F0000}"/>
    <cellStyle name="Calculation 4 6 20 2 2" xfId="12220" xr:uid="{00000000-0005-0000-0000-0000A52F0000}"/>
    <cellStyle name="Calculation 4 6 20 3" xfId="12221" xr:uid="{00000000-0005-0000-0000-0000A62F0000}"/>
    <cellStyle name="Calculation 4 6 21" xfId="12222" xr:uid="{00000000-0005-0000-0000-0000A72F0000}"/>
    <cellStyle name="Calculation 4 6 21 2" xfId="12223" xr:uid="{00000000-0005-0000-0000-0000A82F0000}"/>
    <cellStyle name="Calculation 4 6 22" xfId="12224" xr:uid="{00000000-0005-0000-0000-0000A92F0000}"/>
    <cellStyle name="Calculation 4 6 23" xfId="12225" xr:uid="{00000000-0005-0000-0000-0000AA2F0000}"/>
    <cellStyle name="Calculation 4 6 3" xfId="12226" xr:uid="{00000000-0005-0000-0000-0000AB2F0000}"/>
    <cellStyle name="Calculation 4 6 3 2" xfId="12227" xr:uid="{00000000-0005-0000-0000-0000AC2F0000}"/>
    <cellStyle name="Calculation 4 6 3 2 2" xfId="12228" xr:uid="{00000000-0005-0000-0000-0000AD2F0000}"/>
    <cellStyle name="Calculation 4 6 3 3" xfId="12229" xr:uid="{00000000-0005-0000-0000-0000AE2F0000}"/>
    <cellStyle name="Calculation 4 6 3 4" xfId="12230" xr:uid="{00000000-0005-0000-0000-0000AF2F0000}"/>
    <cellStyle name="Calculation 4 6 4" xfId="12231" xr:uid="{00000000-0005-0000-0000-0000B02F0000}"/>
    <cellStyle name="Calculation 4 6 4 2" xfId="12232" xr:uid="{00000000-0005-0000-0000-0000B12F0000}"/>
    <cellStyle name="Calculation 4 6 4 2 2" xfId="12233" xr:uid="{00000000-0005-0000-0000-0000B22F0000}"/>
    <cellStyle name="Calculation 4 6 4 3" xfId="12234" xr:uid="{00000000-0005-0000-0000-0000B32F0000}"/>
    <cellStyle name="Calculation 4 6 4 4" xfId="12235" xr:uid="{00000000-0005-0000-0000-0000B42F0000}"/>
    <cellStyle name="Calculation 4 6 5" xfId="12236" xr:uid="{00000000-0005-0000-0000-0000B52F0000}"/>
    <cellStyle name="Calculation 4 6 5 2" xfId="12237" xr:uid="{00000000-0005-0000-0000-0000B62F0000}"/>
    <cellStyle name="Calculation 4 6 5 2 2" xfId="12238" xr:uid="{00000000-0005-0000-0000-0000B72F0000}"/>
    <cellStyle name="Calculation 4 6 5 3" xfId="12239" xr:uid="{00000000-0005-0000-0000-0000B82F0000}"/>
    <cellStyle name="Calculation 4 6 6" xfId="12240" xr:uid="{00000000-0005-0000-0000-0000B92F0000}"/>
    <cellStyle name="Calculation 4 6 6 2" xfId="12241" xr:uid="{00000000-0005-0000-0000-0000BA2F0000}"/>
    <cellStyle name="Calculation 4 6 6 2 2" xfId="12242" xr:uid="{00000000-0005-0000-0000-0000BB2F0000}"/>
    <cellStyle name="Calculation 4 6 6 3" xfId="12243" xr:uid="{00000000-0005-0000-0000-0000BC2F0000}"/>
    <cellStyle name="Calculation 4 6 7" xfId="12244" xr:uid="{00000000-0005-0000-0000-0000BD2F0000}"/>
    <cellStyle name="Calculation 4 6 7 2" xfId="12245" xr:uid="{00000000-0005-0000-0000-0000BE2F0000}"/>
    <cellStyle name="Calculation 4 6 7 2 2" xfId="12246" xr:uid="{00000000-0005-0000-0000-0000BF2F0000}"/>
    <cellStyle name="Calculation 4 6 7 3" xfId="12247" xr:uid="{00000000-0005-0000-0000-0000C02F0000}"/>
    <cellStyle name="Calculation 4 6 8" xfId="12248" xr:uid="{00000000-0005-0000-0000-0000C12F0000}"/>
    <cellStyle name="Calculation 4 6 8 2" xfId="12249" xr:uid="{00000000-0005-0000-0000-0000C22F0000}"/>
    <cellStyle name="Calculation 4 6 8 2 2" xfId="12250" xr:uid="{00000000-0005-0000-0000-0000C32F0000}"/>
    <cellStyle name="Calculation 4 6 8 3" xfId="12251" xr:uid="{00000000-0005-0000-0000-0000C42F0000}"/>
    <cellStyle name="Calculation 4 6 9" xfId="12252" xr:uid="{00000000-0005-0000-0000-0000C52F0000}"/>
    <cellStyle name="Calculation 4 6 9 2" xfId="12253" xr:uid="{00000000-0005-0000-0000-0000C62F0000}"/>
    <cellStyle name="Calculation 4 6 9 2 2" xfId="12254" xr:uid="{00000000-0005-0000-0000-0000C72F0000}"/>
    <cellStyle name="Calculation 4 6 9 3" xfId="12255" xr:uid="{00000000-0005-0000-0000-0000C82F0000}"/>
    <cellStyle name="Calculation 4 7" xfId="12256" xr:uid="{00000000-0005-0000-0000-0000C92F0000}"/>
    <cellStyle name="Calculation 4 7 2" xfId="12257" xr:uid="{00000000-0005-0000-0000-0000CA2F0000}"/>
    <cellStyle name="Calculation 4 7 2 2" xfId="12258" xr:uid="{00000000-0005-0000-0000-0000CB2F0000}"/>
    <cellStyle name="Calculation 4 7 2 3" xfId="12259" xr:uid="{00000000-0005-0000-0000-0000CC2F0000}"/>
    <cellStyle name="Calculation 4 7 3" xfId="12260" xr:uid="{00000000-0005-0000-0000-0000CD2F0000}"/>
    <cellStyle name="Calculation 4 7 3 2" xfId="12261" xr:uid="{00000000-0005-0000-0000-0000CE2F0000}"/>
    <cellStyle name="Calculation 4 7 4" xfId="12262" xr:uid="{00000000-0005-0000-0000-0000CF2F0000}"/>
    <cellStyle name="Calculation 4 8" xfId="12263" xr:uid="{00000000-0005-0000-0000-0000D02F0000}"/>
    <cellStyle name="Calculation 4 8 2" xfId="12264" xr:uid="{00000000-0005-0000-0000-0000D12F0000}"/>
    <cellStyle name="Calculation 4 8 2 2" xfId="12265" xr:uid="{00000000-0005-0000-0000-0000D22F0000}"/>
    <cellStyle name="Calculation 4 8 2 3" xfId="12266" xr:uid="{00000000-0005-0000-0000-0000D32F0000}"/>
    <cellStyle name="Calculation 4 8 3" xfId="12267" xr:uid="{00000000-0005-0000-0000-0000D42F0000}"/>
    <cellStyle name="Calculation 4 8 4" xfId="12268" xr:uid="{00000000-0005-0000-0000-0000D52F0000}"/>
    <cellStyle name="Calculation 4 9" xfId="12269" xr:uid="{00000000-0005-0000-0000-0000D62F0000}"/>
    <cellStyle name="Calculation 4 9 2" xfId="12270" xr:uid="{00000000-0005-0000-0000-0000D72F0000}"/>
    <cellStyle name="Calculation 4 9 2 2" xfId="12271" xr:uid="{00000000-0005-0000-0000-0000D82F0000}"/>
    <cellStyle name="Calculation 4 9 3" xfId="12272" xr:uid="{00000000-0005-0000-0000-0000D92F0000}"/>
    <cellStyle name="Calculation 4 9 4" xfId="12273" xr:uid="{00000000-0005-0000-0000-0000DA2F0000}"/>
    <cellStyle name="Calculation 5" xfId="12274" xr:uid="{00000000-0005-0000-0000-0000DB2F0000}"/>
    <cellStyle name="Calculation 5 10" xfId="12275" xr:uid="{00000000-0005-0000-0000-0000DC2F0000}"/>
    <cellStyle name="Calculation 5 10 2" xfId="12276" xr:uid="{00000000-0005-0000-0000-0000DD2F0000}"/>
    <cellStyle name="Calculation 5 10 2 2" xfId="12277" xr:uid="{00000000-0005-0000-0000-0000DE2F0000}"/>
    <cellStyle name="Calculation 5 10 3" xfId="12278" xr:uid="{00000000-0005-0000-0000-0000DF2F0000}"/>
    <cellStyle name="Calculation 5 11" xfId="12279" xr:uid="{00000000-0005-0000-0000-0000E02F0000}"/>
    <cellStyle name="Calculation 5 11 2" xfId="12280" xr:uid="{00000000-0005-0000-0000-0000E12F0000}"/>
    <cellStyle name="Calculation 5 11 2 2" xfId="12281" xr:uid="{00000000-0005-0000-0000-0000E22F0000}"/>
    <cellStyle name="Calculation 5 11 3" xfId="12282" xr:uid="{00000000-0005-0000-0000-0000E32F0000}"/>
    <cellStyle name="Calculation 5 12" xfId="12283" xr:uid="{00000000-0005-0000-0000-0000E42F0000}"/>
    <cellStyle name="Calculation 5 12 2" xfId="12284" xr:uid="{00000000-0005-0000-0000-0000E52F0000}"/>
    <cellStyle name="Calculation 5 12 2 2" xfId="12285" xr:uid="{00000000-0005-0000-0000-0000E62F0000}"/>
    <cellStyle name="Calculation 5 12 3" xfId="12286" xr:uid="{00000000-0005-0000-0000-0000E72F0000}"/>
    <cellStyle name="Calculation 5 13" xfId="12287" xr:uid="{00000000-0005-0000-0000-0000E82F0000}"/>
    <cellStyle name="Calculation 5 13 2" xfId="12288" xr:uid="{00000000-0005-0000-0000-0000E92F0000}"/>
    <cellStyle name="Calculation 5 13 2 2" xfId="12289" xr:uid="{00000000-0005-0000-0000-0000EA2F0000}"/>
    <cellStyle name="Calculation 5 13 3" xfId="12290" xr:uid="{00000000-0005-0000-0000-0000EB2F0000}"/>
    <cellStyle name="Calculation 5 14" xfId="12291" xr:uid="{00000000-0005-0000-0000-0000EC2F0000}"/>
    <cellStyle name="Calculation 5 14 2" xfId="12292" xr:uid="{00000000-0005-0000-0000-0000ED2F0000}"/>
    <cellStyle name="Calculation 5 14 2 2" xfId="12293" xr:uid="{00000000-0005-0000-0000-0000EE2F0000}"/>
    <cellStyle name="Calculation 5 14 3" xfId="12294" xr:uid="{00000000-0005-0000-0000-0000EF2F0000}"/>
    <cellStyle name="Calculation 5 15" xfId="12295" xr:uid="{00000000-0005-0000-0000-0000F02F0000}"/>
    <cellStyle name="Calculation 5 15 2" xfId="12296" xr:uid="{00000000-0005-0000-0000-0000F12F0000}"/>
    <cellStyle name="Calculation 5 15 2 2" xfId="12297" xr:uid="{00000000-0005-0000-0000-0000F22F0000}"/>
    <cellStyle name="Calculation 5 15 3" xfId="12298" xr:uid="{00000000-0005-0000-0000-0000F32F0000}"/>
    <cellStyle name="Calculation 5 16" xfId="12299" xr:uid="{00000000-0005-0000-0000-0000F42F0000}"/>
    <cellStyle name="Calculation 5 16 2" xfId="12300" xr:uid="{00000000-0005-0000-0000-0000F52F0000}"/>
    <cellStyle name="Calculation 5 16 2 2" xfId="12301" xr:uid="{00000000-0005-0000-0000-0000F62F0000}"/>
    <cellStyle name="Calculation 5 16 3" xfId="12302" xr:uid="{00000000-0005-0000-0000-0000F72F0000}"/>
    <cellStyle name="Calculation 5 17" xfId="12303" xr:uid="{00000000-0005-0000-0000-0000F82F0000}"/>
    <cellStyle name="Calculation 5 17 2" xfId="12304" xr:uid="{00000000-0005-0000-0000-0000F92F0000}"/>
    <cellStyle name="Calculation 5 17 2 2" xfId="12305" xr:uid="{00000000-0005-0000-0000-0000FA2F0000}"/>
    <cellStyle name="Calculation 5 17 3" xfId="12306" xr:uid="{00000000-0005-0000-0000-0000FB2F0000}"/>
    <cellStyle name="Calculation 5 18" xfId="12307" xr:uid="{00000000-0005-0000-0000-0000FC2F0000}"/>
    <cellStyle name="Calculation 5 18 2" xfId="12308" xr:uid="{00000000-0005-0000-0000-0000FD2F0000}"/>
    <cellStyle name="Calculation 5 18 2 2" xfId="12309" xr:uid="{00000000-0005-0000-0000-0000FE2F0000}"/>
    <cellStyle name="Calculation 5 18 3" xfId="12310" xr:uid="{00000000-0005-0000-0000-0000FF2F0000}"/>
    <cellStyle name="Calculation 5 19" xfId="12311" xr:uid="{00000000-0005-0000-0000-000000300000}"/>
    <cellStyle name="Calculation 5 19 2" xfId="12312" xr:uid="{00000000-0005-0000-0000-000001300000}"/>
    <cellStyle name="Calculation 5 19 2 2" xfId="12313" xr:uid="{00000000-0005-0000-0000-000002300000}"/>
    <cellStyle name="Calculation 5 19 3" xfId="12314" xr:uid="{00000000-0005-0000-0000-000003300000}"/>
    <cellStyle name="Calculation 5 2" xfId="12315" xr:uid="{00000000-0005-0000-0000-000004300000}"/>
    <cellStyle name="Calculation 5 2 10" xfId="12316" xr:uid="{00000000-0005-0000-0000-000005300000}"/>
    <cellStyle name="Calculation 5 2 10 2" xfId="12317" xr:uid="{00000000-0005-0000-0000-000006300000}"/>
    <cellStyle name="Calculation 5 2 10 2 2" xfId="12318" xr:uid="{00000000-0005-0000-0000-000007300000}"/>
    <cellStyle name="Calculation 5 2 10 3" xfId="12319" xr:uid="{00000000-0005-0000-0000-000008300000}"/>
    <cellStyle name="Calculation 5 2 11" xfId="12320" xr:uid="{00000000-0005-0000-0000-000009300000}"/>
    <cellStyle name="Calculation 5 2 11 2" xfId="12321" xr:uid="{00000000-0005-0000-0000-00000A300000}"/>
    <cellStyle name="Calculation 5 2 11 2 2" xfId="12322" xr:uid="{00000000-0005-0000-0000-00000B300000}"/>
    <cellStyle name="Calculation 5 2 11 3" xfId="12323" xr:uid="{00000000-0005-0000-0000-00000C300000}"/>
    <cellStyle name="Calculation 5 2 12" xfId="12324" xr:uid="{00000000-0005-0000-0000-00000D300000}"/>
    <cellStyle name="Calculation 5 2 12 2" xfId="12325" xr:uid="{00000000-0005-0000-0000-00000E300000}"/>
    <cellStyle name="Calculation 5 2 12 2 2" xfId="12326" xr:uid="{00000000-0005-0000-0000-00000F300000}"/>
    <cellStyle name="Calculation 5 2 12 3" xfId="12327" xr:uid="{00000000-0005-0000-0000-000010300000}"/>
    <cellStyle name="Calculation 5 2 13" xfId="12328" xr:uid="{00000000-0005-0000-0000-000011300000}"/>
    <cellStyle name="Calculation 5 2 13 2" xfId="12329" xr:uid="{00000000-0005-0000-0000-000012300000}"/>
    <cellStyle name="Calculation 5 2 13 2 2" xfId="12330" xr:uid="{00000000-0005-0000-0000-000013300000}"/>
    <cellStyle name="Calculation 5 2 13 3" xfId="12331" xr:uid="{00000000-0005-0000-0000-000014300000}"/>
    <cellStyle name="Calculation 5 2 14" xfId="12332" xr:uid="{00000000-0005-0000-0000-000015300000}"/>
    <cellStyle name="Calculation 5 2 14 2" xfId="12333" xr:uid="{00000000-0005-0000-0000-000016300000}"/>
    <cellStyle name="Calculation 5 2 14 2 2" xfId="12334" xr:uid="{00000000-0005-0000-0000-000017300000}"/>
    <cellStyle name="Calculation 5 2 14 3" xfId="12335" xr:uid="{00000000-0005-0000-0000-000018300000}"/>
    <cellStyle name="Calculation 5 2 15" xfId="12336" xr:uid="{00000000-0005-0000-0000-000019300000}"/>
    <cellStyle name="Calculation 5 2 15 2" xfId="12337" xr:uid="{00000000-0005-0000-0000-00001A300000}"/>
    <cellStyle name="Calculation 5 2 15 2 2" xfId="12338" xr:uid="{00000000-0005-0000-0000-00001B300000}"/>
    <cellStyle name="Calculation 5 2 15 3" xfId="12339" xr:uid="{00000000-0005-0000-0000-00001C300000}"/>
    <cellStyle name="Calculation 5 2 16" xfId="12340" xr:uid="{00000000-0005-0000-0000-00001D300000}"/>
    <cellStyle name="Calculation 5 2 16 2" xfId="12341" xr:uid="{00000000-0005-0000-0000-00001E300000}"/>
    <cellStyle name="Calculation 5 2 16 2 2" xfId="12342" xr:uid="{00000000-0005-0000-0000-00001F300000}"/>
    <cellStyle name="Calculation 5 2 16 3" xfId="12343" xr:uid="{00000000-0005-0000-0000-000020300000}"/>
    <cellStyle name="Calculation 5 2 17" xfId="12344" xr:uid="{00000000-0005-0000-0000-000021300000}"/>
    <cellStyle name="Calculation 5 2 17 2" xfId="12345" xr:uid="{00000000-0005-0000-0000-000022300000}"/>
    <cellStyle name="Calculation 5 2 17 2 2" xfId="12346" xr:uid="{00000000-0005-0000-0000-000023300000}"/>
    <cellStyle name="Calculation 5 2 17 3" xfId="12347" xr:uid="{00000000-0005-0000-0000-000024300000}"/>
    <cellStyle name="Calculation 5 2 18" xfId="12348" xr:uid="{00000000-0005-0000-0000-000025300000}"/>
    <cellStyle name="Calculation 5 2 18 2" xfId="12349" xr:uid="{00000000-0005-0000-0000-000026300000}"/>
    <cellStyle name="Calculation 5 2 18 2 2" xfId="12350" xr:uid="{00000000-0005-0000-0000-000027300000}"/>
    <cellStyle name="Calculation 5 2 18 3" xfId="12351" xr:uid="{00000000-0005-0000-0000-000028300000}"/>
    <cellStyle name="Calculation 5 2 19" xfId="12352" xr:uid="{00000000-0005-0000-0000-000029300000}"/>
    <cellStyle name="Calculation 5 2 19 2" xfId="12353" xr:uid="{00000000-0005-0000-0000-00002A300000}"/>
    <cellStyle name="Calculation 5 2 19 2 2" xfId="12354" xr:uid="{00000000-0005-0000-0000-00002B300000}"/>
    <cellStyle name="Calculation 5 2 19 3" xfId="12355" xr:uid="{00000000-0005-0000-0000-00002C300000}"/>
    <cellStyle name="Calculation 5 2 2" xfId="12356" xr:uid="{00000000-0005-0000-0000-00002D300000}"/>
    <cellStyle name="Calculation 5 2 2 10" xfId="12357" xr:uid="{00000000-0005-0000-0000-00002E300000}"/>
    <cellStyle name="Calculation 5 2 2 10 2" xfId="12358" xr:uid="{00000000-0005-0000-0000-00002F300000}"/>
    <cellStyle name="Calculation 5 2 2 10 2 2" xfId="12359" xr:uid="{00000000-0005-0000-0000-000030300000}"/>
    <cellStyle name="Calculation 5 2 2 10 3" xfId="12360" xr:uid="{00000000-0005-0000-0000-000031300000}"/>
    <cellStyle name="Calculation 5 2 2 11" xfId="12361" xr:uid="{00000000-0005-0000-0000-000032300000}"/>
    <cellStyle name="Calculation 5 2 2 11 2" xfId="12362" xr:uid="{00000000-0005-0000-0000-000033300000}"/>
    <cellStyle name="Calculation 5 2 2 11 2 2" xfId="12363" xr:uid="{00000000-0005-0000-0000-000034300000}"/>
    <cellStyle name="Calculation 5 2 2 11 3" xfId="12364" xr:uid="{00000000-0005-0000-0000-000035300000}"/>
    <cellStyle name="Calculation 5 2 2 12" xfId="12365" xr:uid="{00000000-0005-0000-0000-000036300000}"/>
    <cellStyle name="Calculation 5 2 2 12 2" xfId="12366" xr:uid="{00000000-0005-0000-0000-000037300000}"/>
    <cellStyle name="Calculation 5 2 2 12 2 2" xfId="12367" xr:uid="{00000000-0005-0000-0000-000038300000}"/>
    <cellStyle name="Calculation 5 2 2 12 3" xfId="12368" xr:uid="{00000000-0005-0000-0000-000039300000}"/>
    <cellStyle name="Calculation 5 2 2 13" xfId="12369" xr:uid="{00000000-0005-0000-0000-00003A300000}"/>
    <cellStyle name="Calculation 5 2 2 13 2" xfId="12370" xr:uid="{00000000-0005-0000-0000-00003B300000}"/>
    <cellStyle name="Calculation 5 2 2 13 2 2" xfId="12371" xr:uid="{00000000-0005-0000-0000-00003C300000}"/>
    <cellStyle name="Calculation 5 2 2 13 3" xfId="12372" xr:uid="{00000000-0005-0000-0000-00003D300000}"/>
    <cellStyle name="Calculation 5 2 2 14" xfId="12373" xr:uid="{00000000-0005-0000-0000-00003E300000}"/>
    <cellStyle name="Calculation 5 2 2 14 2" xfId="12374" xr:uid="{00000000-0005-0000-0000-00003F300000}"/>
    <cellStyle name="Calculation 5 2 2 14 2 2" xfId="12375" xr:uid="{00000000-0005-0000-0000-000040300000}"/>
    <cellStyle name="Calculation 5 2 2 14 3" xfId="12376" xr:uid="{00000000-0005-0000-0000-000041300000}"/>
    <cellStyle name="Calculation 5 2 2 15" xfId="12377" xr:uid="{00000000-0005-0000-0000-000042300000}"/>
    <cellStyle name="Calculation 5 2 2 15 2" xfId="12378" xr:uid="{00000000-0005-0000-0000-000043300000}"/>
    <cellStyle name="Calculation 5 2 2 15 2 2" xfId="12379" xr:uid="{00000000-0005-0000-0000-000044300000}"/>
    <cellStyle name="Calculation 5 2 2 15 3" xfId="12380" xr:uid="{00000000-0005-0000-0000-000045300000}"/>
    <cellStyle name="Calculation 5 2 2 16" xfId="12381" xr:uid="{00000000-0005-0000-0000-000046300000}"/>
    <cellStyle name="Calculation 5 2 2 16 2" xfId="12382" xr:uid="{00000000-0005-0000-0000-000047300000}"/>
    <cellStyle name="Calculation 5 2 2 16 2 2" xfId="12383" xr:uid="{00000000-0005-0000-0000-000048300000}"/>
    <cellStyle name="Calculation 5 2 2 16 3" xfId="12384" xr:uid="{00000000-0005-0000-0000-000049300000}"/>
    <cellStyle name="Calculation 5 2 2 17" xfId="12385" xr:uid="{00000000-0005-0000-0000-00004A300000}"/>
    <cellStyle name="Calculation 5 2 2 17 2" xfId="12386" xr:uid="{00000000-0005-0000-0000-00004B300000}"/>
    <cellStyle name="Calculation 5 2 2 17 2 2" xfId="12387" xr:uid="{00000000-0005-0000-0000-00004C300000}"/>
    <cellStyle name="Calculation 5 2 2 17 3" xfId="12388" xr:uid="{00000000-0005-0000-0000-00004D300000}"/>
    <cellStyle name="Calculation 5 2 2 18" xfId="12389" xr:uid="{00000000-0005-0000-0000-00004E300000}"/>
    <cellStyle name="Calculation 5 2 2 18 2" xfId="12390" xr:uid="{00000000-0005-0000-0000-00004F300000}"/>
    <cellStyle name="Calculation 5 2 2 19" xfId="12391" xr:uid="{00000000-0005-0000-0000-000050300000}"/>
    <cellStyle name="Calculation 5 2 2 2" xfId="12392" xr:uid="{00000000-0005-0000-0000-000051300000}"/>
    <cellStyle name="Calculation 5 2 2 2 10" xfId="12393" xr:uid="{00000000-0005-0000-0000-000052300000}"/>
    <cellStyle name="Calculation 5 2 2 2 10 2" xfId="12394" xr:uid="{00000000-0005-0000-0000-000053300000}"/>
    <cellStyle name="Calculation 5 2 2 2 10 2 2" xfId="12395" xr:uid="{00000000-0005-0000-0000-000054300000}"/>
    <cellStyle name="Calculation 5 2 2 2 10 3" xfId="12396" xr:uid="{00000000-0005-0000-0000-000055300000}"/>
    <cellStyle name="Calculation 5 2 2 2 11" xfId="12397" xr:uid="{00000000-0005-0000-0000-000056300000}"/>
    <cellStyle name="Calculation 5 2 2 2 11 2" xfId="12398" xr:uid="{00000000-0005-0000-0000-000057300000}"/>
    <cellStyle name="Calculation 5 2 2 2 11 2 2" xfId="12399" xr:uid="{00000000-0005-0000-0000-000058300000}"/>
    <cellStyle name="Calculation 5 2 2 2 11 3" xfId="12400" xr:uid="{00000000-0005-0000-0000-000059300000}"/>
    <cellStyle name="Calculation 5 2 2 2 12" xfId="12401" xr:uid="{00000000-0005-0000-0000-00005A300000}"/>
    <cellStyle name="Calculation 5 2 2 2 12 2" xfId="12402" xr:uid="{00000000-0005-0000-0000-00005B300000}"/>
    <cellStyle name="Calculation 5 2 2 2 12 2 2" xfId="12403" xr:uid="{00000000-0005-0000-0000-00005C300000}"/>
    <cellStyle name="Calculation 5 2 2 2 12 3" xfId="12404" xr:uid="{00000000-0005-0000-0000-00005D300000}"/>
    <cellStyle name="Calculation 5 2 2 2 13" xfId="12405" xr:uid="{00000000-0005-0000-0000-00005E300000}"/>
    <cellStyle name="Calculation 5 2 2 2 13 2" xfId="12406" xr:uid="{00000000-0005-0000-0000-00005F300000}"/>
    <cellStyle name="Calculation 5 2 2 2 13 2 2" xfId="12407" xr:uid="{00000000-0005-0000-0000-000060300000}"/>
    <cellStyle name="Calculation 5 2 2 2 13 3" xfId="12408" xr:uid="{00000000-0005-0000-0000-000061300000}"/>
    <cellStyle name="Calculation 5 2 2 2 14" xfId="12409" xr:uid="{00000000-0005-0000-0000-000062300000}"/>
    <cellStyle name="Calculation 5 2 2 2 14 2" xfId="12410" xr:uid="{00000000-0005-0000-0000-000063300000}"/>
    <cellStyle name="Calculation 5 2 2 2 14 2 2" xfId="12411" xr:uid="{00000000-0005-0000-0000-000064300000}"/>
    <cellStyle name="Calculation 5 2 2 2 14 3" xfId="12412" xr:uid="{00000000-0005-0000-0000-000065300000}"/>
    <cellStyle name="Calculation 5 2 2 2 15" xfId="12413" xr:uid="{00000000-0005-0000-0000-000066300000}"/>
    <cellStyle name="Calculation 5 2 2 2 15 2" xfId="12414" xr:uid="{00000000-0005-0000-0000-000067300000}"/>
    <cellStyle name="Calculation 5 2 2 2 15 2 2" xfId="12415" xr:uid="{00000000-0005-0000-0000-000068300000}"/>
    <cellStyle name="Calculation 5 2 2 2 15 3" xfId="12416" xr:uid="{00000000-0005-0000-0000-000069300000}"/>
    <cellStyle name="Calculation 5 2 2 2 16" xfId="12417" xr:uid="{00000000-0005-0000-0000-00006A300000}"/>
    <cellStyle name="Calculation 5 2 2 2 16 2" xfId="12418" xr:uid="{00000000-0005-0000-0000-00006B300000}"/>
    <cellStyle name="Calculation 5 2 2 2 16 2 2" xfId="12419" xr:uid="{00000000-0005-0000-0000-00006C300000}"/>
    <cellStyle name="Calculation 5 2 2 2 16 3" xfId="12420" xr:uid="{00000000-0005-0000-0000-00006D300000}"/>
    <cellStyle name="Calculation 5 2 2 2 17" xfId="12421" xr:uid="{00000000-0005-0000-0000-00006E300000}"/>
    <cellStyle name="Calculation 5 2 2 2 17 2" xfId="12422" xr:uid="{00000000-0005-0000-0000-00006F300000}"/>
    <cellStyle name="Calculation 5 2 2 2 17 2 2" xfId="12423" xr:uid="{00000000-0005-0000-0000-000070300000}"/>
    <cellStyle name="Calculation 5 2 2 2 17 3" xfId="12424" xr:uid="{00000000-0005-0000-0000-000071300000}"/>
    <cellStyle name="Calculation 5 2 2 2 18" xfId="12425" xr:uid="{00000000-0005-0000-0000-000072300000}"/>
    <cellStyle name="Calculation 5 2 2 2 18 2" xfId="12426" xr:uid="{00000000-0005-0000-0000-000073300000}"/>
    <cellStyle name="Calculation 5 2 2 2 18 2 2" xfId="12427" xr:uid="{00000000-0005-0000-0000-000074300000}"/>
    <cellStyle name="Calculation 5 2 2 2 18 3" xfId="12428" xr:uid="{00000000-0005-0000-0000-000075300000}"/>
    <cellStyle name="Calculation 5 2 2 2 19" xfId="12429" xr:uid="{00000000-0005-0000-0000-000076300000}"/>
    <cellStyle name="Calculation 5 2 2 2 19 2" xfId="12430" xr:uid="{00000000-0005-0000-0000-000077300000}"/>
    <cellStyle name="Calculation 5 2 2 2 19 2 2" xfId="12431" xr:uid="{00000000-0005-0000-0000-000078300000}"/>
    <cellStyle name="Calculation 5 2 2 2 19 3" xfId="12432" xr:uid="{00000000-0005-0000-0000-000079300000}"/>
    <cellStyle name="Calculation 5 2 2 2 2" xfId="12433" xr:uid="{00000000-0005-0000-0000-00007A300000}"/>
    <cellStyle name="Calculation 5 2 2 2 2 2" xfId="12434" xr:uid="{00000000-0005-0000-0000-00007B300000}"/>
    <cellStyle name="Calculation 5 2 2 2 2 2 2" xfId="12435" xr:uid="{00000000-0005-0000-0000-00007C300000}"/>
    <cellStyle name="Calculation 5 2 2 2 2 2 3" xfId="12436" xr:uid="{00000000-0005-0000-0000-00007D300000}"/>
    <cellStyle name="Calculation 5 2 2 2 2 3" xfId="12437" xr:uid="{00000000-0005-0000-0000-00007E300000}"/>
    <cellStyle name="Calculation 5 2 2 2 2 3 2" xfId="12438" xr:uid="{00000000-0005-0000-0000-00007F300000}"/>
    <cellStyle name="Calculation 5 2 2 2 2 4" xfId="12439" xr:uid="{00000000-0005-0000-0000-000080300000}"/>
    <cellStyle name="Calculation 5 2 2 2 20" xfId="12440" xr:uid="{00000000-0005-0000-0000-000081300000}"/>
    <cellStyle name="Calculation 5 2 2 2 20 2" xfId="12441" xr:uid="{00000000-0005-0000-0000-000082300000}"/>
    <cellStyle name="Calculation 5 2 2 2 20 2 2" xfId="12442" xr:uid="{00000000-0005-0000-0000-000083300000}"/>
    <cellStyle name="Calculation 5 2 2 2 20 3" xfId="12443" xr:uid="{00000000-0005-0000-0000-000084300000}"/>
    <cellStyle name="Calculation 5 2 2 2 21" xfId="12444" xr:uid="{00000000-0005-0000-0000-000085300000}"/>
    <cellStyle name="Calculation 5 2 2 2 21 2" xfId="12445" xr:uid="{00000000-0005-0000-0000-000086300000}"/>
    <cellStyle name="Calculation 5 2 2 2 22" xfId="12446" xr:uid="{00000000-0005-0000-0000-000087300000}"/>
    <cellStyle name="Calculation 5 2 2 2 23" xfId="12447" xr:uid="{00000000-0005-0000-0000-000088300000}"/>
    <cellStyle name="Calculation 5 2 2 2 3" xfId="12448" xr:uid="{00000000-0005-0000-0000-000089300000}"/>
    <cellStyle name="Calculation 5 2 2 2 3 2" xfId="12449" xr:uid="{00000000-0005-0000-0000-00008A300000}"/>
    <cellStyle name="Calculation 5 2 2 2 3 2 2" xfId="12450" xr:uid="{00000000-0005-0000-0000-00008B300000}"/>
    <cellStyle name="Calculation 5 2 2 2 3 3" xfId="12451" xr:uid="{00000000-0005-0000-0000-00008C300000}"/>
    <cellStyle name="Calculation 5 2 2 2 3 4" xfId="12452" xr:uid="{00000000-0005-0000-0000-00008D300000}"/>
    <cellStyle name="Calculation 5 2 2 2 4" xfId="12453" xr:uid="{00000000-0005-0000-0000-00008E300000}"/>
    <cellStyle name="Calculation 5 2 2 2 4 2" xfId="12454" xr:uid="{00000000-0005-0000-0000-00008F300000}"/>
    <cellStyle name="Calculation 5 2 2 2 4 2 2" xfId="12455" xr:uid="{00000000-0005-0000-0000-000090300000}"/>
    <cellStyle name="Calculation 5 2 2 2 4 3" xfId="12456" xr:uid="{00000000-0005-0000-0000-000091300000}"/>
    <cellStyle name="Calculation 5 2 2 2 4 4" xfId="12457" xr:uid="{00000000-0005-0000-0000-000092300000}"/>
    <cellStyle name="Calculation 5 2 2 2 5" xfId="12458" xr:uid="{00000000-0005-0000-0000-000093300000}"/>
    <cellStyle name="Calculation 5 2 2 2 5 2" xfId="12459" xr:uid="{00000000-0005-0000-0000-000094300000}"/>
    <cellStyle name="Calculation 5 2 2 2 5 2 2" xfId="12460" xr:uid="{00000000-0005-0000-0000-000095300000}"/>
    <cellStyle name="Calculation 5 2 2 2 5 3" xfId="12461" xr:uid="{00000000-0005-0000-0000-000096300000}"/>
    <cellStyle name="Calculation 5 2 2 2 6" xfId="12462" xr:uid="{00000000-0005-0000-0000-000097300000}"/>
    <cellStyle name="Calculation 5 2 2 2 6 2" xfId="12463" xr:uid="{00000000-0005-0000-0000-000098300000}"/>
    <cellStyle name="Calculation 5 2 2 2 6 2 2" xfId="12464" xr:uid="{00000000-0005-0000-0000-000099300000}"/>
    <cellStyle name="Calculation 5 2 2 2 6 3" xfId="12465" xr:uid="{00000000-0005-0000-0000-00009A300000}"/>
    <cellStyle name="Calculation 5 2 2 2 7" xfId="12466" xr:uid="{00000000-0005-0000-0000-00009B300000}"/>
    <cellStyle name="Calculation 5 2 2 2 7 2" xfId="12467" xr:uid="{00000000-0005-0000-0000-00009C300000}"/>
    <cellStyle name="Calculation 5 2 2 2 7 2 2" xfId="12468" xr:uid="{00000000-0005-0000-0000-00009D300000}"/>
    <cellStyle name="Calculation 5 2 2 2 7 3" xfId="12469" xr:uid="{00000000-0005-0000-0000-00009E300000}"/>
    <cellStyle name="Calculation 5 2 2 2 8" xfId="12470" xr:uid="{00000000-0005-0000-0000-00009F300000}"/>
    <cellStyle name="Calculation 5 2 2 2 8 2" xfId="12471" xr:uid="{00000000-0005-0000-0000-0000A0300000}"/>
    <cellStyle name="Calculation 5 2 2 2 8 2 2" xfId="12472" xr:uid="{00000000-0005-0000-0000-0000A1300000}"/>
    <cellStyle name="Calculation 5 2 2 2 8 3" xfId="12473" xr:uid="{00000000-0005-0000-0000-0000A2300000}"/>
    <cellStyle name="Calculation 5 2 2 2 9" xfId="12474" xr:uid="{00000000-0005-0000-0000-0000A3300000}"/>
    <cellStyle name="Calculation 5 2 2 2 9 2" xfId="12475" xr:uid="{00000000-0005-0000-0000-0000A4300000}"/>
    <cellStyle name="Calculation 5 2 2 2 9 2 2" xfId="12476" xr:uid="{00000000-0005-0000-0000-0000A5300000}"/>
    <cellStyle name="Calculation 5 2 2 2 9 3" xfId="12477" xr:uid="{00000000-0005-0000-0000-0000A6300000}"/>
    <cellStyle name="Calculation 5 2 2 20" xfId="12478" xr:uid="{00000000-0005-0000-0000-0000A7300000}"/>
    <cellStyle name="Calculation 5 2 2 3" xfId="12479" xr:uid="{00000000-0005-0000-0000-0000A8300000}"/>
    <cellStyle name="Calculation 5 2 2 3 2" xfId="12480" xr:uid="{00000000-0005-0000-0000-0000A9300000}"/>
    <cellStyle name="Calculation 5 2 2 3 2 2" xfId="12481" xr:uid="{00000000-0005-0000-0000-0000AA300000}"/>
    <cellStyle name="Calculation 5 2 2 3 2 3" xfId="12482" xr:uid="{00000000-0005-0000-0000-0000AB300000}"/>
    <cellStyle name="Calculation 5 2 2 3 3" xfId="12483" xr:uid="{00000000-0005-0000-0000-0000AC300000}"/>
    <cellStyle name="Calculation 5 2 2 3 3 2" xfId="12484" xr:uid="{00000000-0005-0000-0000-0000AD300000}"/>
    <cellStyle name="Calculation 5 2 2 3 4" xfId="12485" xr:uid="{00000000-0005-0000-0000-0000AE300000}"/>
    <cellStyle name="Calculation 5 2 2 4" xfId="12486" xr:uid="{00000000-0005-0000-0000-0000AF300000}"/>
    <cellStyle name="Calculation 5 2 2 4 2" xfId="12487" xr:uid="{00000000-0005-0000-0000-0000B0300000}"/>
    <cellStyle name="Calculation 5 2 2 4 2 2" xfId="12488" xr:uid="{00000000-0005-0000-0000-0000B1300000}"/>
    <cellStyle name="Calculation 5 2 2 4 3" xfId="12489" xr:uid="{00000000-0005-0000-0000-0000B2300000}"/>
    <cellStyle name="Calculation 5 2 2 4 4" xfId="12490" xr:uid="{00000000-0005-0000-0000-0000B3300000}"/>
    <cellStyle name="Calculation 5 2 2 5" xfId="12491" xr:uid="{00000000-0005-0000-0000-0000B4300000}"/>
    <cellStyle name="Calculation 5 2 2 5 2" xfId="12492" xr:uid="{00000000-0005-0000-0000-0000B5300000}"/>
    <cellStyle name="Calculation 5 2 2 5 2 2" xfId="12493" xr:uid="{00000000-0005-0000-0000-0000B6300000}"/>
    <cellStyle name="Calculation 5 2 2 5 3" xfId="12494" xr:uid="{00000000-0005-0000-0000-0000B7300000}"/>
    <cellStyle name="Calculation 5 2 2 5 4" xfId="12495" xr:uid="{00000000-0005-0000-0000-0000B8300000}"/>
    <cellStyle name="Calculation 5 2 2 6" xfId="12496" xr:uid="{00000000-0005-0000-0000-0000B9300000}"/>
    <cellStyle name="Calculation 5 2 2 6 2" xfId="12497" xr:uid="{00000000-0005-0000-0000-0000BA300000}"/>
    <cellStyle name="Calculation 5 2 2 6 2 2" xfId="12498" xr:uid="{00000000-0005-0000-0000-0000BB300000}"/>
    <cellStyle name="Calculation 5 2 2 6 3" xfId="12499" xr:uid="{00000000-0005-0000-0000-0000BC300000}"/>
    <cellStyle name="Calculation 5 2 2 7" xfId="12500" xr:uid="{00000000-0005-0000-0000-0000BD300000}"/>
    <cellStyle name="Calculation 5 2 2 7 2" xfId="12501" xr:uid="{00000000-0005-0000-0000-0000BE300000}"/>
    <cellStyle name="Calculation 5 2 2 7 2 2" xfId="12502" xr:uid="{00000000-0005-0000-0000-0000BF300000}"/>
    <cellStyle name="Calculation 5 2 2 7 3" xfId="12503" xr:uid="{00000000-0005-0000-0000-0000C0300000}"/>
    <cellStyle name="Calculation 5 2 2 8" xfId="12504" xr:uid="{00000000-0005-0000-0000-0000C1300000}"/>
    <cellStyle name="Calculation 5 2 2 8 2" xfId="12505" xr:uid="{00000000-0005-0000-0000-0000C2300000}"/>
    <cellStyle name="Calculation 5 2 2 8 2 2" xfId="12506" xr:uid="{00000000-0005-0000-0000-0000C3300000}"/>
    <cellStyle name="Calculation 5 2 2 8 3" xfId="12507" xr:uid="{00000000-0005-0000-0000-0000C4300000}"/>
    <cellStyle name="Calculation 5 2 2 9" xfId="12508" xr:uid="{00000000-0005-0000-0000-0000C5300000}"/>
    <cellStyle name="Calculation 5 2 2 9 2" xfId="12509" xr:uid="{00000000-0005-0000-0000-0000C6300000}"/>
    <cellStyle name="Calculation 5 2 2 9 2 2" xfId="12510" xr:uid="{00000000-0005-0000-0000-0000C7300000}"/>
    <cellStyle name="Calculation 5 2 2 9 3" xfId="12511" xr:uid="{00000000-0005-0000-0000-0000C8300000}"/>
    <cellStyle name="Calculation 5 2 20" xfId="12512" xr:uid="{00000000-0005-0000-0000-0000C9300000}"/>
    <cellStyle name="Calculation 5 2 20 2" xfId="12513" xr:uid="{00000000-0005-0000-0000-0000CA300000}"/>
    <cellStyle name="Calculation 5 2 20 2 2" xfId="12514" xr:uid="{00000000-0005-0000-0000-0000CB300000}"/>
    <cellStyle name="Calculation 5 2 20 3" xfId="12515" xr:uid="{00000000-0005-0000-0000-0000CC300000}"/>
    <cellStyle name="Calculation 5 2 21" xfId="12516" xr:uid="{00000000-0005-0000-0000-0000CD300000}"/>
    <cellStyle name="Calculation 5 2 21 2" xfId="12517" xr:uid="{00000000-0005-0000-0000-0000CE300000}"/>
    <cellStyle name="Calculation 5 2 22" xfId="12518" xr:uid="{00000000-0005-0000-0000-0000CF300000}"/>
    <cellStyle name="Calculation 5 2 23" xfId="12519" xr:uid="{00000000-0005-0000-0000-0000D0300000}"/>
    <cellStyle name="Calculation 5 2 3" xfId="12520" xr:uid="{00000000-0005-0000-0000-0000D1300000}"/>
    <cellStyle name="Calculation 5 2 3 10" xfId="12521" xr:uid="{00000000-0005-0000-0000-0000D2300000}"/>
    <cellStyle name="Calculation 5 2 3 10 2" xfId="12522" xr:uid="{00000000-0005-0000-0000-0000D3300000}"/>
    <cellStyle name="Calculation 5 2 3 10 2 2" xfId="12523" xr:uid="{00000000-0005-0000-0000-0000D4300000}"/>
    <cellStyle name="Calculation 5 2 3 10 3" xfId="12524" xr:uid="{00000000-0005-0000-0000-0000D5300000}"/>
    <cellStyle name="Calculation 5 2 3 11" xfId="12525" xr:uid="{00000000-0005-0000-0000-0000D6300000}"/>
    <cellStyle name="Calculation 5 2 3 11 2" xfId="12526" xr:uid="{00000000-0005-0000-0000-0000D7300000}"/>
    <cellStyle name="Calculation 5 2 3 11 2 2" xfId="12527" xr:uid="{00000000-0005-0000-0000-0000D8300000}"/>
    <cellStyle name="Calculation 5 2 3 11 3" xfId="12528" xr:uid="{00000000-0005-0000-0000-0000D9300000}"/>
    <cellStyle name="Calculation 5 2 3 12" xfId="12529" xr:uid="{00000000-0005-0000-0000-0000DA300000}"/>
    <cellStyle name="Calculation 5 2 3 12 2" xfId="12530" xr:uid="{00000000-0005-0000-0000-0000DB300000}"/>
    <cellStyle name="Calculation 5 2 3 12 2 2" xfId="12531" xr:uid="{00000000-0005-0000-0000-0000DC300000}"/>
    <cellStyle name="Calculation 5 2 3 12 3" xfId="12532" xr:uid="{00000000-0005-0000-0000-0000DD300000}"/>
    <cellStyle name="Calculation 5 2 3 13" xfId="12533" xr:uid="{00000000-0005-0000-0000-0000DE300000}"/>
    <cellStyle name="Calculation 5 2 3 13 2" xfId="12534" xr:uid="{00000000-0005-0000-0000-0000DF300000}"/>
    <cellStyle name="Calculation 5 2 3 13 2 2" xfId="12535" xr:uid="{00000000-0005-0000-0000-0000E0300000}"/>
    <cellStyle name="Calculation 5 2 3 13 3" xfId="12536" xr:uid="{00000000-0005-0000-0000-0000E1300000}"/>
    <cellStyle name="Calculation 5 2 3 14" xfId="12537" xr:uid="{00000000-0005-0000-0000-0000E2300000}"/>
    <cellStyle name="Calculation 5 2 3 14 2" xfId="12538" xr:uid="{00000000-0005-0000-0000-0000E3300000}"/>
    <cellStyle name="Calculation 5 2 3 14 2 2" xfId="12539" xr:uid="{00000000-0005-0000-0000-0000E4300000}"/>
    <cellStyle name="Calculation 5 2 3 14 3" xfId="12540" xr:uid="{00000000-0005-0000-0000-0000E5300000}"/>
    <cellStyle name="Calculation 5 2 3 15" xfId="12541" xr:uid="{00000000-0005-0000-0000-0000E6300000}"/>
    <cellStyle name="Calculation 5 2 3 15 2" xfId="12542" xr:uid="{00000000-0005-0000-0000-0000E7300000}"/>
    <cellStyle name="Calculation 5 2 3 15 2 2" xfId="12543" xr:uid="{00000000-0005-0000-0000-0000E8300000}"/>
    <cellStyle name="Calculation 5 2 3 15 3" xfId="12544" xr:uid="{00000000-0005-0000-0000-0000E9300000}"/>
    <cellStyle name="Calculation 5 2 3 16" xfId="12545" xr:uid="{00000000-0005-0000-0000-0000EA300000}"/>
    <cellStyle name="Calculation 5 2 3 16 2" xfId="12546" xr:uid="{00000000-0005-0000-0000-0000EB300000}"/>
    <cellStyle name="Calculation 5 2 3 16 2 2" xfId="12547" xr:uid="{00000000-0005-0000-0000-0000EC300000}"/>
    <cellStyle name="Calculation 5 2 3 16 3" xfId="12548" xr:uid="{00000000-0005-0000-0000-0000ED300000}"/>
    <cellStyle name="Calculation 5 2 3 17" xfId="12549" xr:uid="{00000000-0005-0000-0000-0000EE300000}"/>
    <cellStyle name="Calculation 5 2 3 17 2" xfId="12550" xr:uid="{00000000-0005-0000-0000-0000EF300000}"/>
    <cellStyle name="Calculation 5 2 3 17 2 2" xfId="12551" xr:uid="{00000000-0005-0000-0000-0000F0300000}"/>
    <cellStyle name="Calculation 5 2 3 17 3" xfId="12552" xr:uid="{00000000-0005-0000-0000-0000F1300000}"/>
    <cellStyle name="Calculation 5 2 3 18" xfId="12553" xr:uid="{00000000-0005-0000-0000-0000F2300000}"/>
    <cellStyle name="Calculation 5 2 3 18 2" xfId="12554" xr:uid="{00000000-0005-0000-0000-0000F3300000}"/>
    <cellStyle name="Calculation 5 2 3 19" xfId="12555" xr:uid="{00000000-0005-0000-0000-0000F4300000}"/>
    <cellStyle name="Calculation 5 2 3 2" xfId="12556" xr:uid="{00000000-0005-0000-0000-0000F5300000}"/>
    <cellStyle name="Calculation 5 2 3 2 10" xfId="12557" xr:uid="{00000000-0005-0000-0000-0000F6300000}"/>
    <cellStyle name="Calculation 5 2 3 2 10 2" xfId="12558" xr:uid="{00000000-0005-0000-0000-0000F7300000}"/>
    <cellStyle name="Calculation 5 2 3 2 10 2 2" xfId="12559" xr:uid="{00000000-0005-0000-0000-0000F8300000}"/>
    <cellStyle name="Calculation 5 2 3 2 10 3" xfId="12560" xr:uid="{00000000-0005-0000-0000-0000F9300000}"/>
    <cellStyle name="Calculation 5 2 3 2 11" xfId="12561" xr:uid="{00000000-0005-0000-0000-0000FA300000}"/>
    <cellStyle name="Calculation 5 2 3 2 11 2" xfId="12562" xr:uid="{00000000-0005-0000-0000-0000FB300000}"/>
    <cellStyle name="Calculation 5 2 3 2 11 2 2" xfId="12563" xr:uid="{00000000-0005-0000-0000-0000FC300000}"/>
    <cellStyle name="Calculation 5 2 3 2 11 3" xfId="12564" xr:uid="{00000000-0005-0000-0000-0000FD300000}"/>
    <cellStyle name="Calculation 5 2 3 2 12" xfId="12565" xr:uid="{00000000-0005-0000-0000-0000FE300000}"/>
    <cellStyle name="Calculation 5 2 3 2 12 2" xfId="12566" xr:uid="{00000000-0005-0000-0000-0000FF300000}"/>
    <cellStyle name="Calculation 5 2 3 2 12 2 2" xfId="12567" xr:uid="{00000000-0005-0000-0000-000000310000}"/>
    <cellStyle name="Calculation 5 2 3 2 12 3" xfId="12568" xr:uid="{00000000-0005-0000-0000-000001310000}"/>
    <cellStyle name="Calculation 5 2 3 2 13" xfId="12569" xr:uid="{00000000-0005-0000-0000-000002310000}"/>
    <cellStyle name="Calculation 5 2 3 2 13 2" xfId="12570" xr:uid="{00000000-0005-0000-0000-000003310000}"/>
    <cellStyle name="Calculation 5 2 3 2 13 2 2" xfId="12571" xr:uid="{00000000-0005-0000-0000-000004310000}"/>
    <cellStyle name="Calculation 5 2 3 2 13 3" xfId="12572" xr:uid="{00000000-0005-0000-0000-000005310000}"/>
    <cellStyle name="Calculation 5 2 3 2 14" xfId="12573" xr:uid="{00000000-0005-0000-0000-000006310000}"/>
    <cellStyle name="Calculation 5 2 3 2 14 2" xfId="12574" xr:uid="{00000000-0005-0000-0000-000007310000}"/>
    <cellStyle name="Calculation 5 2 3 2 14 2 2" xfId="12575" xr:uid="{00000000-0005-0000-0000-000008310000}"/>
    <cellStyle name="Calculation 5 2 3 2 14 3" xfId="12576" xr:uid="{00000000-0005-0000-0000-000009310000}"/>
    <cellStyle name="Calculation 5 2 3 2 15" xfId="12577" xr:uid="{00000000-0005-0000-0000-00000A310000}"/>
    <cellStyle name="Calculation 5 2 3 2 15 2" xfId="12578" xr:uid="{00000000-0005-0000-0000-00000B310000}"/>
    <cellStyle name="Calculation 5 2 3 2 15 2 2" xfId="12579" xr:uid="{00000000-0005-0000-0000-00000C310000}"/>
    <cellStyle name="Calculation 5 2 3 2 15 3" xfId="12580" xr:uid="{00000000-0005-0000-0000-00000D310000}"/>
    <cellStyle name="Calculation 5 2 3 2 16" xfId="12581" xr:uid="{00000000-0005-0000-0000-00000E310000}"/>
    <cellStyle name="Calculation 5 2 3 2 16 2" xfId="12582" xr:uid="{00000000-0005-0000-0000-00000F310000}"/>
    <cellStyle name="Calculation 5 2 3 2 16 2 2" xfId="12583" xr:uid="{00000000-0005-0000-0000-000010310000}"/>
    <cellStyle name="Calculation 5 2 3 2 16 3" xfId="12584" xr:uid="{00000000-0005-0000-0000-000011310000}"/>
    <cellStyle name="Calculation 5 2 3 2 17" xfId="12585" xr:uid="{00000000-0005-0000-0000-000012310000}"/>
    <cellStyle name="Calculation 5 2 3 2 17 2" xfId="12586" xr:uid="{00000000-0005-0000-0000-000013310000}"/>
    <cellStyle name="Calculation 5 2 3 2 17 2 2" xfId="12587" xr:uid="{00000000-0005-0000-0000-000014310000}"/>
    <cellStyle name="Calculation 5 2 3 2 17 3" xfId="12588" xr:uid="{00000000-0005-0000-0000-000015310000}"/>
    <cellStyle name="Calculation 5 2 3 2 18" xfId="12589" xr:uid="{00000000-0005-0000-0000-000016310000}"/>
    <cellStyle name="Calculation 5 2 3 2 18 2" xfId="12590" xr:uid="{00000000-0005-0000-0000-000017310000}"/>
    <cellStyle name="Calculation 5 2 3 2 18 2 2" xfId="12591" xr:uid="{00000000-0005-0000-0000-000018310000}"/>
    <cellStyle name="Calculation 5 2 3 2 18 3" xfId="12592" xr:uid="{00000000-0005-0000-0000-000019310000}"/>
    <cellStyle name="Calculation 5 2 3 2 19" xfId="12593" xr:uid="{00000000-0005-0000-0000-00001A310000}"/>
    <cellStyle name="Calculation 5 2 3 2 19 2" xfId="12594" xr:uid="{00000000-0005-0000-0000-00001B310000}"/>
    <cellStyle name="Calculation 5 2 3 2 19 2 2" xfId="12595" xr:uid="{00000000-0005-0000-0000-00001C310000}"/>
    <cellStyle name="Calculation 5 2 3 2 19 3" xfId="12596" xr:uid="{00000000-0005-0000-0000-00001D310000}"/>
    <cellStyle name="Calculation 5 2 3 2 2" xfId="12597" xr:uid="{00000000-0005-0000-0000-00001E310000}"/>
    <cellStyle name="Calculation 5 2 3 2 2 2" xfId="12598" xr:uid="{00000000-0005-0000-0000-00001F310000}"/>
    <cellStyle name="Calculation 5 2 3 2 2 2 2" xfId="12599" xr:uid="{00000000-0005-0000-0000-000020310000}"/>
    <cellStyle name="Calculation 5 2 3 2 2 3" xfId="12600" xr:uid="{00000000-0005-0000-0000-000021310000}"/>
    <cellStyle name="Calculation 5 2 3 2 2 4" xfId="12601" xr:uid="{00000000-0005-0000-0000-000022310000}"/>
    <cellStyle name="Calculation 5 2 3 2 20" xfId="12602" xr:uid="{00000000-0005-0000-0000-000023310000}"/>
    <cellStyle name="Calculation 5 2 3 2 20 2" xfId="12603" xr:uid="{00000000-0005-0000-0000-000024310000}"/>
    <cellStyle name="Calculation 5 2 3 2 20 2 2" xfId="12604" xr:uid="{00000000-0005-0000-0000-000025310000}"/>
    <cellStyle name="Calculation 5 2 3 2 20 3" xfId="12605" xr:uid="{00000000-0005-0000-0000-000026310000}"/>
    <cellStyle name="Calculation 5 2 3 2 21" xfId="12606" xr:uid="{00000000-0005-0000-0000-000027310000}"/>
    <cellStyle name="Calculation 5 2 3 2 21 2" xfId="12607" xr:uid="{00000000-0005-0000-0000-000028310000}"/>
    <cellStyle name="Calculation 5 2 3 2 22" xfId="12608" xr:uid="{00000000-0005-0000-0000-000029310000}"/>
    <cellStyle name="Calculation 5 2 3 2 23" xfId="12609" xr:uid="{00000000-0005-0000-0000-00002A310000}"/>
    <cellStyle name="Calculation 5 2 3 2 3" xfId="12610" xr:uid="{00000000-0005-0000-0000-00002B310000}"/>
    <cellStyle name="Calculation 5 2 3 2 3 2" xfId="12611" xr:uid="{00000000-0005-0000-0000-00002C310000}"/>
    <cellStyle name="Calculation 5 2 3 2 3 2 2" xfId="12612" xr:uid="{00000000-0005-0000-0000-00002D310000}"/>
    <cellStyle name="Calculation 5 2 3 2 3 3" xfId="12613" xr:uid="{00000000-0005-0000-0000-00002E310000}"/>
    <cellStyle name="Calculation 5 2 3 2 3 4" xfId="12614" xr:uid="{00000000-0005-0000-0000-00002F310000}"/>
    <cellStyle name="Calculation 5 2 3 2 4" xfId="12615" xr:uid="{00000000-0005-0000-0000-000030310000}"/>
    <cellStyle name="Calculation 5 2 3 2 4 2" xfId="12616" xr:uid="{00000000-0005-0000-0000-000031310000}"/>
    <cellStyle name="Calculation 5 2 3 2 4 2 2" xfId="12617" xr:uid="{00000000-0005-0000-0000-000032310000}"/>
    <cellStyle name="Calculation 5 2 3 2 4 3" xfId="12618" xr:uid="{00000000-0005-0000-0000-000033310000}"/>
    <cellStyle name="Calculation 5 2 3 2 5" xfId="12619" xr:uid="{00000000-0005-0000-0000-000034310000}"/>
    <cellStyle name="Calculation 5 2 3 2 5 2" xfId="12620" xr:uid="{00000000-0005-0000-0000-000035310000}"/>
    <cellStyle name="Calculation 5 2 3 2 5 2 2" xfId="12621" xr:uid="{00000000-0005-0000-0000-000036310000}"/>
    <cellStyle name="Calculation 5 2 3 2 5 3" xfId="12622" xr:uid="{00000000-0005-0000-0000-000037310000}"/>
    <cellStyle name="Calculation 5 2 3 2 6" xfId="12623" xr:uid="{00000000-0005-0000-0000-000038310000}"/>
    <cellStyle name="Calculation 5 2 3 2 6 2" xfId="12624" xr:uid="{00000000-0005-0000-0000-000039310000}"/>
    <cellStyle name="Calculation 5 2 3 2 6 2 2" xfId="12625" xr:uid="{00000000-0005-0000-0000-00003A310000}"/>
    <cellStyle name="Calculation 5 2 3 2 6 3" xfId="12626" xr:uid="{00000000-0005-0000-0000-00003B310000}"/>
    <cellStyle name="Calculation 5 2 3 2 7" xfId="12627" xr:uid="{00000000-0005-0000-0000-00003C310000}"/>
    <cellStyle name="Calculation 5 2 3 2 7 2" xfId="12628" xr:uid="{00000000-0005-0000-0000-00003D310000}"/>
    <cellStyle name="Calculation 5 2 3 2 7 2 2" xfId="12629" xr:uid="{00000000-0005-0000-0000-00003E310000}"/>
    <cellStyle name="Calculation 5 2 3 2 7 3" xfId="12630" xr:uid="{00000000-0005-0000-0000-00003F310000}"/>
    <cellStyle name="Calculation 5 2 3 2 8" xfId="12631" xr:uid="{00000000-0005-0000-0000-000040310000}"/>
    <cellStyle name="Calculation 5 2 3 2 8 2" xfId="12632" xr:uid="{00000000-0005-0000-0000-000041310000}"/>
    <cellStyle name="Calculation 5 2 3 2 8 2 2" xfId="12633" xr:uid="{00000000-0005-0000-0000-000042310000}"/>
    <cellStyle name="Calculation 5 2 3 2 8 3" xfId="12634" xr:uid="{00000000-0005-0000-0000-000043310000}"/>
    <cellStyle name="Calculation 5 2 3 2 9" xfId="12635" xr:uid="{00000000-0005-0000-0000-000044310000}"/>
    <cellStyle name="Calculation 5 2 3 2 9 2" xfId="12636" xr:uid="{00000000-0005-0000-0000-000045310000}"/>
    <cellStyle name="Calculation 5 2 3 2 9 2 2" xfId="12637" xr:uid="{00000000-0005-0000-0000-000046310000}"/>
    <cellStyle name="Calculation 5 2 3 2 9 3" xfId="12638" xr:uid="{00000000-0005-0000-0000-000047310000}"/>
    <cellStyle name="Calculation 5 2 3 20" xfId="12639" xr:uid="{00000000-0005-0000-0000-000048310000}"/>
    <cellStyle name="Calculation 5 2 3 3" xfId="12640" xr:uid="{00000000-0005-0000-0000-000049310000}"/>
    <cellStyle name="Calculation 5 2 3 3 2" xfId="12641" xr:uid="{00000000-0005-0000-0000-00004A310000}"/>
    <cellStyle name="Calculation 5 2 3 3 2 2" xfId="12642" xr:uid="{00000000-0005-0000-0000-00004B310000}"/>
    <cellStyle name="Calculation 5 2 3 3 3" xfId="12643" xr:uid="{00000000-0005-0000-0000-00004C310000}"/>
    <cellStyle name="Calculation 5 2 3 3 4" xfId="12644" xr:uid="{00000000-0005-0000-0000-00004D310000}"/>
    <cellStyle name="Calculation 5 2 3 4" xfId="12645" xr:uid="{00000000-0005-0000-0000-00004E310000}"/>
    <cellStyle name="Calculation 5 2 3 4 2" xfId="12646" xr:uid="{00000000-0005-0000-0000-00004F310000}"/>
    <cellStyle name="Calculation 5 2 3 4 2 2" xfId="12647" xr:uid="{00000000-0005-0000-0000-000050310000}"/>
    <cellStyle name="Calculation 5 2 3 4 3" xfId="12648" xr:uid="{00000000-0005-0000-0000-000051310000}"/>
    <cellStyle name="Calculation 5 2 3 4 4" xfId="12649" xr:uid="{00000000-0005-0000-0000-000052310000}"/>
    <cellStyle name="Calculation 5 2 3 5" xfId="12650" xr:uid="{00000000-0005-0000-0000-000053310000}"/>
    <cellStyle name="Calculation 5 2 3 5 2" xfId="12651" xr:uid="{00000000-0005-0000-0000-000054310000}"/>
    <cellStyle name="Calculation 5 2 3 5 2 2" xfId="12652" xr:uid="{00000000-0005-0000-0000-000055310000}"/>
    <cellStyle name="Calculation 5 2 3 5 3" xfId="12653" xr:uid="{00000000-0005-0000-0000-000056310000}"/>
    <cellStyle name="Calculation 5 2 3 6" xfId="12654" xr:uid="{00000000-0005-0000-0000-000057310000}"/>
    <cellStyle name="Calculation 5 2 3 6 2" xfId="12655" xr:uid="{00000000-0005-0000-0000-000058310000}"/>
    <cellStyle name="Calculation 5 2 3 6 2 2" xfId="12656" xr:uid="{00000000-0005-0000-0000-000059310000}"/>
    <cellStyle name="Calculation 5 2 3 6 3" xfId="12657" xr:uid="{00000000-0005-0000-0000-00005A310000}"/>
    <cellStyle name="Calculation 5 2 3 7" xfId="12658" xr:uid="{00000000-0005-0000-0000-00005B310000}"/>
    <cellStyle name="Calculation 5 2 3 7 2" xfId="12659" xr:uid="{00000000-0005-0000-0000-00005C310000}"/>
    <cellStyle name="Calculation 5 2 3 7 2 2" xfId="12660" xr:uid="{00000000-0005-0000-0000-00005D310000}"/>
    <cellStyle name="Calculation 5 2 3 7 3" xfId="12661" xr:uid="{00000000-0005-0000-0000-00005E310000}"/>
    <cellStyle name="Calculation 5 2 3 8" xfId="12662" xr:uid="{00000000-0005-0000-0000-00005F310000}"/>
    <cellStyle name="Calculation 5 2 3 8 2" xfId="12663" xr:uid="{00000000-0005-0000-0000-000060310000}"/>
    <cellStyle name="Calculation 5 2 3 8 2 2" xfId="12664" xr:uid="{00000000-0005-0000-0000-000061310000}"/>
    <cellStyle name="Calculation 5 2 3 8 3" xfId="12665" xr:uid="{00000000-0005-0000-0000-000062310000}"/>
    <cellStyle name="Calculation 5 2 3 9" xfId="12666" xr:uid="{00000000-0005-0000-0000-000063310000}"/>
    <cellStyle name="Calculation 5 2 3 9 2" xfId="12667" xr:uid="{00000000-0005-0000-0000-000064310000}"/>
    <cellStyle name="Calculation 5 2 3 9 2 2" xfId="12668" xr:uid="{00000000-0005-0000-0000-000065310000}"/>
    <cellStyle name="Calculation 5 2 3 9 3" xfId="12669" xr:uid="{00000000-0005-0000-0000-000066310000}"/>
    <cellStyle name="Calculation 5 2 4" xfId="12670" xr:uid="{00000000-0005-0000-0000-000067310000}"/>
    <cellStyle name="Calculation 5 2 4 10" xfId="12671" xr:uid="{00000000-0005-0000-0000-000068310000}"/>
    <cellStyle name="Calculation 5 2 4 10 2" xfId="12672" xr:uid="{00000000-0005-0000-0000-000069310000}"/>
    <cellStyle name="Calculation 5 2 4 10 2 2" xfId="12673" xr:uid="{00000000-0005-0000-0000-00006A310000}"/>
    <cellStyle name="Calculation 5 2 4 10 3" xfId="12674" xr:uid="{00000000-0005-0000-0000-00006B310000}"/>
    <cellStyle name="Calculation 5 2 4 11" xfId="12675" xr:uid="{00000000-0005-0000-0000-00006C310000}"/>
    <cellStyle name="Calculation 5 2 4 11 2" xfId="12676" xr:uid="{00000000-0005-0000-0000-00006D310000}"/>
    <cellStyle name="Calculation 5 2 4 11 2 2" xfId="12677" xr:uid="{00000000-0005-0000-0000-00006E310000}"/>
    <cellStyle name="Calculation 5 2 4 11 3" xfId="12678" xr:uid="{00000000-0005-0000-0000-00006F310000}"/>
    <cellStyle name="Calculation 5 2 4 12" xfId="12679" xr:uid="{00000000-0005-0000-0000-000070310000}"/>
    <cellStyle name="Calculation 5 2 4 12 2" xfId="12680" xr:uid="{00000000-0005-0000-0000-000071310000}"/>
    <cellStyle name="Calculation 5 2 4 12 2 2" xfId="12681" xr:uid="{00000000-0005-0000-0000-000072310000}"/>
    <cellStyle name="Calculation 5 2 4 12 3" xfId="12682" xr:uid="{00000000-0005-0000-0000-000073310000}"/>
    <cellStyle name="Calculation 5 2 4 13" xfId="12683" xr:uid="{00000000-0005-0000-0000-000074310000}"/>
    <cellStyle name="Calculation 5 2 4 13 2" xfId="12684" xr:uid="{00000000-0005-0000-0000-000075310000}"/>
    <cellStyle name="Calculation 5 2 4 13 2 2" xfId="12685" xr:uid="{00000000-0005-0000-0000-000076310000}"/>
    <cellStyle name="Calculation 5 2 4 13 3" xfId="12686" xr:uid="{00000000-0005-0000-0000-000077310000}"/>
    <cellStyle name="Calculation 5 2 4 14" xfId="12687" xr:uid="{00000000-0005-0000-0000-000078310000}"/>
    <cellStyle name="Calculation 5 2 4 14 2" xfId="12688" xr:uid="{00000000-0005-0000-0000-000079310000}"/>
    <cellStyle name="Calculation 5 2 4 14 2 2" xfId="12689" xr:uid="{00000000-0005-0000-0000-00007A310000}"/>
    <cellStyle name="Calculation 5 2 4 14 3" xfId="12690" xr:uid="{00000000-0005-0000-0000-00007B310000}"/>
    <cellStyle name="Calculation 5 2 4 15" xfId="12691" xr:uid="{00000000-0005-0000-0000-00007C310000}"/>
    <cellStyle name="Calculation 5 2 4 15 2" xfId="12692" xr:uid="{00000000-0005-0000-0000-00007D310000}"/>
    <cellStyle name="Calculation 5 2 4 15 2 2" xfId="12693" xr:uid="{00000000-0005-0000-0000-00007E310000}"/>
    <cellStyle name="Calculation 5 2 4 15 3" xfId="12694" xr:uid="{00000000-0005-0000-0000-00007F310000}"/>
    <cellStyle name="Calculation 5 2 4 16" xfId="12695" xr:uid="{00000000-0005-0000-0000-000080310000}"/>
    <cellStyle name="Calculation 5 2 4 16 2" xfId="12696" xr:uid="{00000000-0005-0000-0000-000081310000}"/>
    <cellStyle name="Calculation 5 2 4 16 2 2" xfId="12697" xr:uid="{00000000-0005-0000-0000-000082310000}"/>
    <cellStyle name="Calculation 5 2 4 16 3" xfId="12698" xr:uid="{00000000-0005-0000-0000-000083310000}"/>
    <cellStyle name="Calculation 5 2 4 17" xfId="12699" xr:uid="{00000000-0005-0000-0000-000084310000}"/>
    <cellStyle name="Calculation 5 2 4 17 2" xfId="12700" xr:uid="{00000000-0005-0000-0000-000085310000}"/>
    <cellStyle name="Calculation 5 2 4 17 2 2" xfId="12701" xr:uid="{00000000-0005-0000-0000-000086310000}"/>
    <cellStyle name="Calculation 5 2 4 17 3" xfId="12702" xr:uid="{00000000-0005-0000-0000-000087310000}"/>
    <cellStyle name="Calculation 5 2 4 18" xfId="12703" xr:uid="{00000000-0005-0000-0000-000088310000}"/>
    <cellStyle name="Calculation 5 2 4 18 2" xfId="12704" xr:uid="{00000000-0005-0000-0000-000089310000}"/>
    <cellStyle name="Calculation 5 2 4 18 2 2" xfId="12705" xr:uid="{00000000-0005-0000-0000-00008A310000}"/>
    <cellStyle name="Calculation 5 2 4 18 3" xfId="12706" xr:uid="{00000000-0005-0000-0000-00008B310000}"/>
    <cellStyle name="Calculation 5 2 4 19" xfId="12707" xr:uid="{00000000-0005-0000-0000-00008C310000}"/>
    <cellStyle name="Calculation 5 2 4 19 2" xfId="12708" xr:uid="{00000000-0005-0000-0000-00008D310000}"/>
    <cellStyle name="Calculation 5 2 4 19 2 2" xfId="12709" xr:uid="{00000000-0005-0000-0000-00008E310000}"/>
    <cellStyle name="Calculation 5 2 4 19 3" xfId="12710" xr:uid="{00000000-0005-0000-0000-00008F310000}"/>
    <cellStyle name="Calculation 5 2 4 2" xfId="12711" xr:uid="{00000000-0005-0000-0000-000090310000}"/>
    <cellStyle name="Calculation 5 2 4 2 10" xfId="12712" xr:uid="{00000000-0005-0000-0000-000091310000}"/>
    <cellStyle name="Calculation 5 2 4 2 10 2" xfId="12713" xr:uid="{00000000-0005-0000-0000-000092310000}"/>
    <cellStyle name="Calculation 5 2 4 2 10 2 2" xfId="12714" xr:uid="{00000000-0005-0000-0000-000093310000}"/>
    <cellStyle name="Calculation 5 2 4 2 10 3" xfId="12715" xr:uid="{00000000-0005-0000-0000-000094310000}"/>
    <cellStyle name="Calculation 5 2 4 2 11" xfId="12716" xr:uid="{00000000-0005-0000-0000-000095310000}"/>
    <cellStyle name="Calculation 5 2 4 2 11 2" xfId="12717" xr:uid="{00000000-0005-0000-0000-000096310000}"/>
    <cellStyle name="Calculation 5 2 4 2 11 2 2" xfId="12718" xr:uid="{00000000-0005-0000-0000-000097310000}"/>
    <cellStyle name="Calculation 5 2 4 2 11 3" xfId="12719" xr:uid="{00000000-0005-0000-0000-000098310000}"/>
    <cellStyle name="Calculation 5 2 4 2 12" xfId="12720" xr:uid="{00000000-0005-0000-0000-000099310000}"/>
    <cellStyle name="Calculation 5 2 4 2 12 2" xfId="12721" xr:uid="{00000000-0005-0000-0000-00009A310000}"/>
    <cellStyle name="Calculation 5 2 4 2 12 2 2" xfId="12722" xr:uid="{00000000-0005-0000-0000-00009B310000}"/>
    <cellStyle name="Calculation 5 2 4 2 12 3" xfId="12723" xr:uid="{00000000-0005-0000-0000-00009C310000}"/>
    <cellStyle name="Calculation 5 2 4 2 13" xfId="12724" xr:uid="{00000000-0005-0000-0000-00009D310000}"/>
    <cellStyle name="Calculation 5 2 4 2 13 2" xfId="12725" xr:uid="{00000000-0005-0000-0000-00009E310000}"/>
    <cellStyle name="Calculation 5 2 4 2 13 2 2" xfId="12726" xr:uid="{00000000-0005-0000-0000-00009F310000}"/>
    <cellStyle name="Calculation 5 2 4 2 13 3" xfId="12727" xr:uid="{00000000-0005-0000-0000-0000A0310000}"/>
    <cellStyle name="Calculation 5 2 4 2 14" xfId="12728" xr:uid="{00000000-0005-0000-0000-0000A1310000}"/>
    <cellStyle name="Calculation 5 2 4 2 14 2" xfId="12729" xr:uid="{00000000-0005-0000-0000-0000A2310000}"/>
    <cellStyle name="Calculation 5 2 4 2 14 2 2" xfId="12730" xr:uid="{00000000-0005-0000-0000-0000A3310000}"/>
    <cellStyle name="Calculation 5 2 4 2 14 3" xfId="12731" xr:uid="{00000000-0005-0000-0000-0000A4310000}"/>
    <cellStyle name="Calculation 5 2 4 2 15" xfId="12732" xr:uid="{00000000-0005-0000-0000-0000A5310000}"/>
    <cellStyle name="Calculation 5 2 4 2 15 2" xfId="12733" xr:uid="{00000000-0005-0000-0000-0000A6310000}"/>
    <cellStyle name="Calculation 5 2 4 2 15 2 2" xfId="12734" xr:uid="{00000000-0005-0000-0000-0000A7310000}"/>
    <cellStyle name="Calculation 5 2 4 2 15 3" xfId="12735" xr:uid="{00000000-0005-0000-0000-0000A8310000}"/>
    <cellStyle name="Calculation 5 2 4 2 16" xfId="12736" xr:uid="{00000000-0005-0000-0000-0000A9310000}"/>
    <cellStyle name="Calculation 5 2 4 2 16 2" xfId="12737" xr:uid="{00000000-0005-0000-0000-0000AA310000}"/>
    <cellStyle name="Calculation 5 2 4 2 16 2 2" xfId="12738" xr:uid="{00000000-0005-0000-0000-0000AB310000}"/>
    <cellStyle name="Calculation 5 2 4 2 16 3" xfId="12739" xr:uid="{00000000-0005-0000-0000-0000AC310000}"/>
    <cellStyle name="Calculation 5 2 4 2 17" xfId="12740" xr:uid="{00000000-0005-0000-0000-0000AD310000}"/>
    <cellStyle name="Calculation 5 2 4 2 17 2" xfId="12741" xr:uid="{00000000-0005-0000-0000-0000AE310000}"/>
    <cellStyle name="Calculation 5 2 4 2 17 2 2" xfId="12742" xr:uid="{00000000-0005-0000-0000-0000AF310000}"/>
    <cellStyle name="Calculation 5 2 4 2 17 3" xfId="12743" xr:uid="{00000000-0005-0000-0000-0000B0310000}"/>
    <cellStyle name="Calculation 5 2 4 2 18" xfId="12744" xr:uid="{00000000-0005-0000-0000-0000B1310000}"/>
    <cellStyle name="Calculation 5 2 4 2 18 2" xfId="12745" xr:uid="{00000000-0005-0000-0000-0000B2310000}"/>
    <cellStyle name="Calculation 5 2 4 2 18 2 2" xfId="12746" xr:uid="{00000000-0005-0000-0000-0000B3310000}"/>
    <cellStyle name="Calculation 5 2 4 2 18 3" xfId="12747" xr:uid="{00000000-0005-0000-0000-0000B4310000}"/>
    <cellStyle name="Calculation 5 2 4 2 19" xfId="12748" xr:uid="{00000000-0005-0000-0000-0000B5310000}"/>
    <cellStyle name="Calculation 5 2 4 2 19 2" xfId="12749" xr:uid="{00000000-0005-0000-0000-0000B6310000}"/>
    <cellStyle name="Calculation 5 2 4 2 19 2 2" xfId="12750" xr:uid="{00000000-0005-0000-0000-0000B7310000}"/>
    <cellStyle name="Calculation 5 2 4 2 19 3" xfId="12751" xr:uid="{00000000-0005-0000-0000-0000B8310000}"/>
    <cellStyle name="Calculation 5 2 4 2 2" xfId="12752" xr:uid="{00000000-0005-0000-0000-0000B9310000}"/>
    <cellStyle name="Calculation 5 2 4 2 2 2" xfId="12753" xr:uid="{00000000-0005-0000-0000-0000BA310000}"/>
    <cellStyle name="Calculation 5 2 4 2 2 2 2" xfId="12754" xr:uid="{00000000-0005-0000-0000-0000BB310000}"/>
    <cellStyle name="Calculation 5 2 4 2 2 3" xfId="12755" xr:uid="{00000000-0005-0000-0000-0000BC310000}"/>
    <cellStyle name="Calculation 5 2 4 2 2 4" xfId="12756" xr:uid="{00000000-0005-0000-0000-0000BD310000}"/>
    <cellStyle name="Calculation 5 2 4 2 20" xfId="12757" xr:uid="{00000000-0005-0000-0000-0000BE310000}"/>
    <cellStyle name="Calculation 5 2 4 2 20 2" xfId="12758" xr:uid="{00000000-0005-0000-0000-0000BF310000}"/>
    <cellStyle name="Calculation 5 2 4 2 20 2 2" xfId="12759" xr:uid="{00000000-0005-0000-0000-0000C0310000}"/>
    <cellStyle name="Calculation 5 2 4 2 20 3" xfId="12760" xr:uid="{00000000-0005-0000-0000-0000C1310000}"/>
    <cellStyle name="Calculation 5 2 4 2 21" xfId="12761" xr:uid="{00000000-0005-0000-0000-0000C2310000}"/>
    <cellStyle name="Calculation 5 2 4 2 21 2" xfId="12762" xr:uid="{00000000-0005-0000-0000-0000C3310000}"/>
    <cellStyle name="Calculation 5 2 4 2 22" xfId="12763" xr:uid="{00000000-0005-0000-0000-0000C4310000}"/>
    <cellStyle name="Calculation 5 2 4 2 23" xfId="12764" xr:uid="{00000000-0005-0000-0000-0000C5310000}"/>
    <cellStyle name="Calculation 5 2 4 2 3" xfId="12765" xr:uid="{00000000-0005-0000-0000-0000C6310000}"/>
    <cellStyle name="Calculation 5 2 4 2 3 2" xfId="12766" xr:uid="{00000000-0005-0000-0000-0000C7310000}"/>
    <cellStyle name="Calculation 5 2 4 2 3 2 2" xfId="12767" xr:uid="{00000000-0005-0000-0000-0000C8310000}"/>
    <cellStyle name="Calculation 5 2 4 2 3 3" xfId="12768" xr:uid="{00000000-0005-0000-0000-0000C9310000}"/>
    <cellStyle name="Calculation 5 2 4 2 4" xfId="12769" xr:uid="{00000000-0005-0000-0000-0000CA310000}"/>
    <cellStyle name="Calculation 5 2 4 2 4 2" xfId="12770" xr:uid="{00000000-0005-0000-0000-0000CB310000}"/>
    <cellStyle name="Calculation 5 2 4 2 4 2 2" xfId="12771" xr:uid="{00000000-0005-0000-0000-0000CC310000}"/>
    <cellStyle name="Calculation 5 2 4 2 4 3" xfId="12772" xr:uid="{00000000-0005-0000-0000-0000CD310000}"/>
    <cellStyle name="Calculation 5 2 4 2 5" xfId="12773" xr:uid="{00000000-0005-0000-0000-0000CE310000}"/>
    <cellStyle name="Calculation 5 2 4 2 5 2" xfId="12774" xr:uid="{00000000-0005-0000-0000-0000CF310000}"/>
    <cellStyle name="Calculation 5 2 4 2 5 2 2" xfId="12775" xr:uid="{00000000-0005-0000-0000-0000D0310000}"/>
    <cellStyle name="Calculation 5 2 4 2 5 3" xfId="12776" xr:uid="{00000000-0005-0000-0000-0000D1310000}"/>
    <cellStyle name="Calculation 5 2 4 2 6" xfId="12777" xr:uid="{00000000-0005-0000-0000-0000D2310000}"/>
    <cellStyle name="Calculation 5 2 4 2 6 2" xfId="12778" xr:uid="{00000000-0005-0000-0000-0000D3310000}"/>
    <cellStyle name="Calculation 5 2 4 2 6 2 2" xfId="12779" xr:uid="{00000000-0005-0000-0000-0000D4310000}"/>
    <cellStyle name="Calculation 5 2 4 2 6 3" xfId="12780" xr:uid="{00000000-0005-0000-0000-0000D5310000}"/>
    <cellStyle name="Calculation 5 2 4 2 7" xfId="12781" xr:uid="{00000000-0005-0000-0000-0000D6310000}"/>
    <cellStyle name="Calculation 5 2 4 2 7 2" xfId="12782" xr:uid="{00000000-0005-0000-0000-0000D7310000}"/>
    <cellStyle name="Calculation 5 2 4 2 7 2 2" xfId="12783" xr:uid="{00000000-0005-0000-0000-0000D8310000}"/>
    <cellStyle name="Calculation 5 2 4 2 7 3" xfId="12784" xr:uid="{00000000-0005-0000-0000-0000D9310000}"/>
    <cellStyle name="Calculation 5 2 4 2 8" xfId="12785" xr:uid="{00000000-0005-0000-0000-0000DA310000}"/>
    <cellStyle name="Calculation 5 2 4 2 8 2" xfId="12786" xr:uid="{00000000-0005-0000-0000-0000DB310000}"/>
    <cellStyle name="Calculation 5 2 4 2 8 2 2" xfId="12787" xr:uid="{00000000-0005-0000-0000-0000DC310000}"/>
    <cellStyle name="Calculation 5 2 4 2 8 3" xfId="12788" xr:uid="{00000000-0005-0000-0000-0000DD310000}"/>
    <cellStyle name="Calculation 5 2 4 2 9" xfId="12789" xr:uid="{00000000-0005-0000-0000-0000DE310000}"/>
    <cellStyle name="Calculation 5 2 4 2 9 2" xfId="12790" xr:uid="{00000000-0005-0000-0000-0000DF310000}"/>
    <cellStyle name="Calculation 5 2 4 2 9 2 2" xfId="12791" xr:uid="{00000000-0005-0000-0000-0000E0310000}"/>
    <cellStyle name="Calculation 5 2 4 2 9 3" xfId="12792" xr:uid="{00000000-0005-0000-0000-0000E1310000}"/>
    <cellStyle name="Calculation 5 2 4 20" xfId="12793" xr:uid="{00000000-0005-0000-0000-0000E2310000}"/>
    <cellStyle name="Calculation 5 2 4 20 2" xfId="12794" xr:uid="{00000000-0005-0000-0000-0000E3310000}"/>
    <cellStyle name="Calculation 5 2 4 20 2 2" xfId="12795" xr:uid="{00000000-0005-0000-0000-0000E4310000}"/>
    <cellStyle name="Calculation 5 2 4 20 3" xfId="12796" xr:uid="{00000000-0005-0000-0000-0000E5310000}"/>
    <cellStyle name="Calculation 5 2 4 21" xfId="12797" xr:uid="{00000000-0005-0000-0000-0000E6310000}"/>
    <cellStyle name="Calculation 5 2 4 21 2" xfId="12798" xr:uid="{00000000-0005-0000-0000-0000E7310000}"/>
    <cellStyle name="Calculation 5 2 4 21 2 2" xfId="12799" xr:uid="{00000000-0005-0000-0000-0000E8310000}"/>
    <cellStyle name="Calculation 5 2 4 21 3" xfId="12800" xr:uid="{00000000-0005-0000-0000-0000E9310000}"/>
    <cellStyle name="Calculation 5 2 4 22" xfId="12801" xr:uid="{00000000-0005-0000-0000-0000EA310000}"/>
    <cellStyle name="Calculation 5 2 4 22 2" xfId="12802" xr:uid="{00000000-0005-0000-0000-0000EB310000}"/>
    <cellStyle name="Calculation 5 2 4 23" xfId="12803" xr:uid="{00000000-0005-0000-0000-0000EC310000}"/>
    <cellStyle name="Calculation 5 2 4 24" xfId="12804" xr:uid="{00000000-0005-0000-0000-0000ED310000}"/>
    <cellStyle name="Calculation 5 2 4 3" xfId="12805" xr:uid="{00000000-0005-0000-0000-0000EE310000}"/>
    <cellStyle name="Calculation 5 2 4 3 2" xfId="12806" xr:uid="{00000000-0005-0000-0000-0000EF310000}"/>
    <cellStyle name="Calculation 5 2 4 3 2 2" xfId="12807" xr:uid="{00000000-0005-0000-0000-0000F0310000}"/>
    <cellStyle name="Calculation 5 2 4 3 3" xfId="12808" xr:uid="{00000000-0005-0000-0000-0000F1310000}"/>
    <cellStyle name="Calculation 5 2 4 3 4" xfId="12809" xr:uid="{00000000-0005-0000-0000-0000F2310000}"/>
    <cellStyle name="Calculation 5 2 4 4" xfId="12810" xr:uid="{00000000-0005-0000-0000-0000F3310000}"/>
    <cellStyle name="Calculation 5 2 4 4 2" xfId="12811" xr:uid="{00000000-0005-0000-0000-0000F4310000}"/>
    <cellStyle name="Calculation 5 2 4 4 2 2" xfId="12812" xr:uid="{00000000-0005-0000-0000-0000F5310000}"/>
    <cellStyle name="Calculation 5 2 4 4 3" xfId="12813" xr:uid="{00000000-0005-0000-0000-0000F6310000}"/>
    <cellStyle name="Calculation 5 2 4 4 4" xfId="12814" xr:uid="{00000000-0005-0000-0000-0000F7310000}"/>
    <cellStyle name="Calculation 5 2 4 5" xfId="12815" xr:uid="{00000000-0005-0000-0000-0000F8310000}"/>
    <cellStyle name="Calculation 5 2 4 5 2" xfId="12816" xr:uid="{00000000-0005-0000-0000-0000F9310000}"/>
    <cellStyle name="Calculation 5 2 4 5 2 2" xfId="12817" xr:uid="{00000000-0005-0000-0000-0000FA310000}"/>
    <cellStyle name="Calculation 5 2 4 5 3" xfId="12818" xr:uid="{00000000-0005-0000-0000-0000FB310000}"/>
    <cellStyle name="Calculation 5 2 4 6" xfId="12819" xr:uid="{00000000-0005-0000-0000-0000FC310000}"/>
    <cellStyle name="Calculation 5 2 4 6 2" xfId="12820" xr:uid="{00000000-0005-0000-0000-0000FD310000}"/>
    <cellStyle name="Calculation 5 2 4 6 2 2" xfId="12821" xr:uid="{00000000-0005-0000-0000-0000FE310000}"/>
    <cellStyle name="Calculation 5 2 4 6 3" xfId="12822" xr:uid="{00000000-0005-0000-0000-0000FF310000}"/>
    <cellStyle name="Calculation 5 2 4 7" xfId="12823" xr:uid="{00000000-0005-0000-0000-000000320000}"/>
    <cellStyle name="Calculation 5 2 4 7 2" xfId="12824" xr:uid="{00000000-0005-0000-0000-000001320000}"/>
    <cellStyle name="Calculation 5 2 4 7 2 2" xfId="12825" xr:uid="{00000000-0005-0000-0000-000002320000}"/>
    <cellStyle name="Calculation 5 2 4 7 3" xfId="12826" xr:uid="{00000000-0005-0000-0000-000003320000}"/>
    <cellStyle name="Calculation 5 2 4 8" xfId="12827" xr:uid="{00000000-0005-0000-0000-000004320000}"/>
    <cellStyle name="Calculation 5 2 4 8 2" xfId="12828" xr:uid="{00000000-0005-0000-0000-000005320000}"/>
    <cellStyle name="Calculation 5 2 4 8 2 2" xfId="12829" xr:uid="{00000000-0005-0000-0000-000006320000}"/>
    <cellStyle name="Calculation 5 2 4 8 3" xfId="12830" xr:uid="{00000000-0005-0000-0000-000007320000}"/>
    <cellStyle name="Calculation 5 2 4 9" xfId="12831" xr:uid="{00000000-0005-0000-0000-000008320000}"/>
    <cellStyle name="Calculation 5 2 4 9 2" xfId="12832" xr:uid="{00000000-0005-0000-0000-000009320000}"/>
    <cellStyle name="Calculation 5 2 4 9 2 2" xfId="12833" xr:uid="{00000000-0005-0000-0000-00000A320000}"/>
    <cellStyle name="Calculation 5 2 4 9 3" xfId="12834" xr:uid="{00000000-0005-0000-0000-00000B320000}"/>
    <cellStyle name="Calculation 5 2 5" xfId="12835" xr:uid="{00000000-0005-0000-0000-00000C320000}"/>
    <cellStyle name="Calculation 5 2 5 10" xfId="12836" xr:uid="{00000000-0005-0000-0000-00000D320000}"/>
    <cellStyle name="Calculation 5 2 5 10 2" xfId="12837" xr:uid="{00000000-0005-0000-0000-00000E320000}"/>
    <cellStyle name="Calculation 5 2 5 10 2 2" xfId="12838" xr:uid="{00000000-0005-0000-0000-00000F320000}"/>
    <cellStyle name="Calculation 5 2 5 10 3" xfId="12839" xr:uid="{00000000-0005-0000-0000-000010320000}"/>
    <cellStyle name="Calculation 5 2 5 11" xfId="12840" xr:uid="{00000000-0005-0000-0000-000011320000}"/>
    <cellStyle name="Calculation 5 2 5 11 2" xfId="12841" xr:uid="{00000000-0005-0000-0000-000012320000}"/>
    <cellStyle name="Calculation 5 2 5 11 2 2" xfId="12842" xr:uid="{00000000-0005-0000-0000-000013320000}"/>
    <cellStyle name="Calculation 5 2 5 11 3" xfId="12843" xr:uid="{00000000-0005-0000-0000-000014320000}"/>
    <cellStyle name="Calculation 5 2 5 12" xfId="12844" xr:uid="{00000000-0005-0000-0000-000015320000}"/>
    <cellStyle name="Calculation 5 2 5 12 2" xfId="12845" xr:uid="{00000000-0005-0000-0000-000016320000}"/>
    <cellStyle name="Calculation 5 2 5 12 2 2" xfId="12846" xr:uid="{00000000-0005-0000-0000-000017320000}"/>
    <cellStyle name="Calculation 5 2 5 12 3" xfId="12847" xr:uid="{00000000-0005-0000-0000-000018320000}"/>
    <cellStyle name="Calculation 5 2 5 13" xfId="12848" xr:uid="{00000000-0005-0000-0000-000019320000}"/>
    <cellStyle name="Calculation 5 2 5 13 2" xfId="12849" xr:uid="{00000000-0005-0000-0000-00001A320000}"/>
    <cellStyle name="Calculation 5 2 5 13 2 2" xfId="12850" xr:uid="{00000000-0005-0000-0000-00001B320000}"/>
    <cellStyle name="Calculation 5 2 5 13 3" xfId="12851" xr:uid="{00000000-0005-0000-0000-00001C320000}"/>
    <cellStyle name="Calculation 5 2 5 14" xfId="12852" xr:uid="{00000000-0005-0000-0000-00001D320000}"/>
    <cellStyle name="Calculation 5 2 5 14 2" xfId="12853" xr:uid="{00000000-0005-0000-0000-00001E320000}"/>
    <cellStyle name="Calculation 5 2 5 14 2 2" xfId="12854" xr:uid="{00000000-0005-0000-0000-00001F320000}"/>
    <cellStyle name="Calculation 5 2 5 14 3" xfId="12855" xr:uid="{00000000-0005-0000-0000-000020320000}"/>
    <cellStyle name="Calculation 5 2 5 15" xfId="12856" xr:uid="{00000000-0005-0000-0000-000021320000}"/>
    <cellStyle name="Calculation 5 2 5 15 2" xfId="12857" xr:uid="{00000000-0005-0000-0000-000022320000}"/>
    <cellStyle name="Calculation 5 2 5 15 2 2" xfId="12858" xr:uid="{00000000-0005-0000-0000-000023320000}"/>
    <cellStyle name="Calculation 5 2 5 15 3" xfId="12859" xr:uid="{00000000-0005-0000-0000-000024320000}"/>
    <cellStyle name="Calculation 5 2 5 16" xfId="12860" xr:uid="{00000000-0005-0000-0000-000025320000}"/>
    <cellStyle name="Calculation 5 2 5 16 2" xfId="12861" xr:uid="{00000000-0005-0000-0000-000026320000}"/>
    <cellStyle name="Calculation 5 2 5 16 2 2" xfId="12862" xr:uid="{00000000-0005-0000-0000-000027320000}"/>
    <cellStyle name="Calculation 5 2 5 16 3" xfId="12863" xr:uid="{00000000-0005-0000-0000-000028320000}"/>
    <cellStyle name="Calculation 5 2 5 17" xfId="12864" xr:uid="{00000000-0005-0000-0000-000029320000}"/>
    <cellStyle name="Calculation 5 2 5 17 2" xfId="12865" xr:uid="{00000000-0005-0000-0000-00002A320000}"/>
    <cellStyle name="Calculation 5 2 5 17 2 2" xfId="12866" xr:uid="{00000000-0005-0000-0000-00002B320000}"/>
    <cellStyle name="Calculation 5 2 5 17 3" xfId="12867" xr:uid="{00000000-0005-0000-0000-00002C320000}"/>
    <cellStyle name="Calculation 5 2 5 18" xfId="12868" xr:uid="{00000000-0005-0000-0000-00002D320000}"/>
    <cellStyle name="Calculation 5 2 5 18 2" xfId="12869" xr:uid="{00000000-0005-0000-0000-00002E320000}"/>
    <cellStyle name="Calculation 5 2 5 18 2 2" xfId="12870" xr:uid="{00000000-0005-0000-0000-00002F320000}"/>
    <cellStyle name="Calculation 5 2 5 18 3" xfId="12871" xr:uid="{00000000-0005-0000-0000-000030320000}"/>
    <cellStyle name="Calculation 5 2 5 19" xfId="12872" xr:uid="{00000000-0005-0000-0000-000031320000}"/>
    <cellStyle name="Calculation 5 2 5 19 2" xfId="12873" xr:uid="{00000000-0005-0000-0000-000032320000}"/>
    <cellStyle name="Calculation 5 2 5 19 2 2" xfId="12874" xr:uid="{00000000-0005-0000-0000-000033320000}"/>
    <cellStyle name="Calculation 5 2 5 19 3" xfId="12875" xr:uid="{00000000-0005-0000-0000-000034320000}"/>
    <cellStyle name="Calculation 5 2 5 2" xfId="12876" xr:uid="{00000000-0005-0000-0000-000035320000}"/>
    <cellStyle name="Calculation 5 2 5 2 2" xfId="12877" xr:uid="{00000000-0005-0000-0000-000036320000}"/>
    <cellStyle name="Calculation 5 2 5 2 2 2" xfId="12878" xr:uid="{00000000-0005-0000-0000-000037320000}"/>
    <cellStyle name="Calculation 5 2 5 2 3" xfId="12879" xr:uid="{00000000-0005-0000-0000-000038320000}"/>
    <cellStyle name="Calculation 5 2 5 2 4" xfId="12880" xr:uid="{00000000-0005-0000-0000-000039320000}"/>
    <cellStyle name="Calculation 5 2 5 20" xfId="12881" xr:uid="{00000000-0005-0000-0000-00003A320000}"/>
    <cellStyle name="Calculation 5 2 5 20 2" xfId="12882" xr:uid="{00000000-0005-0000-0000-00003B320000}"/>
    <cellStyle name="Calculation 5 2 5 20 2 2" xfId="12883" xr:uid="{00000000-0005-0000-0000-00003C320000}"/>
    <cellStyle name="Calculation 5 2 5 20 3" xfId="12884" xr:uid="{00000000-0005-0000-0000-00003D320000}"/>
    <cellStyle name="Calculation 5 2 5 21" xfId="12885" xr:uid="{00000000-0005-0000-0000-00003E320000}"/>
    <cellStyle name="Calculation 5 2 5 21 2" xfId="12886" xr:uid="{00000000-0005-0000-0000-00003F320000}"/>
    <cellStyle name="Calculation 5 2 5 22" xfId="12887" xr:uid="{00000000-0005-0000-0000-000040320000}"/>
    <cellStyle name="Calculation 5 2 5 23" xfId="12888" xr:uid="{00000000-0005-0000-0000-000041320000}"/>
    <cellStyle name="Calculation 5 2 5 3" xfId="12889" xr:uid="{00000000-0005-0000-0000-000042320000}"/>
    <cellStyle name="Calculation 5 2 5 3 2" xfId="12890" xr:uid="{00000000-0005-0000-0000-000043320000}"/>
    <cellStyle name="Calculation 5 2 5 3 2 2" xfId="12891" xr:uid="{00000000-0005-0000-0000-000044320000}"/>
    <cellStyle name="Calculation 5 2 5 3 3" xfId="12892" xr:uid="{00000000-0005-0000-0000-000045320000}"/>
    <cellStyle name="Calculation 5 2 5 4" xfId="12893" xr:uid="{00000000-0005-0000-0000-000046320000}"/>
    <cellStyle name="Calculation 5 2 5 4 2" xfId="12894" xr:uid="{00000000-0005-0000-0000-000047320000}"/>
    <cellStyle name="Calculation 5 2 5 4 2 2" xfId="12895" xr:uid="{00000000-0005-0000-0000-000048320000}"/>
    <cellStyle name="Calculation 5 2 5 4 3" xfId="12896" xr:uid="{00000000-0005-0000-0000-000049320000}"/>
    <cellStyle name="Calculation 5 2 5 5" xfId="12897" xr:uid="{00000000-0005-0000-0000-00004A320000}"/>
    <cellStyle name="Calculation 5 2 5 5 2" xfId="12898" xr:uid="{00000000-0005-0000-0000-00004B320000}"/>
    <cellStyle name="Calculation 5 2 5 5 2 2" xfId="12899" xr:uid="{00000000-0005-0000-0000-00004C320000}"/>
    <cellStyle name="Calculation 5 2 5 5 3" xfId="12900" xr:uid="{00000000-0005-0000-0000-00004D320000}"/>
    <cellStyle name="Calculation 5 2 5 6" xfId="12901" xr:uid="{00000000-0005-0000-0000-00004E320000}"/>
    <cellStyle name="Calculation 5 2 5 6 2" xfId="12902" xr:uid="{00000000-0005-0000-0000-00004F320000}"/>
    <cellStyle name="Calculation 5 2 5 6 2 2" xfId="12903" xr:uid="{00000000-0005-0000-0000-000050320000}"/>
    <cellStyle name="Calculation 5 2 5 6 3" xfId="12904" xr:uid="{00000000-0005-0000-0000-000051320000}"/>
    <cellStyle name="Calculation 5 2 5 7" xfId="12905" xr:uid="{00000000-0005-0000-0000-000052320000}"/>
    <cellStyle name="Calculation 5 2 5 7 2" xfId="12906" xr:uid="{00000000-0005-0000-0000-000053320000}"/>
    <cellStyle name="Calculation 5 2 5 7 2 2" xfId="12907" xr:uid="{00000000-0005-0000-0000-000054320000}"/>
    <cellStyle name="Calculation 5 2 5 7 3" xfId="12908" xr:uid="{00000000-0005-0000-0000-000055320000}"/>
    <cellStyle name="Calculation 5 2 5 8" xfId="12909" xr:uid="{00000000-0005-0000-0000-000056320000}"/>
    <cellStyle name="Calculation 5 2 5 8 2" xfId="12910" xr:uid="{00000000-0005-0000-0000-000057320000}"/>
    <cellStyle name="Calculation 5 2 5 8 2 2" xfId="12911" xr:uid="{00000000-0005-0000-0000-000058320000}"/>
    <cellStyle name="Calculation 5 2 5 8 3" xfId="12912" xr:uid="{00000000-0005-0000-0000-000059320000}"/>
    <cellStyle name="Calculation 5 2 5 9" xfId="12913" xr:uid="{00000000-0005-0000-0000-00005A320000}"/>
    <cellStyle name="Calculation 5 2 5 9 2" xfId="12914" xr:uid="{00000000-0005-0000-0000-00005B320000}"/>
    <cellStyle name="Calculation 5 2 5 9 2 2" xfId="12915" xr:uid="{00000000-0005-0000-0000-00005C320000}"/>
    <cellStyle name="Calculation 5 2 5 9 3" xfId="12916" xr:uid="{00000000-0005-0000-0000-00005D320000}"/>
    <cellStyle name="Calculation 5 2 6" xfId="12917" xr:uid="{00000000-0005-0000-0000-00005E320000}"/>
    <cellStyle name="Calculation 5 2 6 2" xfId="12918" xr:uid="{00000000-0005-0000-0000-00005F320000}"/>
    <cellStyle name="Calculation 5 2 6 2 2" xfId="12919" xr:uid="{00000000-0005-0000-0000-000060320000}"/>
    <cellStyle name="Calculation 5 2 6 3" xfId="12920" xr:uid="{00000000-0005-0000-0000-000061320000}"/>
    <cellStyle name="Calculation 5 2 6 4" xfId="12921" xr:uid="{00000000-0005-0000-0000-000062320000}"/>
    <cellStyle name="Calculation 5 2 7" xfId="12922" xr:uid="{00000000-0005-0000-0000-000063320000}"/>
    <cellStyle name="Calculation 5 2 7 2" xfId="12923" xr:uid="{00000000-0005-0000-0000-000064320000}"/>
    <cellStyle name="Calculation 5 2 7 2 2" xfId="12924" xr:uid="{00000000-0005-0000-0000-000065320000}"/>
    <cellStyle name="Calculation 5 2 7 3" xfId="12925" xr:uid="{00000000-0005-0000-0000-000066320000}"/>
    <cellStyle name="Calculation 5 2 8" xfId="12926" xr:uid="{00000000-0005-0000-0000-000067320000}"/>
    <cellStyle name="Calculation 5 2 8 2" xfId="12927" xr:uid="{00000000-0005-0000-0000-000068320000}"/>
    <cellStyle name="Calculation 5 2 8 2 2" xfId="12928" xr:uid="{00000000-0005-0000-0000-000069320000}"/>
    <cellStyle name="Calculation 5 2 8 3" xfId="12929" xr:uid="{00000000-0005-0000-0000-00006A320000}"/>
    <cellStyle name="Calculation 5 2 9" xfId="12930" xr:uid="{00000000-0005-0000-0000-00006B320000}"/>
    <cellStyle name="Calculation 5 2 9 2" xfId="12931" xr:uid="{00000000-0005-0000-0000-00006C320000}"/>
    <cellStyle name="Calculation 5 2 9 2 2" xfId="12932" xr:uid="{00000000-0005-0000-0000-00006D320000}"/>
    <cellStyle name="Calculation 5 2 9 3" xfId="12933" xr:uid="{00000000-0005-0000-0000-00006E320000}"/>
    <cellStyle name="Calculation 5 20" xfId="12934" xr:uid="{00000000-0005-0000-0000-00006F320000}"/>
    <cellStyle name="Calculation 5 20 2" xfId="12935" xr:uid="{00000000-0005-0000-0000-000070320000}"/>
    <cellStyle name="Calculation 5 20 2 2" xfId="12936" xr:uid="{00000000-0005-0000-0000-000071320000}"/>
    <cellStyle name="Calculation 5 20 3" xfId="12937" xr:uid="{00000000-0005-0000-0000-000072320000}"/>
    <cellStyle name="Calculation 5 21" xfId="12938" xr:uid="{00000000-0005-0000-0000-000073320000}"/>
    <cellStyle name="Calculation 5 21 2" xfId="12939" xr:uid="{00000000-0005-0000-0000-000074320000}"/>
    <cellStyle name="Calculation 5 21 2 2" xfId="12940" xr:uid="{00000000-0005-0000-0000-000075320000}"/>
    <cellStyle name="Calculation 5 21 3" xfId="12941" xr:uid="{00000000-0005-0000-0000-000076320000}"/>
    <cellStyle name="Calculation 5 22" xfId="12942" xr:uid="{00000000-0005-0000-0000-000077320000}"/>
    <cellStyle name="Calculation 5 22 2" xfId="12943" xr:uid="{00000000-0005-0000-0000-000078320000}"/>
    <cellStyle name="Calculation 5 23" xfId="12944" xr:uid="{00000000-0005-0000-0000-000079320000}"/>
    <cellStyle name="Calculation 5 24" xfId="12945" xr:uid="{00000000-0005-0000-0000-00007A320000}"/>
    <cellStyle name="Calculation 5 25" xfId="12946" xr:uid="{00000000-0005-0000-0000-00007B320000}"/>
    <cellStyle name="Calculation 5 26" xfId="12947" xr:uid="{00000000-0005-0000-0000-00007C320000}"/>
    <cellStyle name="Calculation 5 27" xfId="12948" xr:uid="{00000000-0005-0000-0000-00007D320000}"/>
    <cellStyle name="Calculation 5 3" xfId="12949" xr:uid="{00000000-0005-0000-0000-00007E320000}"/>
    <cellStyle name="Calculation 5 3 10" xfId="12950" xr:uid="{00000000-0005-0000-0000-00007F320000}"/>
    <cellStyle name="Calculation 5 3 10 2" xfId="12951" xr:uid="{00000000-0005-0000-0000-000080320000}"/>
    <cellStyle name="Calculation 5 3 10 2 2" xfId="12952" xr:uid="{00000000-0005-0000-0000-000081320000}"/>
    <cellStyle name="Calculation 5 3 10 3" xfId="12953" xr:uid="{00000000-0005-0000-0000-000082320000}"/>
    <cellStyle name="Calculation 5 3 11" xfId="12954" xr:uid="{00000000-0005-0000-0000-000083320000}"/>
    <cellStyle name="Calculation 5 3 11 2" xfId="12955" xr:uid="{00000000-0005-0000-0000-000084320000}"/>
    <cellStyle name="Calculation 5 3 11 2 2" xfId="12956" xr:uid="{00000000-0005-0000-0000-000085320000}"/>
    <cellStyle name="Calculation 5 3 11 3" xfId="12957" xr:uid="{00000000-0005-0000-0000-000086320000}"/>
    <cellStyle name="Calculation 5 3 12" xfId="12958" xr:uid="{00000000-0005-0000-0000-000087320000}"/>
    <cellStyle name="Calculation 5 3 12 2" xfId="12959" xr:uid="{00000000-0005-0000-0000-000088320000}"/>
    <cellStyle name="Calculation 5 3 12 2 2" xfId="12960" xr:uid="{00000000-0005-0000-0000-000089320000}"/>
    <cellStyle name="Calculation 5 3 12 3" xfId="12961" xr:uid="{00000000-0005-0000-0000-00008A320000}"/>
    <cellStyle name="Calculation 5 3 13" xfId="12962" xr:uid="{00000000-0005-0000-0000-00008B320000}"/>
    <cellStyle name="Calculation 5 3 13 2" xfId="12963" xr:uid="{00000000-0005-0000-0000-00008C320000}"/>
    <cellStyle name="Calculation 5 3 13 2 2" xfId="12964" xr:uid="{00000000-0005-0000-0000-00008D320000}"/>
    <cellStyle name="Calculation 5 3 13 3" xfId="12965" xr:uid="{00000000-0005-0000-0000-00008E320000}"/>
    <cellStyle name="Calculation 5 3 14" xfId="12966" xr:uid="{00000000-0005-0000-0000-00008F320000}"/>
    <cellStyle name="Calculation 5 3 14 2" xfId="12967" xr:uid="{00000000-0005-0000-0000-000090320000}"/>
    <cellStyle name="Calculation 5 3 14 2 2" xfId="12968" xr:uid="{00000000-0005-0000-0000-000091320000}"/>
    <cellStyle name="Calculation 5 3 14 3" xfId="12969" xr:uid="{00000000-0005-0000-0000-000092320000}"/>
    <cellStyle name="Calculation 5 3 15" xfId="12970" xr:uid="{00000000-0005-0000-0000-000093320000}"/>
    <cellStyle name="Calculation 5 3 15 2" xfId="12971" xr:uid="{00000000-0005-0000-0000-000094320000}"/>
    <cellStyle name="Calculation 5 3 15 2 2" xfId="12972" xr:uid="{00000000-0005-0000-0000-000095320000}"/>
    <cellStyle name="Calculation 5 3 15 3" xfId="12973" xr:uid="{00000000-0005-0000-0000-000096320000}"/>
    <cellStyle name="Calculation 5 3 16" xfId="12974" xr:uid="{00000000-0005-0000-0000-000097320000}"/>
    <cellStyle name="Calculation 5 3 16 2" xfId="12975" xr:uid="{00000000-0005-0000-0000-000098320000}"/>
    <cellStyle name="Calculation 5 3 16 2 2" xfId="12976" xr:uid="{00000000-0005-0000-0000-000099320000}"/>
    <cellStyle name="Calculation 5 3 16 3" xfId="12977" xr:uid="{00000000-0005-0000-0000-00009A320000}"/>
    <cellStyle name="Calculation 5 3 17" xfId="12978" xr:uid="{00000000-0005-0000-0000-00009B320000}"/>
    <cellStyle name="Calculation 5 3 17 2" xfId="12979" xr:uid="{00000000-0005-0000-0000-00009C320000}"/>
    <cellStyle name="Calculation 5 3 17 2 2" xfId="12980" xr:uid="{00000000-0005-0000-0000-00009D320000}"/>
    <cellStyle name="Calculation 5 3 17 3" xfId="12981" xr:uid="{00000000-0005-0000-0000-00009E320000}"/>
    <cellStyle name="Calculation 5 3 18" xfId="12982" xr:uid="{00000000-0005-0000-0000-00009F320000}"/>
    <cellStyle name="Calculation 5 3 18 2" xfId="12983" xr:uid="{00000000-0005-0000-0000-0000A0320000}"/>
    <cellStyle name="Calculation 5 3 19" xfId="12984" xr:uid="{00000000-0005-0000-0000-0000A1320000}"/>
    <cellStyle name="Calculation 5 3 2" xfId="12985" xr:uid="{00000000-0005-0000-0000-0000A2320000}"/>
    <cellStyle name="Calculation 5 3 2 10" xfId="12986" xr:uid="{00000000-0005-0000-0000-0000A3320000}"/>
    <cellStyle name="Calculation 5 3 2 10 2" xfId="12987" xr:uid="{00000000-0005-0000-0000-0000A4320000}"/>
    <cellStyle name="Calculation 5 3 2 10 2 2" xfId="12988" xr:uid="{00000000-0005-0000-0000-0000A5320000}"/>
    <cellStyle name="Calculation 5 3 2 10 3" xfId="12989" xr:uid="{00000000-0005-0000-0000-0000A6320000}"/>
    <cellStyle name="Calculation 5 3 2 11" xfId="12990" xr:uid="{00000000-0005-0000-0000-0000A7320000}"/>
    <cellStyle name="Calculation 5 3 2 11 2" xfId="12991" xr:uid="{00000000-0005-0000-0000-0000A8320000}"/>
    <cellStyle name="Calculation 5 3 2 11 2 2" xfId="12992" xr:uid="{00000000-0005-0000-0000-0000A9320000}"/>
    <cellStyle name="Calculation 5 3 2 11 3" xfId="12993" xr:uid="{00000000-0005-0000-0000-0000AA320000}"/>
    <cellStyle name="Calculation 5 3 2 12" xfId="12994" xr:uid="{00000000-0005-0000-0000-0000AB320000}"/>
    <cellStyle name="Calculation 5 3 2 12 2" xfId="12995" xr:uid="{00000000-0005-0000-0000-0000AC320000}"/>
    <cellStyle name="Calculation 5 3 2 12 2 2" xfId="12996" xr:uid="{00000000-0005-0000-0000-0000AD320000}"/>
    <cellStyle name="Calculation 5 3 2 12 3" xfId="12997" xr:uid="{00000000-0005-0000-0000-0000AE320000}"/>
    <cellStyle name="Calculation 5 3 2 13" xfId="12998" xr:uid="{00000000-0005-0000-0000-0000AF320000}"/>
    <cellStyle name="Calculation 5 3 2 13 2" xfId="12999" xr:uid="{00000000-0005-0000-0000-0000B0320000}"/>
    <cellStyle name="Calculation 5 3 2 13 2 2" xfId="13000" xr:uid="{00000000-0005-0000-0000-0000B1320000}"/>
    <cellStyle name="Calculation 5 3 2 13 3" xfId="13001" xr:uid="{00000000-0005-0000-0000-0000B2320000}"/>
    <cellStyle name="Calculation 5 3 2 14" xfId="13002" xr:uid="{00000000-0005-0000-0000-0000B3320000}"/>
    <cellStyle name="Calculation 5 3 2 14 2" xfId="13003" xr:uid="{00000000-0005-0000-0000-0000B4320000}"/>
    <cellStyle name="Calculation 5 3 2 14 2 2" xfId="13004" xr:uid="{00000000-0005-0000-0000-0000B5320000}"/>
    <cellStyle name="Calculation 5 3 2 14 3" xfId="13005" xr:uid="{00000000-0005-0000-0000-0000B6320000}"/>
    <cellStyle name="Calculation 5 3 2 15" xfId="13006" xr:uid="{00000000-0005-0000-0000-0000B7320000}"/>
    <cellStyle name="Calculation 5 3 2 15 2" xfId="13007" xr:uid="{00000000-0005-0000-0000-0000B8320000}"/>
    <cellStyle name="Calculation 5 3 2 15 2 2" xfId="13008" xr:uid="{00000000-0005-0000-0000-0000B9320000}"/>
    <cellStyle name="Calculation 5 3 2 15 3" xfId="13009" xr:uid="{00000000-0005-0000-0000-0000BA320000}"/>
    <cellStyle name="Calculation 5 3 2 16" xfId="13010" xr:uid="{00000000-0005-0000-0000-0000BB320000}"/>
    <cellStyle name="Calculation 5 3 2 16 2" xfId="13011" xr:uid="{00000000-0005-0000-0000-0000BC320000}"/>
    <cellStyle name="Calculation 5 3 2 16 2 2" xfId="13012" xr:uid="{00000000-0005-0000-0000-0000BD320000}"/>
    <cellStyle name="Calculation 5 3 2 16 3" xfId="13013" xr:uid="{00000000-0005-0000-0000-0000BE320000}"/>
    <cellStyle name="Calculation 5 3 2 17" xfId="13014" xr:uid="{00000000-0005-0000-0000-0000BF320000}"/>
    <cellStyle name="Calculation 5 3 2 17 2" xfId="13015" xr:uid="{00000000-0005-0000-0000-0000C0320000}"/>
    <cellStyle name="Calculation 5 3 2 17 2 2" xfId="13016" xr:uid="{00000000-0005-0000-0000-0000C1320000}"/>
    <cellStyle name="Calculation 5 3 2 17 3" xfId="13017" xr:uid="{00000000-0005-0000-0000-0000C2320000}"/>
    <cellStyle name="Calculation 5 3 2 18" xfId="13018" xr:uid="{00000000-0005-0000-0000-0000C3320000}"/>
    <cellStyle name="Calculation 5 3 2 18 2" xfId="13019" xr:uid="{00000000-0005-0000-0000-0000C4320000}"/>
    <cellStyle name="Calculation 5 3 2 18 2 2" xfId="13020" xr:uid="{00000000-0005-0000-0000-0000C5320000}"/>
    <cellStyle name="Calculation 5 3 2 18 3" xfId="13021" xr:uid="{00000000-0005-0000-0000-0000C6320000}"/>
    <cellStyle name="Calculation 5 3 2 19" xfId="13022" xr:uid="{00000000-0005-0000-0000-0000C7320000}"/>
    <cellStyle name="Calculation 5 3 2 19 2" xfId="13023" xr:uid="{00000000-0005-0000-0000-0000C8320000}"/>
    <cellStyle name="Calculation 5 3 2 19 2 2" xfId="13024" xr:uid="{00000000-0005-0000-0000-0000C9320000}"/>
    <cellStyle name="Calculation 5 3 2 19 3" xfId="13025" xr:uid="{00000000-0005-0000-0000-0000CA320000}"/>
    <cellStyle name="Calculation 5 3 2 2" xfId="13026" xr:uid="{00000000-0005-0000-0000-0000CB320000}"/>
    <cellStyle name="Calculation 5 3 2 2 2" xfId="13027" xr:uid="{00000000-0005-0000-0000-0000CC320000}"/>
    <cellStyle name="Calculation 5 3 2 2 2 2" xfId="13028" xr:uid="{00000000-0005-0000-0000-0000CD320000}"/>
    <cellStyle name="Calculation 5 3 2 2 2 2 2" xfId="13029" xr:uid="{00000000-0005-0000-0000-0000CE320000}"/>
    <cellStyle name="Calculation 5 3 2 2 2 3" xfId="13030" xr:uid="{00000000-0005-0000-0000-0000CF320000}"/>
    <cellStyle name="Calculation 5 3 2 2 2 4" xfId="13031" xr:uid="{00000000-0005-0000-0000-0000D0320000}"/>
    <cellStyle name="Calculation 5 3 2 2 3" xfId="13032" xr:uid="{00000000-0005-0000-0000-0000D1320000}"/>
    <cellStyle name="Calculation 5 3 2 2 3 2" xfId="13033" xr:uid="{00000000-0005-0000-0000-0000D2320000}"/>
    <cellStyle name="Calculation 5 3 2 2 4" xfId="13034" xr:uid="{00000000-0005-0000-0000-0000D3320000}"/>
    <cellStyle name="Calculation 5 3 2 2 5" xfId="13035" xr:uid="{00000000-0005-0000-0000-0000D4320000}"/>
    <cellStyle name="Calculation 5 3 2 20" xfId="13036" xr:uid="{00000000-0005-0000-0000-0000D5320000}"/>
    <cellStyle name="Calculation 5 3 2 20 2" xfId="13037" xr:uid="{00000000-0005-0000-0000-0000D6320000}"/>
    <cellStyle name="Calculation 5 3 2 20 2 2" xfId="13038" xr:uid="{00000000-0005-0000-0000-0000D7320000}"/>
    <cellStyle name="Calculation 5 3 2 20 3" xfId="13039" xr:uid="{00000000-0005-0000-0000-0000D8320000}"/>
    <cellStyle name="Calculation 5 3 2 21" xfId="13040" xr:uid="{00000000-0005-0000-0000-0000D9320000}"/>
    <cellStyle name="Calculation 5 3 2 21 2" xfId="13041" xr:uid="{00000000-0005-0000-0000-0000DA320000}"/>
    <cellStyle name="Calculation 5 3 2 22" xfId="13042" xr:uid="{00000000-0005-0000-0000-0000DB320000}"/>
    <cellStyle name="Calculation 5 3 2 23" xfId="13043" xr:uid="{00000000-0005-0000-0000-0000DC320000}"/>
    <cellStyle name="Calculation 5 3 2 3" xfId="13044" xr:uid="{00000000-0005-0000-0000-0000DD320000}"/>
    <cellStyle name="Calculation 5 3 2 3 2" xfId="13045" xr:uid="{00000000-0005-0000-0000-0000DE320000}"/>
    <cellStyle name="Calculation 5 3 2 3 2 2" xfId="13046" xr:uid="{00000000-0005-0000-0000-0000DF320000}"/>
    <cellStyle name="Calculation 5 3 2 3 2 3" xfId="13047" xr:uid="{00000000-0005-0000-0000-0000E0320000}"/>
    <cellStyle name="Calculation 5 3 2 3 3" xfId="13048" xr:uid="{00000000-0005-0000-0000-0000E1320000}"/>
    <cellStyle name="Calculation 5 3 2 3 3 2" xfId="13049" xr:uid="{00000000-0005-0000-0000-0000E2320000}"/>
    <cellStyle name="Calculation 5 3 2 3 4" xfId="13050" xr:uid="{00000000-0005-0000-0000-0000E3320000}"/>
    <cellStyle name="Calculation 5 3 2 4" xfId="13051" xr:uid="{00000000-0005-0000-0000-0000E4320000}"/>
    <cellStyle name="Calculation 5 3 2 4 2" xfId="13052" xr:uid="{00000000-0005-0000-0000-0000E5320000}"/>
    <cellStyle name="Calculation 5 3 2 4 2 2" xfId="13053" xr:uid="{00000000-0005-0000-0000-0000E6320000}"/>
    <cellStyle name="Calculation 5 3 2 4 3" xfId="13054" xr:uid="{00000000-0005-0000-0000-0000E7320000}"/>
    <cellStyle name="Calculation 5 3 2 4 4" xfId="13055" xr:uid="{00000000-0005-0000-0000-0000E8320000}"/>
    <cellStyle name="Calculation 5 3 2 5" xfId="13056" xr:uid="{00000000-0005-0000-0000-0000E9320000}"/>
    <cellStyle name="Calculation 5 3 2 5 2" xfId="13057" xr:uid="{00000000-0005-0000-0000-0000EA320000}"/>
    <cellStyle name="Calculation 5 3 2 5 2 2" xfId="13058" xr:uid="{00000000-0005-0000-0000-0000EB320000}"/>
    <cellStyle name="Calculation 5 3 2 5 3" xfId="13059" xr:uid="{00000000-0005-0000-0000-0000EC320000}"/>
    <cellStyle name="Calculation 5 3 2 5 4" xfId="13060" xr:uid="{00000000-0005-0000-0000-0000ED320000}"/>
    <cellStyle name="Calculation 5 3 2 6" xfId="13061" xr:uid="{00000000-0005-0000-0000-0000EE320000}"/>
    <cellStyle name="Calculation 5 3 2 6 2" xfId="13062" xr:uid="{00000000-0005-0000-0000-0000EF320000}"/>
    <cellStyle name="Calculation 5 3 2 6 2 2" xfId="13063" xr:uid="{00000000-0005-0000-0000-0000F0320000}"/>
    <cellStyle name="Calculation 5 3 2 6 3" xfId="13064" xr:uid="{00000000-0005-0000-0000-0000F1320000}"/>
    <cellStyle name="Calculation 5 3 2 7" xfId="13065" xr:uid="{00000000-0005-0000-0000-0000F2320000}"/>
    <cellStyle name="Calculation 5 3 2 7 2" xfId="13066" xr:uid="{00000000-0005-0000-0000-0000F3320000}"/>
    <cellStyle name="Calculation 5 3 2 7 2 2" xfId="13067" xr:uid="{00000000-0005-0000-0000-0000F4320000}"/>
    <cellStyle name="Calculation 5 3 2 7 3" xfId="13068" xr:uid="{00000000-0005-0000-0000-0000F5320000}"/>
    <cellStyle name="Calculation 5 3 2 8" xfId="13069" xr:uid="{00000000-0005-0000-0000-0000F6320000}"/>
    <cellStyle name="Calculation 5 3 2 8 2" xfId="13070" xr:uid="{00000000-0005-0000-0000-0000F7320000}"/>
    <cellStyle name="Calculation 5 3 2 8 2 2" xfId="13071" xr:uid="{00000000-0005-0000-0000-0000F8320000}"/>
    <cellStyle name="Calculation 5 3 2 8 3" xfId="13072" xr:uid="{00000000-0005-0000-0000-0000F9320000}"/>
    <cellStyle name="Calculation 5 3 2 9" xfId="13073" xr:uid="{00000000-0005-0000-0000-0000FA320000}"/>
    <cellStyle name="Calculation 5 3 2 9 2" xfId="13074" xr:uid="{00000000-0005-0000-0000-0000FB320000}"/>
    <cellStyle name="Calculation 5 3 2 9 2 2" xfId="13075" xr:uid="{00000000-0005-0000-0000-0000FC320000}"/>
    <cellStyle name="Calculation 5 3 2 9 3" xfId="13076" xr:uid="{00000000-0005-0000-0000-0000FD320000}"/>
    <cellStyle name="Calculation 5 3 20" xfId="13077" xr:uid="{00000000-0005-0000-0000-0000FE320000}"/>
    <cellStyle name="Calculation 5 3 3" xfId="13078" xr:uid="{00000000-0005-0000-0000-0000FF320000}"/>
    <cellStyle name="Calculation 5 3 3 2" xfId="13079" xr:uid="{00000000-0005-0000-0000-000000330000}"/>
    <cellStyle name="Calculation 5 3 3 2 2" xfId="13080" xr:uid="{00000000-0005-0000-0000-000001330000}"/>
    <cellStyle name="Calculation 5 3 3 2 2 2" xfId="13081" xr:uid="{00000000-0005-0000-0000-000002330000}"/>
    <cellStyle name="Calculation 5 3 3 2 3" xfId="13082" xr:uid="{00000000-0005-0000-0000-000003330000}"/>
    <cellStyle name="Calculation 5 3 3 2 4" xfId="13083" xr:uid="{00000000-0005-0000-0000-000004330000}"/>
    <cellStyle name="Calculation 5 3 3 3" xfId="13084" xr:uid="{00000000-0005-0000-0000-000005330000}"/>
    <cellStyle name="Calculation 5 3 3 3 2" xfId="13085" xr:uid="{00000000-0005-0000-0000-000006330000}"/>
    <cellStyle name="Calculation 5 3 3 4" xfId="13086" xr:uid="{00000000-0005-0000-0000-000007330000}"/>
    <cellStyle name="Calculation 5 3 3 5" xfId="13087" xr:uid="{00000000-0005-0000-0000-000008330000}"/>
    <cellStyle name="Calculation 5 3 4" xfId="13088" xr:uid="{00000000-0005-0000-0000-000009330000}"/>
    <cellStyle name="Calculation 5 3 4 2" xfId="13089" xr:uid="{00000000-0005-0000-0000-00000A330000}"/>
    <cellStyle name="Calculation 5 3 4 2 2" xfId="13090" xr:uid="{00000000-0005-0000-0000-00000B330000}"/>
    <cellStyle name="Calculation 5 3 4 2 3" xfId="13091" xr:uid="{00000000-0005-0000-0000-00000C330000}"/>
    <cellStyle name="Calculation 5 3 4 3" xfId="13092" xr:uid="{00000000-0005-0000-0000-00000D330000}"/>
    <cellStyle name="Calculation 5 3 4 3 2" xfId="13093" xr:uid="{00000000-0005-0000-0000-00000E330000}"/>
    <cellStyle name="Calculation 5 3 4 4" xfId="13094" xr:uid="{00000000-0005-0000-0000-00000F330000}"/>
    <cellStyle name="Calculation 5 3 5" xfId="13095" xr:uid="{00000000-0005-0000-0000-000010330000}"/>
    <cellStyle name="Calculation 5 3 5 2" xfId="13096" xr:uid="{00000000-0005-0000-0000-000011330000}"/>
    <cellStyle name="Calculation 5 3 5 2 2" xfId="13097" xr:uid="{00000000-0005-0000-0000-000012330000}"/>
    <cellStyle name="Calculation 5 3 5 2 3" xfId="13098" xr:uid="{00000000-0005-0000-0000-000013330000}"/>
    <cellStyle name="Calculation 5 3 5 3" xfId="13099" xr:uid="{00000000-0005-0000-0000-000014330000}"/>
    <cellStyle name="Calculation 5 3 5 4" xfId="13100" xr:uid="{00000000-0005-0000-0000-000015330000}"/>
    <cellStyle name="Calculation 5 3 6" xfId="13101" xr:uid="{00000000-0005-0000-0000-000016330000}"/>
    <cellStyle name="Calculation 5 3 6 2" xfId="13102" xr:uid="{00000000-0005-0000-0000-000017330000}"/>
    <cellStyle name="Calculation 5 3 6 2 2" xfId="13103" xr:uid="{00000000-0005-0000-0000-000018330000}"/>
    <cellStyle name="Calculation 5 3 6 3" xfId="13104" xr:uid="{00000000-0005-0000-0000-000019330000}"/>
    <cellStyle name="Calculation 5 3 6 4" xfId="13105" xr:uid="{00000000-0005-0000-0000-00001A330000}"/>
    <cellStyle name="Calculation 5 3 7" xfId="13106" xr:uid="{00000000-0005-0000-0000-00001B330000}"/>
    <cellStyle name="Calculation 5 3 7 2" xfId="13107" xr:uid="{00000000-0005-0000-0000-00001C330000}"/>
    <cellStyle name="Calculation 5 3 7 2 2" xfId="13108" xr:uid="{00000000-0005-0000-0000-00001D330000}"/>
    <cellStyle name="Calculation 5 3 7 3" xfId="13109" xr:uid="{00000000-0005-0000-0000-00001E330000}"/>
    <cellStyle name="Calculation 5 3 8" xfId="13110" xr:uid="{00000000-0005-0000-0000-00001F330000}"/>
    <cellStyle name="Calculation 5 3 8 2" xfId="13111" xr:uid="{00000000-0005-0000-0000-000020330000}"/>
    <cellStyle name="Calculation 5 3 8 2 2" xfId="13112" xr:uid="{00000000-0005-0000-0000-000021330000}"/>
    <cellStyle name="Calculation 5 3 8 3" xfId="13113" xr:uid="{00000000-0005-0000-0000-000022330000}"/>
    <cellStyle name="Calculation 5 3 9" xfId="13114" xr:uid="{00000000-0005-0000-0000-000023330000}"/>
    <cellStyle name="Calculation 5 3 9 2" xfId="13115" xr:uid="{00000000-0005-0000-0000-000024330000}"/>
    <cellStyle name="Calculation 5 3 9 2 2" xfId="13116" xr:uid="{00000000-0005-0000-0000-000025330000}"/>
    <cellStyle name="Calculation 5 3 9 3" xfId="13117" xr:uid="{00000000-0005-0000-0000-000026330000}"/>
    <cellStyle name="Calculation 5 4" xfId="13118" xr:uid="{00000000-0005-0000-0000-000027330000}"/>
    <cellStyle name="Calculation 5 4 10" xfId="13119" xr:uid="{00000000-0005-0000-0000-000028330000}"/>
    <cellStyle name="Calculation 5 4 10 2" xfId="13120" xr:uid="{00000000-0005-0000-0000-000029330000}"/>
    <cellStyle name="Calculation 5 4 10 2 2" xfId="13121" xr:uid="{00000000-0005-0000-0000-00002A330000}"/>
    <cellStyle name="Calculation 5 4 10 3" xfId="13122" xr:uid="{00000000-0005-0000-0000-00002B330000}"/>
    <cellStyle name="Calculation 5 4 11" xfId="13123" xr:uid="{00000000-0005-0000-0000-00002C330000}"/>
    <cellStyle name="Calculation 5 4 11 2" xfId="13124" xr:uid="{00000000-0005-0000-0000-00002D330000}"/>
    <cellStyle name="Calculation 5 4 11 2 2" xfId="13125" xr:uid="{00000000-0005-0000-0000-00002E330000}"/>
    <cellStyle name="Calculation 5 4 11 3" xfId="13126" xr:uid="{00000000-0005-0000-0000-00002F330000}"/>
    <cellStyle name="Calculation 5 4 12" xfId="13127" xr:uid="{00000000-0005-0000-0000-000030330000}"/>
    <cellStyle name="Calculation 5 4 12 2" xfId="13128" xr:uid="{00000000-0005-0000-0000-000031330000}"/>
    <cellStyle name="Calculation 5 4 12 2 2" xfId="13129" xr:uid="{00000000-0005-0000-0000-000032330000}"/>
    <cellStyle name="Calculation 5 4 12 3" xfId="13130" xr:uid="{00000000-0005-0000-0000-000033330000}"/>
    <cellStyle name="Calculation 5 4 13" xfId="13131" xr:uid="{00000000-0005-0000-0000-000034330000}"/>
    <cellStyle name="Calculation 5 4 13 2" xfId="13132" xr:uid="{00000000-0005-0000-0000-000035330000}"/>
    <cellStyle name="Calculation 5 4 13 2 2" xfId="13133" xr:uid="{00000000-0005-0000-0000-000036330000}"/>
    <cellStyle name="Calculation 5 4 13 3" xfId="13134" xr:uid="{00000000-0005-0000-0000-000037330000}"/>
    <cellStyle name="Calculation 5 4 14" xfId="13135" xr:uid="{00000000-0005-0000-0000-000038330000}"/>
    <cellStyle name="Calculation 5 4 14 2" xfId="13136" xr:uid="{00000000-0005-0000-0000-000039330000}"/>
    <cellStyle name="Calculation 5 4 14 2 2" xfId="13137" xr:uid="{00000000-0005-0000-0000-00003A330000}"/>
    <cellStyle name="Calculation 5 4 14 3" xfId="13138" xr:uid="{00000000-0005-0000-0000-00003B330000}"/>
    <cellStyle name="Calculation 5 4 15" xfId="13139" xr:uid="{00000000-0005-0000-0000-00003C330000}"/>
    <cellStyle name="Calculation 5 4 15 2" xfId="13140" xr:uid="{00000000-0005-0000-0000-00003D330000}"/>
    <cellStyle name="Calculation 5 4 15 2 2" xfId="13141" xr:uid="{00000000-0005-0000-0000-00003E330000}"/>
    <cellStyle name="Calculation 5 4 15 3" xfId="13142" xr:uid="{00000000-0005-0000-0000-00003F330000}"/>
    <cellStyle name="Calculation 5 4 16" xfId="13143" xr:uid="{00000000-0005-0000-0000-000040330000}"/>
    <cellStyle name="Calculation 5 4 16 2" xfId="13144" xr:uid="{00000000-0005-0000-0000-000041330000}"/>
    <cellStyle name="Calculation 5 4 16 2 2" xfId="13145" xr:uid="{00000000-0005-0000-0000-000042330000}"/>
    <cellStyle name="Calculation 5 4 16 3" xfId="13146" xr:uid="{00000000-0005-0000-0000-000043330000}"/>
    <cellStyle name="Calculation 5 4 17" xfId="13147" xr:uid="{00000000-0005-0000-0000-000044330000}"/>
    <cellStyle name="Calculation 5 4 17 2" xfId="13148" xr:uid="{00000000-0005-0000-0000-000045330000}"/>
    <cellStyle name="Calculation 5 4 17 2 2" xfId="13149" xr:uid="{00000000-0005-0000-0000-000046330000}"/>
    <cellStyle name="Calculation 5 4 17 3" xfId="13150" xr:uid="{00000000-0005-0000-0000-000047330000}"/>
    <cellStyle name="Calculation 5 4 18" xfId="13151" xr:uid="{00000000-0005-0000-0000-000048330000}"/>
    <cellStyle name="Calculation 5 4 18 2" xfId="13152" xr:uid="{00000000-0005-0000-0000-000049330000}"/>
    <cellStyle name="Calculation 5 4 19" xfId="13153" xr:uid="{00000000-0005-0000-0000-00004A330000}"/>
    <cellStyle name="Calculation 5 4 2" xfId="13154" xr:uid="{00000000-0005-0000-0000-00004B330000}"/>
    <cellStyle name="Calculation 5 4 2 10" xfId="13155" xr:uid="{00000000-0005-0000-0000-00004C330000}"/>
    <cellStyle name="Calculation 5 4 2 10 2" xfId="13156" xr:uid="{00000000-0005-0000-0000-00004D330000}"/>
    <cellStyle name="Calculation 5 4 2 10 2 2" xfId="13157" xr:uid="{00000000-0005-0000-0000-00004E330000}"/>
    <cellStyle name="Calculation 5 4 2 10 3" xfId="13158" xr:uid="{00000000-0005-0000-0000-00004F330000}"/>
    <cellStyle name="Calculation 5 4 2 11" xfId="13159" xr:uid="{00000000-0005-0000-0000-000050330000}"/>
    <cellStyle name="Calculation 5 4 2 11 2" xfId="13160" xr:uid="{00000000-0005-0000-0000-000051330000}"/>
    <cellStyle name="Calculation 5 4 2 11 2 2" xfId="13161" xr:uid="{00000000-0005-0000-0000-000052330000}"/>
    <cellStyle name="Calculation 5 4 2 11 3" xfId="13162" xr:uid="{00000000-0005-0000-0000-000053330000}"/>
    <cellStyle name="Calculation 5 4 2 12" xfId="13163" xr:uid="{00000000-0005-0000-0000-000054330000}"/>
    <cellStyle name="Calculation 5 4 2 12 2" xfId="13164" xr:uid="{00000000-0005-0000-0000-000055330000}"/>
    <cellStyle name="Calculation 5 4 2 12 2 2" xfId="13165" xr:uid="{00000000-0005-0000-0000-000056330000}"/>
    <cellStyle name="Calculation 5 4 2 12 3" xfId="13166" xr:uid="{00000000-0005-0000-0000-000057330000}"/>
    <cellStyle name="Calculation 5 4 2 13" xfId="13167" xr:uid="{00000000-0005-0000-0000-000058330000}"/>
    <cellStyle name="Calculation 5 4 2 13 2" xfId="13168" xr:uid="{00000000-0005-0000-0000-000059330000}"/>
    <cellStyle name="Calculation 5 4 2 13 2 2" xfId="13169" xr:uid="{00000000-0005-0000-0000-00005A330000}"/>
    <cellStyle name="Calculation 5 4 2 13 3" xfId="13170" xr:uid="{00000000-0005-0000-0000-00005B330000}"/>
    <cellStyle name="Calculation 5 4 2 14" xfId="13171" xr:uid="{00000000-0005-0000-0000-00005C330000}"/>
    <cellStyle name="Calculation 5 4 2 14 2" xfId="13172" xr:uid="{00000000-0005-0000-0000-00005D330000}"/>
    <cellStyle name="Calculation 5 4 2 14 2 2" xfId="13173" xr:uid="{00000000-0005-0000-0000-00005E330000}"/>
    <cellStyle name="Calculation 5 4 2 14 3" xfId="13174" xr:uid="{00000000-0005-0000-0000-00005F330000}"/>
    <cellStyle name="Calculation 5 4 2 15" xfId="13175" xr:uid="{00000000-0005-0000-0000-000060330000}"/>
    <cellStyle name="Calculation 5 4 2 15 2" xfId="13176" xr:uid="{00000000-0005-0000-0000-000061330000}"/>
    <cellStyle name="Calculation 5 4 2 15 2 2" xfId="13177" xr:uid="{00000000-0005-0000-0000-000062330000}"/>
    <cellStyle name="Calculation 5 4 2 15 3" xfId="13178" xr:uid="{00000000-0005-0000-0000-000063330000}"/>
    <cellStyle name="Calculation 5 4 2 16" xfId="13179" xr:uid="{00000000-0005-0000-0000-000064330000}"/>
    <cellStyle name="Calculation 5 4 2 16 2" xfId="13180" xr:uid="{00000000-0005-0000-0000-000065330000}"/>
    <cellStyle name="Calculation 5 4 2 16 2 2" xfId="13181" xr:uid="{00000000-0005-0000-0000-000066330000}"/>
    <cellStyle name="Calculation 5 4 2 16 3" xfId="13182" xr:uid="{00000000-0005-0000-0000-000067330000}"/>
    <cellStyle name="Calculation 5 4 2 17" xfId="13183" xr:uid="{00000000-0005-0000-0000-000068330000}"/>
    <cellStyle name="Calculation 5 4 2 17 2" xfId="13184" xr:uid="{00000000-0005-0000-0000-000069330000}"/>
    <cellStyle name="Calculation 5 4 2 17 2 2" xfId="13185" xr:uid="{00000000-0005-0000-0000-00006A330000}"/>
    <cellStyle name="Calculation 5 4 2 17 3" xfId="13186" xr:uid="{00000000-0005-0000-0000-00006B330000}"/>
    <cellStyle name="Calculation 5 4 2 18" xfId="13187" xr:uid="{00000000-0005-0000-0000-00006C330000}"/>
    <cellStyle name="Calculation 5 4 2 18 2" xfId="13188" xr:uid="{00000000-0005-0000-0000-00006D330000}"/>
    <cellStyle name="Calculation 5 4 2 18 2 2" xfId="13189" xr:uid="{00000000-0005-0000-0000-00006E330000}"/>
    <cellStyle name="Calculation 5 4 2 18 3" xfId="13190" xr:uid="{00000000-0005-0000-0000-00006F330000}"/>
    <cellStyle name="Calculation 5 4 2 19" xfId="13191" xr:uid="{00000000-0005-0000-0000-000070330000}"/>
    <cellStyle name="Calculation 5 4 2 19 2" xfId="13192" xr:uid="{00000000-0005-0000-0000-000071330000}"/>
    <cellStyle name="Calculation 5 4 2 19 2 2" xfId="13193" xr:uid="{00000000-0005-0000-0000-000072330000}"/>
    <cellStyle name="Calculation 5 4 2 19 3" xfId="13194" xr:uid="{00000000-0005-0000-0000-000073330000}"/>
    <cellStyle name="Calculation 5 4 2 2" xfId="13195" xr:uid="{00000000-0005-0000-0000-000074330000}"/>
    <cellStyle name="Calculation 5 4 2 2 2" xfId="13196" xr:uid="{00000000-0005-0000-0000-000075330000}"/>
    <cellStyle name="Calculation 5 4 2 2 2 2" xfId="13197" xr:uid="{00000000-0005-0000-0000-000076330000}"/>
    <cellStyle name="Calculation 5 4 2 2 2 2 2" xfId="13198" xr:uid="{00000000-0005-0000-0000-000077330000}"/>
    <cellStyle name="Calculation 5 4 2 2 2 3" xfId="13199" xr:uid="{00000000-0005-0000-0000-000078330000}"/>
    <cellStyle name="Calculation 5 4 2 2 2 4" xfId="13200" xr:uid="{00000000-0005-0000-0000-000079330000}"/>
    <cellStyle name="Calculation 5 4 2 2 3" xfId="13201" xr:uid="{00000000-0005-0000-0000-00007A330000}"/>
    <cellStyle name="Calculation 5 4 2 2 3 2" xfId="13202" xr:uid="{00000000-0005-0000-0000-00007B330000}"/>
    <cellStyle name="Calculation 5 4 2 2 4" xfId="13203" xr:uid="{00000000-0005-0000-0000-00007C330000}"/>
    <cellStyle name="Calculation 5 4 2 2 5" xfId="13204" xr:uid="{00000000-0005-0000-0000-00007D330000}"/>
    <cellStyle name="Calculation 5 4 2 20" xfId="13205" xr:uid="{00000000-0005-0000-0000-00007E330000}"/>
    <cellStyle name="Calculation 5 4 2 20 2" xfId="13206" xr:uid="{00000000-0005-0000-0000-00007F330000}"/>
    <cellStyle name="Calculation 5 4 2 20 2 2" xfId="13207" xr:uid="{00000000-0005-0000-0000-000080330000}"/>
    <cellStyle name="Calculation 5 4 2 20 3" xfId="13208" xr:uid="{00000000-0005-0000-0000-000081330000}"/>
    <cellStyle name="Calculation 5 4 2 21" xfId="13209" xr:uid="{00000000-0005-0000-0000-000082330000}"/>
    <cellStyle name="Calculation 5 4 2 21 2" xfId="13210" xr:uid="{00000000-0005-0000-0000-000083330000}"/>
    <cellStyle name="Calculation 5 4 2 22" xfId="13211" xr:uid="{00000000-0005-0000-0000-000084330000}"/>
    <cellStyle name="Calculation 5 4 2 23" xfId="13212" xr:uid="{00000000-0005-0000-0000-000085330000}"/>
    <cellStyle name="Calculation 5 4 2 3" xfId="13213" xr:uid="{00000000-0005-0000-0000-000086330000}"/>
    <cellStyle name="Calculation 5 4 2 3 2" xfId="13214" xr:uid="{00000000-0005-0000-0000-000087330000}"/>
    <cellStyle name="Calculation 5 4 2 3 2 2" xfId="13215" xr:uid="{00000000-0005-0000-0000-000088330000}"/>
    <cellStyle name="Calculation 5 4 2 3 2 3" xfId="13216" xr:uid="{00000000-0005-0000-0000-000089330000}"/>
    <cellStyle name="Calculation 5 4 2 3 3" xfId="13217" xr:uid="{00000000-0005-0000-0000-00008A330000}"/>
    <cellStyle name="Calculation 5 4 2 3 3 2" xfId="13218" xr:uid="{00000000-0005-0000-0000-00008B330000}"/>
    <cellStyle name="Calculation 5 4 2 3 4" xfId="13219" xr:uid="{00000000-0005-0000-0000-00008C330000}"/>
    <cellStyle name="Calculation 5 4 2 4" xfId="13220" xr:uid="{00000000-0005-0000-0000-00008D330000}"/>
    <cellStyle name="Calculation 5 4 2 4 2" xfId="13221" xr:uid="{00000000-0005-0000-0000-00008E330000}"/>
    <cellStyle name="Calculation 5 4 2 4 2 2" xfId="13222" xr:uid="{00000000-0005-0000-0000-00008F330000}"/>
    <cellStyle name="Calculation 5 4 2 4 3" xfId="13223" xr:uid="{00000000-0005-0000-0000-000090330000}"/>
    <cellStyle name="Calculation 5 4 2 4 4" xfId="13224" xr:uid="{00000000-0005-0000-0000-000091330000}"/>
    <cellStyle name="Calculation 5 4 2 5" xfId="13225" xr:uid="{00000000-0005-0000-0000-000092330000}"/>
    <cellStyle name="Calculation 5 4 2 5 2" xfId="13226" xr:uid="{00000000-0005-0000-0000-000093330000}"/>
    <cellStyle name="Calculation 5 4 2 5 2 2" xfId="13227" xr:uid="{00000000-0005-0000-0000-000094330000}"/>
    <cellStyle name="Calculation 5 4 2 5 3" xfId="13228" xr:uid="{00000000-0005-0000-0000-000095330000}"/>
    <cellStyle name="Calculation 5 4 2 5 4" xfId="13229" xr:uid="{00000000-0005-0000-0000-000096330000}"/>
    <cellStyle name="Calculation 5 4 2 6" xfId="13230" xr:uid="{00000000-0005-0000-0000-000097330000}"/>
    <cellStyle name="Calculation 5 4 2 6 2" xfId="13231" xr:uid="{00000000-0005-0000-0000-000098330000}"/>
    <cellStyle name="Calculation 5 4 2 6 2 2" xfId="13232" xr:uid="{00000000-0005-0000-0000-000099330000}"/>
    <cellStyle name="Calculation 5 4 2 6 3" xfId="13233" xr:uid="{00000000-0005-0000-0000-00009A330000}"/>
    <cellStyle name="Calculation 5 4 2 7" xfId="13234" xr:uid="{00000000-0005-0000-0000-00009B330000}"/>
    <cellStyle name="Calculation 5 4 2 7 2" xfId="13235" xr:uid="{00000000-0005-0000-0000-00009C330000}"/>
    <cellStyle name="Calculation 5 4 2 7 2 2" xfId="13236" xr:uid="{00000000-0005-0000-0000-00009D330000}"/>
    <cellStyle name="Calculation 5 4 2 7 3" xfId="13237" xr:uid="{00000000-0005-0000-0000-00009E330000}"/>
    <cellStyle name="Calculation 5 4 2 8" xfId="13238" xr:uid="{00000000-0005-0000-0000-00009F330000}"/>
    <cellStyle name="Calculation 5 4 2 8 2" xfId="13239" xr:uid="{00000000-0005-0000-0000-0000A0330000}"/>
    <cellStyle name="Calculation 5 4 2 8 2 2" xfId="13240" xr:uid="{00000000-0005-0000-0000-0000A1330000}"/>
    <cellStyle name="Calculation 5 4 2 8 3" xfId="13241" xr:uid="{00000000-0005-0000-0000-0000A2330000}"/>
    <cellStyle name="Calculation 5 4 2 9" xfId="13242" xr:uid="{00000000-0005-0000-0000-0000A3330000}"/>
    <cellStyle name="Calculation 5 4 2 9 2" xfId="13243" xr:uid="{00000000-0005-0000-0000-0000A4330000}"/>
    <cellStyle name="Calculation 5 4 2 9 2 2" xfId="13244" xr:uid="{00000000-0005-0000-0000-0000A5330000}"/>
    <cellStyle name="Calculation 5 4 2 9 3" xfId="13245" xr:uid="{00000000-0005-0000-0000-0000A6330000}"/>
    <cellStyle name="Calculation 5 4 20" xfId="13246" xr:uid="{00000000-0005-0000-0000-0000A7330000}"/>
    <cellStyle name="Calculation 5 4 3" xfId="13247" xr:uid="{00000000-0005-0000-0000-0000A8330000}"/>
    <cellStyle name="Calculation 5 4 3 2" xfId="13248" xr:uid="{00000000-0005-0000-0000-0000A9330000}"/>
    <cellStyle name="Calculation 5 4 3 2 2" xfId="13249" xr:uid="{00000000-0005-0000-0000-0000AA330000}"/>
    <cellStyle name="Calculation 5 4 3 2 2 2" xfId="13250" xr:uid="{00000000-0005-0000-0000-0000AB330000}"/>
    <cellStyle name="Calculation 5 4 3 2 3" xfId="13251" xr:uid="{00000000-0005-0000-0000-0000AC330000}"/>
    <cellStyle name="Calculation 5 4 3 2 4" xfId="13252" xr:uid="{00000000-0005-0000-0000-0000AD330000}"/>
    <cellStyle name="Calculation 5 4 3 3" xfId="13253" xr:uid="{00000000-0005-0000-0000-0000AE330000}"/>
    <cellStyle name="Calculation 5 4 3 3 2" xfId="13254" xr:uid="{00000000-0005-0000-0000-0000AF330000}"/>
    <cellStyle name="Calculation 5 4 3 4" xfId="13255" xr:uid="{00000000-0005-0000-0000-0000B0330000}"/>
    <cellStyle name="Calculation 5 4 3 5" xfId="13256" xr:uid="{00000000-0005-0000-0000-0000B1330000}"/>
    <cellStyle name="Calculation 5 4 4" xfId="13257" xr:uid="{00000000-0005-0000-0000-0000B2330000}"/>
    <cellStyle name="Calculation 5 4 4 2" xfId="13258" xr:uid="{00000000-0005-0000-0000-0000B3330000}"/>
    <cellStyle name="Calculation 5 4 4 2 2" xfId="13259" xr:uid="{00000000-0005-0000-0000-0000B4330000}"/>
    <cellStyle name="Calculation 5 4 4 2 3" xfId="13260" xr:uid="{00000000-0005-0000-0000-0000B5330000}"/>
    <cellStyle name="Calculation 5 4 4 3" xfId="13261" xr:uid="{00000000-0005-0000-0000-0000B6330000}"/>
    <cellStyle name="Calculation 5 4 4 3 2" xfId="13262" xr:uid="{00000000-0005-0000-0000-0000B7330000}"/>
    <cellStyle name="Calculation 5 4 4 4" xfId="13263" xr:uid="{00000000-0005-0000-0000-0000B8330000}"/>
    <cellStyle name="Calculation 5 4 5" xfId="13264" xr:uid="{00000000-0005-0000-0000-0000B9330000}"/>
    <cellStyle name="Calculation 5 4 5 2" xfId="13265" xr:uid="{00000000-0005-0000-0000-0000BA330000}"/>
    <cellStyle name="Calculation 5 4 5 2 2" xfId="13266" xr:uid="{00000000-0005-0000-0000-0000BB330000}"/>
    <cellStyle name="Calculation 5 4 5 2 3" xfId="13267" xr:uid="{00000000-0005-0000-0000-0000BC330000}"/>
    <cellStyle name="Calculation 5 4 5 3" xfId="13268" xr:uid="{00000000-0005-0000-0000-0000BD330000}"/>
    <cellStyle name="Calculation 5 4 5 4" xfId="13269" xr:uid="{00000000-0005-0000-0000-0000BE330000}"/>
    <cellStyle name="Calculation 5 4 6" xfId="13270" xr:uid="{00000000-0005-0000-0000-0000BF330000}"/>
    <cellStyle name="Calculation 5 4 6 2" xfId="13271" xr:uid="{00000000-0005-0000-0000-0000C0330000}"/>
    <cellStyle name="Calculation 5 4 6 2 2" xfId="13272" xr:uid="{00000000-0005-0000-0000-0000C1330000}"/>
    <cellStyle name="Calculation 5 4 6 3" xfId="13273" xr:uid="{00000000-0005-0000-0000-0000C2330000}"/>
    <cellStyle name="Calculation 5 4 6 4" xfId="13274" xr:uid="{00000000-0005-0000-0000-0000C3330000}"/>
    <cellStyle name="Calculation 5 4 7" xfId="13275" xr:uid="{00000000-0005-0000-0000-0000C4330000}"/>
    <cellStyle name="Calculation 5 4 7 2" xfId="13276" xr:uid="{00000000-0005-0000-0000-0000C5330000}"/>
    <cellStyle name="Calculation 5 4 7 2 2" xfId="13277" xr:uid="{00000000-0005-0000-0000-0000C6330000}"/>
    <cellStyle name="Calculation 5 4 7 3" xfId="13278" xr:uid="{00000000-0005-0000-0000-0000C7330000}"/>
    <cellStyle name="Calculation 5 4 8" xfId="13279" xr:uid="{00000000-0005-0000-0000-0000C8330000}"/>
    <cellStyle name="Calculation 5 4 8 2" xfId="13280" xr:uid="{00000000-0005-0000-0000-0000C9330000}"/>
    <cellStyle name="Calculation 5 4 8 2 2" xfId="13281" xr:uid="{00000000-0005-0000-0000-0000CA330000}"/>
    <cellStyle name="Calculation 5 4 8 3" xfId="13282" xr:uid="{00000000-0005-0000-0000-0000CB330000}"/>
    <cellStyle name="Calculation 5 4 9" xfId="13283" xr:uid="{00000000-0005-0000-0000-0000CC330000}"/>
    <cellStyle name="Calculation 5 4 9 2" xfId="13284" xr:uid="{00000000-0005-0000-0000-0000CD330000}"/>
    <cellStyle name="Calculation 5 4 9 2 2" xfId="13285" xr:uid="{00000000-0005-0000-0000-0000CE330000}"/>
    <cellStyle name="Calculation 5 4 9 3" xfId="13286" xr:uid="{00000000-0005-0000-0000-0000CF330000}"/>
    <cellStyle name="Calculation 5 5" xfId="13287" xr:uid="{00000000-0005-0000-0000-0000D0330000}"/>
    <cellStyle name="Calculation 5 5 10" xfId="13288" xr:uid="{00000000-0005-0000-0000-0000D1330000}"/>
    <cellStyle name="Calculation 5 5 10 2" xfId="13289" xr:uid="{00000000-0005-0000-0000-0000D2330000}"/>
    <cellStyle name="Calculation 5 5 10 2 2" xfId="13290" xr:uid="{00000000-0005-0000-0000-0000D3330000}"/>
    <cellStyle name="Calculation 5 5 10 3" xfId="13291" xr:uid="{00000000-0005-0000-0000-0000D4330000}"/>
    <cellStyle name="Calculation 5 5 11" xfId="13292" xr:uid="{00000000-0005-0000-0000-0000D5330000}"/>
    <cellStyle name="Calculation 5 5 11 2" xfId="13293" xr:uid="{00000000-0005-0000-0000-0000D6330000}"/>
    <cellStyle name="Calculation 5 5 11 2 2" xfId="13294" xr:uid="{00000000-0005-0000-0000-0000D7330000}"/>
    <cellStyle name="Calculation 5 5 11 3" xfId="13295" xr:uid="{00000000-0005-0000-0000-0000D8330000}"/>
    <cellStyle name="Calculation 5 5 12" xfId="13296" xr:uid="{00000000-0005-0000-0000-0000D9330000}"/>
    <cellStyle name="Calculation 5 5 12 2" xfId="13297" xr:uid="{00000000-0005-0000-0000-0000DA330000}"/>
    <cellStyle name="Calculation 5 5 12 2 2" xfId="13298" xr:uid="{00000000-0005-0000-0000-0000DB330000}"/>
    <cellStyle name="Calculation 5 5 12 3" xfId="13299" xr:uid="{00000000-0005-0000-0000-0000DC330000}"/>
    <cellStyle name="Calculation 5 5 13" xfId="13300" xr:uid="{00000000-0005-0000-0000-0000DD330000}"/>
    <cellStyle name="Calculation 5 5 13 2" xfId="13301" xr:uid="{00000000-0005-0000-0000-0000DE330000}"/>
    <cellStyle name="Calculation 5 5 13 2 2" xfId="13302" xr:uid="{00000000-0005-0000-0000-0000DF330000}"/>
    <cellStyle name="Calculation 5 5 13 3" xfId="13303" xr:uid="{00000000-0005-0000-0000-0000E0330000}"/>
    <cellStyle name="Calculation 5 5 14" xfId="13304" xr:uid="{00000000-0005-0000-0000-0000E1330000}"/>
    <cellStyle name="Calculation 5 5 14 2" xfId="13305" xr:uid="{00000000-0005-0000-0000-0000E2330000}"/>
    <cellStyle name="Calculation 5 5 14 2 2" xfId="13306" xr:uid="{00000000-0005-0000-0000-0000E3330000}"/>
    <cellStyle name="Calculation 5 5 14 3" xfId="13307" xr:uid="{00000000-0005-0000-0000-0000E4330000}"/>
    <cellStyle name="Calculation 5 5 15" xfId="13308" xr:uid="{00000000-0005-0000-0000-0000E5330000}"/>
    <cellStyle name="Calculation 5 5 15 2" xfId="13309" xr:uid="{00000000-0005-0000-0000-0000E6330000}"/>
    <cellStyle name="Calculation 5 5 15 2 2" xfId="13310" xr:uid="{00000000-0005-0000-0000-0000E7330000}"/>
    <cellStyle name="Calculation 5 5 15 3" xfId="13311" xr:uid="{00000000-0005-0000-0000-0000E8330000}"/>
    <cellStyle name="Calculation 5 5 16" xfId="13312" xr:uid="{00000000-0005-0000-0000-0000E9330000}"/>
    <cellStyle name="Calculation 5 5 16 2" xfId="13313" xr:uid="{00000000-0005-0000-0000-0000EA330000}"/>
    <cellStyle name="Calculation 5 5 16 2 2" xfId="13314" xr:uid="{00000000-0005-0000-0000-0000EB330000}"/>
    <cellStyle name="Calculation 5 5 16 3" xfId="13315" xr:uid="{00000000-0005-0000-0000-0000EC330000}"/>
    <cellStyle name="Calculation 5 5 17" xfId="13316" xr:uid="{00000000-0005-0000-0000-0000ED330000}"/>
    <cellStyle name="Calculation 5 5 17 2" xfId="13317" xr:uid="{00000000-0005-0000-0000-0000EE330000}"/>
    <cellStyle name="Calculation 5 5 17 2 2" xfId="13318" xr:uid="{00000000-0005-0000-0000-0000EF330000}"/>
    <cellStyle name="Calculation 5 5 17 3" xfId="13319" xr:uid="{00000000-0005-0000-0000-0000F0330000}"/>
    <cellStyle name="Calculation 5 5 18" xfId="13320" xr:uid="{00000000-0005-0000-0000-0000F1330000}"/>
    <cellStyle name="Calculation 5 5 18 2" xfId="13321" xr:uid="{00000000-0005-0000-0000-0000F2330000}"/>
    <cellStyle name="Calculation 5 5 18 2 2" xfId="13322" xr:uid="{00000000-0005-0000-0000-0000F3330000}"/>
    <cellStyle name="Calculation 5 5 18 3" xfId="13323" xr:uid="{00000000-0005-0000-0000-0000F4330000}"/>
    <cellStyle name="Calculation 5 5 19" xfId="13324" xr:uid="{00000000-0005-0000-0000-0000F5330000}"/>
    <cellStyle name="Calculation 5 5 19 2" xfId="13325" xr:uid="{00000000-0005-0000-0000-0000F6330000}"/>
    <cellStyle name="Calculation 5 5 19 2 2" xfId="13326" xr:uid="{00000000-0005-0000-0000-0000F7330000}"/>
    <cellStyle name="Calculation 5 5 19 3" xfId="13327" xr:uid="{00000000-0005-0000-0000-0000F8330000}"/>
    <cellStyle name="Calculation 5 5 2" xfId="13328" xr:uid="{00000000-0005-0000-0000-0000F9330000}"/>
    <cellStyle name="Calculation 5 5 2 10" xfId="13329" xr:uid="{00000000-0005-0000-0000-0000FA330000}"/>
    <cellStyle name="Calculation 5 5 2 10 2" xfId="13330" xr:uid="{00000000-0005-0000-0000-0000FB330000}"/>
    <cellStyle name="Calculation 5 5 2 10 2 2" xfId="13331" xr:uid="{00000000-0005-0000-0000-0000FC330000}"/>
    <cellStyle name="Calculation 5 5 2 10 3" xfId="13332" xr:uid="{00000000-0005-0000-0000-0000FD330000}"/>
    <cellStyle name="Calculation 5 5 2 11" xfId="13333" xr:uid="{00000000-0005-0000-0000-0000FE330000}"/>
    <cellStyle name="Calculation 5 5 2 11 2" xfId="13334" xr:uid="{00000000-0005-0000-0000-0000FF330000}"/>
    <cellStyle name="Calculation 5 5 2 11 2 2" xfId="13335" xr:uid="{00000000-0005-0000-0000-000000340000}"/>
    <cellStyle name="Calculation 5 5 2 11 3" xfId="13336" xr:uid="{00000000-0005-0000-0000-000001340000}"/>
    <cellStyle name="Calculation 5 5 2 12" xfId="13337" xr:uid="{00000000-0005-0000-0000-000002340000}"/>
    <cellStyle name="Calculation 5 5 2 12 2" xfId="13338" xr:uid="{00000000-0005-0000-0000-000003340000}"/>
    <cellStyle name="Calculation 5 5 2 12 2 2" xfId="13339" xr:uid="{00000000-0005-0000-0000-000004340000}"/>
    <cellStyle name="Calculation 5 5 2 12 3" xfId="13340" xr:uid="{00000000-0005-0000-0000-000005340000}"/>
    <cellStyle name="Calculation 5 5 2 13" xfId="13341" xr:uid="{00000000-0005-0000-0000-000006340000}"/>
    <cellStyle name="Calculation 5 5 2 13 2" xfId="13342" xr:uid="{00000000-0005-0000-0000-000007340000}"/>
    <cellStyle name="Calculation 5 5 2 13 2 2" xfId="13343" xr:uid="{00000000-0005-0000-0000-000008340000}"/>
    <cellStyle name="Calculation 5 5 2 13 3" xfId="13344" xr:uid="{00000000-0005-0000-0000-000009340000}"/>
    <cellStyle name="Calculation 5 5 2 14" xfId="13345" xr:uid="{00000000-0005-0000-0000-00000A340000}"/>
    <cellStyle name="Calculation 5 5 2 14 2" xfId="13346" xr:uid="{00000000-0005-0000-0000-00000B340000}"/>
    <cellStyle name="Calculation 5 5 2 14 2 2" xfId="13347" xr:uid="{00000000-0005-0000-0000-00000C340000}"/>
    <cellStyle name="Calculation 5 5 2 14 3" xfId="13348" xr:uid="{00000000-0005-0000-0000-00000D340000}"/>
    <cellStyle name="Calculation 5 5 2 15" xfId="13349" xr:uid="{00000000-0005-0000-0000-00000E340000}"/>
    <cellStyle name="Calculation 5 5 2 15 2" xfId="13350" xr:uid="{00000000-0005-0000-0000-00000F340000}"/>
    <cellStyle name="Calculation 5 5 2 15 2 2" xfId="13351" xr:uid="{00000000-0005-0000-0000-000010340000}"/>
    <cellStyle name="Calculation 5 5 2 15 3" xfId="13352" xr:uid="{00000000-0005-0000-0000-000011340000}"/>
    <cellStyle name="Calculation 5 5 2 16" xfId="13353" xr:uid="{00000000-0005-0000-0000-000012340000}"/>
    <cellStyle name="Calculation 5 5 2 16 2" xfId="13354" xr:uid="{00000000-0005-0000-0000-000013340000}"/>
    <cellStyle name="Calculation 5 5 2 16 2 2" xfId="13355" xr:uid="{00000000-0005-0000-0000-000014340000}"/>
    <cellStyle name="Calculation 5 5 2 16 3" xfId="13356" xr:uid="{00000000-0005-0000-0000-000015340000}"/>
    <cellStyle name="Calculation 5 5 2 17" xfId="13357" xr:uid="{00000000-0005-0000-0000-000016340000}"/>
    <cellStyle name="Calculation 5 5 2 17 2" xfId="13358" xr:uid="{00000000-0005-0000-0000-000017340000}"/>
    <cellStyle name="Calculation 5 5 2 17 2 2" xfId="13359" xr:uid="{00000000-0005-0000-0000-000018340000}"/>
    <cellStyle name="Calculation 5 5 2 17 3" xfId="13360" xr:uid="{00000000-0005-0000-0000-000019340000}"/>
    <cellStyle name="Calculation 5 5 2 18" xfId="13361" xr:uid="{00000000-0005-0000-0000-00001A340000}"/>
    <cellStyle name="Calculation 5 5 2 18 2" xfId="13362" xr:uid="{00000000-0005-0000-0000-00001B340000}"/>
    <cellStyle name="Calculation 5 5 2 18 2 2" xfId="13363" xr:uid="{00000000-0005-0000-0000-00001C340000}"/>
    <cellStyle name="Calculation 5 5 2 18 3" xfId="13364" xr:uid="{00000000-0005-0000-0000-00001D340000}"/>
    <cellStyle name="Calculation 5 5 2 19" xfId="13365" xr:uid="{00000000-0005-0000-0000-00001E340000}"/>
    <cellStyle name="Calculation 5 5 2 19 2" xfId="13366" xr:uid="{00000000-0005-0000-0000-00001F340000}"/>
    <cellStyle name="Calculation 5 5 2 19 2 2" xfId="13367" xr:uid="{00000000-0005-0000-0000-000020340000}"/>
    <cellStyle name="Calculation 5 5 2 19 3" xfId="13368" xr:uid="{00000000-0005-0000-0000-000021340000}"/>
    <cellStyle name="Calculation 5 5 2 2" xfId="13369" xr:uid="{00000000-0005-0000-0000-000022340000}"/>
    <cellStyle name="Calculation 5 5 2 2 2" xfId="13370" xr:uid="{00000000-0005-0000-0000-000023340000}"/>
    <cellStyle name="Calculation 5 5 2 2 2 2" xfId="13371" xr:uid="{00000000-0005-0000-0000-000024340000}"/>
    <cellStyle name="Calculation 5 5 2 2 2 3" xfId="13372" xr:uid="{00000000-0005-0000-0000-000025340000}"/>
    <cellStyle name="Calculation 5 5 2 2 3" xfId="13373" xr:uid="{00000000-0005-0000-0000-000026340000}"/>
    <cellStyle name="Calculation 5 5 2 2 3 2" xfId="13374" xr:uid="{00000000-0005-0000-0000-000027340000}"/>
    <cellStyle name="Calculation 5 5 2 2 4" xfId="13375" xr:uid="{00000000-0005-0000-0000-000028340000}"/>
    <cellStyle name="Calculation 5 5 2 20" xfId="13376" xr:uid="{00000000-0005-0000-0000-000029340000}"/>
    <cellStyle name="Calculation 5 5 2 20 2" xfId="13377" xr:uid="{00000000-0005-0000-0000-00002A340000}"/>
    <cellStyle name="Calculation 5 5 2 20 2 2" xfId="13378" xr:uid="{00000000-0005-0000-0000-00002B340000}"/>
    <cellStyle name="Calculation 5 5 2 20 3" xfId="13379" xr:uid="{00000000-0005-0000-0000-00002C340000}"/>
    <cellStyle name="Calculation 5 5 2 21" xfId="13380" xr:uid="{00000000-0005-0000-0000-00002D340000}"/>
    <cellStyle name="Calculation 5 5 2 21 2" xfId="13381" xr:uid="{00000000-0005-0000-0000-00002E340000}"/>
    <cellStyle name="Calculation 5 5 2 22" xfId="13382" xr:uid="{00000000-0005-0000-0000-00002F340000}"/>
    <cellStyle name="Calculation 5 5 2 23" xfId="13383" xr:uid="{00000000-0005-0000-0000-000030340000}"/>
    <cellStyle name="Calculation 5 5 2 3" xfId="13384" xr:uid="{00000000-0005-0000-0000-000031340000}"/>
    <cellStyle name="Calculation 5 5 2 3 2" xfId="13385" xr:uid="{00000000-0005-0000-0000-000032340000}"/>
    <cellStyle name="Calculation 5 5 2 3 2 2" xfId="13386" xr:uid="{00000000-0005-0000-0000-000033340000}"/>
    <cellStyle name="Calculation 5 5 2 3 3" xfId="13387" xr:uid="{00000000-0005-0000-0000-000034340000}"/>
    <cellStyle name="Calculation 5 5 2 3 4" xfId="13388" xr:uid="{00000000-0005-0000-0000-000035340000}"/>
    <cellStyle name="Calculation 5 5 2 4" xfId="13389" xr:uid="{00000000-0005-0000-0000-000036340000}"/>
    <cellStyle name="Calculation 5 5 2 4 2" xfId="13390" xr:uid="{00000000-0005-0000-0000-000037340000}"/>
    <cellStyle name="Calculation 5 5 2 4 2 2" xfId="13391" xr:uid="{00000000-0005-0000-0000-000038340000}"/>
    <cellStyle name="Calculation 5 5 2 4 3" xfId="13392" xr:uid="{00000000-0005-0000-0000-000039340000}"/>
    <cellStyle name="Calculation 5 5 2 4 4" xfId="13393" xr:uid="{00000000-0005-0000-0000-00003A340000}"/>
    <cellStyle name="Calculation 5 5 2 5" xfId="13394" xr:uid="{00000000-0005-0000-0000-00003B340000}"/>
    <cellStyle name="Calculation 5 5 2 5 2" xfId="13395" xr:uid="{00000000-0005-0000-0000-00003C340000}"/>
    <cellStyle name="Calculation 5 5 2 5 2 2" xfId="13396" xr:uid="{00000000-0005-0000-0000-00003D340000}"/>
    <cellStyle name="Calculation 5 5 2 5 3" xfId="13397" xr:uid="{00000000-0005-0000-0000-00003E340000}"/>
    <cellStyle name="Calculation 5 5 2 6" xfId="13398" xr:uid="{00000000-0005-0000-0000-00003F340000}"/>
    <cellStyle name="Calculation 5 5 2 6 2" xfId="13399" xr:uid="{00000000-0005-0000-0000-000040340000}"/>
    <cellStyle name="Calculation 5 5 2 6 2 2" xfId="13400" xr:uid="{00000000-0005-0000-0000-000041340000}"/>
    <cellStyle name="Calculation 5 5 2 6 3" xfId="13401" xr:uid="{00000000-0005-0000-0000-000042340000}"/>
    <cellStyle name="Calculation 5 5 2 7" xfId="13402" xr:uid="{00000000-0005-0000-0000-000043340000}"/>
    <cellStyle name="Calculation 5 5 2 7 2" xfId="13403" xr:uid="{00000000-0005-0000-0000-000044340000}"/>
    <cellStyle name="Calculation 5 5 2 7 2 2" xfId="13404" xr:uid="{00000000-0005-0000-0000-000045340000}"/>
    <cellStyle name="Calculation 5 5 2 7 3" xfId="13405" xr:uid="{00000000-0005-0000-0000-000046340000}"/>
    <cellStyle name="Calculation 5 5 2 8" xfId="13406" xr:uid="{00000000-0005-0000-0000-000047340000}"/>
    <cellStyle name="Calculation 5 5 2 8 2" xfId="13407" xr:uid="{00000000-0005-0000-0000-000048340000}"/>
    <cellStyle name="Calculation 5 5 2 8 2 2" xfId="13408" xr:uid="{00000000-0005-0000-0000-000049340000}"/>
    <cellStyle name="Calculation 5 5 2 8 3" xfId="13409" xr:uid="{00000000-0005-0000-0000-00004A340000}"/>
    <cellStyle name="Calculation 5 5 2 9" xfId="13410" xr:uid="{00000000-0005-0000-0000-00004B340000}"/>
    <cellStyle name="Calculation 5 5 2 9 2" xfId="13411" xr:uid="{00000000-0005-0000-0000-00004C340000}"/>
    <cellStyle name="Calculation 5 5 2 9 2 2" xfId="13412" xr:uid="{00000000-0005-0000-0000-00004D340000}"/>
    <cellStyle name="Calculation 5 5 2 9 3" xfId="13413" xr:uid="{00000000-0005-0000-0000-00004E340000}"/>
    <cellStyle name="Calculation 5 5 20" xfId="13414" xr:uid="{00000000-0005-0000-0000-00004F340000}"/>
    <cellStyle name="Calculation 5 5 20 2" xfId="13415" xr:uid="{00000000-0005-0000-0000-000050340000}"/>
    <cellStyle name="Calculation 5 5 20 2 2" xfId="13416" xr:uid="{00000000-0005-0000-0000-000051340000}"/>
    <cellStyle name="Calculation 5 5 20 3" xfId="13417" xr:uid="{00000000-0005-0000-0000-000052340000}"/>
    <cellStyle name="Calculation 5 5 21" xfId="13418" xr:uid="{00000000-0005-0000-0000-000053340000}"/>
    <cellStyle name="Calculation 5 5 21 2" xfId="13419" xr:uid="{00000000-0005-0000-0000-000054340000}"/>
    <cellStyle name="Calculation 5 5 21 2 2" xfId="13420" xr:uid="{00000000-0005-0000-0000-000055340000}"/>
    <cellStyle name="Calculation 5 5 21 3" xfId="13421" xr:uid="{00000000-0005-0000-0000-000056340000}"/>
    <cellStyle name="Calculation 5 5 22" xfId="13422" xr:uid="{00000000-0005-0000-0000-000057340000}"/>
    <cellStyle name="Calculation 5 5 22 2" xfId="13423" xr:uid="{00000000-0005-0000-0000-000058340000}"/>
    <cellStyle name="Calculation 5 5 23" xfId="13424" xr:uid="{00000000-0005-0000-0000-000059340000}"/>
    <cellStyle name="Calculation 5 5 24" xfId="13425" xr:uid="{00000000-0005-0000-0000-00005A340000}"/>
    <cellStyle name="Calculation 5 5 3" xfId="13426" xr:uid="{00000000-0005-0000-0000-00005B340000}"/>
    <cellStyle name="Calculation 5 5 3 2" xfId="13427" xr:uid="{00000000-0005-0000-0000-00005C340000}"/>
    <cellStyle name="Calculation 5 5 3 2 2" xfId="13428" xr:uid="{00000000-0005-0000-0000-00005D340000}"/>
    <cellStyle name="Calculation 5 5 3 2 3" xfId="13429" xr:uid="{00000000-0005-0000-0000-00005E340000}"/>
    <cellStyle name="Calculation 5 5 3 3" xfId="13430" xr:uid="{00000000-0005-0000-0000-00005F340000}"/>
    <cellStyle name="Calculation 5 5 3 3 2" xfId="13431" xr:uid="{00000000-0005-0000-0000-000060340000}"/>
    <cellStyle name="Calculation 5 5 3 4" xfId="13432" xr:uid="{00000000-0005-0000-0000-000061340000}"/>
    <cellStyle name="Calculation 5 5 4" xfId="13433" xr:uid="{00000000-0005-0000-0000-000062340000}"/>
    <cellStyle name="Calculation 5 5 4 2" xfId="13434" xr:uid="{00000000-0005-0000-0000-000063340000}"/>
    <cellStyle name="Calculation 5 5 4 2 2" xfId="13435" xr:uid="{00000000-0005-0000-0000-000064340000}"/>
    <cellStyle name="Calculation 5 5 4 3" xfId="13436" xr:uid="{00000000-0005-0000-0000-000065340000}"/>
    <cellStyle name="Calculation 5 5 4 4" xfId="13437" xr:uid="{00000000-0005-0000-0000-000066340000}"/>
    <cellStyle name="Calculation 5 5 5" xfId="13438" xr:uid="{00000000-0005-0000-0000-000067340000}"/>
    <cellStyle name="Calculation 5 5 5 2" xfId="13439" xr:uid="{00000000-0005-0000-0000-000068340000}"/>
    <cellStyle name="Calculation 5 5 5 2 2" xfId="13440" xr:uid="{00000000-0005-0000-0000-000069340000}"/>
    <cellStyle name="Calculation 5 5 5 3" xfId="13441" xr:uid="{00000000-0005-0000-0000-00006A340000}"/>
    <cellStyle name="Calculation 5 5 5 4" xfId="13442" xr:uid="{00000000-0005-0000-0000-00006B340000}"/>
    <cellStyle name="Calculation 5 5 6" xfId="13443" xr:uid="{00000000-0005-0000-0000-00006C340000}"/>
    <cellStyle name="Calculation 5 5 6 2" xfId="13444" xr:uid="{00000000-0005-0000-0000-00006D340000}"/>
    <cellStyle name="Calculation 5 5 6 2 2" xfId="13445" xr:uid="{00000000-0005-0000-0000-00006E340000}"/>
    <cellStyle name="Calculation 5 5 6 3" xfId="13446" xr:uid="{00000000-0005-0000-0000-00006F340000}"/>
    <cellStyle name="Calculation 5 5 7" xfId="13447" xr:uid="{00000000-0005-0000-0000-000070340000}"/>
    <cellStyle name="Calculation 5 5 7 2" xfId="13448" xr:uid="{00000000-0005-0000-0000-000071340000}"/>
    <cellStyle name="Calculation 5 5 7 2 2" xfId="13449" xr:uid="{00000000-0005-0000-0000-000072340000}"/>
    <cellStyle name="Calculation 5 5 7 3" xfId="13450" xr:uid="{00000000-0005-0000-0000-000073340000}"/>
    <cellStyle name="Calculation 5 5 8" xfId="13451" xr:uid="{00000000-0005-0000-0000-000074340000}"/>
    <cellStyle name="Calculation 5 5 8 2" xfId="13452" xr:uid="{00000000-0005-0000-0000-000075340000}"/>
    <cellStyle name="Calculation 5 5 8 2 2" xfId="13453" xr:uid="{00000000-0005-0000-0000-000076340000}"/>
    <cellStyle name="Calculation 5 5 8 3" xfId="13454" xr:uid="{00000000-0005-0000-0000-000077340000}"/>
    <cellStyle name="Calculation 5 5 9" xfId="13455" xr:uid="{00000000-0005-0000-0000-000078340000}"/>
    <cellStyle name="Calculation 5 5 9 2" xfId="13456" xr:uid="{00000000-0005-0000-0000-000079340000}"/>
    <cellStyle name="Calculation 5 5 9 2 2" xfId="13457" xr:uid="{00000000-0005-0000-0000-00007A340000}"/>
    <cellStyle name="Calculation 5 5 9 3" xfId="13458" xr:uid="{00000000-0005-0000-0000-00007B340000}"/>
    <cellStyle name="Calculation 5 6" xfId="13459" xr:uid="{00000000-0005-0000-0000-00007C340000}"/>
    <cellStyle name="Calculation 5 6 10" xfId="13460" xr:uid="{00000000-0005-0000-0000-00007D340000}"/>
    <cellStyle name="Calculation 5 6 10 2" xfId="13461" xr:uid="{00000000-0005-0000-0000-00007E340000}"/>
    <cellStyle name="Calculation 5 6 10 2 2" xfId="13462" xr:uid="{00000000-0005-0000-0000-00007F340000}"/>
    <cellStyle name="Calculation 5 6 10 3" xfId="13463" xr:uid="{00000000-0005-0000-0000-000080340000}"/>
    <cellStyle name="Calculation 5 6 11" xfId="13464" xr:uid="{00000000-0005-0000-0000-000081340000}"/>
    <cellStyle name="Calculation 5 6 11 2" xfId="13465" xr:uid="{00000000-0005-0000-0000-000082340000}"/>
    <cellStyle name="Calculation 5 6 11 2 2" xfId="13466" xr:uid="{00000000-0005-0000-0000-000083340000}"/>
    <cellStyle name="Calculation 5 6 11 3" xfId="13467" xr:uid="{00000000-0005-0000-0000-000084340000}"/>
    <cellStyle name="Calculation 5 6 12" xfId="13468" xr:uid="{00000000-0005-0000-0000-000085340000}"/>
    <cellStyle name="Calculation 5 6 12 2" xfId="13469" xr:uid="{00000000-0005-0000-0000-000086340000}"/>
    <cellStyle name="Calculation 5 6 12 2 2" xfId="13470" xr:uid="{00000000-0005-0000-0000-000087340000}"/>
    <cellStyle name="Calculation 5 6 12 3" xfId="13471" xr:uid="{00000000-0005-0000-0000-000088340000}"/>
    <cellStyle name="Calculation 5 6 13" xfId="13472" xr:uid="{00000000-0005-0000-0000-000089340000}"/>
    <cellStyle name="Calculation 5 6 13 2" xfId="13473" xr:uid="{00000000-0005-0000-0000-00008A340000}"/>
    <cellStyle name="Calculation 5 6 13 2 2" xfId="13474" xr:uid="{00000000-0005-0000-0000-00008B340000}"/>
    <cellStyle name="Calculation 5 6 13 3" xfId="13475" xr:uid="{00000000-0005-0000-0000-00008C340000}"/>
    <cellStyle name="Calculation 5 6 14" xfId="13476" xr:uid="{00000000-0005-0000-0000-00008D340000}"/>
    <cellStyle name="Calculation 5 6 14 2" xfId="13477" xr:uid="{00000000-0005-0000-0000-00008E340000}"/>
    <cellStyle name="Calculation 5 6 14 2 2" xfId="13478" xr:uid="{00000000-0005-0000-0000-00008F340000}"/>
    <cellStyle name="Calculation 5 6 14 3" xfId="13479" xr:uid="{00000000-0005-0000-0000-000090340000}"/>
    <cellStyle name="Calculation 5 6 15" xfId="13480" xr:uid="{00000000-0005-0000-0000-000091340000}"/>
    <cellStyle name="Calculation 5 6 15 2" xfId="13481" xr:uid="{00000000-0005-0000-0000-000092340000}"/>
    <cellStyle name="Calculation 5 6 15 2 2" xfId="13482" xr:uid="{00000000-0005-0000-0000-000093340000}"/>
    <cellStyle name="Calculation 5 6 15 3" xfId="13483" xr:uid="{00000000-0005-0000-0000-000094340000}"/>
    <cellStyle name="Calculation 5 6 16" xfId="13484" xr:uid="{00000000-0005-0000-0000-000095340000}"/>
    <cellStyle name="Calculation 5 6 16 2" xfId="13485" xr:uid="{00000000-0005-0000-0000-000096340000}"/>
    <cellStyle name="Calculation 5 6 16 2 2" xfId="13486" xr:uid="{00000000-0005-0000-0000-000097340000}"/>
    <cellStyle name="Calculation 5 6 16 3" xfId="13487" xr:uid="{00000000-0005-0000-0000-000098340000}"/>
    <cellStyle name="Calculation 5 6 17" xfId="13488" xr:uid="{00000000-0005-0000-0000-000099340000}"/>
    <cellStyle name="Calculation 5 6 17 2" xfId="13489" xr:uid="{00000000-0005-0000-0000-00009A340000}"/>
    <cellStyle name="Calculation 5 6 17 2 2" xfId="13490" xr:uid="{00000000-0005-0000-0000-00009B340000}"/>
    <cellStyle name="Calculation 5 6 17 3" xfId="13491" xr:uid="{00000000-0005-0000-0000-00009C340000}"/>
    <cellStyle name="Calculation 5 6 18" xfId="13492" xr:uid="{00000000-0005-0000-0000-00009D340000}"/>
    <cellStyle name="Calculation 5 6 18 2" xfId="13493" xr:uid="{00000000-0005-0000-0000-00009E340000}"/>
    <cellStyle name="Calculation 5 6 18 2 2" xfId="13494" xr:uid="{00000000-0005-0000-0000-00009F340000}"/>
    <cellStyle name="Calculation 5 6 18 3" xfId="13495" xr:uid="{00000000-0005-0000-0000-0000A0340000}"/>
    <cellStyle name="Calculation 5 6 19" xfId="13496" xr:uid="{00000000-0005-0000-0000-0000A1340000}"/>
    <cellStyle name="Calculation 5 6 19 2" xfId="13497" xr:uid="{00000000-0005-0000-0000-0000A2340000}"/>
    <cellStyle name="Calculation 5 6 19 2 2" xfId="13498" xr:uid="{00000000-0005-0000-0000-0000A3340000}"/>
    <cellStyle name="Calculation 5 6 19 3" xfId="13499" xr:uid="{00000000-0005-0000-0000-0000A4340000}"/>
    <cellStyle name="Calculation 5 6 2" xfId="13500" xr:uid="{00000000-0005-0000-0000-0000A5340000}"/>
    <cellStyle name="Calculation 5 6 2 2" xfId="13501" xr:uid="{00000000-0005-0000-0000-0000A6340000}"/>
    <cellStyle name="Calculation 5 6 2 2 2" xfId="13502" xr:uid="{00000000-0005-0000-0000-0000A7340000}"/>
    <cellStyle name="Calculation 5 6 2 2 3" xfId="13503" xr:uid="{00000000-0005-0000-0000-0000A8340000}"/>
    <cellStyle name="Calculation 5 6 2 3" xfId="13504" xr:uid="{00000000-0005-0000-0000-0000A9340000}"/>
    <cellStyle name="Calculation 5 6 2 3 2" xfId="13505" xr:uid="{00000000-0005-0000-0000-0000AA340000}"/>
    <cellStyle name="Calculation 5 6 2 4" xfId="13506" xr:uid="{00000000-0005-0000-0000-0000AB340000}"/>
    <cellStyle name="Calculation 5 6 20" xfId="13507" xr:uid="{00000000-0005-0000-0000-0000AC340000}"/>
    <cellStyle name="Calculation 5 6 20 2" xfId="13508" xr:uid="{00000000-0005-0000-0000-0000AD340000}"/>
    <cellStyle name="Calculation 5 6 20 2 2" xfId="13509" xr:uid="{00000000-0005-0000-0000-0000AE340000}"/>
    <cellStyle name="Calculation 5 6 20 3" xfId="13510" xr:uid="{00000000-0005-0000-0000-0000AF340000}"/>
    <cellStyle name="Calculation 5 6 21" xfId="13511" xr:uid="{00000000-0005-0000-0000-0000B0340000}"/>
    <cellStyle name="Calculation 5 6 21 2" xfId="13512" xr:uid="{00000000-0005-0000-0000-0000B1340000}"/>
    <cellStyle name="Calculation 5 6 22" xfId="13513" xr:uid="{00000000-0005-0000-0000-0000B2340000}"/>
    <cellStyle name="Calculation 5 6 23" xfId="13514" xr:uid="{00000000-0005-0000-0000-0000B3340000}"/>
    <cellStyle name="Calculation 5 6 3" xfId="13515" xr:uid="{00000000-0005-0000-0000-0000B4340000}"/>
    <cellStyle name="Calculation 5 6 3 2" xfId="13516" xr:uid="{00000000-0005-0000-0000-0000B5340000}"/>
    <cellStyle name="Calculation 5 6 3 2 2" xfId="13517" xr:uid="{00000000-0005-0000-0000-0000B6340000}"/>
    <cellStyle name="Calculation 5 6 3 3" xfId="13518" xr:uid="{00000000-0005-0000-0000-0000B7340000}"/>
    <cellStyle name="Calculation 5 6 3 4" xfId="13519" xr:uid="{00000000-0005-0000-0000-0000B8340000}"/>
    <cellStyle name="Calculation 5 6 4" xfId="13520" xr:uid="{00000000-0005-0000-0000-0000B9340000}"/>
    <cellStyle name="Calculation 5 6 4 2" xfId="13521" xr:uid="{00000000-0005-0000-0000-0000BA340000}"/>
    <cellStyle name="Calculation 5 6 4 2 2" xfId="13522" xr:uid="{00000000-0005-0000-0000-0000BB340000}"/>
    <cellStyle name="Calculation 5 6 4 3" xfId="13523" xr:uid="{00000000-0005-0000-0000-0000BC340000}"/>
    <cellStyle name="Calculation 5 6 4 4" xfId="13524" xr:uid="{00000000-0005-0000-0000-0000BD340000}"/>
    <cellStyle name="Calculation 5 6 5" xfId="13525" xr:uid="{00000000-0005-0000-0000-0000BE340000}"/>
    <cellStyle name="Calculation 5 6 5 2" xfId="13526" xr:uid="{00000000-0005-0000-0000-0000BF340000}"/>
    <cellStyle name="Calculation 5 6 5 2 2" xfId="13527" xr:uid="{00000000-0005-0000-0000-0000C0340000}"/>
    <cellStyle name="Calculation 5 6 5 3" xfId="13528" xr:uid="{00000000-0005-0000-0000-0000C1340000}"/>
    <cellStyle name="Calculation 5 6 6" xfId="13529" xr:uid="{00000000-0005-0000-0000-0000C2340000}"/>
    <cellStyle name="Calculation 5 6 6 2" xfId="13530" xr:uid="{00000000-0005-0000-0000-0000C3340000}"/>
    <cellStyle name="Calculation 5 6 6 2 2" xfId="13531" xr:uid="{00000000-0005-0000-0000-0000C4340000}"/>
    <cellStyle name="Calculation 5 6 6 3" xfId="13532" xr:uid="{00000000-0005-0000-0000-0000C5340000}"/>
    <cellStyle name="Calculation 5 6 7" xfId="13533" xr:uid="{00000000-0005-0000-0000-0000C6340000}"/>
    <cellStyle name="Calculation 5 6 7 2" xfId="13534" xr:uid="{00000000-0005-0000-0000-0000C7340000}"/>
    <cellStyle name="Calculation 5 6 7 2 2" xfId="13535" xr:uid="{00000000-0005-0000-0000-0000C8340000}"/>
    <cellStyle name="Calculation 5 6 7 3" xfId="13536" xr:uid="{00000000-0005-0000-0000-0000C9340000}"/>
    <cellStyle name="Calculation 5 6 8" xfId="13537" xr:uid="{00000000-0005-0000-0000-0000CA340000}"/>
    <cellStyle name="Calculation 5 6 8 2" xfId="13538" xr:uid="{00000000-0005-0000-0000-0000CB340000}"/>
    <cellStyle name="Calculation 5 6 8 2 2" xfId="13539" xr:uid="{00000000-0005-0000-0000-0000CC340000}"/>
    <cellStyle name="Calculation 5 6 8 3" xfId="13540" xr:uid="{00000000-0005-0000-0000-0000CD340000}"/>
    <cellStyle name="Calculation 5 6 9" xfId="13541" xr:uid="{00000000-0005-0000-0000-0000CE340000}"/>
    <cellStyle name="Calculation 5 6 9 2" xfId="13542" xr:uid="{00000000-0005-0000-0000-0000CF340000}"/>
    <cellStyle name="Calculation 5 6 9 2 2" xfId="13543" xr:uid="{00000000-0005-0000-0000-0000D0340000}"/>
    <cellStyle name="Calculation 5 6 9 3" xfId="13544" xr:uid="{00000000-0005-0000-0000-0000D1340000}"/>
    <cellStyle name="Calculation 5 7" xfId="13545" xr:uid="{00000000-0005-0000-0000-0000D2340000}"/>
    <cellStyle name="Calculation 5 7 2" xfId="13546" xr:uid="{00000000-0005-0000-0000-0000D3340000}"/>
    <cellStyle name="Calculation 5 7 2 2" xfId="13547" xr:uid="{00000000-0005-0000-0000-0000D4340000}"/>
    <cellStyle name="Calculation 5 7 2 3" xfId="13548" xr:uid="{00000000-0005-0000-0000-0000D5340000}"/>
    <cellStyle name="Calculation 5 7 3" xfId="13549" xr:uid="{00000000-0005-0000-0000-0000D6340000}"/>
    <cellStyle name="Calculation 5 7 3 2" xfId="13550" xr:uid="{00000000-0005-0000-0000-0000D7340000}"/>
    <cellStyle name="Calculation 5 7 4" xfId="13551" xr:uid="{00000000-0005-0000-0000-0000D8340000}"/>
    <cellStyle name="Calculation 5 8" xfId="13552" xr:uid="{00000000-0005-0000-0000-0000D9340000}"/>
    <cellStyle name="Calculation 5 8 2" xfId="13553" xr:uid="{00000000-0005-0000-0000-0000DA340000}"/>
    <cellStyle name="Calculation 5 8 2 2" xfId="13554" xr:uid="{00000000-0005-0000-0000-0000DB340000}"/>
    <cellStyle name="Calculation 5 8 2 3" xfId="13555" xr:uid="{00000000-0005-0000-0000-0000DC340000}"/>
    <cellStyle name="Calculation 5 8 3" xfId="13556" xr:uid="{00000000-0005-0000-0000-0000DD340000}"/>
    <cellStyle name="Calculation 5 8 4" xfId="13557" xr:uid="{00000000-0005-0000-0000-0000DE340000}"/>
    <cellStyle name="Calculation 5 9" xfId="13558" xr:uid="{00000000-0005-0000-0000-0000DF340000}"/>
    <cellStyle name="Calculation 5 9 2" xfId="13559" xr:uid="{00000000-0005-0000-0000-0000E0340000}"/>
    <cellStyle name="Calculation 5 9 2 2" xfId="13560" xr:uid="{00000000-0005-0000-0000-0000E1340000}"/>
    <cellStyle name="Calculation 5 9 3" xfId="13561" xr:uid="{00000000-0005-0000-0000-0000E2340000}"/>
    <cellStyle name="Calculation 5 9 4" xfId="13562" xr:uid="{00000000-0005-0000-0000-0000E3340000}"/>
    <cellStyle name="Calculation 6" xfId="13563" xr:uid="{00000000-0005-0000-0000-0000E4340000}"/>
    <cellStyle name="Calculation 6 10" xfId="13564" xr:uid="{00000000-0005-0000-0000-0000E5340000}"/>
    <cellStyle name="Calculation 6 10 2" xfId="13565" xr:uid="{00000000-0005-0000-0000-0000E6340000}"/>
    <cellStyle name="Calculation 6 10 2 2" xfId="13566" xr:uid="{00000000-0005-0000-0000-0000E7340000}"/>
    <cellStyle name="Calculation 6 10 3" xfId="13567" xr:uid="{00000000-0005-0000-0000-0000E8340000}"/>
    <cellStyle name="Calculation 6 11" xfId="13568" xr:uid="{00000000-0005-0000-0000-0000E9340000}"/>
    <cellStyle name="Calculation 6 11 2" xfId="13569" xr:uid="{00000000-0005-0000-0000-0000EA340000}"/>
    <cellStyle name="Calculation 6 11 2 2" xfId="13570" xr:uid="{00000000-0005-0000-0000-0000EB340000}"/>
    <cellStyle name="Calculation 6 11 3" xfId="13571" xr:uid="{00000000-0005-0000-0000-0000EC340000}"/>
    <cellStyle name="Calculation 6 12" xfId="13572" xr:uid="{00000000-0005-0000-0000-0000ED340000}"/>
    <cellStyle name="Calculation 6 12 2" xfId="13573" xr:uid="{00000000-0005-0000-0000-0000EE340000}"/>
    <cellStyle name="Calculation 6 12 2 2" xfId="13574" xr:uid="{00000000-0005-0000-0000-0000EF340000}"/>
    <cellStyle name="Calculation 6 12 3" xfId="13575" xr:uid="{00000000-0005-0000-0000-0000F0340000}"/>
    <cellStyle name="Calculation 6 13" xfId="13576" xr:uid="{00000000-0005-0000-0000-0000F1340000}"/>
    <cellStyle name="Calculation 6 13 2" xfId="13577" xr:uid="{00000000-0005-0000-0000-0000F2340000}"/>
    <cellStyle name="Calculation 6 13 2 2" xfId="13578" xr:uid="{00000000-0005-0000-0000-0000F3340000}"/>
    <cellStyle name="Calculation 6 13 3" xfId="13579" xr:uid="{00000000-0005-0000-0000-0000F4340000}"/>
    <cellStyle name="Calculation 6 14" xfId="13580" xr:uid="{00000000-0005-0000-0000-0000F5340000}"/>
    <cellStyle name="Calculation 6 14 2" xfId="13581" xr:uid="{00000000-0005-0000-0000-0000F6340000}"/>
    <cellStyle name="Calculation 6 14 2 2" xfId="13582" xr:uid="{00000000-0005-0000-0000-0000F7340000}"/>
    <cellStyle name="Calculation 6 14 3" xfId="13583" xr:uid="{00000000-0005-0000-0000-0000F8340000}"/>
    <cellStyle name="Calculation 6 15" xfId="13584" xr:uid="{00000000-0005-0000-0000-0000F9340000}"/>
    <cellStyle name="Calculation 6 15 2" xfId="13585" xr:uid="{00000000-0005-0000-0000-0000FA340000}"/>
    <cellStyle name="Calculation 6 15 2 2" xfId="13586" xr:uid="{00000000-0005-0000-0000-0000FB340000}"/>
    <cellStyle name="Calculation 6 15 3" xfId="13587" xr:uid="{00000000-0005-0000-0000-0000FC340000}"/>
    <cellStyle name="Calculation 6 16" xfId="13588" xr:uid="{00000000-0005-0000-0000-0000FD340000}"/>
    <cellStyle name="Calculation 6 16 2" xfId="13589" xr:uid="{00000000-0005-0000-0000-0000FE340000}"/>
    <cellStyle name="Calculation 6 16 2 2" xfId="13590" xr:uid="{00000000-0005-0000-0000-0000FF340000}"/>
    <cellStyle name="Calculation 6 16 3" xfId="13591" xr:uid="{00000000-0005-0000-0000-000000350000}"/>
    <cellStyle name="Calculation 6 17" xfId="13592" xr:uid="{00000000-0005-0000-0000-000001350000}"/>
    <cellStyle name="Calculation 6 17 2" xfId="13593" xr:uid="{00000000-0005-0000-0000-000002350000}"/>
    <cellStyle name="Calculation 6 17 2 2" xfId="13594" xr:uid="{00000000-0005-0000-0000-000003350000}"/>
    <cellStyle name="Calculation 6 17 3" xfId="13595" xr:uid="{00000000-0005-0000-0000-000004350000}"/>
    <cellStyle name="Calculation 6 18" xfId="13596" xr:uid="{00000000-0005-0000-0000-000005350000}"/>
    <cellStyle name="Calculation 6 18 2" xfId="13597" xr:uid="{00000000-0005-0000-0000-000006350000}"/>
    <cellStyle name="Calculation 6 18 2 2" xfId="13598" xr:uid="{00000000-0005-0000-0000-000007350000}"/>
    <cellStyle name="Calculation 6 18 3" xfId="13599" xr:uid="{00000000-0005-0000-0000-000008350000}"/>
    <cellStyle name="Calculation 6 19" xfId="13600" xr:uid="{00000000-0005-0000-0000-000009350000}"/>
    <cellStyle name="Calculation 6 19 2" xfId="13601" xr:uid="{00000000-0005-0000-0000-00000A350000}"/>
    <cellStyle name="Calculation 6 19 2 2" xfId="13602" xr:uid="{00000000-0005-0000-0000-00000B350000}"/>
    <cellStyle name="Calculation 6 19 3" xfId="13603" xr:uid="{00000000-0005-0000-0000-00000C350000}"/>
    <cellStyle name="Calculation 6 2" xfId="13604" xr:uid="{00000000-0005-0000-0000-00000D350000}"/>
    <cellStyle name="Calculation 6 2 10" xfId="13605" xr:uid="{00000000-0005-0000-0000-00000E350000}"/>
    <cellStyle name="Calculation 6 2 10 2" xfId="13606" xr:uid="{00000000-0005-0000-0000-00000F350000}"/>
    <cellStyle name="Calculation 6 2 10 2 2" xfId="13607" xr:uid="{00000000-0005-0000-0000-000010350000}"/>
    <cellStyle name="Calculation 6 2 10 3" xfId="13608" xr:uid="{00000000-0005-0000-0000-000011350000}"/>
    <cellStyle name="Calculation 6 2 11" xfId="13609" xr:uid="{00000000-0005-0000-0000-000012350000}"/>
    <cellStyle name="Calculation 6 2 11 2" xfId="13610" xr:uid="{00000000-0005-0000-0000-000013350000}"/>
    <cellStyle name="Calculation 6 2 11 2 2" xfId="13611" xr:uid="{00000000-0005-0000-0000-000014350000}"/>
    <cellStyle name="Calculation 6 2 11 3" xfId="13612" xr:uid="{00000000-0005-0000-0000-000015350000}"/>
    <cellStyle name="Calculation 6 2 12" xfId="13613" xr:uid="{00000000-0005-0000-0000-000016350000}"/>
    <cellStyle name="Calculation 6 2 12 2" xfId="13614" xr:uid="{00000000-0005-0000-0000-000017350000}"/>
    <cellStyle name="Calculation 6 2 12 2 2" xfId="13615" xr:uid="{00000000-0005-0000-0000-000018350000}"/>
    <cellStyle name="Calculation 6 2 12 3" xfId="13616" xr:uid="{00000000-0005-0000-0000-000019350000}"/>
    <cellStyle name="Calculation 6 2 13" xfId="13617" xr:uid="{00000000-0005-0000-0000-00001A350000}"/>
    <cellStyle name="Calculation 6 2 13 2" xfId="13618" xr:uid="{00000000-0005-0000-0000-00001B350000}"/>
    <cellStyle name="Calculation 6 2 13 2 2" xfId="13619" xr:uid="{00000000-0005-0000-0000-00001C350000}"/>
    <cellStyle name="Calculation 6 2 13 3" xfId="13620" xr:uid="{00000000-0005-0000-0000-00001D350000}"/>
    <cellStyle name="Calculation 6 2 14" xfId="13621" xr:uid="{00000000-0005-0000-0000-00001E350000}"/>
    <cellStyle name="Calculation 6 2 14 2" xfId="13622" xr:uid="{00000000-0005-0000-0000-00001F350000}"/>
    <cellStyle name="Calculation 6 2 14 2 2" xfId="13623" xr:uid="{00000000-0005-0000-0000-000020350000}"/>
    <cellStyle name="Calculation 6 2 14 3" xfId="13624" xr:uid="{00000000-0005-0000-0000-000021350000}"/>
    <cellStyle name="Calculation 6 2 15" xfId="13625" xr:uid="{00000000-0005-0000-0000-000022350000}"/>
    <cellStyle name="Calculation 6 2 15 2" xfId="13626" xr:uid="{00000000-0005-0000-0000-000023350000}"/>
    <cellStyle name="Calculation 6 2 15 2 2" xfId="13627" xr:uid="{00000000-0005-0000-0000-000024350000}"/>
    <cellStyle name="Calculation 6 2 15 3" xfId="13628" xr:uid="{00000000-0005-0000-0000-000025350000}"/>
    <cellStyle name="Calculation 6 2 16" xfId="13629" xr:uid="{00000000-0005-0000-0000-000026350000}"/>
    <cellStyle name="Calculation 6 2 16 2" xfId="13630" xr:uid="{00000000-0005-0000-0000-000027350000}"/>
    <cellStyle name="Calculation 6 2 16 2 2" xfId="13631" xr:uid="{00000000-0005-0000-0000-000028350000}"/>
    <cellStyle name="Calculation 6 2 16 3" xfId="13632" xr:uid="{00000000-0005-0000-0000-000029350000}"/>
    <cellStyle name="Calculation 6 2 17" xfId="13633" xr:uid="{00000000-0005-0000-0000-00002A350000}"/>
    <cellStyle name="Calculation 6 2 17 2" xfId="13634" xr:uid="{00000000-0005-0000-0000-00002B350000}"/>
    <cellStyle name="Calculation 6 2 17 2 2" xfId="13635" xr:uid="{00000000-0005-0000-0000-00002C350000}"/>
    <cellStyle name="Calculation 6 2 17 3" xfId="13636" xr:uid="{00000000-0005-0000-0000-00002D350000}"/>
    <cellStyle name="Calculation 6 2 18" xfId="13637" xr:uid="{00000000-0005-0000-0000-00002E350000}"/>
    <cellStyle name="Calculation 6 2 18 2" xfId="13638" xr:uid="{00000000-0005-0000-0000-00002F350000}"/>
    <cellStyle name="Calculation 6 2 18 2 2" xfId="13639" xr:uid="{00000000-0005-0000-0000-000030350000}"/>
    <cellStyle name="Calculation 6 2 18 3" xfId="13640" xr:uid="{00000000-0005-0000-0000-000031350000}"/>
    <cellStyle name="Calculation 6 2 19" xfId="13641" xr:uid="{00000000-0005-0000-0000-000032350000}"/>
    <cellStyle name="Calculation 6 2 19 2" xfId="13642" xr:uid="{00000000-0005-0000-0000-000033350000}"/>
    <cellStyle name="Calculation 6 2 19 2 2" xfId="13643" xr:uid="{00000000-0005-0000-0000-000034350000}"/>
    <cellStyle name="Calculation 6 2 19 3" xfId="13644" xr:uid="{00000000-0005-0000-0000-000035350000}"/>
    <cellStyle name="Calculation 6 2 2" xfId="13645" xr:uid="{00000000-0005-0000-0000-000036350000}"/>
    <cellStyle name="Calculation 6 2 2 10" xfId="13646" xr:uid="{00000000-0005-0000-0000-000037350000}"/>
    <cellStyle name="Calculation 6 2 2 10 2" xfId="13647" xr:uid="{00000000-0005-0000-0000-000038350000}"/>
    <cellStyle name="Calculation 6 2 2 10 2 2" xfId="13648" xr:uid="{00000000-0005-0000-0000-000039350000}"/>
    <cellStyle name="Calculation 6 2 2 10 3" xfId="13649" xr:uid="{00000000-0005-0000-0000-00003A350000}"/>
    <cellStyle name="Calculation 6 2 2 11" xfId="13650" xr:uid="{00000000-0005-0000-0000-00003B350000}"/>
    <cellStyle name="Calculation 6 2 2 11 2" xfId="13651" xr:uid="{00000000-0005-0000-0000-00003C350000}"/>
    <cellStyle name="Calculation 6 2 2 11 2 2" xfId="13652" xr:uid="{00000000-0005-0000-0000-00003D350000}"/>
    <cellStyle name="Calculation 6 2 2 11 3" xfId="13653" xr:uid="{00000000-0005-0000-0000-00003E350000}"/>
    <cellStyle name="Calculation 6 2 2 12" xfId="13654" xr:uid="{00000000-0005-0000-0000-00003F350000}"/>
    <cellStyle name="Calculation 6 2 2 12 2" xfId="13655" xr:uid="{00000000-0005-0000-0000-000040350000}"/>
    <cellStyle name="Calculation 6 2 2 12 2 2" xfId="13656" xr:uid="{00000000-0005-0000-0000-000041350000}"/>
    <cellStyle name="Calculation 6 2 2 12 3" xfId="13657" xr:uid="{00000000-0005-0000-0000-000042350000}"/>
    <cellStyle name="Calculation 6 2 2 13" xfId="13658" xr:uid="{00000000-0005-0000-0000-000043350000}"/>
    <cellStyle name="Calculation 6 2 2 13 2" xfId="13659" xr:uid="{00000000-0005-0000-0000-000044350000}"/>
    <cellStyle name="Calculation 6 2 2 13 2 2" xfId="13660" xr:uid="{00000000-0005-0000-0000-000045350000}"/>
    <cellStyle name="Calculation 6 2 2 13 3" xfId="13661" xr:uid="{00000000-0005-0000-0000-000046350000}"/>
    <cellStyle name="Calculation 6 2 2 14" xfId="13662" xr:uid="{00000000-0005-0000-0000-000047350000}"/>
    <cellStyle name="Calculation 6 2 2 14 2" xfId="13663" xr:uid="{00000000-0005-0000-0000-000048350000}"/>
    <cellStyle name="Calculation 6 2 2 14 2 2" xfId="13664" xr:uid="{00000000-0005-0000-0000-000049350000}"/>
    <cellStyle name="Calculation 6 2 2 14 3" xfId="13665" xr:uid="{00000000-0005-0000-0000-00004A350000}"/>
    <cellStyle name="Calculation 6 2 2 15" xfId="13666" xr:uid="{00000000-0005-0000-0000-00004B350000}"/>
    <cellStyle name="Calculation 6 2 2 15 2" xfId="13667" xr:uid="{00000000-0005-0000-0000-00004C350000}"/>
    <cellStyle name="Calculation 6 2 2 15 2 2" xfId="13668" xr:uid="{00000000-0005-0000-0000-00004D350000}"/>
    <cellStyle name="Calculation 6 2 2 15 3" xfId="13669" xr:uid="{00000000-0005-0000-0000-00004E350000}"/>
    <cellStyle name="Calculation 6 2 2 16" xfId="13670" xr:uid="{00000000-0005-0000-0000-00004F350000}"/>
    <cellStyle name="Calculation 6 2 2 16 2" xfId="13671" xr:uid="{00000000-0005-0000-0000-000050350000}"/>
    <cellStyle name="Calculation 6 2 2 16 2 2" xfId="13672" xr:uid="{00000000-0005-0000-0000-000051350000}"/>
    <cellStyle name="Calculation 6 2 2 16 3" xfId="13673" xr:uid="{00000000-0005-0000-0000-000052350000}"/>
    <cellStyle name="Calculation 6 2 2 17" xfId="13674" xr:uid="{00000000-0005-0000-0000-000053350000}"/>
    <cellStyle name="Calculation 6 2 2 17 2" xfId="13675" xr:uid="{00000000-0005-0000-0000-000054350000}"/>
    <cellStyle name="Calculation 6 2 2 17 2 2" xfId="13676" xr:uid="{00000000-0005-0000-0000-000055350000}"/>
    <cellStyle name="Calculation 6 2 2 17 3" xfId="13677" xr:uid="{00000000-0005-0000-0000-000056350000}"/>
    <cellStyle name="Calculation 6 2 2 18" xfId="13678" xr:uid="{00000000-0005-0000-0000-000057350000}"/>
    <cellStyle name="Calculation 6 2 2 18 2" xfId="13679" xr:uid="{00000000-0005-0000-0000-000058350000}"/>
    <cellStyle name="Calculation 6 2 2 19" xfId="13680" xr:uid="{00000000-0005-0000-0000-000059350000}"/>
    <cellStyle name="Calculation 6 2 2 2" xfId="13681" xr:uid="{00000000-0005-0000-0000-00005A350000}"/>
    <cellStyle name="Calculation 6 2 2 2 10" xfId="13682" xr:uid="{00000000-0005-0000-0000-00005B350000}"/>
    <cellStyle name="Calculation 6 2 2 2 10 2" xfId="13683" xr:uid="{00000000-0005-0000-0000-00005C350000}"/>
    <cellStyle name="Calculation 6 2 2 2 10 2 2" xfId="13684" xr:uid="{00000000-0005-0000-0000-00005D350000}"/>
    <cellStyle name="Calculation 6 2 2 2 10 3" xfId="13685" xr:uid="{00000000-0005-0000-0000-00005E350000}"/>
    <cellStyle name="Calculation 6 2 2 2 11" xfId="13686" xr:uid="{00000000-0005-0000-0000-00005F350000}"/>
    <cellStyle name="Calculation 6 2 2 2 11 2" xfId="13687" xr:uid="{00000000-0005-0000-0000-000060350000}"/>
    <cellStyle name="Calculation 6 2 2 2 11 2 2" xfId="13688" xr:uid="{00000000-0005-0000-0000-000061350000}"/>
    <cellStyle name="Calculation 6 2 2 2 11 3" xfId="13689" xr:uid="{00000000-0005-0000-0000-000062350000}"/>
    <cellStyle name="Calculation 6 2 2 2 12" xfId="13690" xr:uid="{00000000-0005-0000-0000-000063350000}"/>
    <cellStyle name="Calculation 6 2 2 2 12 2" xfId="13691" xr:uid="{00000000-0005-0000-0000-000064350000}"/>
    <cellStyle name="Calculation 6 2 2 2 12 2 2" xfId="13692" xr:uid="{00000000-0005-0000-0000-000065350000}"/>
    <cellStyle name="Calculation 6 2 2 2 12 3" xfId="13693" xr:uid="{00000000-0005-0000-0000-000066350000}"/>
    <cellStyle name="Calculation 6 2 2 2 13" xfId="13694" xr:uid="{00000000-0005-0000-0000-000067350000}"/>
    <cellStyle name="Calculation 6 2 2 2 13 2" xfId="13695" xr:uid="{00000000-0005-0000-0000-000068350000}"/>
    <cellStyle name="Calculation 6 2 2 2 13 2 2" xfId="13696" xr:uid="{00000000-0005-0000-0000-000069350000}"/>
    <cellStyle name="Calculation 6 2 2 2 13 3" xfId="13697" xr:uid="{00000000-0005-0000-0000-00006A350000}"/>
    <cellStyle name="Calculation 6 2 2 2 14" xfId="13698" xr:uid="{00000000-0005-0000-0000-00006B350000}"/>
    <cellStyle name="Calculation 6 2 2 2 14 2" xfId="13699" xr:uid="{00000000-0005-0000-0000-00006C350000}"/>
    <cellStyle name="Calculation 6 2 2 2 14 2 2" xfId="13700" xr:uid="{00000000-0005-0000-0000-00006D350000}"/>
    <cellStyle name="Calculation 6 2 2 2 14 3" xfId="13701" xr:uid="{00000000-0005-0000-0000-00006E350000}"/>
    <cellStyle name="Calculation 6 2 2 2 15" xfId="13702" xr:uid="{00000000-0005-0000-0000-00006F350000}"/>
    <cellStyle name="Calculation 6 2 2 2 15 2" xfId="13703" xr:uid="{00000000-0005-0000-0000-000070350000}"/>
    <cellStyle name="Calculation 6 2 2 2 15 2 2" xfId="13704" xr:uid="{00000000-0005-0000-0000-000071350000}"/>
    <cellStyle name="Calculation 6 2 2 2 15 3" xfId="13705" xr:uid="{00000000-0005-0000-0000-000072350000}"/>
    <cellStyle name="Calculation 6 2 2 2 16" xfId="13706" xr:uid="{00000000-0005-0000-0000-000073350000}"/>
    <cellStyle name="Calculation 6 2 2 2 16 2" xfId="13707" xr:uid="{00000000-0005-0000-0000-000074350000}"/>
    <cellStyle name="Calculation 6 2 2 2 16 2 2" xfId="13708" xr:uid="{00000000-0005-0000-0000-000075350000}"/>
    <cellStyle name="Calculation 6 2 2 2 16 3" xfId="13709" xr:uid="{00000000-0005-0000-0000-000076350000}"/>
    <cellStyle name="Calculation 6 2 2 2 17" xfId="13710" xr:uid="{00000000-0005-0000-0000-000077350000}"/>
    <cellStyle name="Calculation 6 2 2 2 17 2" xfId="13711" xr:uid="{00000000-0005-0000-0000-000078350000}"/>
    <cellStyle name="Calculation 6 2 2 2 17 2 2" xfId="13712" xr:uid="{00000000-0005-0000-0000-000079350000}"/>
    <cellStyle name="Calculation 6 2 2 2 17 3" xfId="13713" xr:uid="{00000000-0005-0000-0000-00007A350000}"/>
    <cellStyle name="Calculation 6 2 2 2 18" xfId="13714" xr:uid="{00000000-0005-0000-0000-00007B350000}"/>
    <cellStyle name="Calculation 6 2 2 2 18 2" xfId="13715" xr:uid="{00000000-0005-0000-0000-00007C350000}"/>
    <cellStyle name="Calculation 6 2 2 2 18 2 2" xfId="13716" xr:uid="{00000000-0005-0000-0000-00007D350000}"/>
    <cellStyle name="Calculation 6 2 2 2 18 3" xfId="13717" xr:uid="{00000000-0005-0000-0000-00007E350000}"/>
    <cellStyle name="Calculation 6 2 2 2 19" xfId="13718" xr:uid="{00000000-0005-0000-0000-00007F350000}"/>
    <cellStyle name="Calculation 6 2 2 2 19 2" xfId="13719" xr:uid="{00000000-0005-0000-0000-000080350000}"/>
    <cellStyle name="Calculation 6 2 2 2 19 2 2" xfId="13720" xr:uid="{00000000-0005-0000-0000-000081350000}"/>
    <cellStyle name="Calculation 6 2 2 2 19 3" xfId="13721" xr:uid="{00000000-0005-0000-0000-000082350000}"/>
    <cellStyle name="Calculation 6 2 2 2 2" xfId="13722" xr:uid="{00000000-0005-0000-0000-000083350000}"/>
    <cellStyle name="Calculation 6 2 2 2 2 2" xfId="13723" xr:uid="{00000000-0005-0000-0000-000084350000}"/>
    <cellStyle name="Calculation 6 2 2 2 2 2 2" xfId="13724" xr:uid="{00000000-0005-0000-0000-000085350000}"/>
    <cellStyle name="Calculation 6 2 2 2 2 2 3" xfId="13725" xr:uid="{00000000-0005-0000-0000-000086350000}"/>
    <cellStyle name="Calculation 6 2 2 2 2 3" xfId="13726" xr:uid="{00000000-0005-0000-0000-000087350000}"/>
    <cellStyle name="Calculation 6 2 2 2 2 3 2" xfId="13727" xr:uid="{00000000-0005-0000-0000-000088350000}"/>
    <cellStyle name="Calculation 6 2 2 2 2 4" xfId="13728" xr:uid="{00000000-0005-0000-0000-000089350000}"/>
    <cellStyle name="Calculation 6 2 2 2 20" xfId="13729" xr:uid="{00000000-0005-0000-0000-00008A350000}"/>
    <cellStyle name="Calculation 6 2 2 2 20 2" xfId="13730" xr:uid="{00000000-0005-0000-0000-00008B350000}"/>
    <cellStyle name="Calculation 6 2 2 2 20 2 2" xfId="13731" xr:uid="{00000000-0005-0000-0000-00008C350000}"/>
    <cellStyle name="Calculation 6 2 2 2 20 3" xfId="13732" xr:uid="{00000000-0005-0000-0000-00008D350000}"/>
    <cellStyle name="Calculation 6 2 2 2 21" xfId="13733" xr:uid="{00000000-0005-0000-0000-00008E350000}"/>
    <cellStyle name="Calculation 6 2 2 2 21 2" xfId="13734" xr:uid="{00000000-0005-0000-0000-00008F350000}"/>
    <cellStyle name="Calculation 6 2 2 2 22" xfId="13735" xr:uid="{00000000-0005-0000-0000-000090350000}"/>
    <cellStyle name="Calculation 6 2 2 2 23" xfId="13736" xr:uid="{00000000-0005-0000-0000-000091350000}"/>
    <cellStyle name="Calculation 6 2 2 2 3" xfId="13737" xr:uid="{00000000-0005-0000-0000-000092350000}"/>
    <cellStyle name="Calculation 6 2 2 2 3 2" xfId="13738" xr:uid="{00000000-0005-0000-0000-000093350000}"/>
    <cellStyle name="Calculation 6 2 2 2 3 2 2" xfId="13739" xr:uid="{00000000-0005-0000-0000-000094350000}"/>
    <cellStyle name="Calculation 6 2 2 2 3 3" xfId="13740" xr:uid="{00000000-0005-0000-0000-000095350000}"/>
    <cellStyle name="Calculation 6 2 2 2 3 4" xfId="13741" xr:uid="{00000000-0005-0000-0000-000096350000}"/>
    <cellStyle name="Calculation 6 2 2 2 4" xfId="13742" xr:uid="{00000000-0005-0000-0000-000097350000}"/>
    <cellStyle name="Calculation 6 2 2 2 4 2" xfId="13743" xr:uid="{00000000-0005-0000-0000-000098350000}"/>
    <cellStyle name="Calculation 6 2 2 2 4 2 2" xfId="13744" xr:uid="{00000000-0005-0000-0000-000099350000}"/>
    <cellStyle name="Calculation 6 2 2 2 4 3" xfId="13745" xr:uid="{00000000-0005-0000-0000-00009A350000}"/>
    <cellStyle name="Calculation 6 2 2 2 4 4" xfId="13746" xr:uid="{00000000-0005-0000-0000-00009B350000}"/>
    <cellStyle name="Calculation 6 2 2 2 5" xfId="13747" xr:uid="{00000000-0005-0000-0000-00009C350000}"/>
    <cellStyle name="Calculation 6 2 2 2 5 2" xfId="13748" xr:uid="{00000000-0005-0000-0000-00009D350000}"/>
    <cellStyle name="Calculation 6 2 2 2 5 2 2" xfId="13749" xr:uid="{00000000-0005-0000-0000-00009E350000}"/>
    <cellStyle name="Calculation 6 2 2 2 5 3" xfId="13750" xr:uid="{00000000-0005-0000-0000-00009F350000}"/>
    <cellStyle name="Calculation 6 2 2 2 6" xfId="13751" xr:uid="{00000000-0005-0000-0000-0000A0350000}"/>
    <cellStyle name="Calculation 6 2 2 2 6 2" xfId="13752" xr:uid="{00000000-0005-0000-0000-0000A1350000}"/>
    <cellStyle name="Calculation 6 2 2 2 6 2 2" xfId="13753" xr:uid="{00000000-0005-0000-0000-0000A2350000}"/>
    <cellStyle name="Calculation 6 2 2 2 6 3" xfId="13754" xr:uid="{00000000-0005-0000-0000-0000A3350000}"/>
    <cellStyle name="Calculation 6 2 2 2 7" xfId="13755" xr:uid="{00000000-0005-0000-0000-0000A4350000}"/>
    <cellStyle name="Calculation 6 2 2 2 7 2" xfId="13756" xr:uid="{00000000-0005-0000-0000-0000A5350000}"/>
    <cellStyle name="Calculation 6 2 2 2 7 2 2" xfId="13757" xr:uid="{00000000-0005-0000-0000-0000A6350000}"/>
    <cellStyle name="Calculation 6 2 2 2 7 3" xfId="13758" xr:uid="{00000000-0005-0000-0000-0000A7350000}"/>
    <cellStyle name="Calculation 6 2 2 2 8" xfId="13759" xr:uid="{00000000-0005-0000-0000-0000A8350000}"/>
    <cellStyle name="Calculation 6 2 2 2 8 2" xfId="13760" xr:uid="{00000000-0005-0000-0000-0000A9350000}"/>
    <cellStyle name="Calculation 6 2 2 2 8 2 2" xfId="13761" xr:uid="{00000000-0005-0000-0000-0000AA350000}"/>
    <cellStyle name="Calculation 6 2 2 2 8 3" xfId="13762" xr:uid="{00000000-0005-0000-0000-0000AB350000}"/>
    <cellStyle name="Calculation 6 2 2 2 9" xfId="13763" xr:uid="{00000000-0005-0000-0000-0000AC350000}"/>
    <cellStyle name="Calculation 6 2 2 2 9 2" xfId="13764" xr:uid="{00000000-0005-0000-0000-0000AD350000}"/>
    <cellStyle name="Calculation 6 2 2 2 9 2 2" xfId="13765" xr:uid="{00000000-0005-0000-0000-0000AE350000}"/>
    <cellStyle name="Calculation 6 2 2 2 9 3" xfId="13766" xr:uid="{00000000-0005-0000-0000-0000AF350000}"/>
    <cellStyle name="Calculation 6 2 2 20" xfId="13767" xr:uid="{00000000-0005-0000-0000-0000B0350000}"/>
    <cellStyle name="Calculation 6 2 2 3" xfId="13768" xr:uid="{00000000-0005-0000-0000-0000B1350000}"/>
    <cellStyle name="Calculation 6 2 2 3 2" xfId="13769" xr:uid="{00000000-0005-0000-0000-0000B2350000}"/>
    <cellStyle name="Calculation 6 2 2 3 2 2" xfId="13770" xr:uid="{00000000-0005-0000-0000-0000B3350000}"/>
    <cellStyle name="Calculation 6 2 2 3 2 3" xfId="13771" xr:uid="{00000000-0005-0000-0000-0000B4350000}"/>
    <cellStyle name="Calculation 6 2 2 3 3" xfId="13772" xr:uid="{00000000-0005-0000-0000-0000B5350000}"/>
    <cellStyle name="Calculation 6 2 2 3 3 2" xfId="13773" xr:uid="{00000000-0005-0000-0000-0000B6350000}"/>
    <cellStyle name="Calculation 6 2 2 3 4" xfId="13774" xr:uid="{00000000-0005-0000-0000-0000B7350000}"/>
    <cellStyle name="Calculation 6 2 2 4" xfId="13775" xr:uid="{00000000-0005-0000-0000-0000B8350000}"/>
    <cellStyle name="Calculation 6 2 2 4 2" xfId="13776" xr:uid="{00000000-0005-0000-0000-0000B9350000}"/>
    <cellStyle name="Calculation 6 2 2 4 2 2" xfId="13777" xr:uid="{00000000-0005-0000-0000-0000BA350000}"/>
    <cellStyle name="Calculation 6 2 2 4 3" xfId="13778" xr:uid="{00000000-0005-0000-0000-0000BB350000}"/>
    <cellStyle name="Calculation 6 2 2 4 4" xfId="13779" xr:uid="{00000000-0005-0000-0000-0000BC350000}"/>
    <cellStyle name="Calculation 6 2 2 5" xfId="13780" xr:uid="{00000000-0005-0000-0000-0000BD350000}"/>
    <cellStyle name="Calculation 6 2 2 5 2" xfId="13781" xr:uid="{00000000-0005-0000-0000-0000BE350000}"/>
    <cellStyle name="Calculation 6 2 2 5 2 2" xfId="13782" xr:uid="{00000000-0005-0000-0000-0000BF350000}"/>
    <cellStyle name="Calculation 6 2 2 5 3" xfId="13783" xr:uid="{00000000-0005-0000-0000-0000C0350000}"/>
    <cellStyle name="Calculation 6 2 2 5 4" xfId="13784" xr:uid="{00000000-0005-0000-0000-0000C1350000}"/>
    <cellStyle name="Calculation 6 2 2 6" xfId="13785" xr:uid="{00000000-0005-0000-0000-0000C2350000}"/>
    <cellStyle name="Calculation 6 2 2 6 2" xfId="13786" xr:uid="{00000000-0005-0000-0000-0000C3350000}"/>
    <cellStyle name="Calculation 6 2 2 6 2 2" xfId="13787" xr:uid="{00000000-0005-0000-0000-0000C4350000}"/>
    <cellStyle name="Calculation 6 2 2 6 3" xfId="13788" xr:uid="{00000000-0005-0000-0000-0000C5350000}"/>
    <cellStyle name="Calculation 6 2 2 7" xfId="13789" xr:uid="{00000000-0005-0000-0000-0000C6350000}"/>
    <cellStyle name="Calculation 6 2 2 7 2" xfId="13790" xr:uid="{00000000-0005-0000-0000-0000C7350000}"/>
    <cellStyle name="Calculation 6 2 2 7 2 2" xfId="13791" xr:uid="{00000000-0005-0000-0000-0000C8350000}"/>
    <cellStyle name="Calculation 6 2 2 7 3" xfId="13792" xr:uid="{00000000-0005-0000-0000-0000C9350000}"/>
    <cellStyle name="Calculation 6 2 2 8" xfId="13793" xr:uid="{00000000-0005-0000-0000-0000CA350000}"/>
    <cellStyle name="Calculation 6 2 2 8 2" xfId="13794" xr:uid="{00000000-0005-0000-0000-0000CB350000}"/>
    <cellStyle name="Calculation 6 2 2 8 2 2" xfId="13795" xr:uid="{00000000-0005-0000-0000-0000CC350000}"/>
    <cellStyle name="Calculation 6 2 2 8 3" xfId="13796" xr:uid="{00000000-0005-0000-0000-0000CD350000}"/>
    <cellStyle name="Calculation 6 2 2 9" xfId="13797" xr:uid="{00000000-0005-0000-0000-0000CE350000}"/>
    <cellStyle name="Calculation 6 2 2 9 2" xfId="13798" xr:uid="{00000000-0005-0000-0000-0000CF350000}"/>
    <cellStyle name="Calculation 6 2 2 9 2 2" xfId="13799" xr:uid="{00000000-0005-0000-0000-0000D0350000}"/>
    <cellStyle name="Calculation 6 2 2 9 3" xfId="13800" xr:uid="{00000000-0005-0000-0000-0000D1350000}"/>
    <cellStyle name="Calculation 6 2 20" xfId="13801" xr:uid="{00000000-0005-0000-0000-0000D2350000}"/>
    <cellStyle name="Calculation 6 2 20 2" xfId="13802" xr:uid="{00000000-0005-0000-0000-0000D3350000}"/>
    <cellStyle name="Calculation 6 2 20 2 2" xfId="13803" xr:uid="{00000000-0005-0000-0000-0000D4350000}"/>
    <cellStyle name="Calculation 6 2 20 3" xfId="13804" xr:uid="{00000000-0005-0000-0000-0000D5350000}"/>
    <cellStyle name="Calculation 6 2 21" xfId="13805" xr:uid="{00000000-0005-0000-0000-0000D6350000}"/>
    <cellStyle name="Calculation 6 2 21 2" xfId="13806" xr:uid="{00000000-0005-0000-0000-0000D7350000}"/>
    <cellStyle name="Calculation 6 2 22" xfId="13807" xr:uid="{00000000-0005-0000-0000-0000D8350000}"/>
    <cellStyle name="Calculation 6 2 23" xfId="13808" xr:uid="{00000000-0005-0000-0000-0000D9350000}"/>
    <cellStyle name="Calculation 6 2 3" xfId="13809" xr:uid="{00000000-0005-0000-0000-0000DA350000}"/>
    <cellStyle name="Calculation 6 2 3 10" xfId="13810" xr:uid="{00000000-0005-0000-0000-0000DB350000}"/>
    <cellStyle name="Calculation 6 2 3 10 2" xfId="13811" xr:uid="{00000000-0005-0000-0000-0000DC350000}"/>
    <cellStyle name="Calculation 6 2 3 10 2 2" xfId="13812" xr:uid="{00000000-0005-0000-0000-0000DD350000}"/>
    <cellStyle name="Calculation 6 2 3 10 3" xfId="13813" xr:uid="{00000000-0005-0000-0000-0000DE350000}"/>
    <cellStyle name="Calculation 6 2 3 11" xfId="13814" xr:uid="{00000000-0005-0000-0000-0000DF350000}"/>
    <cellStyle name="Calculation 6 2 3 11 2" xfId="13815" xr:uid="{00000000-0005-0000-0000-0000E0350000}"/>
    <cellStyle name="Calculation 6 2 3 11 2 2" xfId="13816" xr:uid="{00000000-0005-0000-0000-0000E1350000}"/>
    <cellStyle name="Calculation 6 2 3 11 3" xfId="13817" xr:uid="{00000000-0005-0000-0000-0000E2350000}"/>
    <cellStyle name="Calculation 6 2 3 12" xfId="13818" xr:uid="{00000000-0005-0000-0000-0000E3350000}"/>
    <cellStyle name="Calculation 6 2 3 12 2" xfId="13819" xr:uid="{00000000-0005-0000-0000-0000E4350000}"/>
    <cellStyle name="Calculation 6 2 3 12 2 2" xfId="13820" xr:uid="{00000000-0005-0000-0000-0000E5350000}"/>
    <cellStyle name="Calculation 6 2 3 12 3" xfId="13821" xr:uid="{00000000-0005-0000-0000-0000E6350000}"/>
    <cellStyle name="Calculation 6 2 3 13" xfId="13822" xr:uid="{00000000-0005-0000-0000-0000E7350000}"/>
    <cellStyle name="Calculation 6 2 3 13 2" xfId="13823" xr:uid="{00000000-0005-0000-0000-0000E8350000}"/>
    <cellStyle name="Calculation 6 2 3 13 2 2" xfId="13824" xr:uid="{00000000-0005-0000-0000-0000E9350000}"/>
    <cellStyle name="Calculation 6 2 3 13 3" xfId="13825" xr:uid="{00000000-0005-0000-0000-0000EA350000}"/>
    <cellStyle name="Calculation 6 2 3 14" xfId="13826" xr:uid="{00000000-0005-0000-0000-0000EB350000}"/>
    <cellStyle name="Calculation 6 2 3 14 2" xfId="13827" xr:uid="{00000000-0005-0000-0000-0000EC350000}"/>
    <cellStyle name="Calculation 6 2 3 14 2 2" xfId="13828" xr:uid="{00000000-0005-0000-0000-0000ED350000}"/>
    <cellStyle name="Calculation 6 2 3 14 3" xfId="13829" xr:uid="{00000000-0005-0000-0000-0000EE350000}"/>
    <cellStyle name="Calculation 6 2 3 15" xfId="13830" xr:uid="{00000000-0005-0000-0000-0000EF350000}"/>
    <cellStyle name="Calculation 6 2 3 15 2" xfId="13831" xr:uid="{00000000-0005-0000-0000-0000F0350000}"/>
    <cellStyle name="Calculation 6 2 3 15 2 2" xfId="13832" xr:uid="{00000000-0005-0000-0000-0000F1350000}"/>
    <cellStyle name="Calculation 6 2 3 15 3" xfId="13833" xr:uid="{00000000-0005-0000-0000-0000F2350000}"/>
    <cellStyle name="Calculation 6 2 3 16" xfId="13834" xr:uid="{00000000-0005-0000-0000-0000F3350000}"/>
    <cellStyle name="Calculation 6 2 3 16 2" xfId="13835" xr:uid="{00000000-0005-0000-0000-0000F4350000}"/>
    <cellStyle name="Calculation 6 2 3 16 2 2" xfId="13836" xr:uid="{00000000-0005-0000-0000-0000F5350000}"/>
    <cellStyle name="Calculation 6 2 3 16 3" xfId="13837" xr:uid="{00000000-0005-0000-0000-0000F6350000}"/>
    <cellStyle name="Calculation 6 2 3 17" xfId="13838" xr:uid="{00000000-0005-0000-0000-0000F7350000}"/>
    <cellStyle name="Calculation 6 2 3 17 2" xfId="13839" xr:uid="{00000000-0005-0000-0000-0000F8350000}"/>
    <cellStyle name="Calculation 6 2 3 17 2 2" xfId="13840" xr:uid="{00000000-0005-0000-0000-0000F9350000}"/>
    <cellStyle name="Calculation 6 2 3 17 3" xfId="13841" xr:uid="{00000000-0005-0000-0000-0000FA350000}"/>
    <cellStyle name="Calculation 6 2 3 18" xfId="13842" xr:uid="{00000000-0005-0000-0000-0000FB350000}"/>
    <cellStyle name="Calculation 6 2 3 18 2" xfId="13843" xr:uid="{00000000-0005-0000-0000-0000FC350000}"/>
    <cellStyle name="Calculation 6 2 3 19" xfId="13844" xr:uid="{00000000-0005-0000-0000-0000FD350000}"/>
    <cellStyle name="Calculation 6 2 3 2" xfId="13845" xr:uid="{00000000-0005-0000-0000-0000FE350000}"/>
    <cellStyle name="Calculation 6 2 3 2 10" xfId="13846" xr:uid="{00000000-0005-0000-0000-0000FF350000}"/>
    <cellStyle name="Calculation 6 2 3 2 10 2" xfId="13847" xr:uid="{00000000-0005-0000-0000-000000360000}"/>
    <cellStyle name="Calculation 6 2 3 2 10 2 2" xfId="13848" xr:uid="{00000000-0005-0000-0000-000001360000}"/>
    <cellStyle name="Calculation 6 2 3 2 10 3" xfId="13849" xr:uid="{00000000-0005-0000-0000-000002360000}"/>
    <cellStyle name="Calculation 6 2 3 2 11" xfId="13850" xr:uid="{00000000-0005-0000-0000-000003360000}"/>
    <cellStyle name="Calculation 6 2 3 2 11 2" xfId="13851" xr:uid="{00000000-0005-0000-0000-000004360000}"/>
    <cellStyle name="Calculation 6 2 3 2 11 2 2" xfId="13852" xr:uid="{00000000-0005-0000-0000-000005360000}"/>
    <cellStyle name="Calculation 6 2 3 2 11 3" xfId="13853" xr:uid="{00000000-0005-0000-0000-000006360000}"/>
    <cellStyle name="Calculation 6 2 3 2 12" xfId="13854" xr:uid="{00000000-0005-0000-0000-000007360000}"/>
    <cellStyle name="Calculation 6 2 3 2 12 2" xfId="13855" xr:uid="{00000000-0005-0000-0000-000008360000}"/>
    <cellStyle name="Calculation 6 2 3 2 12 2 2" xfId="13856" xr:uid="{00000000-0005-0000-0000-000009360000}"/>
    <cellStyle name="Calculation 6 2 3 2 12 3" xfId="13857" xr:uid="{00000000-0005-0000-0000-00000A360000}"/>
    <cellStyle name="Calculation 6 2 3 2 13" xfId="13858" xr:uid="{00000000-0005-0000-0000-00000B360000}"/>
    <cellStyle name="Calculation 6 2 3 2 13 2" xfId="13859" xr:uid="{00000000-0005-0000-0000-00000C360000}"/>
    <cellStyle name="Calculation 6 2 3 2 13 2 2" xfId="13860" xr:uid="{00000000-0005-0000-0000-00000D360000}"/>
    <cellStyle name="Calculation 6 2 3 2 13 3" xfId="13861" xr:uid="{00000000-0005-0000-0000-00000E360000}"/>
    <cellStyle name="Calculation 6 2 3 2 14" xfId="13862" xr:uid="{00000000-0005-0000-0000-00000F360000}"/>
    <cellStyle name="Calculation 6 2 3 2 14 2" xfId="13863" xr:uid="{00000000-0005-0000-0000-000010360000}"/>
    <cellStyle name="Calculation 6 2 3 2 14 2 2" xfId="13864" xr:uid="{00000000-0005-0000-0000-000011360000}"/>
    <cellStyle name="Calculation 6 2 3 2 14 3" xfId="13865" xr:uid="{00000000-0005-0000-0000-000012360000}"/>
    <cellStyle name="Calculation 6 2 3 2 15" xfId="13866" xr:uid="{00000000-0005-0000-0000-000013360000}"/>
    <cellStyle name="Calculation 6 2 3 2 15 2" xfId="13867" xr:uid="{00000000-0005-0000-0000-000014360000}"/>
    <cellStyle name="Calculation 6 2 3 2 15 2 2" xfId="13868" xr:uid="{00000000-0005-0000-0000-000015360000}"/>
    <cellStyle name="Calculation 6 2 3 2 15 3" xfId="13869" xr:uid="{00000000-0005-0000-0000-000016360000}"/>
    <cellStyle name="Calculation 6 2 3 2 16" xfId="13870" xr:uid="{00000000-0005-0000-0000-000017360000}"/>
    <cellStyle name="Calculation 6 2 3 2 16 2" xfId="13871" xr:uid="{00000000-0005-0000-0000-000018360000}"/>
    <cellStyle name="Calculation 6 2 3 2 16 2 2" xfId="13872" xr:uid="{00000000-0005-0000-0000-000019360000}"/>
    <cellStyle name="Calculation 6 2 3 2 16 3" xfId="13873" xr:uid="{00000000-0005-0000-0000-00001A360000}"/>
    <cellStyle name="Calculation 6 2 3 2 17" xfId="13874" xr:uid="{00000000-0005-0000-0000-00001B360000}"/>
    <cellStyle name="Calculation 6 2 3 2 17 2" xfId="13875" xr:uid="{00000000-0005-0000-0000-00001C360000}"/>
    <cellStyle name="Calculation 6 2 3 2 17 2 2" xfId="13876" xr:uid="{00000000-0005-0000-0000-00001D360000}"/>
    <cellStyle name="Calculation 6 2 3 2 17 3" xfId="13877" xr:uid="{00000000-0005-0000-0000-00001E360000}"/>
    <cellStyle name="Calculation 6 2 3 2 18" xfId="13878" xr:uid="{00000000-0005-0000-0000-00001F360000}"/>
    <cellStyle name="Calculation 6 2 3 2 18 2" xfId="13879" xr:uid="{00000000-0005-0000-0000-000020360000}"/>
    <cellStyle name="Calculation 6 2 3 2 18 2 2" xfId="13880" xr:uid="{00000000-0005-0000-0000-000021360000}"/>
    <cellStyle name="Calculation 6 2 3 2 18 3" xfId="13881" xr:uid="{00000000-0005-0000-0000-000022360000}"/>
    <cellStyle name="Calculation 6 2 3 2 19" xfId="13882" xr:uid="{00000000-0005-0000-0000-000023360000}"/>
    <cellStyle name="Calculation 6 2 3 2 19 2" xfId="13883" xr:uid="{00000000-0005-0000-0000-000024360000}"/>
    <cellStyle name="Calculation 6 2 3 2 19 2 2" xfId="13884" xr:uid="{00000000-0005-0000-0000-000025360000}"/>
    <cellStyle name="Calculation 6 2 3 2 19 3" xfId="13885" xr:uid="{00000000-0005-0000-0000-000026360000}"/>
    <cellStyle name="Calculation 6 2 3 2 2" xfId="13886" xr:uid="{00000000-0005-0000-0000-000027360000}"/>
    <cellStyle name="Calculation 6 2 3 2 2 2" xfId="13887" xr:uid="{00000000-0005-0000-0000-000028360000}"/>
    <cellStyle name="Calculation 6 2 3 2 2 2 2" xfId="13888" xr:uid="{00000000-0005-0000-0000-000029360000}"/>
    <cellStyle name="Calculation 6 2 3 2 2 3" xfId="13889" xr:uid="{00000000-0005-0000-0000-00002A360000}"/>
    <cellStyle name="Calculation 6 2 3 2 2 4" xfId="13890" xr:uid="{00000000-0005-0000-0000-00002B360000}"/>
    <cellStyle name="Calculation 6 2 3 2 20" xfId="13891" xr:uid="{00000000-0005-0000-0000-00002C360000}"/>
    <cellStyle name="Calculation 6 2 3 2 20 2" xfId="13892" xr:uid="{00000000-0005-0000-0000-00002D360000}"/>
    <cellStyle name="Calculation 6 2 3 2 20 2 2" xfId="13893" xr:uid="{00000000-0005-0000-0000-00002E360000}"/>
    <cellStyle name="Calculation 6 2 3 2 20 3" xfId="13894" xr:uid="{00000000-0005-0000-0000-00002F360000}"/>
    <cellStyle name="Calculation 6 2 3 2 21" xfId="13895" xr:uid="{00000000-0005-0000-0000-000030360000}"/>
    <cellStyle name="Calculation 6 2 3 2 21 2" xfId="13896" xr:uid="{00000000-0005-0000-0000-000031360000}"/>
    <cellStyle name="Calculation 6 2 3 2 22" xfId="13897" xr:uid="{00000000-0005-0000-0000-000032360000}"/>
    <cellStyle name="Calculation 6 2 3 2 23" xfId="13898" xr:uid="{00000000-0005-0000-0000-000033360000}"/>
    <cellStyle name="Calculation 6 2 3 2 3" xfId="13899" xr:uid="{00000000-0005-0000-0000-000034360000}"/>
    <cellStyle name="Calculation 6 2 3 2 3 2" xfId="13900" xr:uid="{00000000-0005-0000-0000-000035360000}"/>
    <cellStyle name="Calculation 6 2 3 2 3 2 2" xfId="13901" xr:uid="{00000000-0005-0000-0000-000036360000}"/>
    <cellStyle name="Calculation 6 2 3 2 3 3" xfId="13902" xr:uid="{00000000-0005-0000-0000-000037360000}"/>
    <cellStyle name="Calculation 6 2 3 2 3 4" xfId="13903" xr:uid="{00000000-0005-0000-0000-000038360000}"/>
    <cellStyle name="Calculation 6 2 3 2 4" xfId="13904" xr:uid="{00000000-0005-0000-0000-000039360000}"/>
    <cellStyle name="Calculation 6 2 3 2 4 2" xfId="13905" xr:uid="{00000000-0005-0000-0000-00003A360000}"/>
    <cellStyle name="Calculation 6 2 3 2 4 2 2" xfId="13906" xr:uid="{00000000-0005-0000-0000-00003B360000}"/>
    <cellStyle name="Calculation 6 2 3 2 4 3" xfId="13907" xr:uid="{00000000-0005-0000-0000-00003C360000}"/>
    <cellStyle name="Calculation 6 2 3 2 5" xfId="13908" xr:uid="{00000000-0005-0000-0000-00003D360000}"/>
    <cellStyle name="Calculation 6 2 3 2 5 2" xfId="13909" xr:uid="{00000000-0005-0000-0000-00003E360000}"/>
    <cellStyle name="Calculation 6 2 3 2 5 2 2" xfId="13910" xr:uid="{00000000-0005-0000-0000-00003F360000}"/>
    <cellStyle name="Calculation 6 2 3 2 5 3" xfId="13911" xr:uid="{00000000-0005-0000-0000-000040360000}"/>
    <cellStyle name="Calculation 6 2 3 2 6" xfId="13912" xr:uid="{00000000-0005-0000-0000-000041360000}"/>
    <cellStyle name="Calculation 6 2 3 2 6 2" xfId="13913" xr:uid="{00000000-0005-0000-0000-000042360000}"/>
    <cellStyle name="Calculation 6 2 3 2 6 2 2" xfId="13914" xr:uid="{00000000-0005-0000-0000-000043360000}"/>
    <cellStyle name="Calculation 6 2 3 2 6 3" xfId="13915" xr:uid="{00000000-0005-0000-0000-000044360000}"/>
    <cellStyle name="Calculation 6 2 3 2 7" xfId="13916" xr:uid="{00000000-0005-0000-0000-000045360000}"/>
    <cellStyle name="Calculation 6 2 3 2 7 2" xfId="13917" xr:uid="{00000000-0005-0000-0000-000046360000}"/>
    <cellStyle name="Calculation 6 2 3 2 7 2 2" xfId="13918" xr:uid="{00000000-0005-0000-0000-000047360000}"/>
    <cellStyle name="Calculation 6 2 3 2 7 3" xfId="13919" xr:uid="{00000000-0005-0000-0000-000048360000}"/>
    <cellStyle name="Calculation 6 2 3 2 8" xfId="13920" xr:uid="{00000000-0005-0000-0000-000049360000}"/>
    <cellStyle name="Calculation 6 2 3 2 8 2" xfId="13921" xr:uid="{00000000-0005-0000-0000-00004A360000}"/>
    <cellStyle name="Calculation 6 2 3 2 8 2 2" xfId="13922" xr:uid="{00000000-0005-0000-0000-00004B360000}"/>
    <cellStyle name="Calculation 6 2 3 2 8 3" xfId="13923" xr:uid="{00000000-0005-0000-0000-00004C360000}"/>
    <cellStyle name="Calculation 6 2 3 2 9" xfId="13924" xr:uid="{00000000-0005-0000-0000-00004D360000}"/>
    <cellStyle name="Calculation 6 2 3 2 9 2" xfId="13925" xr:uid="{00000000-0005-0000-0000-00004E360000}"/>
    <cellStyle name="Calculation 6 2 3 2 9 2 2" xfId="13926" xr:uid="{00000000-0005-0000-0000-00004F360000}"/>
    <cellStyle name="Calculation 6 2 3 2 9 3" xfId="13927" xr:uid="{00000000-0005-0000-0000-000050360000}"/>
    <cellStyle name="Calculation 6 2 3 20" xfId="13928" xr:uid="{00000000-0005-0000-0000-000051360000}"/>
    <cellStyle name="Calculation 6 2 3 3" xfId="13929" xr:uid="{00000000-0005-0000-0000-000052360000}"/>
    <cellStyle name="Calculation 6 2 3 3 2" xfId="13930" xr:uid="{00000000-0005-0000-0000-000053360000}"/>
    <cellStyle name="Calculation 6 2 3 3 2 2" xfId="13931" xr:uid="{00000000-0005-0000-0000-000054360000}"/>
    <cellStyle name="Calculation 6 2 3 3 3" xfId="13932" xr:uid="{00000000-0005-0000-0000-000055360000}"/>
    <cellStyle name="Calculation 6 2 3 3 4" xfId="13933" xr:uid="{00000000-0005-0000-0000-000056360000}"/>
    <cellStyle name="Calculation 6 2 3 4" xfId="13934" xr:uid="{00000000-0005-0000-0000-000057360000}"/>
    <cellStyle name="Calculation 6 2 3 4 2" xfId="13935" xr:uid="{00000000-0005-0000-0000-000058360000}"/>
    <cellStyle name="Calculation 6 2 3 4 2 2" xfId="13936" xr:uid="{00000000-0005-0000-0000-000059360000}"/>
    <cellStyle name="Calculation 6 2 3 4 3" xfId="13937" xr:uid="{00000000-0005-0000-0000-00005A360000}"/>
    <cellStyle name="Calculation 6 2 3 4 4" xfId="13938" xr:uid="{00000000-0005-0000-0000-00005B360000}"/>
    <cellStyle name="Calculation 6 2 3 5" xfId="13939" xr:uid="{00000000-0005-0000-0000-00005C360000}"/>
    <cellStyle name="Calculation 6 2 3 5 2" xfId="13940" xr:uid="{00000000-0005-0000-0000-00005D360000}"/>
    <cellStyle name="Calculation 6 2 3 5 2 2" xfId="13941" xr:uid="{00000000-0005-0000-0000-00005E360000}"/>
    <cellStyle name="Calculation 6 2 3 5 3" xfId="13942" xr:uid="{00000000-0005-0000-0000-00005F360000}"/>
    <cellStyle name="Calculation 6 2 3 6" xfId="13943" xr:uid="{00000000-0005-0000-0000-000060360000}"/>
    <cellStyle name="Calculation 6 2 3 6 2" xfId="13944" xr:uid="{00000000-0005-0000-0000-000061360000}"/>
    <cellStyle name="Calculation 6 2 3 6 2 2" xfId="13945" xr:uid="{00000000-0005-0000-0000-000062360000}"/>
    <cellStyle name="Calculation 6 2 3 6 3" xfId="13946" xr:uid="{00000000-0005-0000-0000-000063360000}"/>
    <cellStyle name="Calculation 6 2 3 7" xfId="13947" xr:uid="{00000000-0005-0000-0000-000064360000}"/>
    <cellStyle name="Calculation 6 2 3 7 2" xfId="13948" xr:uid="{00000000-0005-0000-0000-000065360000}"/>
    <cellStyle name="Calculation 6 2 3 7 2 2" xfId="13949" xr:uid="{00000000-0005-0000-0000-000066360000}"/>
    <cellStyle name="Calculation 6 2 3 7 3" xfId="13950" xr:uid="{00000000-0005-0000-0000-000067360000}"/>
    <cellStyle name="Calculation 6 2 3 8" xfId="13951" xr:uid="{00000000-0005-0000-0000-000068360000}"/>
    <cellStyle name="Calculation 6 2 3 8 2" xfId="13952" xr:uid="{00000000-0005-0000-0000-000069360000}"/>
    <cellStyle name="Calculation 6 2 3 8 2 2" xfId="13953" xr:uid="{00000000-0005-0000-0000-00006A360000}"/>
    <cellStyle name="Calculation 6 2 3 8 3" xfId="13954" xr:uid="{00000000-0005-0000-0000-00006B360000}"/>
    <cellStyle name="Calculation 6 2 3 9" xfId="13955" xr:uid="{00000000-0005-0000-0000-00006C360000}"/>
    <cellStyle name="Calculation 6 2 3 9 2" xfId="13956" xr:uid="{00000000-0005-0000-0000-00006D360000}"/>
    <cellStyle name="Calculation 6 2 3 9 2 2" xfId="13957" xr:uid="{00000000-0005-0000-0000-00006E360000}"/>
    <cellStyle name="Calculation 6 2 3 9 3" xfId="13958" xr:uid="{00000000-0005-0000-0000-00006F360000}"/>
    <cellStyle name="Calculation 6 2 4" xfId="13959" xr:uid="{00000000-0005-0000-0000-000070360000}"/>
    <cellStyle name="Calculation 6 2 4 10" xfId="13960" xr:uid="{00000000-0005-0000-0000-000071360000}"/>
    <cellStyle name="Calculation 6 2 4 10 2" xfId="13961" xr:uid="{00000000-0005-0000-0000-000072360000}"/>
    <cellStyle name="Calculation 6 2 4 10 2 2" xfId="13962" xr:uid="{00000000-0005-0000-0000-000073360000}"/>
    <cellStyle name="Calculation 6 2 4 10 3" xfId="13963" xr:uid="{00000000-0005-0000-0000-000074360000}"/>
    <cellStyle name="Calculation 6 2 4 11" xfId="13964" xr:uid="{00000000-0005-0000-0000-000075360000}"/>
    <cellStyle name="Calculation 6 2 4 11 2" xfId="13965" xr:uid="{00000000-0005-0000-0000-000076360000}"/>
    <cellStyle name="Calculation 6 2 4 11 2 2" xfId="13966" xr:uid="{00000000-0005-0000-0000-000077360000}"/>
    <cellStyle name="Calculation 6 2 4 11 3" xfId="13967" xr:uid="{00000000-0005-0000-0000-000078360000}"/>
    <cellStyle name="Calculation 6 2 4 12" xfId="13968" xr:uid="{00000000-0005-0000-0000-000079360000}"/>
    <cellStyle name="Calculation 6 2 4 12 2" xfId="13969" xr:uid="{00000000-0005-0000-0000-00007A360000}"/>
    <cellStyle name="Calculation 6 2 4 12 2 2" xfId="13970" xr:uid="{00000000-0005-0000-0000-00007B360000}"/>
    <cellStyle name="Calculation 6 2 4 12 3" xfId="13971" xr:uid="{00000000-0005-0000-0000-00007C360000}"/>
    <cellStyle name="Calculation 6 2 4 13" xfId="13972" xr:uid="{00000000-0005-0000-0000-00007D360000}"/>
    <cellStyle name="Calculation 6 2 4 13 2" xfId="13973" xr:uid="{00000000-0005-0000-0000-00007E360000}"/>
    <cellStyle name="Calculation 6 2 4 13 2 2" xfId="13974" xr:uid="{00000000-0005-0000-0000-00007F360000}"/>
    <cellStyle name="Calculation 6 2 4 13 3" xfId="13975" xr:uid="{00000000-0005-0000-0000-000080360000}"/>
    <cellStyle name="Calculation 6 2 4 14" xfId="13976" xr:uid="{00000000-0005-0000-0000-000081360000}"/>
    <cellStyle name="Calculation 6 2 4 14 2" xfId="13977" xr:uid="{00000000-0005-0000-0000-000082360000}"/>
    <cellStyle name="Calculation 6 2 4 14 2 2" xfId="13978" xr:uid="{00000000-0005-0000-0000-000083360000}"/>
    <cellStyle name="Calculation 6 2 4 14 3" xfId="13979" xr:uid="{00000000-0005-0000-0000-000084360000}"/>
    <cellStyle name="Calculation 6 2 4 15" xfId="13980" xr:uid="{00000000-0005-0000-0000-000085360000}"/>
    <cellStyle name="Calculation 6 2 4 15 2" xfId="13981" xr:uid="{00000000-0005-0000-0000-000086360000}"/>
    <cellStyle name="Calculation 6 2 4 15 2 2" xfId="13982" xr:uid="{00000000-0005-0000-0000-000087360000}"/>
    <cellStyle name="Calculation 6 2 4 15 3" xfId="13983" xr:uid="{00000000-0005-0000-0000-000088360000}"/>
    <cellStyle name="Calculation 6 2 4 16" xfId="13984" xr:uid="{00000000-0005-0000-0000-000089360000}"/>
    <cellStyle name="Calculation 6 2 4 16 2" xfId="13985" xr:uid="{00000000-0005-0000-0000-00008A360000}"/>
    <cellStyle name="Calculation 6 2 4 16 2 2" xfId="13986" xr:uid="{00000000-0005-0000-0000-00008B360000}"/>
    <cellStyle name="Calculation 6 2 4 16 3" xfId="13987" xr:uid="{00000000-0005-0000-0000-00008C360000}"/>
    <cellStyle name="Calculation 6 2 4 17" xfId="13988" xr:uid="{00000000-0005-0000-0000-00008D360000}"/>
    <cellStyle name="Calculation 6 2 4 17 2" xfId="13989" xr:uid="{00000000-0005-0000-0000-00008E360000}"/>
    <cellStyle name="Calculation 6 2 4 17 2 2" xfId="13990" xr:uid="{00000000-0005-0000-0000-00008F360000}"/>
    <cellStyle name="Calculation 6 2 4 17 3" xfId="13991" xr:uid="{00000000-0005-0000-0000-000090360000}"/>
    <cellStyle name="Calculation 6 2 4 18" xfId="13992" xr:uid="{00000000-0005-0000-0000-000091360000}"/>
    <cellStyle name="Calculation 6 2 4 18 2" xfId="13993" xr:uid="{00000000-0005-0000-0000-000092360000}"/>
    <cellStyle name="Calculation 6 2 4 18 2 2" xfId="13994" xr:uid="{00000000-0005-0000-0000-000093360000}"/>
    <cellStyle name="Calculation 6 2 4 18 3" xfId="13995" xr:uid="{00000000-0005-0000-0000-000094360000}"/>
    <cellStyle name="Calculation 6 2 4 19" xfId="13996" xr:uid="{00000000-0005-0000-0000-000095360000}"/>
    <cellStyle name="Calculation 6 2 4 19 2" xfId="13997" xr:uid="{00000000-0005-0000-0000-000096360000}"/>
    <cellStyle name="Calculation 6 2 4 19 2 2" xfId="13998" xr:uid="{00000000-0005-0000-0000-000097360000}"/>
    <cellStyle name="Calculation 6 2 4 19 3" xfId="13999" xr:uid="{00000000-0005-0000-0000-000098360000}"/>
    <cellStyle name="Calculation 6 2 4 2" xfId="14000" xr:uid="{00000000-0005-0000-0000-000099360000}"/>
    <cellStyle name="Calculation 6 2 4 2 10" xfId="14001" xr:uid="{00000000-0005-0000-0000-00009A360000}"/>
    <cellStyle name="Calculation 6 2 4 2 10 2" xfId="14002" xr:uid="{00000000-0005-0000-0000-00009B360000}"/>
    <cellStyle name="Calculation 6 2 4 2 10 2 2" xfId="14003" xr:uid="{00000000-0005-0000-0000-00009C360000}"/>
    <cellStyle name="Calculation 6 2 4 2 10 3" xfId="14004" xr:uid="{00000000-0005-0000-0000-00009D360000}"/>
    <cellStyle name="Calculation 6 2 4 2 11" xfId="14005" xr:uid="{00000000-0005-0000-0000-00009E360000}"/>
    <cellStyle name="Calculation 6 2 4 2 11 2" xfId="14006" xr:uid="{00000000-0005-0000-0000-00009F360000}"/>
    <cellStyle name="Calculation 6 2 4 2 11 2 2" xfId="14007" xr:uid="{00000000-0005-0000-0000-0000A0360000}"/>
    <cellStyle name="Calculation 6 2 4 2 11 3" xfId="14008" xr:uid="{00000000-0005-0000-0000-0000A1360000}"/>
    <cellStyle name="Calculation 6 2 4 2 12" xfId="14009" xr:uid="{00000000-0005-0000-0000-0000A2360000}"/>
    <cellStyle name="Calculation 6 2 4 2 12 2" xfId="14010" xr:uid="{00000000-0005-0000-0000-0000A3360000}"/>
    <cellStyle name="Calculation 6 2 4 2 12 2 2" xfId="14011" xr:uid="{00000000-0005-0000-0000-0000A4360000}"/>
    <cellStyle name="Calculation 6 2 4 2 12 3" xfId="14012" xr:uid="{00000000-0005-0000-0000-0000A5360000}"/>
    <cellStyle name="Calculation 6 2 4 2 13" xfId="14013" xr:uid="{00000000-0005-0000-0000-0000A6360000}"/>
    <cellStyle name="Calculation 6 2 4 2 13 2" xfId="14014" xr:uid="{00000000-0005-0000-0000-0000A7360000}"/>
    <cellStyle name="Calculation 6 2 4 2 13 2 2" xfId="14015" xr:uid="{00000000-0005-0000-0000-0000A8360000}"/>
    <cellStyle name="Calculation 6 2 4 2 13 3" xfId="14016" xr:uid="{00000000-0005-0000-0000-0000A9360000}"/>
    <cellStyle name="Calculation 6 2 4 2 14" xfId="14017" xr:uid="{00000000-0005-0000-0000-0000AA360000}"/>
    <cellStyle name="Calculation 6 2 4 2 14 2" xfId="14018" xr:uid="{00000000-0005-0000-0000-0000AB360000}"/>
    <cellStyle name="Calculation 6 2 4 2 14 2 2" xfId="14019" xr:uid="{00000000-0005-0000-0000-0000AC360000}"/>
    <cellStyle name="Calculation 6 2 4 2 14 3" xfId="14020" xr:uid="{00000000-0005-0000-0000-0000AD360000}"/>
    <cellStyle name="Calculation 6 2 4 2 15" xfId="14021" xr:uid="{00000000-0005-0000-0000-0000AE360000}"/>
    <cellStyle name="Calculation 6 2 4 2 15 2" xfId="14022" xr:uid="{00000000-0005-0000-0000-0000AF360000}"/>
    <cellStyle name="Calculation 6 2 4 2 15 2 2" xfId="14023" xr:uid="{00000000-0005-0000-0000-0000B0360000}"/>
    <cellStyle name="Calculation 6 2 4 2 15 3" xfId="14024" xr:uid="{00000000-0005-0000-0000-0000B1360000}"/>
    <cellStyle name="Calculation 6 2 4 2 16" xfId="14025" xr:uid="{00000000-0005-0000-0000-0000B2360000}"/>
    <cellStyle name="Calculation 6 2 4 2 16 2" xfId="14026" xr:uid="{00000000-0005-0000-0000-0000B3360000}"/>
    <cellStyle name="Calculation 6 2 4 2 16 2 2" xfId="14027" xr:uid="{00000000-0005-0000-0000-0000B4360000}"/>
    <cellStyle name="Calculation 6 2 4 2 16 3" xfId="14028" xr:uid="{00000000-0005-0000-0000-0000B5360000}"/>
    <cellStyle name="Calculation 6 2 4 2 17" xfId="14029" xr:uid="{00000000-0005-0000-0000-0000B6360000}"/>
    <cellStyle name="Calculation 6 2 4 2 17 2" xfId="14030" xr:uid="{00000000-0005-0000-0000-0000B7360000}"/>
    <cellStyle name="Calculation 6 2 4 2 17 2 2" xfId="14031" xr:uid="{00000000-0005-0000-0000-0000B8360000}"/>
    <cellStyle name="Calculation 6 2 4 2 17 3" xfId="14032" xr:uid="{00000000-0005-0000-0000-0000B9360000}"/>
    <cellStyle name="Calculation 6 2 4 2 18" xfId="14033" xr:uid="{00000000-0005-0000-0000-0000BA360000}"/>
    <cellStyle name="Calculation 6 2 4 2 18 2" xfId="14034" xr:uid="{00000000-0005-0000-0000-0000BB360000}"/>
    <cellStyle name="Calculation 6 2 4 2 18 2 2" xfId="14035" xr:uid="{00000000-0005-0000-0000-0000BC360000}"/>
    <cellStyle name="Calculation 6 2 4 2 18 3" xfId="14036" xr:uid="{00000000-0005-0000-0000-0000BD360000}"/>
    <cellStyle name="Calculation 6 2 4 2 19" xfId="14037" xr:uid="{00000000-0005-0000-0000-0000BE360000}"/>
    <cellStyle name="Calculation 6 2 4 2 19 2" xfId="14038" xr:uid="{00000000-0005-0000-0000-0000BF360000}"/>
    <cellStyle name="Calculation 6 2 4 2 19 2 2" xfId="14039" xr:uid="{00000000-0005-0000-0000-0000C0360000}"/>
    <cellStyle name="Calculation 6 2 4 2 19 3" xfId="14040" xr:uid="{00000000-0005-0000-0000-0000C1360000}"/>
    <cellStyle name="Calculation 6 2 4 2 2" xfId="14041" xr:uid="{00000000-0005-0000-0000-0000C2360000}"/>
    <cellStyle name="Calculation 6 2 4 2 2 2" xfId="14042" xr:uid="{00000000-0005-0000-0000-0000C3360000}"/>
    <cellStyle name="Calculation 6 2 4 2 2 2 2" xfId="14043" xr:uid="{00000000-0005-0000-0000-0000C4360000}"/>
    <cellStyle name="Calculation 6 2 4 2 2 3" xfId="14044" xr:uid="{00000000-0005-0000-0000-0000C5360000}"/>
    <cellStyle name="Calculation 6 2 4 2 2 4" xfId="14045" xr:uid="{00000000-0005-0000-0000-0000C6360000}"/>
    <cellStyle name="Calculation 6 2 4 2 20" xfId="14046" xr:uid="{00000000-0005-0000-0000-0000C7360000}"/>
    <cellStyle name="Calculation 6 2 4 2 20 2" xfId="14047" xr:uid="{00000000-0005-0000-0000-0000C8360000}"/>
    <cellStyle name="Calculation 6 2 4 2 20 2 2" xfId="14048" xr:uid="{00000000-0005-0000-0000-0000C9360000}"/>
    <cellStyle name="Calculation 6 2 4 2 20 3" xfId="14049" xr:uid="{00000000-0005-0000-0000-0000CA360000}"/>
    <cellStyle name="Calculation 6 2 4 2 21" xfId="14050" xr:uid="{00000000-0005-0000-0000-0000CB360000}"/>
    <cellStyle name="Calculation 6 2 4 2 21 2" xfId="14051" xr:uid="{00000000-0005-0000-0000-0000CC360000}"/>
    <cellStyle name="Calculation 6 2 4 2 22" xfId="14052" xr:uid="{00000000-0005-0000-0000-0000CD360000}"/>
    <cellStyle name="Calculation 6 2 4 2 23" xfId="14053" xr:uid="{00000000-0005-0000-0000-0000CE360000}"/>
    <cellStyle name="Calculation 6 2 4 2 3" xfId="14054" xr:uid="{00000000-0005-0000-0000-0000CF360000}"/>
    <cellStyle name="Calculation 6 2 4 2 3 2" xfId="14055" xr:uid="{00000000-0005-0000-0000-0000D0360000}"/>
    <cellStyle name="Calculation 6 2 4 2 3 2 2" xfId="14056" xr:uid="{00000000-0005-0000-0000-0000D1360000}"/>
    <cellStyle name="Calculation 6 2 4 2 3 3" xfId="14057" xr:uid="{00000000-0005-0000-0000-0000D2360000}"/>
    <cellStyle name="Calculation 6 2 4 2 4" xfId="14058" xr:uid="{00000000-0005-0000-0000-0000D3360000}"/>
    <cellStyle name="Calculation 6 2 4 2 4 2" xfId="14059" xr:uid="{00000000-0005-0000-0000-0000D4360000}"/>
    <cellStyle name="Calculation 6 2 4 2 4 2 2" xfId="14060" xr:uid="{00000000-0005-0000-0000-0000D5360000}"/>
    <cellStyle name="Calculation 6 2 4 2 4 3" xfId="14061" xr:uid="{00000000-0005-0000-0000-0000D6360000}"/>
    <cellStyle name="Calculation 6 2 4 2 5" xfId="14062" xr:uid="{00000000-0005-0000-0000-0000D7360000}"/>
    <cellStyle name="Calculation 6 2 4 2 5 2" xfId="14063" xr:uid="{00000000-0005-0000-0000-0000D8360000}"/>
    <cellStyle name="Calculation 6 2 4 2 5 2 2" xfId="14064" xr:uid="{00000000-0005-0000-0000-0000D9360000}"/>
    <cellStyle name="Calculation 6 2 4 2 5 3" xfId="14065" xr:uid="{00000000-0005-0000-0000-0000DA360000}"/>
    <cellStyle name="Calculation 6 2 4 2 6" xfId="14066" xr:uid="{00000000-0005-0000-0000-0000DB360000}"/>
    <cellStyle name="Calculation 6 2 4 2 6 2" xfId="14067" xr:uid="{00000000-0005-0000-0000-0000DC360000}"/>
    <cellStyle name="Calculation 6 2 4 2 6 2 2" xfId="14068" xr:uid="{00000000-0005-0000-0000-0000DD360000}"/>
    <cellStyle name="Calculation 6 2 4 2 6 3" xfId="14069" xr:uid="{00000000-0005-0000-0000-0000DE360000}"/>
    <cellStyle name="Calculation 6 2 4 2 7" xfId="14070" xr:uid="{00000000-0005-0000-0000-0000DF360000}"/>
    <cellStyle name="Calculation 6 2 4 2 7 2" xfId="14071" xr:uid="{00000000-0005-0000-0000-0000E0360000}"/>
    <cellStyle name="Calculation 6 2 4 2 7 2 2" xfId="14072" xr:uid="{00000000-0005-0000-0000-0000E1360000}"/>
    <cellStyle name="Calculation 6 2 4 2 7 3" xfId="14073" xr:uid="{00000000-0005-0000-0000-0000E2360000}"/>
    <cellStyle name="Calculation 6 2 4 2 8" xfId="14074" xr:uid="{00000000-0005-0000-0000-0000E3360000}"/>
    <cellStyle name="Calculation 6 2 4 2 8 2" xfId="14075" xr:uid="{00000000-0005-0000-0000-0000E4360000}"/>
    <cellStyle name="Calculation 6 2 4 2 8 2 2" xfId="14076" xr:uid="{00000000-0005-0000-0000-0000E5360000}"/>
    <cellStyle name="Calculation 6 2 4 2 8 3" xfId="14077" xr:uid="{00000000-0005-0000-0000-0000E6360000}"/>
    <cellStyle name="Calculation 6 2 4 2 9" xfId="14078" xr:uid="{00000000-0005-0000-0000-0000E7360000}"/>
    <cellStyle name="Calculation 6 2 4 2 9 2" xfId="14079" xr:uid="{00000000-0005-0000-0000-0000E8360000}"/>
    <cellStyle name="Calculation 6 2 4 2 9 2 2" xfId="14080" xr:uid="{00000000-0005-0000-0000-0000E9360000}"/>
    <cellStyle name="Calculation 6 2 4 2 9 3" xfId="14081" xr:uid="{00000000-0005-0000-0000-0000EA360000}"/>
    <cellStyle name="Calculation 6 2 4 20" xfId="14082" xr:uid="{00000000-0005-0000-0000-0000EB360000}"/>
    <cellStyle name="Calculation 6 2 4 20 2" xfId="14083" xr:uid="{00000000-0005-0000-0000-0000EC360000}"/>
    <cellStyle name="Calculation 6 2 4 20 2 2" xfId="14084" xr:uid="{00000000-0005-0000-0000-0000ED360000}"/>
    <cellStyle name="Calculation 6 2 4 20 3" xfId="14085" xr:uid="{00000000-0005-0000-0000-0000EE360000}"/>
    <cellStyle name="Calculation 6 2 4 21" xfId="14086" xr:uid="{00000000-0005-0000-0000-0000EF360000}"/>
    <cellStyle name="Calculation 6 2 4 21 2" xfId="14087" xr:uid="{00000000-0005-0000-0000-0000F0360000}"/>
    <cellStyle name="Calculation 6 2 4 21 2 2" xfId="14088" xr:uid="{00000000-0005-0000-0000-0000F1360000}"/>
    <cellStyle name="Calculation 6 2 4 21 3" xfId="14089" xr:uid="{00000000-0005-0000-0000-0000F2360000}"/>
    <cellStyle name="Calculation 6 2 4 22" xfId="14090" xr:uid="{00000000-0005-0000-0000-0000F3360000}"/>
    <cellStyle name="Calculation 6 2 4 22 2" xfId="14091" xr:uid="{00000000-0005-0000-0000-0000F4360000}"/>
    <cellStyle name="Calculation 6 2 4 23" xfId="14092" xr:uid="{00000000-0005-0000-0000-0000F5360000}"/>
    <cellStyle name="Calculation 6 2 4 24" xfId="14093" xr:uid="{00000000-0005-0000-0000-0000F6360000}"/>
    <cellStyle name="Calculation 6 2 4 3" xfId="14094" xr:uid="{00000000-0005-0000-0000-0000F7360000}"/>
    <cellStyle name="Calculation 6 2 4 3 2" xfId="14095" xr:uid="{00000000-0005-0000-0000-0000F8360000}"/>
    <cellStyle name="Calculation 6 2 4 3 2 2" xfId="14096" xr:uid="{00000000-0005-0000-0000-0000F9360000}"/>
    <cellStyle name="Calculation 6 2 4 3 3" xfId="14097" xr:uid="{00000000-0005-0000-0000-0000FA360000}"/>
    <cellStyle name="Calculation 6 2 4 3 4" xfId="14098" xr:uid="{00000000-0005-0000-0000-0000FB360000}"/>
    <cellStyle name="Calculation 6 2 4 4" xfId="14099" xr:uid="{00000000-0005-0000-0000-0000FC360000}"/>
    <cellStyle name="Calculation 6 2 4 4 2" xfId="14100" xr:uid="{00000000-0005-0000-0000-0000FD360000}"/>
    <cellStyle name="Calculation 6 2 4 4 2 2" xfId="14101" xr:uid="{00000000-0005-0000-0000-0000FE360000}"/>
    <cellStyle name="Calculation 6 2 4 4 3" xfId="14102" xr:uid="{00000000-0005-0000-0000-0000FF360000}"/>
    <cellStyle name="Calculation 6 2 4 4 4" xfId="14103" xr:uid="{00000000-0005-0000-0000-000000370000}"/>
    <cellStyle name="Calculation 6 2 4 5" xfId="14104" xr:uid="{00000000-0005-0000-0000-000001370000}"/>
    <cellStyle name="Calculation 6 2 4 5 2" xfId="14105" xr:uid="{00000000-0005-0000-0000-000002370000}"/>
    <cellStyle name="Calculation 6 2 4 5 2 2" xfId="14106" xr:uid="{00000000-0005-0000-0000-000003370000}"/>
    <cellStyle name="Calculation 6 2 4 5 3" xfId="14107" xr:uid="{00000000-0005-0000-0000-000004370000}"/>
    <cellStyle name="Calculation 6 2 4 6" xfId="14108" xr:uid="{00000000-0005-0000-0000-000005370000}"/>
    <cellStyle name="Calculation 6 2 4 6 2" xfId="14109" xr:uid="{00000000-0005-0000-0000-000006370000}"/>
    <cellStyle name="Calculation 6 2 4 6 2 2" xfId="14110" xr:uid="{00000000-0005-0000-0000-000007370000}"/>
    <cellStyle name="Calculation 6 2 4 6 3" xfId="14111" xr:uid="{00000000-0005-0000-0000-000008370000}"/>
    <cellStyle name="Calculation 6 2 4 7" xfId="14112" xr:uid="{00000000-0005-0000-0000-000009370000}"/>
    <cellStyle name="Calculation 6 2 4 7 2" xfId="14113" xr:uid="{00000000-0005-0000-0000-00000A370000}"/>
    <cellStyle name="Calculation 6 2 4 7 2 2" xfId="14114" xr:uid="{00000000-0005-0000-0000-00000B370000}"/>
    <cellStyle name="Calculation 6 2 4 7 3" xfId="14115" xr:uid="{00000000-0005-0000-0000-00000C370000}"/>
    <cellStyle name="Calculation 6 2 4 8" xfId="14116" xr:uid="{00000000-0005-0000-0000-00000D370000}"/>
    <cellStyle name="Calculation 6 2 4 8 2" xfId="14117" xr:uid="{00000000-0005-0000-0000-00000E370000}"/>
    <cellStyle name="Calculation 6 2 4 8 2 2" xfId="14118" xr:uid="{00000000-0005-0000-0000-00000F370000}"/>
    <cellStyle name="Calculation 6 2 4 8 3" xfId="14119" xr:uid="{00000000-0005-0000-0000-000010370000}"/>
    <cellStyle name="Calculation 6 2 4 9" xfId="14120" xr:uid="{00000000-0005-0000-0000-000011370000}"/>
    <cellStyle name="Calculation 6 2 4 9 2" xfId="14121" xr:uid="{00000000-0005-0000-0000-000012370000}"/>
    <cellStyle name="Calculation 6 2 4 9 2 2" xfId="14122" xr:uid="{00000000-0005-0000-0000-000013370000}"/>
    <cellStyle name="Calculation 6 2 4 9 3" xfId="14123" xr:uid="{00000000-0005-0000-0000-000014370000}"/>
    <cellStyle name="Calculation 6 2 5" xfId="14124" xr:uid="{00000000-0005-0000-0000-000015370000}"/>
    <cellStyle name="Calculation 6 2 5 10" xfId="14125" xr:uid="{00000000-0005-0000-0000-000016370000}"/>
    <cellStyle name="Calculation 6 2 5 10 2" xfId="14126" xr:uid="{00000000-0005-0000-0000-000017370000}"/>
    <cellStyle name="Calculation 6 2 5 10 2 2" xfId="14127" xr:uid="{00000000-0005-0000-0000-000018370000}"/>
    <cellStyle name="Calculation 6 2 5 10 3" xfId="14128" xr:uid="{00000000-0005-0000-0000-000019370000}"/>
    <cellStyle name="Calculation 6 2 5 11" xfId="14129" xr:uid="{00000000-0005-0000-0000-00001A370000}"/>
    <cellStyle name="Calculation 6 2 5 11 2" xfId="14130" xr:uid="{00000000-0005-0000-0000-00001B370000}"/>
    <cellStyle name="Calculation 6 2 5 11 2 2" xfId="14131" xr:uid="{00000000-0005-0000-0000-00001C370000}"/>
    <cellStyle name="Calculation 6 2 5 11 3" xfId="14132" xr:uid="{00000000-0005-0000-0000-00001D370000}"/>
    <cellStyle name="Calculation 6 2 5 12" xfId="14133" xr:uid="{00000000-0005-0000-0000-00001E370000}"/>
    <cellStyle name="Calculation 6 2 5 12 2" xfId="14134" xr:uid="{00000000-0005-0000-0000-00001F370000}"/>
    <cellStyle name="Calculation 6 2 5 12 2 2" xfId="14135" xr:uid="{00000000-0005-0000-0000-000020370000}"/>
    <cellStyle name="Calculation 6 2 5 12 3" xfId="14136" xr:uid="{00000000-0005-0000-0000-000021370000}"/>
    <cellStyle name="Calculation 6 2 5 13" xfId="14137" xr:uid="{00000000-0005-0000-0000-000022370000}"/>
    <cellStyle name="Calculation 6 2 5 13 2" xfId="14138" xr:uid="{00000000-0005-0000-0000-000023370000}"/>
    <cellStyle name="Calculation 6 2 5 13 2 2" xfId="14139" xr:uid="{00000000-0005-0000-0000-000024370000}"/>
    <cellStyle name="Calculation 6 2 5 13 3" xfId="14140" xr:uid="{00000000-0005-0000-0000-000025370000}"/>
    <cellStyle name="Calculation 6 2 5 14" xfId="14141" xr:uid="{00000000-0005-0000-0000-000026370000}"/>
    <cellStyle name="Calculation 6 2 5 14 2" xfId="14142" xr:uid="{00000000-0005-0000-0000-000027370000}"/>
    <cellStyle name="Calculation 6 2 5 14 2 2" xfId="14143" xr:uid="{00000000-0005-0000-0000-000028370000}"/>
    <cellStyle name="Calculation 6 2 5 14 3" xfId="14144" xr:uid="{00000000-0005-0000-0000-000029370000}"/>
    <cellStyle name="Calculation 6 2 5 15" xfId="14145" xr:uid="{00000000-0005-0000-0000-00002A370000}"/>
    <cellStyle name="Calculation 6 2 5 15 2" xfId="14146" xr:uid="{00000000-0005-0000-0000-00002B370000}"/>
    <cellStyle name="Calculation 6 2 5 15 2 2" xfId="14147" xr:uid="{00000000-0005-0000-0000-00002C370000}"/>
    <cellStyle name="Calculation 6 2 5 15 3" xfId="14148" xr:uid="{00000000-0005-0000-0000-00002D370000}"/>
    <cellStyle name="Calculation 6 2 5 16" xfId="14149" xr:uid="{00000000-0005-0000-0000-00002E370000}"/>
    <cellStyle name="Calculation 6 2 5 16 2" xfId="14150" xr:uid="{00000000-0005-0000-0000-00002F370000}"/>
    <cellStyle name="Calculation 6 2 5 16 2 2" xfId="14151" xr:uid="{00000000-0005-0000-0000-000030370000}"/>
    <cellStyle name="Calculation 6 2 5 16 3" xfId="14152" xr:uid="{00000000-0005-0000-0000-000031370000}"/>
    <cellStyle name="Calculation 6 2 5 17" xfId="14153" xr:uid="{00000000-0005-0000-0000-000032370000}"/>
    <cellStyle name="Calculation 6 2 5 17 2" xfId="14154" xr:uid="{00000000-0005-0000-0000-000033370000}"/>
    <cellStyle name="Calculation 6 2 5 17 2 2" xfId="14155" xr:uid="{00000000-0005-0000-0000-000034370000}"/>
    <cellStyle name="Calculation 6 2 5 17 3" xfId="14156" xr:uid="{00000000-0005-0000-0000-000035370000}"/>
    <cellStyle name="Calculation 6 2 5 18" xfId="14157" xr:uid="{00000000-0005-0000-0000-000036370000}"/>
    <cellStyle name="Calculation 6 2 5 18 2" xfId="14158" xr:uid="{00000000-0005-0000-0000-000037370000}"/>
    <cellStyle name="Calculation 6 2 5 18 2 2" xfId="14159" xr:uid="{00000000-0005-0000-0000-000038370000}"/>
    <cellStyle name="Calculation 6 2 5 18 3" xfId="14160" xr:uid="{00000000-0005-0000-0000-000039370000}"/>
    <cellStyle name="Calculation 6 2 5 19" xfId="14161" xr:uid="{00000000-0005-0000-0000-00003A370000}"/>
    <cellStyle name="Calculation 6 2 5 19 2" xfId="14162" xr:uid="{00000000-0005-0000-0000-00003B370000}"/>
    <cellStyle name="Calculation 6 2 5 19 2 2" xfId="14163" xr:uid="{00000000-0005-0000-0000-00003C370000}"/>
    <cellStyle name="Calculation 6 2 5 19 3" xfId="14164" xr:uid="{00000000-0005-0000-0000-00003D370000}"/>
    <cellStyle name="Calculation 6 2 5 2" xfId="14165" xr:uid="{00000000-0005-0000-0000-00003E370000}"/>
    <cellStyle name="Calculation 6 2 5 2 2" xfId="14166" xr:uid="{00000000-0005-0000-0000-00003F370000}"/>
    <cellStyle name="Calculation 6 2 5 2 2 2" xfId="14167" xr:uid="{00000000-0005-0000-0000-000040370000}"/>
    <cellStyle name="Calculation 6 2 5 2 3" xfId="14168" xr:uid="{00000000-0005-0000-0000-000041370000}"/>
    <cellStyle name="Calculation 6 2 5 2 4" xfId="14169" xr:uid="{00000000-0005-0000-0000-000042370000}"/>
    <cellStyle name="Calculation 6 2 5 20" xfId="14170" xr:uid="{00000000-0005-0000-0000-000043370000}"/>
    <cellStyle name="Calculation 6 2 5 20 2" xfId="14171" xr:uid="{00000000-0005-0000-0000-000044370000}"/>
    <cellStyle name="Calculation 6 2 5 20 2 2" xfId="14172" xr:uid="{00000000-0005-0000-0000-000045370000}"/>
    <cellStyle name="Calculation 6 2 5 20 3" xfId="14173" xr:uid="{00000000-0005-0000-0000-000046370000}"/>
    <cellStyle name="Calculation 6 2 5 21" xfId="14174" xr:uid="{00000000-0005-0000-0000-000047370000}"/>
    <cellStyle name="Calculation 6 2 5 21 2" xfId="14175" xr:uid="{00000000-0005-0000-0000-000048370000}"/>
    <cellStyle name="Calculation 6 2 5 22" xfId="14176" xr:uid="{00000000-0005-0000-0000-000049370000}"/>
    <cellStyle name="Calculation 6 2 5 23" xfId="14177" xr:uid="{00000000-0005-0000-0000-00004A370000}"/>
    <cellStyle name="Calculation 6 2 5 3" xfId="14178" xr:uid="{00000000-0005-0000-0000-00004B370000}"/>
    <cellStyle name="Calculation 6 2 5 3 2" xfId="14179" xr:uid="{00000000-0005-0000-0000-00004C370000}"/>
    <cellStyle name="Calculation 6 2 5 3 2 2" xfId="14180" xr:uid="{00000000-0005-0000-0000-00004D370000}"/>
    <cellStyle name="Calculation 6 2 5 3 3" xfId="14181" xr:uid="{00000000-0005-0000-0000-00004E370000}"/>
    <cellStyle name="Calculation 6 2 5 4" xfId="14182" xr:uid="{00000000-0005-0000-0000-00004F370000}"/>
    <cellStyle name="Calculation 6 2 5 4 2" xfId="14183" xr:uid="{00000000-0005-0000-0000-000050370000}"/>
    <cellStyle name="Calculation 6 2 5 4 2 2" xfId="14184" xr:uid="{00000000-0005-0000-0000-000051370000}"/>
    <cellStyle name="Calculation 6 2 5 4 3" xfId="14185" xr:uid="{00000000-0005-0000-0000-000052370000}"/>
    <cellStyle name="Calculation 6 2 5 5" xfId="14186" xr:uid="{00000000-0005-0000-0000-000053370000}"/>
    <cellStyle name="Calculation 6 2 5 5 2" xfId="14187" xr:uid="{00000000-0005-0000-0000-000054370000}"/>
    <cellStyle name="Calculation 6 2 5 5 2 2" xfId="14188" xr:uid="{00000000-0005-0000-0000-000055370000}"/>
    <cellStyle name="Calculation 6 2 5 5 3" xfId="14189" xr:uid="{00000000-0005-0000-0000-000056370000}"/>
    <cellStyle name="Calculation 6 2 5 6" xfId="14190" xr:uid="{00000000-0005-0000-0000-000057370000}"/>
    <cellStyle name="Calculation 6 2 5 6 2" xfId="14191" xr:uid="{00000000-0005-0000-0000-000058370000}"/>
    <cellStyle name="Calculation 6 2 5 6 2 2" xfId="14192" xr:uid="{00000000-0005-0000-0000-000059370000}"/>
    <cellStyle name="Calculation 6 2 5 6 3" xfId="14193" xr:uid="{00000000-0005-0000-0000-00005A370000}"/>
    <cellStyle name="Calculation 6 2 5 7" xfId="14194" xr:uid="{00000000-0005-0000-0000-00005B370000}"/>
    <cellStyle name="Calculation 6 2 5 7 2" xfId="14195" xr:uid="{00000000-0005-0000-0000-00005C370000}"/>
    <cellStyle name="Calculation 6 2 5 7 2 2" xfId="14196" xr:uid="{00000000-0005-0000-0000-00005D370000}"/>
    <cellStyle name="Calculation 6 2 5 7 3" xfId="14197" xr:uid="{00000000-0005-0000-0000-00005E370000}"/>
    <cellStyle name="Calculation 6 2 5 8" xfId="14198" xr:uid="{00000000-0005-0000-0000-00005F370000}"/>
    <cellStyle name="Calculation 6 2 5 8 2" xfId="14199" xr:uid="{00000000-0005-0000-0000-000060370000}"/>
    <cellStyle name="Calculation 6 2 5 8 2 2" xfId="14200" xr:uid="{00000000-0005-0000-0000-000061370000}"/>
    <cellStyle name="Calculation 6 2 5 8 3" xfId="14201" xr:uid="{00000000-0005-0000-0000-000062370000}"/>
    <cellStyle name="Calculation 6 2 5 9" xfId="14202" xr:uid="{00000000-0005-0000-0000-000063370000}"/>
    <cellStyle name="Calculation 6 2 5 9 2" xfId="14203" xr:uid="{00000000-0005-0000-0000-000064370000}"/>
    <cellStyle name="Calculation 6 2 5 9 2 2" xfId="14204" xr:uid="{00000000-0005-0000-0000-000065370000}"/>
    <cellStyle name="Calculation 6 2 5 9 3" xfId="14205" xr:uid="{00000000-0005-0000-0000-000066370000}"/>
    <cellStyle name="Calculation 6 2 6" xfId="14206" xr:uid="{00000000-0005-0000-0000-000067370000}"/>
    <cellStyle name="Calculation 6 2 6 2" xfId="14207" xr:uid="{00000000-0005-0000-0000-000068370000}"/>
    <cellStyle name="Calculation 6 2 6 2 2" xfId="14208" xr:uid="{00000000-0005-0000-0000-000069370000}"/>
    <cellStyle name="Calculation 6 2 6 3" xfId="14209" xr:uid="{00000000-0005-0000-0000-00006A370000}"/>
    <cellStyle name="Calculation 6 2 6 4" xfId="14210" xr:uid="{00000000-0005-0000-0000-00006B370000}"/>
    <cellStyle name="Calculation 6 2 7" xfId="14211" xr:uid="{00000000-0005-0000-0000-00006C370000}"/>
    <cellStyle name="Calculation 6 2 7 2" xfId="14212" xr:uid="{00000000-0005-0000-0000-00006D370000}"/>
    <cellStyle name="Calculation 6 2 7 2 2" xfId="14213" xr:uid="{00000000-0005-0000-0000-00006E370000}"/>
    <cellStyle name="Calculation 6 2 7 3" xfId="14214" xr:uid="{00000000-0005-0000-0000-00006F370000}"/>
    <cellStyle name="Calculation 6 2 8" xfId="14215" xr:uid="{00000000-0005-0000-0000-000070370000}"/>
    <cellStyle name="Calculation 6 2 8 2" xfId="14216" xr:uid="{00000000-0005-0000-0000-000071370000}"/>
    <cellStyle name="Calculation 6 2 8 2 2" xfId="14217" xr:uid="{00000000-0005-0000-0000-000072370000}"/>
    <cellStyle name="Calculation 6 2 8 3" xfId="14218" xr:uid="{00000000-0005-0000-0000-000073370000}"/>
    <cellStyle name="Calculation 6 2 9" xfId="14219" xr:uid="{00000000-0005-0000-0000-000074370000}"/>
    <cellStyle name="Calculation 6 2 9 2" xfId="14220" xr:uid="{00000000-0005-0000-0000-000075370000}"/>
    <cellStyle name="Calculation 6 2 9 2 2" xfId="14221" xr:uid="{00000000-0005-0000-0000-000076370000}"/>
    <cellStyle name="Calculation 6 2 9 3" xfId="14222" xr:uid="{00000000-0005-0000-0000-000077370000}"/>
    <cellStyle name="Calculation 6 20" xfId="14223" xr:uid="{00000000-0005-0000-0000-000078370000}"/>
    <cellStyle name="Calculation 6 20 2" xfId="14224" xr:uid="{00000000-0005-0000-0000-000079370000}"/>
    <cellStyle name="Calculation 6 20 2 2" xfId="14225" xr:uid="{00000000-0005-0000-0000-00007A370000}"/>
    <cellStyle name="Calculation 6 20 3" xfId="14226" xr:uid="{00000000-0005-0000-0000-00007B370000}"/>
    <cellStyle name="Calculation 6 21" xfId="14227" xr:uid="{00000000-0005-0000-0000-00007C370000}"/>
    <cellStyle name="Calculation 6 21 2" xfId="14228" xr:uid="{00000000-0005-0000-0000-00007D370000}"/>
    <cellStyle name="Calculation 6 21 2 2" xfId="14229" xr:uid="{00000000-0005-0000-0000-00007E370000}"/>
    <cellStyle name="Calculation 6 21 3" xfId="14230" xr:uid="{00000000-0005-0000-0000-00007F370000}"/>
    <cellStyle name="Calculation 6 22" xfId="14231" xr:uid="{00000000-0005-0000-0000-000080370000}"/>
    <cellStyle name="Calculation 6 22 2" xfId="14232" xr:uid="{00000000-0005-0000-0000-000081370000}"/>
    <cellStyle name="Calculation 6 23" xfId="14233" xr:uid="{00000000-0005-0000-0000-000082370000}"/>
    <cellStyle name="Calculation 6 24" xfId="14234" xr:uid="{00000000-0005-0000-0000-000083370000}"/>
    <cellStyle name="Calculation 6 25" xfId="14235" xr:uid="{00000000-0005-0000-0000-000084370000}"/>
    <cellStyle name="Calculation 6 26" xfId="14236" xr:uid="{00000000-0005-0000-0000-000085370000}"/>
    <cellStyle name="Calculation 6 27" xfId="14237" xr:uid="{00000000-0005-0000-0000-000086370000}"/>
    <cellStyle name="Calculation 6 3" xfId="14238" xr:uid="{00000000-0005-0000-0000-000087370000}"/>
    <cellStyle name="Calculation 6 3 10" xfId="14239" xr:uid="{00000000-0005-0000-0000-000088370000}"/>
    <cellStyle name="Calculation 6 3 10 2" xfId="14240" xr:uid="{00000000-0005-0000-0000-000089370000}"/>
    <cellStyle name="Calculation 6 3 10 2 2" xfId="14241" xr:uid="{00000000-0005-0000-0000-00008A370000}"/>
    <cellStyle name="Calculation 6 3 10 3" xfId="14242" xr:uid="{00000000-0005-0000-0000-00008B370000}"/>
    <cellStyle name="Calculation 6 3 11" xfId="14243" xr:uid="{00000000-0005-0000-0000-00008C370000}"/>
    <cellStyle name="Calculation 6 3 11 2" xfId="14244" xr:uid="{00000000-0005-0000-0000-00008D370000}"/>
    <cellStyle name="Calculation 6 3 11 2 2" xfId="14245" xr:uid="{00000000-0005-0000-0000-00008E370000}"/>
    <cellStyle name="Calculation 6 3 11 3" xfId="14246" xr:uid="{00000000-0005-0000-0000-00008F370000}"/>
    <cellStyle name="Calculation 6 3 12" xfId="14247" xr:uid="{00000000-0005-0000-0000-000090370000}"/>
    <cellStyle name="Calculation 6 3 12 2" xfId="14248" xr:uid="{00000000-0005-0000-0000-000091370000}"/>
    <cellStyle name="Calculation 6 3 12 2 2" xfId="14249" xr:uid="{00000000-0005-0000-0000-000092370000}"/>
    <cellStyle name="Calculation 6 3 12 3" xfId="14250" xr:uid="{00000000-0005-0000-0000-000093370000}"/>
    <cellStyle name="Calculation 6 3 13" xfId="14251" xr:uid="{00000000-0005-0000-0000-000094370000}"/>
    <cellStyle name="Calculation 6 3 13 2" xfId="14252" xr:uid="{00000000-0005-0000-0000-000095370000}"/>
    <cellStyle name="Calculation 6 3 13 2 2" xfId="14253" xr:uid="{00000000-0005-0000-0000-000096370000}"/>
    <cellStyle name="Calculation 6 3 13 3" xfId="14254" xr:uid="{00000000-0005-0000-0000-000097370000}"/>
    <cellStyle name="Calculation 6 3 14" xfId="14255" xr:uid="{00000000-0005-0000-0000-000098370000}"/>
    <cellStyle name="Calculation 6 3 14 2" xfId="14256" xr:uid="{00000000-0005-0000-0000-000099370000}"/>
    <cellStyle name="Calculation 6 3 14 2 2" xfId="14257" xr:uid="{00000000-0005-0000-0000-00009A370000}"/>
    <cellStyle name="Calculation 6 3 14 3" xfId="14258" xr:uid="{00000000-0005-0000-0000-00009B370000}"/>
    <cellStyle name="Calculation 6 3 15" xfId="14259" xr:uid="{00000000-0005-0000-0000-00009C370000}"/>
    <cellStyle name="Calculation 6 3 15 2" xfId="14260" xr:uid="{00000000-0005-0000-0000-00009D370000}"/>
    <cellStyle name="Calculation 6 3 15 2 2" xfId="14261" xr:uid="{00000000-0005-0000-0000-00009E370000}"/>
    <cellStyle name="Calculation 6 3 15 3" xfId="14262" xr:uid="{00000000-0005-0000-0000-00009F370000}"/>
    <cellStyle name="Calculation 6 3 16" xfId="14263" xr:uid="{00000000-0005-0000-0000-0000A0370000}"/>
    <cellStyle name="Calculation 6 3 16 2" xfId="14264" xr:uid="{00000000-0005-0000-0000-0000A1370000}"/>
    <cellStyle name="Calculation 6 3 16 2 2" xfId="14265" xr:uid="{00000000-0005-0000-0000-0000A2370000}"/>
    <cellStyle name="Calculation 6 3 16 3" xfId="14266" xr:uid="{00000000-0005-0000-0000-0000A3370000}"/>
    <cellStyle name="Calculation 6 3 17" xfId="14267" xr:uid="{00000000-0005-0000-0000-0000A4370000}"/>
    <cellStyle name="Calculation 6 3 17 2" xfId="14268" xr:uid="{00000000-0005-0000-0000-0000A5370000}"/>
    <cellStyle name="Calculation 6 3 17 2 2" xfId="14269" xr:uid="{00000000-0005-0000-0000-0000A6370000}"/>
    <cellStyle name="Calculation 6 3 17 3" xfId="14270" xr:uid="{00000000-0005-0000-0000-0000A7370000}"/>
    <cellStyle name="Calculation 6 3 18" xfId="14271" xr:uid="{00000000-0005-0000-0000-0000A8370000}"/>
    <cellStyle name="Calculation 6 3 18 2" xfId="14272" xr:uid="{00000000-0005-0000-0000-0000A9370000}"/>
    <cellStyle name="Calculation 6 3 19" xfId="14273" xr:uid="{00000000-0005-0000-0000-0000AA370000}"/>
    <cellStyle name="Calculation 6 3 2" xfId="14274" xr:uid="{00000000-0005-0000-0000-0000AB370000}"/>
    <cellStyle name="Calculation 6 3 2 10" xfId="14275" xr:uid="{00000000-0005-0000-0000-0000AC370000}"/>
    <cellStyle name="Calculation 6 3 2 10 2" xfId="14276" xr:uid="{00000000-0005-0000-0000-0000AD370000}"/>
    <cellStyle name="Calculation 6 3 2 10 2 2" xfId="14277" xr:uid="{00000000-0005-0000-0000-0000AE370000}"/>
    <cellStyle name="Calculation 6 3 2 10 3" xfId="14278" xr:uid="{00000000-0005-0000-0000-0000AF370000}"/>
    <cellStyle name="Calculation 6 3 2 11" xfId="14279" xr:uid="{00000000-0005-0000-0000-0000B0370000}"/>
    <cellStyle name="Calculation 6 3 2 11 2" xfId="14280" xr:uid="{00000000-0005-0000-0000-0000B1370000}"/>
    <cellStyle name="Calculation 6 3 2 11 2 2" xfId="14281" xr:uid="{00000000-0005-0000-0000-0000B2370000}"/>
    <cellStyle name="Calculation 6 3 2 11 3" xfId="14282" xr:uid="{00000000-0005-0000-0000-0000B3370000}"/>
    <cellStyle name="Calculation 6 3 2 12" xfId="14283" xr:uid="{00000000-0005-0000-0000-0000B4370000}"/>
    <cellStyle name="Calculation 6 3 2 12 2" xfId="14284" xr:uid="{00000000-0005-0000-0000-0000B5370000}"/>
    <cellStyle name="Calculation 6 3 2 12 2 2" xfId="14285" xr:uid="{00000000-0005-0000-0000-0000B6370000}"/>
    <cellStyle name="Calculation 6 3 2 12 3" xfId="14286" xr:uid="{00000000-0005-0000-0000-0000B7370000}"/>
    <cellStyle name="Calculation 6 3 2 13" xfId="14287" xr:uid="{00000000-0005-0000-0000-0000B8370000}"/>
    <cellStyle name="Calculation 6 3 2 13 2" xfId="14288" xr:uid="{00000000-0005-0000-0000-0000B9370000}"/>
    <cellStyle name="Calculation 6 3 2 13 2 2" xfId="14289" xr:uid="{00000000-0005-0000-0000-0000BA370000}"/>
    <cellStyle name="Calculation 6 3 2 13 3" xfId="14290" xr:uid="{00000000-0005-0000-0000-0000BB370000}"/>
    <cellStyle name="Calculation 6 3 2 14" xfId="14291" xr:uid="{00000000-0005-0000-0000-0000BC370000}"/>
    <cellStyle name="Calculation 6 3 2 14 2" xfId="14292" xr:uid="{00000000-0005-0000-0000-0000BD370000}"/>
    <cellStyle name="Calculation 6 3 2 14 2 2" xfId="14293" xr:uid="{00000000-0005-0000-0000-0000BE370000}"/>
    <cellStyle name="Calculation 6 3 2 14 3" xfId="14294" xr:uid="{00000000-0005-0000-0000-0000BF370000}"/>
    <cellStyle name="Calculation 6 3 2 15" xfId="14295" xr:uid="{00000000-0005-0000-0000-0000C0370000}"/>
    <cellStyle name="Calculation 6 3 2 15 2" xfId="14296" xr:uid="{00000000-0005-0000-0000-0000C1370000}"/>
    <cellStyle name="Calculation 6 3 2 15 2 2" xfId="14297" xr:uid="{00000000-0005-0000-0000-0000C2370000}"/>
    <cellStyle name="Calculation 6 3 2 15 3" xfId="14298" xr:uid="{00000000-0005-0000-0000-0000C3370000}"/>
    <cellStyle name="Calculation 6 3 2 16" xfId="14299" xr:uid="{00000000-0005-0000-0000-0000C4370000}"/>
    <cellStyle name="Calculation 6 3 2 16 2" xfId="14300" xr:uid="{00000000-0005-0000-0000-0000C5370000}"/>
    <cellStyle name="Calculation 6 3 2 16 2 2" xfId="14301" xr:uid="{00000000-0005-0000-0000-0000C6370000}"/>
    <cellStyle name="Calculation 6 3 2 16 3" xfId="14302" xr:uid="{00000000-0005-0000-0000-0000C7370000}"/>
    <cellStyle name="Calculation 6 3 2 17" xfId="14303" xr:uid="{00000000-0005-0000-0000-0000C8370000}"/>
    <cellStyle name="Calculation 6 3 2 17 2" xfId="14304" xr:uid="{00000000-0005-0000-0000-0000C9370000}"/>
    <cellStyle name="Calculation 6 3 2 17 2 2" xfId="14305" xr:uid="{00000000-0005-0000-0000-0000CA370000}"/>
    <cellStyle name="Calculation 6 3 2 17 3" xfId="14306" xr:uid="{00000000-0005-0000-0000-0000CB370000}"/>
    <cellStyle name="Calculation 6 3 2 18" xfId="14307" xr:uid="{00000000-0005-0000-0000-0000CC370000}"/>
    <cellStyle name="Calculation 6 3 2 18 2" xfId="14308" xr:uid="{00000000-0005-0000-0000-0000CD370000}"/>
    <cellStyle name="Calculation 6 3 2 18 2 2" xfId="14309" xr:uid="{00000000-0005-0000-0000-0000CE370000}"/>
    <cellStyle name="Calculation 6 3 2 18 3" xfId="14310" xr:uid="{00000000-0005-0000-0000-0000CF370000}"/>
    <cellStyle name="Calculation 6 3 2 19" xfId="14311" xr:uid="{00000000-0005-0000-0000-0000D0370000}"/>
    <cellStyle name="Calculation 6 3 2 19 2" xfId="14312" xr:uid="{00000000-0005-0000-0000-0000D1370000}"/>
    <cellStyle name="Calculation 6 3 2 19 2 2" xfId="14313" xr:uid="{00000000-0005-0000-0000-0000D2370000}"/>
    <cellStyle name="Calculation 6 3 2 19 3" xfId="14314" xr:uid="{00000000-0005-0000-0000-0000D3370000}"/>
    <cellStyle name="Calculation 6 3 2 2" xfId="14315" xr:uid="{00000000-0005-0000-0000-0000D4370000}"/>
    <cellStyle name="Calculation 6 3 2 2 2" xfId="14316" xr:uid="{00000000-0005-0000-0000-0000D5370000}"/>
    <cellStyle name="Calculation 6 3 2 2 2 2" xfId="14317" xr:uid="{00000000-0005-0000-0000-0000D6370000}"/>
    <cellStyle name="Calculation 6 3 2 2 2 2 2" xfId="14318" xr:uid="{00000000-0005-0000-0000-0000D7370000}"/>
    <cellStyle name="Calculation 6 3 2 2 2 3" xfId="14319" xr:uid="{00000000-0005-0000-0000-0000D8370000}"/>
    <cellStyle name="Calculation 6 3 2 2 2 4" xfId="14320" xr:uid="{00000000-0005-0000-0000-0000D9370000}"/>
    <cellStyle name="Calculation 6 3 2 2 3" xfId="14321" xr:uid="{00000000-0005-0000-0000-0000DA370000}"/>
    <cellStyle name="Calculation 6 3 2 2 3 2" xfId="14322" xr:uid="{00000000-0005-0000-0000-0000DB370000}"/>
    <cellStyle name="Calculation 6 3 2 2 4" xfId="14323" xr:uid="{00000000-0005-0000-0000-0000DC370000}"/>
    <cellStyle name="Calculation 6 3 2 2 5" xfId="14324" xr:uid="{00000000-0005-0000-0000-0000DD370000}"/>
    <cellStyle name="Calculation 6 3 2 20" xfId="14325" xr:uid="{00000000-0005-0000-0000-0000DE370000}"/>
    <cellStyle name="Calculation 6 3 2 20 2" xfId="14326" xr:uid="{00000000-0005-0000-0000-0000DF370000}"/>
    <cellStyle name="Calculation 6 3 2 20 2 2" xfId="14327" xr:uid="{00000000-0005-0000-0000-0000E0370000}"/>
    <cellStyle name="Calculation 6 3 2 20 3" xfId="14328" xr:uid="{00000000-0005-0000-0000-0000E1370000}"/>
    <cellStyle name="Calculation 6 3 2 21" xfId="14329" xr:uid="{00000000-0005-0000-0000-0000E2370000}"/>
    <cellStyle name="Calculation 6 3 2 21 2" xfId="14330" xr:uid="{00000000-0005-0000-0000-0000E3370000}"/>
    <cellStyle name="Calculation 6 3 2 22" xfId="14331" xr:uid="{00000000-0005-0000-0000-0000E4370000}"/>
    <cellStyle name="Calculation 6 3 2 23" xfId="14332" xr:uid="{00000000-0005-0000-0000-0000E5370000}"/>
    <cellStyle name="Calculation 6 3 2 3" xfId="14333" xr:uid="{00000000-0005-0000-0000-0000E6370000}"/>
    <cellStyle name="Calculation 6 3 2 3 2" xfId="14334" xr:uid="{00000000-0005-0000-0000-0000E7370000}"/>
    <cellStyle name="Calculation 6 3 2 3 2 2" xfId="14335" xr:uid="{00000000-0005-0000-0000-0000E8370000}"/>
    <cellStyle name="Calculation 6 3 2 3 2 3" xfId="14336" xr:uid="{00000000-0005-0000-0000-0000E9370000}"/>
    <cellStyle name="Calculation 6 3 2 3 3" xfId="14337" xr:uid="{00000000-0005-0000-0000-0000EA370000}"/>
    <cellStyle name="Calculation 6 3 2 3 3 2" xfId="14338" xr:uid="{00000000-0005-0000-0000-0000EB370000}"/>
    <cellStyle name="Calculation 6 3 2 3 4" xfId="14339" xr:uid="{00000000-0005-0000-0000-0000EC370000}"/>
    <cellStyle name="Calculation 6 3 2 4" xfId="14340" xr:uid="{00000000-0005-0000-0000-0000ED370000}"/>
    <cellStyle name="Calculation 6 3 2 4 2" xfId="14341" xr:uid="{00000000-0005-0000-0000-0000EE370000}"/>
    <cellStyle name="Calculation 6 3 2 4 2 2" xfId="14342" xr:uid="{00000000-0005-0000-0000-0000EF370000}"/>
    <cellStyle name="Calculation 6 3 2 4 3" xfId="14343" xr:uid="{00000000-0005-0000-0000-0000F0370000}"/>
    <cellStyle name="Calculation 6 3 2 4 4" xfId="14344" xr:uid="{00000000-0005-0000-0000-0000F1370000}"/>
    <cellStyle name="Calculation 6 3 2 5" xfId="14345" xr:uid="{00000000-0005-0000-0000-0000F2370000}"/>
    <cellStyle name="Calculation 6 3 2 5 2" xfId="14346" xr:uid="{00000000-0005-0000-0000-0000F3370000}"/>
    <cellStyle name="Calculation 6 3 2 5 2 2" xfId="14347" xr:uid="{00000000-0005-0000-0000-0000F4370000}"/>
    <cellStyle name="Calculation 6 3 2 5 3" xfId="14348" xr:uid="{00000000-0005-0000-0000-0000F5370000}"/>
    <cellStyle name="Calculation 6 3 2 5 4" xfId="14349" xr:uid="{00000000-0005-0000-0000-0000F6370000}"/>
    <cellStyle name="Calculation 6 3 2 6" xfId="14350" xr:uid="{00000000-0005-0000-0000-0000F7370000}"/>
    <cellStyle name="Calculation 6 3 2 6 2" xfId="14351" xr:uid="{00000000-0005-0000-0000-0000F8370000}"/>
    <cellStyle name="Calculation 6 3 2 6 2 2" xfId="14352" xr:uid="{00000000-0005-0000-0000-0000F9370000}"/>
    <cellStyle name="Calculation 6 3 2 6 3" xfId="14353" xr:uid="{00000000-0005-0000-0000-0000FA370000}"/>
    <cellStyle name="Calculation 6 3 2 7" xfId="14354" xr:uid="{00000000-0005-0000-0000-0000FB370000}"/>
    <cellStyle name="Calculation 6 3 2 7 2" xfId="14355" xr:uid="{00000000-0005-0000-0000-0000FC370000}"/>
    <cellStyle name="Calculation 6 3 2 7 2 2" xfId="14356" xr:uid="{00000000-0005-0000-0000-0000FD370000}"/>
    <cellStyle name="Calculation 6 3 2 7 3" xfId="14357" xr:uid="{00000000-0005-0000-0000-0000FE370000}"/>
    <cellStyle name="Calculation 6 3 2 8" xfId="14358" xr:uid="{00000000-0005-0000-0000-0000FF370000}"/>
    <cellStyle name="Calculation 6 3 2 8 2" xfId="14359" xr:uid="{00000000-0005-0000-0000-000000380000}"/>
    <cellStyle name="Calculation 6 3 2 8 2 2" xfId="14360" xr:uid="{00000000-0005-0000-0000-000001380000}"/>
    <cellStyle name="Calculation 6 3 2 8 3" xfId="14361" xr:uid="{00000000-0005-0000-0000-000002380000}"/>
    <cellStyle name="Calculation 6 3 2 9" xfId="14362" xr:uid="{00000000-0005-0000-0000-000003380000}"/>
    <cellStyle name="Calculation 6 3 2 9 2" xfId="14363" xr:uid="{00000000-0005-0000-0000-000004380000}"/>
    <cellStyle name="Calculation 6 3 2 9 2 2" xfId="14364" xr:uid="{00000000-0005-0000-0000-000005380000}"/>
    <cellStyle name="Calculation 6 3 2 9 3" xfId="14365" xr:uid="{00000000-0005-0000-0000-000006380000}"/>
    <cellStyle name="Calculation 6 3 20" xfId="14366" xr:uid="{00000000-0005-0000-0000-000007380000}"/>
    <cellStyle name="Calculation 6 3 3" xfId="14367" xr:uid="{00000000-0005-0000-0000-000008380000}"/>
    <cellStyle name="Calculation 6 3 3 2" xfId="14368" xr:uid="{00000000-0005-0000-0000-000009380000}"/>
    <cellStyle name="Calculation 6 3 3 2 2" xfId="14369" xr:uid="{00000000-0005-0000-0000-00000A380000}"/>
    <cellStyle name="Calculation 6 3 3 2 2 2" xfId="14370" xr:uid="{00000000-0005-0000-0000-00000B380000}"/>
    <cellStyle name="Calculation 6 3 3 2 3" xfId="14371" xr:uid="{00000000-0005-0000-0000-00000C380000}"/>
    <cellStyle name="Calculation 6 3 3 2 4" xfId="14372" xr:uid="{00000000-0005-0000-0000-00000D380000}"/>
    <cellStyle name="Calculation 6 3 3 3" xfId="14373" xr:uid="{00000000-0005-0000-0000-00000E380000}"/>
    <cellStyle name="Calculation 6 3 3 3 2" xfId="14374" xr:uid="{00000000-0005-0000-0000-00000F380000}"/>
    <cellStyle name="Calculation 6 3 3 4" xfId="14375" xr:uid="{00000000-0005-0000-0000-000010380000}"/>
    <cellStyle name="Calculation 6 3 3 5" xfId="14376" xr:uid="{00000000-0005-0000-0000-000011380000}"/>
    <cellStyle name="Calculation 6 3 4" xfId="14377" xr:uid="{00000000-0005-0000-0000-000012380000}"/>
    <cellStyle name="Calculation 6 3 4 2" xfId="14378" xr:uid="{00000000-0005-0000-0000-000013380000}"/>
    <cellStyle name="Calculation 6 3 4 2 2" xfId="14379" xr:uid="{00000000-0005-0000-0000-000014380000}"/>
    <cellStyle name="Calculation 6 3 4 2 3" xfId="14380" xr:uid="{00000000-0005-0000-0000-000015380000}"/>
    <cellStyle name="Calculation 6 3 4 3" xfId="14381" xr:uid="{00000000-0005-0000-0000-000016380000}"/>
    <cellStyle name="Calculation 6 3 4 3 2" xfId="14382" xr:uid="{00000000-0005-0000-0000-000017380000}"/>
    <cellStyle name="Calculation 6 3 4 4" xfId="14383" xr:uid="{00000000-0005-0000-0000-000018380000}"/>
    <cellStyle name="Calculation 6 3 5" xfId="14384" xr:uid="{00000000-0005-0000-0000-000019380000}"/>
    <cellStyle name="Calculation 6 3 5 2" xfId="14385" xr:uid="{00000000-0005-0000-0000-00001A380000}"/>
    <cellStyle name="Calculation 6 3 5 2 2" xfId="14386" xr:uid="{00000000-0005-0000-0000-00001B380000}"/>
    <cellStyle name="Calculation 6 3 5 2 3" xfId="14387" xr:uid="{00000000-0005-0000-0000-00001C380000}"/>
    <cellStyle name="Calculation 6 3 5 3" xfId="14388" xr:uid="{00000000-0005-0000-0000-00001D380000}"/>
    <cellStyle name="Calculation 6 3 5 4" xfId="14389" xr:uid="{00000000-0005-0000-0000-00001E380000}"/>
    <cellStyle name="Calculation 6 3 6" xfId="14390" xr:uid="{00000000-0005-0000-0000-00001F380000}"/>
    <cellStyle name="Calculation 6 3 6 2" xfId="14391" xr:uid="{00000000-0005-0000-0000-000020380000}"/>
    <cellStyle name="Calculation 6 3 6 2 2" xfId="14392" xr:uid="{00000000-0005-0000-0000-000021380000}"/>
    <cellStyle name="Calculation 6 3 6 3" xfId="14393" xr:uid="{00000000-0005-0000-0000-000022380000}"/>
    <cellStyle name="Calculation 6 3 6 4" xfId="14394" xr:uid="{00000000-0005-0000-0000-000023380000}"/>
    <cellStyle name="Calculation 6 3 7" xfId="14395" xr:uid="{00000000-0005-0000-0000-000024380000}"/>
    <cellStyle name="Calculation 6 3 7 2" xfId="14396" xr:uid="{00000000-0005-0000-0000-000025380000}"/>
    <cellStyle name="Calculation 6 3 7 2 2" xfId="14397" xr:uid="{00000000-0005-0000-0000-000026380000}"/>
    <cellStyle name="Calculation 6 3 7 3" xfId="14398" xr:uid="{00000000-0005-0000-0000-000027380000}"/>
    <cellStyle name="Calculation 6 3 8" xfId="14399" xr:uid="{00000000-0005-0000-0000-000028380000}"/>
    <cellStyle name="Calculation 6 3 8 2" xfId="14400" xr:uid="{00000000-0005-0000-0000-000029380000}"/>
    <cellStyle name="Calculation 6 3 8 2 2" xfId="14401" xr:uid="{00000000-0005-0000-0000-00002A380000}"/>
    <cellStyle name="Calculation 6 3 8 3" xfId="14402" xr:uid="{00000000-0005-0000-0000-00002B380000}"/>
    <cellStyle name="Calculation 6 3 9" xfId="14403" xr:uid="{00000000-0005-0000-0000-00002C380000}"/>
    <cellStyle name="Calculation 6 3 9 2" xfId="14404" xr:uid="{00000000-0005-0000-0000-00002D380000}"/>
    <cellStyle name="Calculation 6 3 9 2 2" xfId="14405" xr:uid="{00000000-0005-0000-0000-00002E380000}"/>
    <cellStyle name="Calculation 6 3 9 3" xfId="14406" xr:uid="{00000000-0005-0000-0000-00002F380000}"/>
    <cellStyle name="Calculation 6 4" xfId="14407" xr:uid="{00000000-0005-0000-0000-000030380000}"/>
    <cellStyle name="Calculation 6 4 10" xfId="14408" xr:uid="{00000000-0005-0000-0000-000031380000}"/>
    <cellStyle name="Calculation 6 4 10 2" xfId="14409" xr:uid="{00000000-0005-0000-0000-000032380000}"/>
    <cellStyle name="Calculation 6 4 10 2 2" xfId="14410" xr:uid="{00000000-0005-0000-0000-000033380000}"/>
    <cellStyle name="Calculation 6 4 10 3" xfId="14411" xr:uid="{00000000-0005-0000-0000-000034380000}"/>
    <cellStyle name="Calculation 6 4 11" xfId="14412" xr:uid="{00000000-0005-0000-0000-000035380000}"/>
    <cellStyle name="Calculation 6 4 11 2" xfId="14413" xr:uid="{00000000-0005-0000-0000-000036380000}"/>
    <cellStyle name="Calculation 6 4 11 2 2" xfId="14414" xr:uid="{00000000-0005-0000-0000-000037380000}"/>
    <cellStyle name="Calculation 6 4 11 3" xfId="14415" xr:uid="{00000000-0005-0000-0000-000038380000}"/>
    <cellStyle name="Calculation 6 4 12" xfId="14416" xr:uid="{00000000-0005-0000-0000-000039380000}"/>
    <cellStyle name="Calculation 6 4 12 2" xfId="14417" xr:uid="{00000000-0005-0000-0000-00003A380000}"/>
    <cellStyle name="Calculation 6 4 12 2 2" xfId="14418" xr:uid="{00000000-0005-0000-0000-00003B380000}"/>
    <cellStyle name="Calculation 6 4 12 3" xfId="14419" xr:uid="{00000000-0005-0000-0000-00003C380000}"/>
    <cellStyle name="Calculation 6 4 13" xfId="14420" xr:uid="{00000000-0005-0000-0000-00003D380000}"/>
    <cellStyle name="Calculation 6 4 13 2" xfId="14421" xr:uid="{00000000-0005-0000-0000-00003E380000}"/>
    <cellStyle name="Calculation 6 4 13 2 2" xfId="14422" xr:uid="{00000000-0005-0000-0000-00003F380000}"/>
    <cellStyle name="Calculation 6 4 13 3" xfId="14423" xr:uid="{00000000-0005-0000-0000-000040380000}"/>
    <cellStyle name="Calculation 6 4 14" xfId="14424" xr:uid="{00000000-0005-0000-0000-000041380000}"/>
    <cellStyle name="Calculation 6 4 14 2" xfId="14425" xr:uid="{00000000-0005-0000-0000-000042380000}"/>
    <cellStyle name="Calculation 6 4 14 2 2" xfId="14426" xr:uid="{00000000-0005-0000-0000-000043380000}"/>
    <cellStyle name="Calculation 6 4 14 3" xfId="14427" xr:uid="{00000000-0005-0000-0000-000044380000}"/>
    <cellStyle name="Calculation 6 4 15" xfId="14428" xr:uid="{00000000-0005-0000-0000-000045380000}"/>
    <cellStyle name="Calculation 6 4 15 2" xfId="14429" xr:uid="{00000000-0005-0000-0000-000046380000}"/>
    <cellStyle name="Calculation 6 4 15 2 2" xfId="14430" xr:uid="{00000000-0005-0000-0000-000047380000}"/>
    <cellStyle name="Calculation 6 4 15 3" xfId="14431" xr:uid="{00000000-0005-0000-0000-000048380000}"/>
    <cellStyle name="Calculation 6 4 16" xfId="14432" xr:uid="{00000000-0005-0000-0000-000049380000}"/>
    <cellStyle name="Calculation 6 4 16 2" xfId="14433" xr:uid="{00000000-0005-0000-0000-00004A380000}"/>
    <cellStyle name="Calculation 6 4 16 2 2" xfId="14434" xr:uid="{00000000-0005-0000-0000-00004B380000}"/>
    <cellStyle name="Calculation 6 4 16 3" xfId="14435" xr:uid="{00000000-0005-0000-0000-00004C380000}"/>
    <cellStyle name="Calculation 6 4 17" xfId="14436" xr:uid="{00000000-0005-0000-0000-00004D380000}"/>
    <cellStyle name="Calculation 6 4 17 2" xfId="14437" xr:uid="{00000000-0005-0000-0000-00004E380000}"/>
    <cellStyle name="Calculation 6 4 17 2 2" xfId="14438" xr:uid="{00000000-0005-0000-0000-00004F380000}"/>
    <cellStyle name="Calculation 6 4 17 3" xfId="14439" xr:uid="{00000000-0005-0000-0000-000050380000}"/>
    <cellStyle name="Calculation 6 4 18" xfId="14440" xr:uid="{00000000-0005-0000-0000-000051380000}"/>
    <cellStyle name="Calculation 6 4 18 2" xfId="14441" xr:uid="{00000000-0005-0000-0000-000052380000}"/>
    <cellStyle name="Calculation 6 4 19" xfId="14442" xr:uid="{00000000-0005-0000-0000-000053380000}"/>
    <cellStyle name="Calculation 6 4 2" xfId="14443" xr:uid="{00000000-0005-0000-0000-000054380000}"/>
    <cellStyle name="Calculation 6 4 2 10" xfId="14444" xr:uid="{00000000-0005-0000-0000-000055380000}"/>
    <cellStyle name="Calculation 6 4 2 10 2" xfId="14445" xr:uid="{00000000-0005-0000-0000-000056380000}"/>
    <cellStyle name="Calculation 6 4 2 10 2 2" xfId="14446" xr:uid="{00000000-0005-0000-0000-000057380000}"/>
    <cellStyle name="Calculation 6 4 2 10 3" xfId="14447" xr:uid="{00000000-0005-0000-0000-000058380000}"/>
    <cellStyle name="Calculation 6 4 2 11" xfId="14448" xr:uid="{00000000-0005-0000-0000-000059380000}"/>
    <cellStyle name="Calculation 6 4 2 11 2" xfId="14449" xr:uid="{00000000-0005-0000-0000-00005A380000}"/>
    <cellStyle name="Calculation 6 4 2 11 2 2" xfId="14450" xr:uid="{00000000-0005-0000-0000-00005B380000}"/>
    <cellStyle name="Calculation 6 4 2 11 3" xfId="14451" xr:uid="{00000000-0005-0000-0000-00005C380000}"/>
    <cellStyle name="Calculation 6 4 2 12" xfId="14452" xr:uid="{00000000-0005-0000-0000-00005D380000}"/>
    <cellStyle name="Calculation 6 4 2 12 2" xfId="14453" xr:uid="{00000000-0005-0000-0000-00005E380000}"/>
    <cellStyle name="Calculation 6 4 2 12 2 2" xfId="14454" xr:uid="{00000000-0005-0000-0000-00005F380000}"/>
    <cellStyle name="Calculation 6 4 2 12 3" xfId="14455" xr:uid="{00000000-0005-0000-0000-000060380000}"/>
    <cellStyle name="Calculation 6 4 2 13" xfId="14456" xr:uid="{00000000-0005-0000-0000-000061380000}"/>
    <cellStyle name="Calculation 6 4 2 13 2" xfId="14457" xr:uid="{00000000-0005-0000-0000-000062380000}"/>
    <cellStyle name="Calculation 6 4 2 13 2 2" xfId="14458" xr:uid="{00000000-0005-0000-0000-000063380000}"/>
    <cellStyle name="Calculation 6 4 2 13 3" xfId="14459" xr:uid="{00000000-0005-0000-0000-000064380000}"/>
    <cellStyle name="Calculation 6 4 2 14" xfId="14460" xr:uid="{00000000-0005-0000-0000-000065380000}"/>
    <cellStyle name="Calculation 6 4 2 14 2" xfId="14461" xr:uid="{00000000-0005-0000-0000-000066380000}"/>
    <cellStyle name="Calculation 6 4 2 14 2 2" xfId="14462" xr:uid="{00000000-0005-0000-0000-000067380000}"/>
    <cellStyle name="Calculation 6 4 2 14 3" xfId="14463" xr:uid="{00000000-0005-0000-0000-000068380000}"/>
    <cellStyle name="Calculation 6 4 2 15" xfId="14464" xr:uid="{00000000-0005-0000-0000-000069380000}"/>
    <cellStyle name="Calculation 6 4 2 15 2" xfId="14465" xr:uid="{00000000-0005-0000-0000-00006A380000}"/>
    <cellStyle name="Calculation 6 4 2 15 2 2" xfId="14466" xr:uid="{00000000-0005-0000-0000-00006B380000}"/>
    <cellStyle name="Calculation 6 4 2 15 3" xfId="14467" xr:uid="{00000000-0005-0000-0000-00006C380000}"/>
    <cellStyle name="Calculation 6 4 2 16" xfId="14468" xr:uid="{00000000-0005-0000-0000-00006D380000}"/>
    <cellStyle name="Calculation 6 4 2 16 2" xfId="14469" xr:uid="{00000000-0005-0000-0000-00006E380000}"/>
    <cellStyle name="Calculation 6 4 2 16 2 2" xfId="14470" xr:uid="{00000000-0005-0000-0000-00006F380000}"/>
    <cellStyle name="Calculation 6 4 2 16 3" xfId="14471" xr:uid="{00000000-0005-0000-0000-000070380000}"/>
    <cellStyle name="Calculation 6 4 2 17" xfId="14472" xr:uid="{00000000-0005-0000-0000-000071380000}"/>
    <cellStyle name="Calculation 6 4 2 17 2" xfId="14473" xr:uid="{00000000-0005-0000-0000-000072380000}"/>
    <cellStyle name="Calculation 6 4 2 17 2 2" xfId="14474" xr:uid="{00000000-0005-0000-0000-000073380000}"/>
    <cellStyle name="Calculation 6 4 2 17 3" xfId="14475" xr:uid="{00000000-0005-0000-0000-000074380000}"/>
    <cellStyle name="Calculation 6 4 2 18" xfId="14476" xr:uid="{00000000-0005-0000-0000-000075380000}"/>
    <cellStyle name="Calculation 6 4 2 18 2" xfId="14477" xr:uid="{00000000-0005-0000-0000-000076380000}"/>
    <cellStyle name="Calculation 6 4 2 18 2 2" xfId="14478" xr:uid="{00000000-0005-0000-0000-000077380000}"/>
    <cellStyle name="Calculation 6 4 2 18 3" xfId="14479" xr:uid="{00000000-0005-0000-0000-000078380000}"/>
    <cellStyle name="Calculation 6 4 2 19" xfId="14480" xr:uid="{00000000-0005-0000-0000-000079380000}"/>
    <cellStyle name="Calculation 6 4 2 19 2" xfId="14481" xr:uid="{00000000-0005-0000-0000-00007A380000}"/>
    <cellStyle name="Calculation 6 4 2 19 2 2" xfId="14482" xr:uid="{00000000-0005-0000-0000-00007B380000}"/>
    <cellStyle name="Calculation 6 4 2 19 3" xfId="14483" xr:uid="{00000000-0005-0000-0000-00007C380000}"/>
    <cellStyle name="Calculation 6 4 2 2" xfId="14484" xr:uid="{00000000-0005-0000-0000-00007D380000}"/>
    <cellStyle name="Calculation 6 4 2 2 2" xfId="14485" xr:uid="{00000000-0005-0000-0000-00007E380000}"/>
    <cellStyle name="Calculation 6 4 2 2 2 2" xfId="14486" xr:uid="{00000000-0005-0000-0000-00007F380000}"/>
    <cellStyle name="Calculation 6 4 2 2 2 2 2" xfId="14487" xr:uid="{00000000-0005-0000-0000-000080380000}"/>
    <cellStyle name="Calculation 6 4 2 2 2 3" xfId="14488" xr:uid="{00000000-0005-0000-0000-000081380000}"/>
    <cellStyle name="Calculation 6 4 2 2 2 4" xfId="14489" xr:uid="{00000000-0005-0000-0000-000082380000}"/>
    <cellStyle name="Calculation 6 4 2 2 3" xfId="14490" xr:uid="{00000000-0005-0000-0000-000083380000}"/>
    <cellStyle name="Calculation 6 4 2 2 3 2" xfId="14491" xr:uid="{00000000-0005-0000-0000-000084380000}"/>
    <cellStyle name="Calculation 6 4 2 2 4" xfId="14492" xr:uid="{00000000-0005-0000-0000-000085380000}"/>
    <cellStyle name="Calculation 6 4 2 2 5" xfId="14493" xr:uid="{00000000-0005-0000-0000-000086380000}"/>
    <cellStyle name="Calculation 6 4 2 20" xfId="14494" xr:uid="{00000000-0005-0000-0000-000087380000}"/>
    <cellStyle name="Calculation 6 4 2 20 2" xfId="14495" xr:uid="{00000000-0005-0000-0000-000088380000}"/>
    <cellStyle name="Calculation 6 4 2 20 2 2" xfId="14496" xr:uid="{00000000-0005-0000-0000-000089380000}"/>
    <cellStyle name="Calculation 6 4 2 20 3" xfId="14497" xr:uid="{00000000-0005-0000-0000-00008A380000}"/>
    <cellStyle name="Calculation 6 4 2 21" xfId="14498" xr:uid="{00000000-0005-0000-0000-00008B380000}"/>
    <cellStyle name="Calculation 6 4 2 21 2" xfId="14499" xr:uid="{00000000-0005-0000-0000-00008C380000}"/>
    <cellStyle name="Calculation 6 4 2 22" xfId="14500" xr:uid="{00000000-0005-0000-0000-00008D380000}"/>
    <cellStyle name="Calculation 6 4 2 23" xfId="14501" xr:uid="{00000000-0005-0000-0000-00008E380000}"/>
    <cellStyle name="Calculation 6 4 2 3" xfId="14502" xr:uid="{00000000-0005-0000-0000-00008F380000}"/>
    <cellStyle name="Calculation 6 4 2 3 2" xfId="14503" xr:uid="{00000000-0005-0000-0000-000090380000}"/>
    <cellStyle name="Calculation 6 4 2 3 2 2" xfId="14504" xr:uid="{00000000-0005-0000-0000-000091380000}"/>
    <cellStyle name="Calculation 6 4 2 3 2 3" xfId="14505" xr:uid="{00000000-0005-0000-0000-000092380000}"/>
    <cellStyle name="Calculation 6 4 2 3 3" xfId="14506" xr:uid="{00000000-0005-0000-0000-000093380000}"/>
    <cellStyle name="Calculation 6 4 2 3 3 2" xfId="14507" xr:uid="{00000000-0005-0000-0000-000094380000}"/>
    <cellStyle name="Calculation 6 4 2 3 4" xfId="14508" xr:uid="{00000000-0005-0000-0000-000095380000}"/>
    <cellStyle name="Calculation 6 4 2 4" xfId="14509" xr:uid="{00000000-0005-0000-0000-000096380000}"/>
    <cellStyle name="Calculation 6 4 2 4 2" xfId="14510" xr:uid="{00000000-0005-0000-0000-000097380000}"/>
    <cellStyle name="Calculation 6 4 2 4 2 2" xfId="14511" xr:uid="{00000000-0005-0000-0000-000098380000}"/>
    <cellStyle name="Calculation 6 4 2 4 3" xfId="14512" xr:uid="{00000000-0005-0000-0000-000099380000}"/>
    <cellStyle name="Calculation 6 4 2 4 4" xfId="14513" xr:uid="{00000000-0005-0000-0000-00009A380000}"/>
    <cellStyle name="Calculation 6 4 2 5" xfId="14514" xr:uid="{00000000-0005-0000-0000-00009B380000}"/>
    <cellStyle name="Calculation 6 4 2 5 2" xfId="14515" xr:uid="{00000000-0005-0000-0000-00009C380000}"/>
    <cellStyle name="Calculation 6 4 2 5 2 2" xfId="14516" xr:uid="{00000000-0005-0000-0000-00009D380000}"/>
    <cellStyle name="Calculation 6 4 2 5 3" xfId="14517" xr:uid="{00000000-0005-0000-0000-00009E380000}"/>
    <cellStyle name="Calculation 6 4 2 5 4" xfId="14518" xr:uid="{00000000-0005-0000-0000-00009F380000}"/>
    <cellStyle name="Calculation 6 4 2 6" xfId="14519" xr:uid="{00000000-0005-0000-0000-0000A0380000}"/>
    <cellStyle name="Calculation 6 4 2 6 2" xfId="14520" xr:uid="{00000000-0005-0000-0000-0000A1380000}"/>
    <cellStyle name="Calculation 6 4 2 6 2 2" xfId="14521" xr:uid="{00000000-0005-0000-0000-0000A2380000}"/>
    <cellStyle name="Calculation 6 4 2 6 3" xfId="14522" xr:uid="{00000000-0005-0000-0000-0000A3380000}"/>
    <cellStyle name="Calculation 6 4 2 7" xfId="14523" xr:uid="{00000000-0005-0000-0000-0000A4380000}"/>
    <cellStyle name="Calculation 6 4 2 7 2" xfId="14524" xr:uid="{00000000-0005-0000-0000-0000A5380000}"/>
    <cellStyle name="Calculation 6 4 2 7 2 2" xfId="14525" xr:uid="{00000000-0005-0000-0000-0000A6380000}"/>
    <cellStyle name="Calculation 6 4 2 7 3" xfId="14526" xr:uid="{00000000-0005-0000-0000-0000A7380000}"/>
    <cellStyle name="Calculation 6 4 2 8" xfId="14527" xr:uid="{00000000-0005-0000-0000-0000A8380000}"/>
    <cellStyle name="Calculation 6 4 2 8 2" xfId="14528" xr:uid="{00000000-0005-0000-0000-0000A9380000}"/>
    <cellStyle name="Calculation 6 4 2 8 2 2" xfId="14529" xr:uid="{00000000-0005-0000-0000-0000AA380000}"/>
    <cellStyle name="Calculation 6 4 2 8 3" xfId="14530" xr:uid="{00000000-0005-0000-0000-0000AB380000}"/>
    <cellStyle name="Calculation 6 4 2 9" xfId="14531" xr:uid="{00000000-0005-0000-0000-0000AC380000}"/>
    <cellStyle name="Calculation 6 4 2 9 2" xfId="14532" xr:uid="{00000000-0005-0000-0000-0000AD380000}"/>
    <cellStyle name="Calculation 6 4 2 9 2 2" xfId="14533" xr:uid="{00000000-0005-0000-0000-0000AE380000}"/>
    <cellStyle name="Calculation 6 4 2 9 3" xfId="14534" xr:uid="{00000000-0005-0000-0000-0000AF380000}"/>
    <cellStyle name="Calculation 6 4 20" xfId="14535" xr:uid="{00000000-0005-0000-0000-0000B0380000}"/>
    <cellStyle name="Calculation 6 4 3" xfId="14536" xr:uid="{00000000-0005-0000-0000-0000B1380000}"/>
    <cellStyle name="Calculation 6 4 3 2" xfId="14537" xr:uid="{00000000-0005-0000-0000-0000B2380000}"/>
    <cellStyle name="Calculation 6 4 3 2 2" xfId="14538" xr:uid="{00000000-0005-0000-0000-0000B3380000}"/>
    <cellStyle name="Calculation 6 4 3 2 2 2" xfId="14539" xr:uid="{00000000-0005-0000-0000-0000B4380000}"/>
    <cellStyle name="Calculation 6 4 3 2 3" xfId="14540" xr:uid="{00000000-0005-0000-0000-0000B5380000}"/>
    <cellStyle name="Calculation 6 4 3 2 4" xfId="14541" xr:uid="{00000000-0005-0000-0000-0000B6380000}"/>
    <cellStyle name="Calculation 6 4 3 3" xfId="14542" xr:uid="{00000000-0005-0000-0000-0000B7380000}"/>
    <cellStyle name="Calculation 6 4 3 3 2" xfId="14543" xr:uid="{00000000-0005-0000-0000-0000B8380000}"/>
    <cellStyle name="Calculation 6 4 3 4" xfId="14544" xr:uid="{00000000-0005-0000-0000-0000B9380000}"/>
    <cellStyle name="Calculation 6 4 3 5" xfId="14545" xr:uid="{00000000-0005-0000-0000-0000BA380000}"/>
    <cellStyle name="Calculation 6 4 4" xfId="14546" xr:uid="{00000000-0005-0000-0000-0000BB380000}"/>
    <cellStyle name="Calculation 6 4 4 2" xfId="14547" xr:uid="{00000000-0005-0000-0000-0000BC380000}"/>
    <cellStyle name="Calculation 6 4 4 2 2" xfId="14548" xr:uid="{00000000-0005-0000-0000-0000BD380000}"/>
    <cellStyle name="Calculation 6 4 4 2 3" xfId="14549" xr:uid="{00000000-0005-0000-0000-0000BE380000}"/>
    <cellStyle name="Calculation 6 4 4 3" xfId="14550" xr:uid="{00000000-0005-0000-0000-0000BF380000}"/>
    <cellStyle name="Calculation 6 4 4 3 2" xfId="14551" xr:uid="{00000000-0005-0000-0000-0000C0380000}"/>
    <cellStyle name="Calculation 6 4 4 4" xfId="14552" xr:uid="{00000000-0005-0000-0000-0000C1380000}"/>
    <cellStyle name="Calculation 6 4 5" xfId="14553" xr:uid="{00000000-0005-0000-0000-0000C2380000}"/>
    <cellStyle name="Calculation 6 4 5 2" xfId="14554" xr:uid="{00000000-0005-0000-0000-0000C3380000}"/>
    <cellStyle name="Calculation 6 4 5 2 2" xfId="14555" xr:uid="{00000000-0005-0000-0000-0000C4380000}"/>
    <cellStyle name="Calculation 6 4 5 2 3" xfId="14556" xr:uid="{00000000-0005-0000-0000-0000C5380000}"/>
    <cellStyle name="Calculation 6 4 5 3" xfId="14557" xr:uid="{00000000-0005-0000-0000-0000C6380000}"/>
    <cellStyle name="Calculation 6 4 5 4" xfId="14558" xr:uid="{00000000-0005-0000-0000-0000C7380000}"/>
    <cellStyle name="Calculation 6 4 6" xfId="14559" xr:uid="{00000000-0005-0000-0000-0000C8380000}"/>
    <cellStyle name="Calculation 6 4 6 2" xfId="14560" xr:uid="{00000000-0005-0000-0000-0000C9380000}"/>
    <cellStyle name="Calculation 6 4 6 2 2" xfId="14561" xr:uid="{00000000-0005-0000-0000-0000CA380000}"/>
    <cellStyle name="Calculation 6 4 6 3" xfId="14562" xr:uid="{00000000-0005-0000-0000-0000CB380000}"/>
    <cellStyle name="Calculation 6 4 6 4" xfId="14563" xr:uid="{00000000-0005-0000-0000-0000CC380000}"/>
    <cellStyle name="Calculation 6 4 7" xfId="14564" xr:uid="{00000000-0005-0000-0000-0000CD380000}"/>
    <cellStyle name="Calculation 6 4 7 2" xfId="14565" xr:uid="{00000000-0005-0000-0000-0000CE380000}"/>
    <cellStyle name="Calculation 6 4 7 2 2" xfId="14566" xr:uid="{00000000-0005-0000-0000-0000CF380000}"/>
    <cellStyle name="Calculation 6 4 7 3" xfId="14567" xr:uid="{00000000-0005-0000-0000-0000D0380000}"/>
    <cellStyle name="Calculation 6 4 8" xfId="14568" xr:uid="{00000000-0005-0000-0000-0000D1380000}"/>
    <cellStyle name="Calculation 6 4 8 2" xfId="14569" xr:uid="{00000000-0005-0000-0000-0000D2380000}"/>
    <cellStyle name="Calculation 6 4 8 2 2" xfId="14570" xr:uid="{00000000-0005-0000-0000-0000D3380000}"/>
    <cellStyle name="Calculation 6 4 8 3" xfId="14571" xr:uid="{00000000-0005-0000-0000-0000D4380000}"/>
    <cellStyle name="Calculation 6 4 9" xfId="14572" xr:uid="{00000000-0005-0000-0000-0000D5380000}"/>
    <cellStyle name="Calculation 6 4 9 2" xfId="14573" xr:uid="{00000000-0005-0000-0000-0000D6380000}"/>
    <cellStyle name="Calculation 6 4 9 2 2" xfId="14574" xr:uid="{00000000-0005-0000-0000-0000D7380000}"/>
    <cellStyle name="Calculation 6 4 9 3" xfId="14575" xr:uid="{00000000-0005-0000-0000-0000D8380000}"/>
    <cellStyle name="Calculation 6 5" xfId="14576" xr:uid="{00000000-0005-0000-0000-0000D9380000}"/>
    <cellStyle name="Calculation 6 5 10" xfId="14577" xr:uid="{00000000-0005-0000-0000-0000DA380000}"/>
    <cellStyle name="Calculation 6 5 10 2" xfId="14578" xr:uid="{00000000-0005-0000-0000-0000DB380000}"/>
    <cellStyle name="Calculation 6 5 10 2 2" xfId="14579" xr:uid="{00000000-0005-0000-0000-0000DC380000}"/>
    <cellStyle name="Calculation 6 5 10 3" xfId="14580" xr:uid="{00000000-0005-0000-0000-0000DD380000}"/>
    <cellStyle name="Calculation 6 5 11" xfId="14581" xr:uid="{00000000-0005-0000-0000-0000DE380000}"/>
    <cellStyle name="Calculation 6 5 11 2" xfId="14582" xr:uid="{00000000-0005-0000-0000-0000DF380000}"/>
    <cellStyle name="Calculation 6 5 11 2 2" xfId="14583" xr:uid="{00000000-0005-0000-0000-0000E0380000}"/>
    <cellStyle name="Calculation 6 5 11 3" xfId="14584" xr:uid="{00000000-0005-0000-0000-0000E1380000}"/>
    <cellStyle name="Calculation 6 5 12" xfId="14585" xr:uid="{00000000-0005-0000-0000-0000E2380000}"/>
    <cellStyle name="Calculation 6 5 12 2" xfId="14586" xr:uid="{00000000-0005-0000-0000-0000E3380000}"/>
    <cellStyle name="Calculation 6 5 12 2 2" xfId="14587" xr:uid="{00000000-0005-0000-0000-0000E4380000}"/>
    <cellStyle name="Calculation 6 5 12 3" xfId="14588" xr:uid="{00000000-0005-0000-0000-0000E5380000}"/>
    <cellStyle name="Calculation 6 5 13" xfId="14589" xr:uid="{00000000-0005-0000-0000-0000E6380000}"/>
    <cellStyle name="Calculation 6 5 13 2" xfId="14590" xr:uid="{00000000-0005-0000-0000-0000E7380000}"/>
    <cellStyle name="Calculation 6 5 13 2 2" xfId="14591" xr:uid="{00000000-0005-0000-0000-0000E8380000}"/>
    <cellStyle name="Calculation 6 5 13 3" xfId="14592" xr:uid="{00000000-0005-0000-0000-0000E9380000}"/>
    <cellStyle name="Calculation 6 5 14" xfId="14593" xr:uid="{00000000-0005-0000-0000-0000EA380000}"/>
    <cellStyle name="Calculation 6 5 14 2" xfId="14594" xr:uid="{00000000-0005-0000-0000-0000EB380000}"/>
    <cellStyle name="Calculation 6 5 14 2 2" xfId="14595" xr:uid="{00000000-0005-0000-0000-0000EC380000}"/>
    <cellStyle name="Calculation 6 5 14 3" xfId="14596" xr:uid="{00000000-0005-0000-0000-0000ED380000}"/>
    <cellStyle name="Calculation 6 5 15" xfId="14597" xr:uid="{00000000-0005-0000-0000-0000EE380000}"/>
    <cellStyle name="Calculation 6 5 15 2" xfId="14598" xr:uid="{00000000-0005-0000-0000-0000EF380000}"/>
    <cellStyle name="Calculation 6 5 15 2 2" xfId="14599" xr:uid="{00000000-0005-0000-0000-0000F0380000}"/>
    <cellStyle name="Calculation 6 5 15 3" xfId="14600" xr:uid="{00000000-0005-0000-0000-0000F1380000}"/>
    <cellStyle name="Calculation 6 5 16" xfId="14601" xr:uid="{00000000-0005-0000-0000-0000F2380000}"/>
    <cellStyle name="Calculation 6 5 16 2" xfId="14602" xr:uid="{00000000-0005-0000-0000-0000F3380000}"/>
    <cellStyle name="Calculation 6 5 16 2 2" xfId="14603" xr:uid="{00000000-0005-0000-0000-0000F4380000}"/>
    <cellStyle name="Calculation 6 5 16 3" xfId="14604" xr:uid="{00000000-0005-0000-0000-0000F5380000}"/>
    <cellStyle name="Calculation 6 5 17" xfId="14605" xr:uid="{00000000-0005-0000-0000-0000F6380000}"/>
    <cellStyle name="Calculation 6 5 17 2" xfId="14606" xr:uid="{00000000-0005-0000-0000-0000F7380000}"/>
    <cellStyle name="Calculation 6 5 17 2 2" xfId="14607" xr:uid="{00000000-0005-0000-0000-0000F8380000}"/>
    <cellStyle name="Calculation 6 5 17 3" xfId="14608" xr:uid="{00000000-0005-0000-0000-0000F9380000}"/>
    <cellStyle name="Calculation 6 5 18" xfId="14609" xr:uid="{00000000-0005-0000-0000-0000FA380000}"/>
    <cellStyle name="Calculation 6 5 18 2" xfId="14610" xr:uid="{00000000-0005-0000-0000-0000FB380000}"/>
    <cellStyle name="Calculation 6 5 18 2 2" xfId="14611" xr:uid="{00000000-0005-0000-0000-0000FC380000}"/>
    <cellStyle name="Calculation 6 5 18 3" xfId="14612" xr:uid="{00000000-0005-0000-0000-0000FD380000}"/>
    <cellStyle name="Calculation 6 5 19" xfId="14613" xr:uid="{00000000-0005-0000-0000-0000FE380000}"/>
    <cellStyle name="Calculation 6 5 19 2" xfId="14614" xr:uid="{00000000-0005-0000-0000-0000FF380000}"/>
    <cellStyle name="Calculation 6 5 19 2 2" xfId="14615" xr:uid="{00000000-0005-0000-0000-000000390000}"/>
    <cellStyle name="Calculation 6 5 19 3" xfId="14616" xr:uid="{00000000-0005-0000-0000-000001390000}"/>
    <cellStyle name="Calculation 6 5 2" xfId="14617" xr:uid="{00000000-0005-0000-0000-000002390000}"/>
    <cellStyle name="Calculation 6 5 2 10" xfId="14618" xr:uid="{00000000-0005-0000-0000-000003390000}"/>
    <cellStyle name="Calculation 6 5 2 10 2" xfId="14619" xr:uid="{00000000-0005-0000-0000-000004390000}"/>
    <cellStyle name="Calculation 6 5 2 10 2 2" xfId="14620" xr:uid="{00000000-0005-0000-0000-000005390000}"/>
    <cellStyle name="Calculation 6 5 2 10 3" xfId="14621" xr:uid="{00000000-0005-0000-0000-000006390000}"/>
    <cellStyle name="Calculation 6 5 2 11" xfId="14622" xr:uid="{00000000-0005-0000-0000-000007390000}"/>
    <cellStyle name="Calculation 6 5 2 11 2" xfId="14623" xr:uid="{00000000-0005-0000-0000-000008390000}"/>
    <cellStyle name="Calculation 6 5 2 11 2 2" xfId="14624" xr:uid="{00000000-0005-0000-0000-000009390000}"/>
    <cellStyle name="Calculation 6 5 2 11 3" xfId="14625" xr:uid="{00000000-0005-0000-0000-00000A390000}"/>
    <cellStyle name="Calculation 6 5 2 12" xfId="14626" xr:uid="{00000000-0005-0000-0000-00000B390000}"/>
    <cellStyle name="Calculation 6 5 2 12 2" xfId="14627" xr:uid="{00000000-0005-0000-0000-00000C390000}"/>
    <cellStyle name="Calculation 6 5 2 12 2 2" xfId="14628" xr:uid="{00000000-0005-0000-0000-00000D390000}"/>
    <cellStyle name="Calculation 6 5 2 12 3" xfId="14629" xr:uid="{00000000-0005-0000-0000-00000E390000}"/>
    <cellStyle name="Calculation 6 5 2 13" xfId="14630" xr:uid="{00000000-0005-0000-0000-00000F390000}"/>
    <cellStyle name="Calculation 6 5 2 13 2" xfId="14631" xr:uid="{00000000-0005-0000-0000-000010390000}"/>
    <cellStyle name="Calculation 6 5 2 13 2 2" xfId="14632" xr:uid="{00000000-0005-0000-0000-000011390000}"/>
    <cellStyle name="Calculation 6 5 2 13 3" xfId="14633" xr:uid="{00000000-0005-0000-0000-000012390000}"/>
    <cellStyle name="Calculation 6 5 2 14" xfId="14634" xr:uid="{00000000-0005-0000-0000-000013390000}"/>
    <cellStyle name="Calculation 6 5 2 14 2" xfId="14635" xr:uid="{00000000-0005-0000-0000-000014390000}"/>
    <cellStyle name="Calculation 6 5 2 14 2 2" xfId="14636" xr:uid="{00000000-0005-0000-0000-000015390000}"/>
    <cellStyle name="Calculation 6 5 2 14 3" xfId="14637" xr:uid="{00000000-0005-0000-0000-000016390000}"/>
    <cellStyle name="Calculation 6 5 2 15" xfId="14638" xr:uid="{00000000-0005-0000-0000-000017390000}"/>
    <cellStyle name="Calculation 6 5 2 15 2" xfId="14639" xr:uid="{00000000-0005-0000-0000-000018390000}"/>
    <cellStyle name="Calculation 6 5 2 15 2 2" xfId="14640" xr:uid="{00000000-0005-0000-0000-000019390000}"/>
    <cellStyle name="Calculation 6 5 2 15 3" xfId="14641" xr:uid="{00000000-0005-0000-0000-00001A390000}"/>
    <cellStyle name="Calculation 6 5 2 16" xfId="14642" xr:uid="{00000000-0005-0000-0000-00001B390000}"/>
    <cellStyle name="Calculation 6 5 2 16 2" xfId="14643" xr:uid="{00000000-0005-0000-0000-00001C390000}"/>
    <cellStyle name="Calculation 6 5 2 16 2 2" xfId="14644" xr:uid="{00000000-0005-0000-0000-00001D390000}"/>
    <cellStyle name="Calculation 6 5 2 16 3" xfId="14645" xr:uid="{00000000-0005-0000-0000-00001E390000}"/>
    <cellStyle name="Calculation 6 5 2 17" xfId="14646" xr:uid="{00000000-0005-0000-0000-00001F390000}"/>
    <cellStyle name="Calculation 6 5 2 17 2" xfId="14647" xr:uid="{00000000-0005-0000-0000-000020390000}"/>
    <cellStyle name="Calculation 6 5 2 17 2 2" xfId="14648" xr:uid="{00000000-0005-0000-0000-000021390000}"/>
    <cellStyle name="Calculation 6 5 2 17 3" xfId="14649" xr:uid="{00000000-0005-0000-0000-000022390000}"/>
    <cellStyle name="Calculation 6 5 2 18" xfId="14650" xr:uid="{00000000-0005-0000-0000-000023390000}"/>
    <cellStyle name="Calculation 6 5 2 18 2" xfId="14651" xr:uid="{00000000-0005-0000-0000-000024390000}"/>
    <cellStyle name="Calculation 6 5 2 18 2 2" xfId="14652" xr:uid="{00000000-0005-0000-0000-000025390000}"/>
    <cellStyle name="Calculation 6 5 2 18 3" xfId="14653" xr:uid="{00000000-0005-0000-0000-000026390000}"/>
    <cellStyle name="Calculation 6 5 2 19" xfId="14654" xr:uid="{00000000-0005-0000-0000-000027390000}"/>
    <cellStyle name="Calculation 6 5 2 19 2" xfId="14655" xr:uid="{00000000-0005-0000-0000-000028390000}"/>
    <cellStyle name="Calculation 6 5 2 19 2 2" xfId="14656" xr:uid="{00000000-0005-0000-0000-000029390000}"/>
    <cellStyle name="Calculation 6 5 2 19 3" xfId="14657" xr:uid="{00000000-0005-0000-0000-00002A390000}"/>
    <cellStyle name="Calculation 6 5 2 2" xfId="14658" xr:uid="{00000000-0005-0000-0000-00002B390000}"/>
    <cellStyle name="Calculation 6 5 2 2 2" xfId="14659" xr:uid="{00000000-0005-0000-0000-00002C390000}"/>
    <cellStyle name="Calculation 6 5 2 2 2 2" xfId="14660" xr:uid="{00000000-0005-0000-0000-00002D390000}"/>
    <cellStyle name="Calculation 6 5 2 2 2 3" xfId="14661" xr:uid="{00000000-0005-0000-0000-00002E390000}"/>
    <cellStyle name="Calculation 6 5 2 2 3" xfId="14662" xr:uid="{00000000-0005-0000-0000-00002F390000}"/>
    <cellStyle name="Calculation 6 5 2 2 3 2" xfId="14663" xr:uid="{00000000-0005-0000-0000-000030390000}"/>
    <cellStyle name="Calculation 6 5 2 2 4" xfId="14664" xr:uid="{00000000-0005-0000-0000-000031390000}"/>
    <cellStyle name="Calculation 6 5 2 20" xfId="14665" xr:uid="{00000000-0005-0000-0000-000032390000}"/>
    <cellStyle name="Calculation 6 5 2 20 2" xfId="14666" xr:uid="{00000000-0005-0000-0000-000033390000}"/>
    <cellStyle name="Calculation 6 5 2 20 2 2" xfId="14667" xr:uid="{00000000-0005-0000-0000-000034390000}"/>
    <cellStyle name="Calculation 6 5 2 20 3" xfId="14668" xr:uid="{00000000-0005-0000-0000-000035390000}"/>
    <cellStyle name="Calculation 6 5 2 21" xfId="14669" xr:uid="{00000000-0005-0000-0000-000036390000}"/>
    <cellStyle name="Calculation 6 5 2 21 2" xfId="14670" xr:uid="{00000000-0005-0000-0000-000037390000}"/>
    <cellStyle name="Calculation 6 5 2 22" xfId="14671" xr:uid="{00000000-0005-0000-0000-000038390000}"/>
    <cellStyle name="Calculation 6 5 2 23" xfId="14672" xr:uid="{00000000-0005-0000-0000-000039390000}"/>
    <cellStyle name="Calculation 6 5 2 3" xfId="14673" xr:uid="{00000000-0005-0000-0000-00003A390000}"/>
    <cellStyle name="Calculation 6 5 2 3 2" xfId="14674" xr:uid="{00000000-0005-0000-0000-00003B390000}"/>
    <cellStyle name="Calculation 6 5 2 3 2 2" xfId="14675" xr:uid="{00000000-0005-0000-0000-00003C390000}"/>
    <cellStyle name="Calculation 6 5 2 3 3" xfId="14676" xr:uid="{00000000-0005-0000-0000-00003D390000}"/>
    <cellStyle name="Calculation 6 5 2 3 4" xfId="14677" xr:uid="{00000000-0005-0000-0000-00003E390000}"/>
    <cellStyle name="Calculation 6 5 2 4" xfId="14678" xr:uid="{00000000-0005-0000-0000-00003F390000}"/>
    <cellStyle name="Calculation 6 5 2 4 2" xfId="14679" xr:uid="{00000000-0005-0000-0000-000040390000}"/>
    <cellStyle name="Calculation 6 5 2 4 2 2" xfId="14680" xr:uid="{00000000-0005-0000-0000-000041390000}"/>
    <cellStyle name="Calculation 6 5 2 4 3" xfId="14681" xr:uid="{00000000-0005-0000-0000-000042390000}"/>
    <cellStyle name="Calculation 6 5 2 4 4" xfId="14682" xr:uid="{00000000-0005-0000-0000-000043390000}"/>
    <cellStyle name="Calculation 6 5 2 5" xfId="14683" xr:uid="{00000000-0005-0000-0000-000044390000}"/>
    <cellStyle name="Calculation 6 5 2 5 2" xfId="14684" xr:uid="{00000000-0005-0000-0000-000045390000}"/>
    <cellStyle name="Calculation 6 5 2 5 2 2" xfId="14685" xr:uid="{00000000-0005-0000-0000-000046390000}"/>
    <cellStyle name="Calculation 6 5 2 5 3" xfId="14686" xr:uid="{00000000-0005-0000-0000-000047390000}"/>
    <cellStyle name="Calculation 6 5 2 6" xfId="14687" xr:uid="{00000000-0005-0000-0000-000048390000}"/>
    <cellStyle name="Calculation 6 5 2 6 2" xfId="14688" xr:uid="{00000000-0005-0000-0000-000049390000}"/>
    <cellStyle name="Calculation 6 5 2 6 2 2" xfId="14689" xr:uid="{00000000-0005-0000-0000-00004A390000}"/>
    <cellStyle name="Calculation 6 5 2 6 3" xfId="14690" xr:uid="{00000000-0005-0000-0000-00004B390000}"/>
    <cellStyle name="Calculation 6 5 2 7" xfId="14691" xr:uid="{00000000-0005-0000-0000-00004C390000}"/>
    <cellStyle name="Calculation 6 5 2 7 2" xfId="14692" xr:uid="{00000000-0005-0000-0000-00004D390000}"/>
    <cellStyle name="Calculation 6 5 2 7 2 2" xfId="14693" xr:uid="{00000000-0005-0000-0000-00004E390000}"/>
    <cellStyle name="Calculation 6 5 2 7 3" xfId="14694" xr:uid="{00000000-0005-0000-0000-00004F390000}"/>
    <cellStyle name="Calculation 6 5 2 8" xfId="14695" xr:uid="{00000000-0005-0000-0000-000050390000}"/>
    <cellStyle name="Calculation 6 5 2 8 2" xfId="14696" xr:uid="{00000000-0005-0000-0000-000051390000}"/>
    <cellStyle name="Calculation 6 5 2 8 2 2" xfId="14697" xr:uid="{00000000-0005-0000-0000-000052390000}"/>
    <cellStyle name="Calculation 6 5 2 8 3" xfId="14698" xr:uid="{00000000-0005-0000-0000-000053390000}"/>
    <cellStyle name="Calculation 6 5 2 9" xfId="14699" xr:uid="{00000000-0005-0000-0000-000054390000}"/>
    <cellStyle name="Calculation 6 5 2 9 2" xfId="14700" xr:uid="{00000000-0005-0000-0000-000055390000}"/>
    <cellStyle name="Calculation 6 5 2 9 2 2" xfId="14701" xr:uid="{00000000-0005-0000-0000-000056390000}"/>
    <cellStyle name="Calculation 6 5 2 9 3" xfId="14702" xr:uid="{00000000-0005-0000-0000-000057390000}"/>
    <cellStyle name="Calculation 6 5 20" xfId="14703" xr:uid="{00000000-0005-0000-0000-000058390000}"/>
    <cellStyle name="Calculation 6 5 20 2" xfId="14704" xr:uid="{00000000-0005-0000-0000-000059390000}"/>
    <cellStyle name="Calculation 6 5 20 2 2" xfId="14705" xr:uid="{00000000-0005-0000-0000-00005A390000}"/>
    <cellStyle name="Calculation 6 5 20 3" xfId="14706" xr:uid="{00000000-0005-0000-0000-00005B390000}"/>
    <cellStyle name="Calculation 6 5 21" xfId="14707" xr:uid="{00000000-0005-0000-0000-00005C390000}"/>
    <cellStyle name="Calculation 6 5 21 2" xfId="14708" xr:uid="{00000000-0005-0000-0000-00005D390000}"/>
    <cellStyle name="Calculation 6 5 21 2 2" xfId="14709" xr:uid="{00000000-0005-0000-0000-00005E390000}"/>
    <cellStyle name="Calculation 6 5 21 3" xfId="14710" xr:uid="{00000000-0005-0000-0000-00005F390000}"/>
    <cellStyle name="Calculation 6 5 22" xfId="14711" xr:uid="{00000000-0005-0000-0000-000060390000}"/>
    <cellStyle name="Calculation 6 5 22 2" xfId="14712" xr:uid="{00000000-0005-0000-0000-000061390000}"/>
    <cellStyle name="Calculation 6 5 23" xfId="14713" xr:uid="{00000000-0005-0000-0000-000062390000}"/>
    <cellStyle name="Calculation 6 5 24" xfId="14714" xr:uid="{00000000-0005-0000-0000-000063390000}"/>
    <cellStyle name="Calculation 6 5 3" xfId="14715" xr:uid="{00000000-0005-0000-0000-000064390000}"/>
    <cellStyle name="Calculation 6 5 3 2" xfId="14716" xr:uid="{00000000-0005-0000-0000-000065390000}"/>
    <cellStyle name="Calculation 6 5 3 2 2" xfId="14717" xr:uid="{00000000-0005-0000-0000-000066390000}"/>
    <cellStyle name="Calculation 6 5 3 2 3" xfId="14718" xr:uid="{00000000-0005-0000-0000-000067390000}"/>
    <cellStyle name="Calculation 6 5 3 3" xfId="14719" xr:uid="{00000000-0005-0000-0000-000068390000}"/>
    <cellStyle name="Calculation 6 5 3 3 2" xfId="14720" xr:uid="{00000000-0005-0000-0000-000069390000}"/>
    <cellStyle name="Calculation 6 5 3 4" xfId="14721" xr:uid="{00000000-0005-0000-0000-00006A390000}"/>
    <cellStyle name="Calculation 6 5 4" xfId="14722" xr:uid="{00000000-0005-0000-0000-00006B390000}"/>
    <cellStyle name="Calculation 6 5 4 2" xfId="14723" xr:uid="{00000000-0005-0000-0000-00006C390000}"/>
    <cellStyle name="Calculation 6 5 4 2 2" xfId="14724" xr:uid="{00000000-0005-0000-0000-00006D390000}"/>
    <cellStyle name="Calculation 6 5 4 3" xfId="14725" xr:uid="{00000000-0005-0000-0000-00006E390000}"/>
    <cellStyle name="Calculation 6 5 4 4" xfId="14726" xr:uid="{00000000-0005-0000-0000-00006F390000}"/>
    <cellStyle name="Calculation 6 5 5" xfId="14727" xr:uid="{00000000-0005-0000-0000-000070390000}"/>
    <cellStyle name="Calculation 6 5 5 2" xfId="14728" xr:uid="{00000000-0005-0000-0000-000071390000}"/>
    <cellStyle name="Calculation 6 5 5 2 2" xfId="14729" xr:uid="{00000000-0005-0000-0000-000072390000}"/>
    <cellStyle name="Calculation 6 5 5 3" xfId="14730" xr:uid="{00000000-0005-0000-0000-000073390000}"/>
    <cellStyle name="Calculation 6 5 5 4" xfId="14731" xr:uid="{00000000-0005-0000-0000-000074390000}"/>
    <cellStyle name="Calculation 6 5 6" xfId="14732" xr:uid="{00000000-0005-0000-0000-000075390000}"/>
    <cellStyle name="Calculation 6 5 6 2" xfId="14733" xr:uid="{00000000-0005-0000-0000-000076390000}"/>
    <cellStyle name="Calculation 6 5 6 2 2" xfId="14734" xr:uid="{00000000-0005-0000-0000-000077390000}"/>
    <cellStyle name="Calculation 6 5 6 3" xfId="14735" xr:uid="{00000000-0005-0000-0000-000078390000}"/>
    <cellStyle name="Calculation 6 5 7" xfId="14736" xr:uid="{00000000-0005-0000-0000-000079390000}"/>
    <cellStyle name="Calculation 6 5 7 2" xfId="14737" xr:uid="{00000000-0005-0000-0000-00007A390000}"/>
    <cellStyle name="Calculation 6 5 7 2 2" xfId="14738" xr:uid="{00000000-0005-0000-0000-00007B390000}"/>
    <cellStyle name="Calculation 6 5 7 3" xfId="14739" xr:uid="{00000000-0005-0000-0000-00007C390000}"/>
    <cellStyle name="Calculation 6 5 8" xfId="14740" xr:uid="{00000000-0005-0000-0000-00007D390000}"/>
    <cellStyle name="Calculation 6 5 8 2" xfId="14741" xr:uid="{00000000-0005-0000-0000-00007E390000}"/>
    <cellStyle name="Calculation 6 5 8 2 2" xfId="14742" xr:uid="{00000000-0005-0000-0000-00007F390000}"/>
    <cellStyle name="Calculation 6 5 8 3" xfId="14743" xr:uid="{00000000-0005-0000-0000-000080390000}"/>
    <cellStyle name="Calculation 6 5 9" xfId="14744" xr:uid="{00000000-0005-0000-0000-000081390000}"/>
    <cellStyle name="Calculation 6 5 9 2" xfId="14745" xr:uid="{00000000-0005-0000-0000-000082390000}"/>
    <cellStyle name="Calculation 6 5 9 2 2" xfId="14746" xr:uid="{00000000-0005-0000-0000-000083390000}"/>
    <cellStyle name="Calculation 6 5 9 3" xfId="14747" xr:uid="{00000000-0005-0000-0000-000084390000}"/>
    <cellStyle name="Calculation 6 6" xfId="14748" xr:uid="{00000000-0005-0000-0000-000085390000}"/>
    <cellStyle name="Calculation 6 6 10" xfId="14749" xr:uid="{00000000-0005-0000-0000-000086390000}"/>
    <cellStyle name="Calculation 6 6 10 2" xfId="14750" xr:uid="{00000000-0005-0000-0000-000087390000}"/>
    <cellStyle name="Calculation 6 6 10 2 2" xfId="14751" xr:uid="{00000000-0005-0000-0000-000088390000}"/>
    <cellStyle name="Calculation 6 6 10 3" xfId="14752" xr:uid="{00000000-0005-0000-0000-000089390000}"/>
    <cellStyle name="Calculation 6 6 11" xfId="14753" xr:uid="{00000000-0005-0000-0000-00008A390000}"/>
    <cellStyle name="Calculation 6 6 11 2" xfId="14754" xr:uid="{00000000-0005-0000-0000-00008B390000}"/>
    <cellStyle name="Calculation 6 6 11 2 2" xfId="14755" xr:uid="{00000000-0005-0000-0000-00008C390000}"/>
    <cellStyle name="Calculation 6 6 11 3" xfId="14756" xr:uid="{00000000-0005-0000-0000-00008D390000}"/>
    <cellStyle name="Calculation 6 6 12" xfId="14757" xr:uid="{00000000-0005-0000-0000-00008E390000}"/>
    <cellStyle name="Calculation 6 6 12 2" xfId="14758" xr:uid="{00000000-0005-0000-0000-00008F390000}"/>
    <cellStyle name="Calculation 6 6 12 2 2" xfId="14759" xr:uid="{00000000-0005-0000-0000-000090390000}"/>
    <cellStyle name="Calculation 6 6 12 3" xfId="14760" xr:uid="{00000000-0005-0000-0000-000091390000}"/>
    <cellStyle name="Calculation 6 6 13" xfId="14761" xr:uid="{00000000-0005-0000-0000-000092390000}"/>
    <cellStyle name="Calculation 6 6 13 2" xfId="14762" xr:uid="{00000000-0005-0000-0000-000093390000}"/>
    <cellStyle name="Calculation 6 6 13 2 2" xfId="14763" xr:uid="{00000000-0005-0000-0000-000094390000}"/>
    <cellStyle name="Calculation 6 6 13 3" xfId="14764" xr:uid="{00000000-0005-0000-0000-000095390000}"/>
    <cellStyle name="Calculation 6 6 14" xfId="14765" xr:uid="{00000000-0005-0000-0000-000096390000}"/>
    <cellStyle name="Calculation 6 6 14 2" xfId="14766" xr:uid="{00000000-0005-0000-0000-000097390000}"/>
    <cellStyle name="Calculation 6 6 14 2 2" xfId="14767" xr:uid="{00000000-0005-0000-0000-000098390000}"/>
    <cellStyle name="Calculation 6 6 14 3" xfId="14768" xr:uid="{00000000-0005-0000-0000-000099390000}"/>
    <cellStyle name="Calculation 6 6 15" xfId="14769" xr:uid="{00000000-0005-0000-0000-00009A390000}"/>
    <cellStyle name="Calculation 6 6 15 2" xfId="14770" xr:uid="{00000000-0005-0000-0000-00009B390000}"/>
    <cellStyle name="Calculation 6 6 15 2 2" xfId="14771" xr:uid="{00000000-0005-0000-0000-00009C390000}"/>
    <cellStyle name="Calculation 6 6 15 3" xfId="14772" xr:uid="{00000000-0005-0000-0000-00009D390000}"/>
    <cellStyle name="Calculation 6 6 16" xfId="14773" xr:uid="{00000000-0005-0000-0000-00009E390000}"/>
    <cellStyle name="Calculation 6 6 16 2" xfId="14774" xr:uid="{00000000-0005-0000-0000-00009F390000}"/>
    <cellStyle name="Calculation 6 6 16 2 2" xfId="14775" xr:uid="{00000000-0005-0000-0000-0000A0390000}"/>
    <cellStyle name="Calculation 6 6 16 3" xfId="14776" xr:uid="{00000000-0005-0000-0000-0000A1390000}"/>
    <cellStyle name="Calculation 6 6 17" xfId="14777" xr:uid="{00000000-0005-0000-0000-0000A2390000}"/>
    <cellStyle name="Calculation 6 6 17 2" xfId="14778" xr:uid="{00000000-0005-0000-0000-0000A3390000}"/>
    <cellStyle name="Calculation 6 6 17 2 2" xfId="14779" xr:uid="{00000000-0005-0000-0000-0000A4390000}"/>
    <cellStyle name="Calculation 6 6 17 3" xfId="14780" xr:uid="{00000000-0005-0000-0000-0000A5390000}"/>
    <cellStyle name="Calculation 6 6 18" xfId="14781" xr:uid="{00000000-0005-0000-0000-0000A6390000}"/>
    <cellStyle name="Calculation 6 6 18 2" xfId="14782" xr:uid="{00000000-0005-0000-0000-0000A7390000}"/>
    <cellStyle name="Calculation 6 6 18 2 2" xfId="14783" xr:uid="{00000000-0005-0000-0000-0000A8390000}"/>
    <cellStyle name="Calculation 6 6 18 3" xfId="14784" xr:uid="{00000000-0005-0000-0000-0000A9390000}"/>
    <cellStyle name="Calculation 6 6 19" xfId="14785" xr:uid="{00000000-0005-0000-0000-0000AA390000}"/>
    <cellStyle name="Calculation 6 6 19 2" xfId="14786" xr:uid="{00000000-0005-0000-0000-0000AB390000}"/>
    <cellStyle name="Calculation 6 6 19 2 2" xfId="14787" xr:uid="{00000000-0005-0000-0000-0000AC390000}"/>
    <cellStyle name="Calculation 6 6 19 3" xfId="14788" xr:uid="{00000000-0005-0000-0000-0000AD390000}"/>
    <cellStyle name="Calculation 6 6 2" xfId="14789" xr:uid="{00000000-0005-0000-0000-0000AE390000}"/>
    <cellStyle name="Calculation 6 6 2 2" xfId="14790" xr:uid="{00000000-0005-0000-0000-0000AF390000}"/>
    <cellStyle name="Calculation 6 6 2 2 2" xfId="14791" xr:uid="{00000000-0005-0000-0000-0000B0390000}"/>
    <cellStyle name="Calculation 6 6 2 2 3" xfId="14792" xr:uid="{00000000-0005-0000-0000-0000B1390000}"/>
    <cellStyle name="Calculation 6 6 2 3" xfId="14793" xr:uid="{00000000-0005-0000-0000-0000B2390000}"/>
    <cellStyle name="Calculation 6 6 2 3 2" xfId="14794" xr:uid="{00000000-0005-0000-0000-0000B3390000}"/>
    <cellStyle name="Calculation 6 6 2 4" xfId="14795" xr:uid="{00000000-0005-0000-0000-0000B4390000}"/>
    <cellStyle name="Calculation 6 6 20" xfId="14796" xr:uid="{00000000-0005-0000-0000-0000B5390000}"/>
    <cellStyle name="Calculation 6 6 20 2" xfId="14797" xr:uid="{00000000-0005-0000-0000-0000B6390000}"/>
    <cellStyle name="Calculation 6 6 20 2 2" xfId="14798" xr:uid="{00000000-0005-0000-0000-0000B7390000}"/>
    <cellStyle name="Calculation 6 6 20 3" xfId="14799" xr:uid="{00000000-0005-0000-0000-0000B8390000}"/>
    <cellStyle name="Calculation 6 6 21" xfId="14800" xr:uid="{00000000-0005-0000-0000-0000B9390000}"/>
    <cellStyle name="Calculation 6 6 21 2" xfId="14801" xr:uid="{00000000-0005-0000-0000-0000BA390000}"/>
    <cellStyle name="Calculation 6 6 22" xfId="14802" xr:uid="{00000000-0005-0000-0000-0000BB390000}"/>
    <cellStyle name="Calculation 6 6 23" xfId="14803" xr:uid="{00000000-0005-0000-0000-0000BC390000}"/>
    <cellStyle name="Calculation 6 6 3" xfId="14804" xr:uid="{00000000-0005-0000-0000-0000BD390000}"/>
    <cellStyle name="Calculation 6 6 3 2" xfId="14805" xr:uid="{00000000-0005-0000-0000-0000BE390000}"/>
    <cellStyle name="Calculation 6 6 3 2 2" xfId="14806" xr:uid="{00000000-0005-0000-0000-0000BF390000}"/>
    <cellStyle name="Calculation 6 6 3 3" xfId="14807" xr:uid="{00000000-0005-0000-0000-0000C0390000}"/>
    <cellStyle name="Calculation 6 6 3 4" xfId="14808" xr:uid="{00000000-0005-0000-0000-0000C1390000}"/>
    <cellStyle name="Calculation 6 6 4" xfId="14809" xr:uid="{00000000-0005-0000-0000-0000C2390000}"/>
    <cellStyle name="Calculation 6 6 4 2" xfId="14810" xr:uid="{00000000-0005-0000-0000-0000C3390000}"/>
    <cellStyle name="Calculation 6 6 4 2 2" xfId="14811" xr:uid="{00000000-0005-0000-0000-0000C4390000}"/>
    <cellStyle name="Calculation 6 6 4 3" xfId="14812" xr:uid="{00000000-0005-0000-0000-0000C5390000}"/>
    <cellStyle name="Calculation 6 6 4 4" xfId="14813" xr:uid="{00000000-0005-0000-0000-0000C6390000}"/>
    <cellStyle name="Calculation 6 6 5" xfId="14814" xr:uid="{00000000-0005-0000-0000-0000C7390000}"/>
    <cellStyle name="Calculation 6 6 5 2" xfId="14815" xr:uid="{00000000-0005-0000-0000-0000C8390000}"/>
    <cellStyle name="Calculation 6 6 5 2 2" xfId="14816" xr:uid="{00000000-0005-0000-0000-0000C9390000}"/>
    <cellStyle name="Calculation 6 6 5 3" xfId="14817" xr:uid="{00000000-0005-0000-0000-0000CA390000}"/>
    <cellStyle name="Calculation 6 6 6" xfId="14818" xr:uid="{00000000-0005-0000-0000-0000CB390000}"/>
    <cellStyle name="Calculation 6 6 6 2" xfId="14819" xr:uid="{00000000-0005-0000-0000-0000CC390000}"/>
    <cellStyle name="Calculation 6 6 6 2 2" xfId="14820" xr:uid="{00000000-0005-0000-0000-0000CD390000}"/>
    <cellStyle name="Calculation 6 6 6 3" xfId="14821" xr:uid="{00000000-0005-0000-0000-0000CE390000}"/>
    <cellStyle name="Calculation 6 6 7" xfId="14822" xr:uid="{00000000-0005-0000-0000-0000CF390000}"/>
    <cellStyle name="Calculation 6 6 7 2" xfId="14823" xr:uid="{00000000-0005-0000-0000-0000D0390000}"/>
    <cellStyle name="Calculation 6 6 7 2 2" xfId="14824" xr:uid="{00000000-0005-0000-0000-0000D1390000}"/>
    <cellStyle name="Calculation 6 6 7 3" xfId="14825" xr:uid="{00000000-0005-0000-0000-0000D2390000}"/>
    <cellStyle name="Calculation 6 6 8" xfId="14826" xr:uid="{00000000-0005-0000-0000-0000D3390000}"/>
    <cellStyle name="Calculation 6 6 8 2" xfId="14827" xr:uid="{00000000-0005-0000-0000-0000D4390000}"/>
    <cellStyle name="Calculation 6 6 8 2 2" xfId="14828" xr:uid="{00000000-0005-0000-0000-0000D5390000}"/>
    <cellStyle name="Calculation 6 6 8 3" xfId="14829" xr:uid="{00000000-0005-0000-0000-0000D6390000}"/>
    <cellStyle name="Calculation 6 6 9" xfId="14830" xr:uid="{00000000-0005-0000-0000-0000D7390000}"/>
    <cellStyle name="Calculation 6 6 9 2" xfId="14831" xr:uid="{00000000-0005-0000-0000-0000D8390000}"/>
    <cellStyle name="Calculation 6 6 9 2 2" xfId="14832" xr:uid="{00000000-0005-0000-0000-0000D9390000}"/>
    <cellStyle name="Calculation 6 6 9 3" xfId="14833" xr:uid="{00000000-0005-0000-0000-0000DA390000}"/>
    <cellStyle name="Calculation 6 7" xfId="14834" xr:uid="{00000000-0005-0000-0000-0000DB390000}"/>
    <cellStyle name="Calculation 6 7 2" xfId="14835" xr:uid="{00000000-0005-0000-0000-0000DC390000}"/>
    <cellStyle name="Calculation 6 7 2 2" xfId="14836" xr:uid="{00000000-0005-0000-0000-0000DD390000}"/>
    <cellStyle name="Calculation 6 7 2 3" xfId="14837" xr:uid="{00000000-0005-0000-0000-0000DE390000}"/>
    <cellStyle name="Calculation 6 7 3" xfId="14838" xr:uid="{00000000-0005-0000-0000-0000DF390000}"/>
    <cellStyle name="Calculation 6 7 3 2" xfId="14839" xr:uid="{00000000-0005-0000-0000-0000E0390000}"/>
    <cellStyle name="Calculation 6 7 4" xfId="14840" xr:uid="{00000000-0005-0000-0000-0000E1390000}"/>
    <cellStyle name="Calculation 6 8" xfId="14841" xr:uid="{00000000-0005-0000-0000-0000E2390000}"/>
    <cellStyle name="Calculation 6 8 2" xfId="14842" xr:uid="{00000000-0005-0000-0000-0000E3390000}"/>
    <cellStyle name="Calculation 6 8 2 2" xfId="14843" xr:uid="{00000000-0005-0000-0000-0000E4390000}"/>
    <cellStyle name="Calculation 6 8 2 3" xfId="14844" xr:uid="{00000000-0005-0000-0000-0000E5390000}"/>
    <cellStyle name="Calculation 6 8 3" xfId="14845" xr:uid="{00000000-0005-0000-0000-0000E6390000}"/>
    <cellStyle name="Calculation 6 8 4" xfId="14846" xr:uid="{00000000-0005-0000-0000-0000E7390000}"/>
    <cellStyle name="Calculation 6 9" xfId="14847" xr:uid="{00000000-0005-0000-0000-0000E8390000}"/>
    <cellStyle name="Calculation 6 9 2" xfId="14848" xr:uid="{00000000-0005-0000-0000-0000E9390000}"/>
    <cellStyle name="Calculation 6 9 2 2" xfId="14849" xr:uid="{00000000-0005-0000-0000-0000EA390000}"/>
    <cellStyle name="Calculation 6 9 3" xfId="14850" xr:uid="{00000000-0005-0000-0000-0000EB390000}"/>
    <cellStyle name="Calculation 6 9 4" xfId="14851" xr:uid="{00000000-0005-0000-0000-0000EC390000}"/>
    <cellStyle name="Calculation 7" xfId="14852" xr:uid="{00000000-0005-0000-0000-0000ED390000}"/>
    <cellStyle name="Calculation 8" xfId="50394" xr:uid="{D720BF44-0D86-4CFD-B9E7-F47E3E0B7F60}"/>
    <cellStyle name="Calculation 9" xfId="50439" xr:uid="{A8DA915E-C1FD-4EB5-910B-9D4C344DAF0D}"/>
    <cellStyle name="CellBACode" xfId="14853" xr:uid="{00000000-0005-0000-0000-0000EE390000}"/>
    <cellStyle name="CellBAName" xfId="14854" xr:uid="{00000000-0005-0000-0000-0000EF390000}"/>
    <cellStyle name="CellBAValue" xfId="14855" xr:uid="{00000000-0005-0000-0000-0000F0390000}"/>
    <cellStyle name="CellBAValue 2" xfId="14856" xr:uid="{00000000-0005-0000-0000-0000F1390000}"/>
    <cellStyle name="CellMCCode" xfId="14857" xr:uid="{00000000-0005-0000-0000-0000F2390000}"/>
    <cellStyle name="CellMCCode 2 2" xfId="50538" xr:uid="{235CA686-CA21-478A-96B2-8033A774E2EF}"/>
    <cellStyle name="CellMCName" xfId="14858" xr:uid="{00000000-0005-0000-0000-0000F3390000}"/>
    <cellStyle name="CellMCName 2 2" xfId="50537" xr:uid="{0F37CE89-65E4-4897-BEB9-96D511C78846}"/>
    <cellStyle name="CellMCValue" xfId="14859" xr:uid="{00000000-0005-0000-0000-0000F4390000}"/>
    <cellStyle name="CellNationCode" xfId="14860" xr:uid="{00000000-0005-0000-0000-0000F5390000}"/>
    <cellStyle name="CellNationCode 2 2" xfId="50536" xr:uid="{EA5D026B-AFD9-4F59-93E9-71F48A942095}"/>
    <cellStyle name="CellNationName" xfId="14861" xr:uid="{00000000-0005-0000-0000-0000F6390000}"/>
    <cellStyle name="CellNationName 2 2" xfId="50535" xr:uid="{C01FE857-0633-4195-A563-677838DB6A21}"/>
    <cellStyle name="CellNationSubCode" xfId="14862" xr:uid="{00000000-0005-0000-0000-0000F7390000}"/>
    <cellStyle name="CellNationSubName" xfId="14863" xr:uid="{00000000-0005-0000-0000-0000F8390000}"/>
    <cellStyle name="CellNationSubName 2 2" xfId="50542" xr:uid="{AC44A20E-C404-4874-90F6-3F20938C34A2}"/>
    <cellStyle name="CellNationSubValue" xfId="14864" xr:uid="{00000000-0005-0000-0000-0000F9390000}"/>
    <cellStyle name="CellNationValue" xfId="14865" xr:uid="{00000000-0005-0000-0000-0000FA390000}"/>
    <cellStyle name="CellNationValue 2" xfId="14866" xr:uid="{00000000-0005-0000-0000-0000FB390000}"/>
    <cellStyle name="CellNationValue 2 2" xfId="50451" xr:uid="{016C64A0-4969-4640-8D9E-30D174C50CD5}"/>
    <cellStyle name="CellNationValue 2 2 2" xfId="50533" xr:uid="{CF98C2B7-5F85-469B-947E-33B94675C254}"/>
    <cellStyle name="CellNationValue 2 3" xfId="50463" xr:uid="{1D53AF41-7FF2-4519-A323-7482890CBC12}"/>
    <cellStyle name="CellNationValue 2 4" xfId="50487" xr:uid="{30D2994F-335F-42F6-85CA-2BCFD8290D4C}"/>
    <cellStyle name="CellNationValue 2 5" xfId="50578" xr:uid="{F7EA1C15-5E27-4DBD-81B3-0F8054565933}"/>
    <cellStyle name="CellNationValue 3" xfId="50440" xr:uid="{F8E774A6-39F2-4E5C-9148-2FCE2249CD05}"/>
    <cellStyle name="CellNationValue 4" xfId="50437" xr:uid="{4CE740E2-BD1F-4558-A015-E7B5D4D50D48}"/>
    <cellStyle name="CellNationValue 5" xfId="50475" xr:uid="{47CF68D6-B3C6-4D4C-9057-62438AA906E2}"/>
    <cellStyle name="CellNationValue 6" xfId="50519" xr:uid="{8F7D492E-520D-494A-B737-B6ECECAD9A36}"/>
    <cellStyle name="CellNormal" xfId="14867" xr:uid="{00000000-0005-0000-0000-0000FC390000}"/>
    <cellStyle name="CellRegionCode" xfId="14868" xr:uid="{00000000-0005-0000-0000-0000FD390000}"/>
    <cellStyle name="CellRegionCode 2 2" xfId="50540" xr:uid="{7FB95A47-51D3-4D56-BD37-98CFC4FB7F58}"/>
    <cellStyle name="CellRegionName" xfId="14869" xr:uid="{00000000-0005-0000-0000-0000FE390000}"/>
    <cellStyle name="CellRegionName 2 2" xfId="50539" xr:uid="{030AC836-2910-4AB7-9358-DD9978B46BC4}"/>
    <cellStyle name="CellRegionValue" xfId="14870" xr:uid="{00000000-0005-0000-0000-0000FF390000}"/>
    <cellStyle name="CellUACode" xfId="14871" xr:uid="{00000000-0005-0000-0000-0000003A0000}"/>
    <cellStyle name="CellUACode 2 2" xfId="50534" xr:uid="{B9475778-B783-44C7-BC59-E3C8C8F855A1}"/>
    <cellStyle name="CellUAName" xfId="14872" xr:uid="{00000000-0005-0000-0000-0000013A0000}"/>
    <cellStyle name="CellUAName 2 2" xfId="50541" xr:uid="{D266A5E6-9D68-49E6-B113-D1F06E6A2FF5}"/>
    <cellStyle name="CellUAValue" xfId="14873" xr:uid="{00000000-0005-0000-0000-0000023A0000}"/>
    <cellStyle name="CellUAValue 2" xfId="14874" xr:uid="{00000000-0005-0000-0000-0000033A0000}"/>
    <cellStyle name="CellUAValue 2 2" xfId="14875" xr:uid="{00000000-0005-0000-0000-0000043A0000}"/>
    <cellStyle name="CellUAValue 2 2 2" xfId="50458" xr:uid="{63FD4E47-F987-411A-B443-A5890D10FA80}"/>
    <cellStyle name="CellUAValue 2 2 3" xfId="50466" xr:uid="{D73CC1A2-7198-4A86-82CC-10ED8CBC3832}"/>
    <cellStyle name="CellUAValue 2 2 4" xfId="50493" xr:uid="{F9B12A66-D8EE-4C0E-B8B2-465507CD6F80}"/>
    <cellStyle name="CellUAValue 2 2 5" xfId="50585" xr:uid="{DA76134D-8C47-4101-9545-D31AD3E30E05}"/>
    <cellStyle name="CellUAValue 2 3" xfId="50448" xr:uid="{AF4D35FC-41DD-4B92-A47D-16F97AD6ED7A}"/>
    <cellStyle name="CellUAValue 2 4" xfId="50461" xr:uid="{8B98C1F8-6658-40D2-93E0-86A00E43D25B}"/>
    <cellStyle name="CellUAValue 2 5" xfId="50484" xr:uid="{543691E5-14F0-4CAE-B6E3-542BCCA1E6A9}"/>
    <cellStyle name="CellUAValue 2 6" xfId="50521" xr:uid="{4F797F3B-D43B-40B1-9289-8F6C8BF41228}"/>
    <cellStyle name="CellUAValue 3" xfId="14876" xr:uid="{00000000-0005-0000-0000-0000053A0000}"/>
    <cellStyle name="CellUAValue 3 2" xfId="50452" xr:uid="{E21B0039-ED48-4309-BA09-94D7D400C455}"/>
    <cellStyle name="CellUAValue 3 3" xfId="50464" xr:uid="{1C9C18B8-C929-4663-970E-2A2E24EAD030}"/>
    <cellStyle name="CellUAValue 3 4" xfId="50488" xr:uid="{94090A8B-363E-4B0B-A238-E95B532E051E}"/>
    <cellStyle name="CellUAValue 3 5" xfId="50579" xr:uid="{EBE88348-1D67-49FD-94A8-CD8979C193F4}"/>
    <cellStyle name="CellUAValue 4" xfId="50441" xr:uid="{037F3525-6683-476C-A9B7-245943E58B54}"/>
    <cellStyle name="CellUAValue 5" xfId="50436" xr:uid="{2E480904-D699-4332-88CD-21EEE448B899}"/>
    <cellStyle name="CellUAValue 6" xfId="50476" xr:uid="{CF5C5C40-393A-4998-99D3-BF63E8FE1BAE}"/>
    <cellStyle name="CellUAValue 7" xfId="50520" xr:uid="{D593F982-2154-40BA-81AA-AD2D0D27329D}"/>
    <cellStyle name="Characteristic" xfId="14877" xr:uid="{00000000-0005-0000-0000-0000063A0000}"/>
    <cellStyle name="CharactGroup" xfId="14878" xr:uid="{00000000-0005-0000-0000-0000073A0000}"/>
    <cellStyle name="CharactNote" xfId="14879" xr:uid="{00000000-0005-0000-0000-0000083A0000}"/>
    <cellStyle name="CharactType" xfId="14880" xr:uid="{00000000-0005-0000-0000-0000093A0000}"/>
    <cellStyle name="CharactValue" xfId="14881" xr:uid="{00000000-0005-0000-0000-00000A3A0000}"/>
    <cellStyle name="CharactValueNote" xfId="14882" xr:uid="{00000000-0005-0000-0000-00000B3A0000}"/>
    <cellStyle name="CharShortType" xfId="14883" xr:uid="{00000000-0005-0000-0000-00000C3A0000}"/>
    <cellStyle name="Check Cell 2" xfId="14884" xr:uid="{00000000-0005-0000-0000-00000D3A0000}"/>
    <cellStyle name="Check Cell 2 10" xfId="14885" xr:uid="{00000000-0005-0000-0000-00000E3A0000}"/>
    <cellStyle name="Check Cell 2 11" xfId="14886" xr:uid="{00000000-0005-0000-0000-00000F3A0000}"/>
    <cellStyle name="Check Cell 2 12" xfId="14887" xr:uid="{00000000-0005-0000-0000-0000103A0000}"/>
    <cellStyle name="Check Cell 2 13" xfId="14888" xr:uid="{00000000-0005-0000-0000-0000113A0000}"/>
    <cellStyle name="Check Cell 2 2" xfId="14889" xr:uid="{00000000-0005-0000-0000-0000123A0000}"/>
    <cellStyle name="Check Cell 2 3" xfId="14890" xr:uid="{00000000-0005-0000-0000-0000133A0000}"/>
    <cellStyle name="Check Cell 2 4" xfId="14891" xr:uid="{00000000-0005-0000-0000-0000143A0000}"/>
    <cellStyle name="Check Cell 2 5" xfId="14892" xr:uid="{00000000-0005-0000-0000-0000153A0000}"/>
    <cellStyle name="Check Cell 2 6" xfId="14893" xr:uid="{00000000-0005-0000-0000-0000163A0000}"/>
    <cellStyle name="Check Cell 2 7" xfId="14894" xr:uid="{00000000-0005-0000-0000-0000173A0000}"/>
    <cellStyle name="Check Cell 2 8" xfId="14895" xr:uid="{00000000-0005-0000-0000-0000183A0000}"/>
    <cellStyle name="Check Cell 2 9" xfId="14896" xr:uid="{00000000-0005-0000-0000-0000193A0000}"/>
    <cellStyle name="Check Cell 3" xfId="14897" xr:uid="{00000000-0005-0000-0000-00001A3A0000}"/>
    <cellStyle name="Check Cell 3 10" xfId="14898" xr:uid="{00000000-0005-0000-0000-00001B3A0000}"/>
    <cellStyle name="Check Cell 3 11" xfId="14899" xr:uid="{00000000-0005-0000-0000-00001C3A0000}"/>
    <cellStyle name="Check Cell 3 12" xfId="14900" xr:uid="{00000000-0005-0000-0000-00001D3A0000}"/>
    <cellStyle name="Check Cell 3 13" xfId="14901" xr:uid="{00000000-0005-0000-0000-00001E3A0000}"/>
    <cellStyle name="Check Cell 3 2" xfId="14902" xr:uid="{00000000-0005-0000-0000-00001F3A0000}"/>
    <cellStyle name="Check Cell 3 3" xfId="14903" xr:uid="{00000000-0005-0000-0000-0000203A0000}"/>
    <cellStyle name="Check Cell 3 4" xfId="14904" xr:uid="{00000000-0005-0000-0000-0000213A0000}"/>
    <cellStyle name="Check Cell 3 5" xfId="14905" xr:uid="{00000000-0005-0000-0000-0000223A0000}"/>
    <cellStyle name="Check Cell 3 6" xfId="14906" xr:uid="{00000000-0005-0000-0000-0000233A0000}"/>
    <cellStyle name="Check Cell 3 7" xfId="14907" xr:uid="{00000000-0005-0000-0000-0000243A0000}"/>
    <cellStyle name="Check Cell 3 8" xfId="14908" xr:uid="{00000000-0005-0000-0000-0000253A0000}"/>
    <cellStyle name="Check Cell 3 9" xfId="14909" xr:uid="{00000000-0005-0000-0000-0000263A0000}"/>
    <cellStyle name="Check Cell 4" xfId="14910" xr:uid="{00000000-0005-0000-0000-0000273A0000}"/>
    <cellStyle name="Check Cell 4 10" xfId="14911" xr:uid="{00000000-0005-0000-0000-0000283A0000}"/>
    <cellStyle name="Check Cell 4 11" xfId="14912" xr:uid="{00000000-0005-0000-0000-0000293A0000}"/>
    <cellStyle name="Check Cell 4 12" xfId="14913" xr:uid="{00000000-0005-0000-0000-00002A3A0000}"/>
    <cellStyle name="Check Cell 4 13" xfId="14914" xr:uid="{00000000-0005-0000-0000-00002B3A0000}"/>
    <cellStyle name="Check Cell 4 2" xfId="14915" xr:uid="{00000000-0005-0000-0000-00002C3A0000}"/>
    <cellStyle name="Check Cell 4 3" xfId="14916" xr:uid="{00000000-0005-0000-0000-00002D3A0000}"/>
    <cellStyle name="Check Cell 4 4" xfId="14917" xr:uid="{00000000-0005-0000-0000-00002E3A0000}"/>
    <cellStyle name="Check Cell 4 5" xfId="14918" xr:uid="{00000000-0005-0000-0000-00002F3A0000}"/>
    <cellStyle name="Check Cell 4 6" xfId="14919" xr:uid="{00000000-0005-0000-0000-0000303A0000}"/>
    <cellStyle name="Check Cell 4 7" xfId="14920" xr:uid="{00000000-0005-0000-0000-0000313A0000}"/>
    <cellStyle name="Check Cell 4 8" xfId="14921" xr:uid="{00000000-0005-0000-0000-0000323A0000}"/>
    <cellStyle name="Check Cell 4 9" xfId="14922" xr:uid="{00000000-0005-0000-0000-0000333A0000}"/>
    <cellStyle name="Check Cell 5" xfId="14923" xr:uid="{00000000-0005-0000-0000-0000343A0000}"/>
    <cellStyle name="Check Cell 5 10" xfId="14924" xr:uid="{00000000-0005-0000-0000-0000353A0000}"/>
    <cellStyle name="Check Cell 5 11" xfId="14925" xr:uid="{00000000-0005-0000-0000-0000363A0000}"/>
    <cellStyle name="Check Cell 5 12" xfId="14926" xr:uid="{00000000-0005-0000-0000-0000373A0000}"/>
    <cellStyle name="Check Cell 5 13" xfId="14927" xr:uid="{00000000-0005-0000-0000-0000383A0000}"/>
    <cellStyle name="Check Cell 5 2" xfId="14928" xr:uid="{00000000-0005-0000-0000-0000393A0000}"/>
    <cellStyle name="Check Cell 5 3" xfId="14929" xr:uid="{00000000-0005-0000-0000-00003A3A0000}"/>
    <cellStyle name="Check Cell 5 4" xfId="14930" xr:uid="{00000000-0005-0000-0000-00003B3A0000}"/>
    <cellStyle name="Check Cell 5 5" xfId="14931" xr:uid="{00000000-0005-0000-0000-00003C3A0000}"/>
    <cellStyle name="Check Cell 5 6" xfId="14932" xr:uid="{00000000-0005-0000-0000-00003D3A0000}"/>
    <cellStyle name="Check Cell 5 7" xfId="14933" xr:uid="{00000000-0005-0000-0000-00003E3A0000}"/>
    <cellStyle name="Check Cell 5 8" xfId="14934" xr:uid="{00000000-0005-0000-0000-00003F3A0000}"/>
    <cellStyle name="Check Cell 5 9" xfId="14935" xr:uid="{00000000-0005-0000-0000-0000403A0000}"/>
    <cellStyle name="Check Cell 6" xfId="14936" xr:uid="{00000000-0005-0000-0000-0000413A0000}"/>
    <cellStyle name="Check Cell 6 10" xfId="14937" xr:uid="{00000000-0005-0000-0000-0000423A0000}"/>
    <cellStyle name="Check Cell 6 11" xfId="14938" xr:uid="{00000000-0005-0000-0000-0000433A0000}"/>
    <cellStyle name="Check Cell 6 12" xfId="14939" xr:uid="{00000000-0005-0000-0000-0000443A0000}"/>
    <cellStyle name="Check Cell 6 13" xfId="14940" xr:uid="{00000000-0005-0000-0000-0000453A0000}"/>
    <cellStyle name="Check Cell 6 2" xfId="14941" xr:uid="{00000000-0005-0000-0000-0000463A0000}"/>
    <cellStyle name="Check Cell 6 3" xfId="14942" xr:uid="{00000000-0005-0000-0000-0000473A0000}"/>
    <cellStyle name="Check Cell 6 4" xfId="14943" xr:uid="{00000000-0005-0000-0000-0000483A0000}"/>
    <cellStyle name="Check Cell 6 5" xfId="14944" xr:uid="{00000000-0005-0000-0000-0000493A0000}"/>
    <cellStyle name="Check Cell 6 6" xfId="14945" xr:uid="{00000000-0005-0000-0000-00004A3A0000}"/>
    <cellStyle name="Check Cell 6 7" xfId="14946" xr:uid="{00000000-0005-0000-0000-00004B3A0000}"/>
    <cellStyle name="Check Cell 6 8" xfId="14947" xr:uid="{00000000-0005-0000-0000-00004C3A0000}"/>
    <cellStyle name="Check Cell 6 9" xfId="14948" xr:uid="{00000000-0005-0000-0000-00004D3A0000}"/>
    <cellStyle name="CIL" xfId="14949" xr:uid="{00000000-0005-0000-0000-00004E3A0000}"/>
    <cellStyle name="CIU" xfId="14950" xr:uid="{00000000-0005-0000-0000-00004F3A0000}"/>
    <cellStyle name="CodeHeading" xfId="14951" xr:uid="{00000000-0005-0000-0000-0000503A0000}"/>
    <cellStyle name="CodeHeading 2" xfId="14952" xr:uid="{00000000-0005-0000-0000-0000513A0000}"/>
    <cellStyle name="CodeHeading 3" xfId="14953" xr:uid="{00000000-0005-0000-0000-0000523A0000}"/>
    <cellStyle name="CodeHeading 4" xfId="14954" xr:uid="{00000000-0005-0000-0000-0000533A0000}"/>
    <cellStyle name="CodeHeading 5" xfId="14955" xr:uid="{00000000-0005-0000-0000-0000543A0000}"/>
    <cellStyle name="CodeHeading 6" xfId="14956" xr:uid="{00000000-0005-0000-0000-0000553A0000}"/>
    <cellStyle name="CodeHeading_5A4 PCT Slides 2010-11" xfId="14957" xr:uid="{00000000-0005-0000-0000-0000563A0000}"/>
    <cellStyle name="Comma" xfId="50387" builtinId="3"/>
    <cellStyle name="Comma -" xfId="14958" xr:uid="{00000000-0005-0000-0000-0000583A0000}"/>
    <cellStyle name="Comma  - Style1" xfId="14959" xr:uid="{00000000-0005-0000-0000-0000593A0000}"/>
    <cellStyle name="Comma  - Style2" xfId="14960" xr:uid="{00000000-0005-0000-0000-00005A3A0000}"/>
    <cellStyle name="Comma  - Style3" xfId="14961" xr:uid="{00000000-0005-0000-0000-00005B3A0000}"/>
    <cellStyle name="Comma  - Style4" xfId="14962" xr:uid="{00000000-0005-0000-0000-00005C3A0000}"/>
    <cellStyle name="Comma  - Style5" xfId="14963" xr:uid="{00000000-0005-0000-0000-00005D3A0000}"/>
    <cellStyle name="Comma  - Style6" xfId="14964" xr:uid="{00000000-0005-0000-0000-00005E3A0000}"/>
    <cellStyle name="Comma  - Style7" xfId="14965" xr:uid="{00000000-0005-0000-0000-00005F3A0000}"/>
    <cellStyle name="Comma  - Style8" xfId="14966" xr:uid="{00000000-0005-0000-0000-0000603A0000}"/>
    <cellStyle name="Comma [0] 2" xfId="14967" xr:uid="{00000000-0005-0000-0000-0000613A0000}"/>
    <cellStyle name="Comma [0] 3" xfId="14968" xr:uid="{00000000-0005-0000-0000-0000623A0000}"/>
    <cellStyle name="Comma [0] 4" xfId="14969" xr:uid="{00000000-0005-0000-0000-0000633A0000}"/>
    <cellStyle name="Comma 0" xfId="14970" xr:uid="{00000000-0005-0000-0000-0000643A0000}"/>
    <cellStyle name="Comma 0*" xfId="14971" xr:uid="{00000000-0005-0000-0000-0000653A0000}"/>
    <cellStyle name="Comma 0__MasterJRComps" xfId="14972" xr:uid="{00000000-0005-0000-0000-0000663A0000}"/>
    <cellStyle name="Comma 10" xfId="14973" xr:uid="{00000000-0005-0000-0000-0000673A0000}"/>
    <cellStyle name="Comma 11" xfId="12" xr:uid="{00000000-0005-0000-0000-0000683A0000}"/>
    <cellStyle name="Comma 11 2" xfId="14974" xr:uid="{00000000-0005-0000-0000-0000693A0000}"/>
    <cellStyle name="Comma 12" xfId="14975" xr:uid="{00000000-0005-0000-0000-00006A3A0000}"/>
    <cellStyle name="Comma 12 2" xfId="14976" xr:uid="{00000000-0005-0000-0000-00006B3A0000}"/>
    <cellStyle name="Comma 13" xfId="14977" xr:uid="{00000000-0005-0000-0000-00006C3A0000}"/>
    <cellStyle name="Comma 14" xfId="14978" xr:uid="{00000000-0005-0000-0000-00006D3A0000}"/>
    <cellStyle name="Comma 15" xfId="14979" xr:uid="{00000000-0005-0000-0000-00006E3A0000}"/>
    <cellStyle name="Comma 15 2" xfId="14980" xr:uid="{00000000-0005-0000-0000-00006F3A0000}"/>
    <cellStyle name="Comma 16" xfId="14981" xr:uid="{00000000-0005-0000-0000-0000703A0000}"/>
    <cellStyle name="Comma 16 2" xfId="14982" xr:uid="{00000000-0005-0000-0000-0000713A0000}"/>
    <cellStyle name="Comma 17" xfId="14983" xr:uid="{00000000-0005-0000-0000-0000723A0000}"/>
    <cellStyle name="Comma 18" xfId="14984" xr:uid="{00000000-0005-0000-0000-0000733A0000}"/>
    <cellStyle name="Comma 19" xfId="14985" xr:uid="{00000000-0005-0000-0000-0000743A0000}"/>
    <cellStyle name="Comma 19 2" xfId="50428" xr:uid="{798AF34C-D9E1-47BD-B199-D563C5CA04A4}"/>
    <cellStyle name="Comma 2" xfId="14986" xr:uid="{00000000-0005-0000-0000-0000753A0000}"/>
    <cellStyle name="Comma 2 2" xfId="14987" xr:uid="{00000000-0005-0000-0000-0000763A0000}"/>
    <cellStyle name="Comma 2 2 2" xfId="14988" xr:uid="{00000000-0005-0000-0000-0000773A0000}"/>
    <cellStyle name="Comma 2 2 2 2" xfId="14989" xr:uid="{00000000-0005-0000-0000-0000783A0000}"/>
    <cellStyle name="Comma 2 2 2 3" xfId="14990" xr:uid="{00000000-0005-0000-0000-0000793A0000}"/>
    <cellStyle name="Comma 2 2 2 4" xfId="50459" xr:uid="{F054DA39-9244-4A75-AB41-06ACEB281E79}"/>
    <cellStyle name="Comma 2 2 2 5" xfId="50494" xr:uid="{6BC6884D-D694-49C1-ACA2-B8FB3923AE79}"/>
    <cellStyle name="Comma 2 2 2 6" xfId="50586" xr:uid="{4B147A78-0ACB-4B53-9C36-27627B778656}"/>
    <cellStyle name="Comma 2 2 3" xfId="14991" xr:uid="{00000000-0005-0000-0000-00007A3A0000}"/>
    <cellStyle name="Comma 2 2 4" xfId="50405" xr:uid="{DC6D6EC0-5B92-4B65-989F-F4F661C23DB7}"/>
    <cellStyle name="Comma 2 3" xfId="14992" xr:uid="{00000000-0005-0000-0000-00007B3A0000}"/>
    <cellStyle name="Comma 2 3 2" xfId="14993" xr:uid="{00000000-0005-0000-0000-00007C3A0000}"/>
    <cellStyle name="Comma 2 3 2 2" xfId="14994" xr:uid="{00000000-0005-0000-0000-00007D3A0000}"/>
    <cellStyle name="Comma 2 3 3" xfId="14995" xr:uid="{00000000-0005-0000-0000-00007E3A0000}"/>
    <cellStyle name="Comma 2 3 4" xfId="14996" xr:uid="{00000000-0005-0000-0000-00007F3A0000}"/>
    <cellStyle name="Comma 2 3 4 2" xfId="14997" xr:uid="{00000000-0005-0000-0000-0000803A0000}"/>
    <cellStyle name="Comma 2 3 5" xfId="14998" xr:uid="{00000000-0005-0000-0000-0000813A0000}"/>
    <cellStyle name="Comma 2 3 6" xfId="50453" xr:uid="{5A55D436-F21A-41AE-BF0B-629642F6EE87}"/>
    <cellStyle name="Comma 2 3 7" xfId="50489" xr:uid="{F076FFCD-AB90-4E93-8007-906BBFAE4B2B}"/>
    <cellStyle name="Comma 2 3 8" xfId="50580" xr:uid="{04DC3DC1-63BE-4C60-9F8A-8944AB39D414}"/>
    <cellStyle name="Comma 2 4" xfId="14999" xr:uid="{00000000-0005-0000-0000-0000823A0000}"/>
    <cellStyle name="Comma 2 4 2" xfId="15000" xr:uid="{00000000-0005-0000-0000-0000833A0000}"/>
    <cellStyle name="Comma 2 4 3" xfId="15001" xr:uid="{00000000-0005-0000-0000-0000843A0000}"/>
    <cellStyle name="Comma 2 5" xfId="15002" xr:uid="{00000000-0005-0000-0000-0000853A0000}"/>
    <cellStyle name="Comma 2 6" xfId="15003" xr:uid="{00000000-0005-0000-0000-0000863A0000}"/>
    <cellStyle name="Comma 2 7" xfId="50395" xr:uid="{D1E07516-06C4-465F-B88E-A20E2822DDF3}"/>
    <cellStyle name="Comma 2*" xfId="15004" xr:uid="{00000000-0005-0000-0000-0000873A0000}"/>
    <cellStyle name="Comma 2__MasterJRComps" xfId="15005" xr:uid="{00000000-0005-0000-0000-0000883A0000}"/>
    <cellStyle name="Comma 20" xfId="15006" xr:uid="{00000000-0005-0000-0000-0000893A0000}"/>
    <cellStyle name="Comma 21" xfId="15007" xr:uid="{00000000-0005-0000-0000-00008A3A0000}"/>
    <cellStyle name="Comma 22" xfId="50388" xr:uid="{00000000-0005-0000-0000-00008B3A0000}"/>
    <cellStyle name="Comma 22 2" xfId="50653" xr:uid="{3745F23B-E096-4B50-8C00-D8A7F2E1ABF7}"/>
    <cellStyle name="Comma 22 3" xfId="50647" xr:uid="{652C55AC-23D4-4FBC-AD41-44F1F4711A47}"/>
    <cellStyle name="Comma 23" xfId="50425" xr:uid="{74E33835-5BA0-4249-99AA-286432E33254}"/>
    <cellStyle name="Comma 24" xfId="50522" xr:uid="{1264038E-43B2-4F11-BE20-C2D8A330672A}"/>
    <cellStyle name="Comma 25" xfId="50517" xr:uid="{8E3D8580-0ACE-4CBC-B328-F097A0099664}"/>
    <cellStyle name="Comma 25 2" xfId="50627" xr:uid="{162588FE-6C0F-4CEE-B27C-272E0A3114DE}"/>
    <cellStyle name="Comma 26" xfId="50618" xr:uid="{A1D034F3-513C-43D1-8E3E-C8249D122BD3}"/>
    <cellStyle name="Comma 3" xfId="15008" xr:uid="{00000000-0005-0000-0000-00008C3A0000}"/>
    <cellStyle name="Comma 3 2" xfId="14" xr:uid="{00000000-0005-0000-0000-00008D3A0000}"/>
    <cellStyle name="Comma 3 2 2" xfId="15009" xr:uid="{00000000-0005-0000-0000-00008E3A0000}"/>
    <cellStyle name="Comma 3 2 2 2" xfId="15010" xr:uid="{00000000-0005-0000-0000-00008F3A0000}"/>
    <cellStyle name="Comma 3 2 3" xfId="15011" xr:uid="{00000000-0005-0000-0000-0000903A0000}"/>
    <cellStyle name="Comma 3 3" xfId="15012" xr:uid="{00000000-0005-0000-0000-0000913A0000}"/>
    <cellStyle name="Comma 3 3 2" xfId="15013" xr:uid="{00000000-0005-0000-0000-0000923A0000}"/>
    <cellStyle name="Comma 3 3 3" xfId="15014" xr:uid="{00000000-0005-0000-0000-0000933A0000}"/>
    <cellStyle name="Comma 3 4" xfId="15015" xr:uid="{00000000-0005-0000-0000-0000943A0000}"/>
    <cellStyle name="Comma 3 5" xfId="15016" xr:uid="{00000000-0005-0000-0000-0000953A0000}"/>
    <cellStyle name="Comma 3 6" xfId="50531" xr:uid="{FBC0C2D1-82B0-4386-8E06-642ADAA498B2}"/>
    <cellStyle name="Comma 3*" xfId="15017" xr:uid="{00000000-0005-0000-0000-0000963A0000}"/>
    <cellStyle name="Comma 4" xfId="15018" xr:uid="{00000000-0005-0000-0000-0000973A0000}"/>
    <cellStyle name="Comma 4 2" xfId="15019" xr:uid="{00000000-0005-0000-0000-0000983A0000}"/>
    <cellStyle name="Comma 4 2 2" xfId="15020" xr:uid="{00000000-0005-0000-0000-0000993A0000}"/>
    <cellStyle name="Comma 4 2 2 2" xfId="15021" xr:uid="{00000000-0005-0000-0000-00009A3A0000}"/>
    <cellStyle name="Comma 4 2 3" xfId="15022" xr:uid="{00000000-0005-0000-0000-00009B3A0000}"/>
    <cellStyle name="Comma 4 3" xfId="15023" xr:uid="{00000000-0005-0000-0000-00009C3A0000}"/>
    <cellStyle name="Comma 4 3 2" xfId="15024" xr:uid="{00000000-0005-0000-0000-00009D3A0000}"/>
    <cellStyle name="Comma 4 4" xfId="15025" xr:uid="{00000000-0005-0000-0000-00009E3A0000}"/>
    <cellStyle name="Comma 4 5" xfId="50623" xr:uid="{164E2A2D-2F8A-4650-ABF3-A46D5FF890F0}"/>
    <cellStyle name="Comma 5" xfId="15026" xr:uid="{00000000-0005-0000-0000-00009F3A0000}"/>
    <cellStyle name="Comma 5 2" xfId="15027" xr:uid="{00000000-0005-0000-0000-0000A03A0000}"/>
    <cellStyle name="Comma 5 3" xfId="15028" xr:uid="{00000000-0005-0000-0000-0000A13A0000}"/>
    <cellStyle name="Comma 6" xfId="15029" xr:uid="{00000000-0005-0000-0000-0000A23A0000}"/>
    <cellStyle name="Comma 6 2" xfId="15030" xr:uid="{00000000-0005-0000-0000-0000A33A0000}"/>
    <cellStyle name="Comma 7" xfId="15031" xr:uid="{00000000-0005-0000-0000-0000A43A0000}"/>
    <cellStyle name="Comma 8" xfId="15032" xr:uid="{00000000-0005-0000-0000-0000A53A0000}"/>
    <cellStyle name="Comma 8 2" xfId="15033" xr:uid="{00000000-0005-0000-0000-0000A63A0000}"/>
    <cellStyle name="Comma 9" xfId="15034" xr:uid="{00000000-0005-0000-0000-0000A73A0000}"/>
    <cellStyle name="Comma 9 2" xfId="15035" xr:uid="{00000000-0005-0000-0000-0000A83A0000}"/>
    <cellStyle name="Comma*" xfId="15036" xr:uid="{00000000-0005-0000-0000-0000A93A0000}"/>
    <cellStyle name="Comma0" xfId="15037" xr:uid="{00000000-0005-0000-0000-0000AA3A0000}"/>
    <cellStyle name="Comma0 - Modelo1" xfId="15038" xr:uid="{00000000-0005-0000-0000-0000AB3A0000}"/>
    <cellStyle name="Comma0 - Style1" xfId="15039" xr:uid="{00000000-0005-0000-0000-0000AC3A0000}"/>
    <cellStyle name="Comma1 - Modelo2" xfId="15040" xr:uid="{00000000-0005-0000-0000-0000AD3A0000}"/>
    <cellStyle name="Comma1 - Style2" xfId="15041" xr:uid="{00000000-0005-0000-0000-0000AE3A0000}"/>
    <cellStyle name="Condition" xfId="15042" xr:uid="{00000000-0005-0000-0000-0000AF3A0000}"/>
    <cellStyle name="CondMandatory" xfId="15043" xr:uid="{00000000-0005-0000-0000-0000B03A0000}"/>
    <cellStyle name="Content1" xfId="15044" xr:uid="{00000000-0005-0000-0000-0000B13A0000}"/>
    <cellStyle name="Content2" xfId="15045" xr:uid="{00000000-0005-0000-0000-0000B23A0000}"/>
    <cellStyle name="Content3" xfId="15046" xr:uid="{00000000-0005-0000-0000-0000B33A0000}"/>
    <cellStyle name="Cover Date" xfId="15047" xr:uid="{00000000-0005-0000-0000-0000B43A0000}"/>
    <cellStyle name="Cover Subtitle" xfId="15048" xr:uid="{00000000-0005-0000-0000-0000B53A0000}"/>
    <cellStyle name="Cover Title" xfId="15049" xr:uid="{00000000-0005-0000-0000-0000B63A0000}"/>
    <cellStyle name="CoverTextNotes" xfId="15050" xr:uid="{00000000-0005-0000-0000-0000B73A0000}"/>
    <cellStyle name="Currency [0] 2" xfId="15051" xr:uid="{00000000-0005-0000-0000-0000B83A0000}"/>
    <cellStyle name="Currency [0] 2 2" xfId="15052" xr:uid="{00000000-0005-0000-0000-0000B93A0000}"/>
    <cellStyle name="Currency 0" xfId="15053" xr:uid="{00000000-0005-0000-0000-0000BA3A0000}"/>
    <cellStyle name="Currency 2" xfId="15054" xr:uid="{00000000-0005-0000-0000-0000BB3A0000}"/>
    <cellStyle name="Currency 2 2" xfId="15055" xr:uid="{00000000-0005-0000-0000-0000BC3A0000}"/>
    <cellStyle name="Currency 2 3" xfId="15056" xr:uid="{00000000-0005-0000-0000-0000BD3A0000}"/>
    <cellStyle name="Currency 2*" xfId="15057" xr:uid="{00000000-0005-0000-0000-0000BE3A0000}"/>
    <cellStyle name="Currency 2_% Change" xfId="15058" xr:uid="{00000000-0005-0000-0000-0000BF3A0000}"/>
    <cellStyle name="Currency 3" xfId="15059" xr:uid="{00000000-0005-0000-0000-0000C03A0000}"/>
    <cellStyle name="Currency 3*" xfId="15060" xr:uid="{00000000-0005-0000-0000-0000C13A0000}"/>
    <cellStyle name="Currency 4" xfId="15061" xr:uid="{00000000-0005-0000-0000-0000C23A0000}"/>
    <cellStyle name="Currency 5" xfId="15062" xr:uid="{00000000-0005-0000-0000-0000C33A0000}"/>
    <cellStyle name="Currency*" xfId="15063" xr:uid="{00000000-0005-0000-0000-0000C43A0000}"/>
    <cellStyle name="Currency0" xfId="15064" xr:uid="{00000000-0005-0000-0000-0000C53A0000}"/>
    <cellStyle name="Data_Total" xfId="15065" xr:uid="{00000000-0005-0000-0000-0000C63A0000}"/>
    <cellStyle name="Date" xfId="15066" xr:uid="{00000000-0005-0000-0000-0000C73A0000}"/>
    <cellStyle name="Date Aligned" xfId="15067" xr:uid="{00000000-0005-0000-0000-0000C83A0000}"/>
    <cellStyle name="Date Aligned*" xfId="15068" xr:uid="{00000000-0005-0000-0000-0000C93A0000}"/>
    <cellStyle name="Date Aligned__MasterJRComps" xfId="15069" xr:uid="{00000000-0005-0000-0000-0000CA3A0000}"/>
    <cellStyle name="Date Feeder Field" xfId="15070" xr:uid="{00000000-0005-0000-0000-0000CB3A0000}"/>
    <cellStyle name="Date Feeder Field 10" xfId="15071" xr:uid="{00000000-0005-0000-0000-0000CC3A0000}"/>
    <cellStyle name="Date Feeder Field 10 2" xfId="15072" xr:uid="{00000000-0005-0000-0000-0000CD3A0000}"/>
    <cellStyle name="Date Feeder Field 10 2 2" xfId="15073" xr:uid="{00000000-0005-0000-0000-0000CE3A0000}"/>
    <cellStyle name="Date Feeder Field 10 3" xfId="15074" xr:uid="{00000000-0005-0000-0000-0000CF3A0000}"/>
    <cellStyle name="Date Feeder Field 11" xfId="15075" xr:uid="{00000000-0005-0000-0000-0000D03A0000}"/>
    <cellStyle name="Date Feeder Field 11 2" xfId="15076" xr:uid="{00000000-0005-0000-0000-0000D13A0000}"/>
    <cellStyle name="Date Feeder Field 11 2 2" xfId="15077" xr:uid="{00000000-0005-0000-0000-0000D23A0000}"/>
    <cellStyle name="Date Feeder Field 11 3" xfId="15078" xr:uid="{00000000-0005-0000-0000-0000D33A0000}"/>
    <cellStyle name="Date Feeder Field 12" xfId="15079" xr:uid="{00000000-0005-0000-0000-0000D43A0000}"/>
    <cellStyle name="Date Feeder Field 12 2" xfId="15080" xr:uid="{00000000-0005-0000-0000-0000D53A0000}"/>
    <cellStyle name="Date Feeder Field 12 2 2" xfId="15081" xr:uid="{00000000-0005-0000-0000-0000D63A0000}"/>
    <cellStyle name="Date Feeder Field 12 3" xfId="15082" xr:uid="{00000000-0005-0000-0000-0000D73A0000}"/>
    <cellStyle name="Date Feeder Field 13" xfId="15083" xr:uid="{00000000-0005-0000-0000-0000D83A0000}"/>
    <cellStyle name="Date Feeder Field 13 2" xfId="15084" xr:uid="{00000000-0005-0000-0000-0000D93A0000}"/>
    <cellStyle name="Date Feeder Field 13 2 2" xfId="15085" xr:uid="{00000000-0005-0000-0000-0000DA3A0000}"/>
    <cellStyle name="Date Feeder Field 13 3" xfId="15086" xr:uid="{00000000-0005-0000-0000-0000DB3A0000}"/>
    <cellStyle name="Date Feeder Field 14" xfId="15087" xr:uid="{00000000-0005-0000-0000-0000DC3A0000}"/>
    <cellStyle name="Date Feeder Field 14 2" xfId="15088" xr:uid="{00000000-0005-0000-0000-0000DD3A0000}"/>
    <cellStyle name="Date Feeder Field 14 2 2" xfId="15089" xr:uid="{00000000-0005-0000-0000-0000DE3A0000}"/>
    <cellStyle name="Date Feeder Field 14 3" xfId="15090" xr:uid="{00000000-0005-0000-0000-0000DF3A0000}"/>
    <cellStyle name="Date Feeder Field 15" xfId="15091" xr:uid="{00000000-0005-0000-0000-0000E03A0000}"/>
    <cellStyle name="Date Feeder Field 15 2" xfId="15092" xr:uid="{00000000-0005-0000-0000-0000E13A0000}"/>
    <cellStyle name="Date Feeder Field 15 2 2" xfId="15093" xr:uid="{00000000-0005-0000-0000-0000E23A0000}"/>
    <cellStyle name="Date Feeder Field 15 3" xfId="15094" xr:uid="{00000000-0005-0000-0000-0000E33A0000}"/>
    <cellStyle name="Date Feeder Field 16" xfId="15095" xr:uid="{00000000-0005-0000-0000-0000E43A0000}"/>
    <cellStyle name="Date Feeder Field 16 2" xfId="15096" xr:uid="{00000000-0005-0000-0000-0000E53A0000}"/>
    <cellStyle name="Date Feeder Field 16 2 2" xfId="15097" xr:uid="{00000000-0005-0000-0000-0000E63A0000}"/>
    <cellStyle name="Date Feeder Field 16 3" xfId="15098" xr:uid="{00000000-0005-0000-0000-0000E73A0000}"/>
    <cellStyle name="Date Feeder Field 17" xfId="15099" xr:uid="{00000000-0005-0000-0000-0000E83A0000}"/>
    <cellStyle name="Date Feeder Field 17 2" xfId="15100" xr:uid="{00000000-0005-0000-0000-0000E93A0000}"/>
    <cellStyle name="Date Feeder Field 17 2 2" xfId="15101" xr:uid="{00000000-0005-0000-0000-0000EA3A0000}"/>
    <cellStyle name="Date Feeder Field 17 3" xfId="15102" xr:uid="{00000000-0005-0000-0000-0000EB3A0000}"/>
    <cellStyle name="Date Feeder Field 18" xfId="15103" xr:uid="{00000000-0005-0000-0000-0000EC3A0000}"/>
    <cellStyle name="Date Feeder Field 18 2" xfId="15104" xr:uid="{00000000-0005-0000-0000-0000ED3A0000}"/>
    <cellStyle name="Date Feeder Field 18 2 2" xfId="15105" xr:uid="{00000000-0005-0000-0000-0000EE3A0000}"/>
    <cellStyle name="Date Feeder Field 18 3" xfId="15106" xr:uid="{00000000-0005-0000-0000-0000EF3A0000}"/>
    <cellStyle name="Date Feeder Field 19" xfId="15107" xr:uid="{00000000-0005-0000-0000-0000F03A0000}"/>
    <cellStyle name="Date Feeder Field 19 2" xfId="15108" xr:uid="{00000000-0005-0000-0000-0000F13A0000}"/>
    <cellStyle name="Date Feeder Field 19 2 2" xfId="15109" xr:uid="{00000000-0005-0000-0000-0000F23A0000}"/>
    <cellStyle name="Date Feeder Field 19 3" xfId="15110" xr:uid="{00000000-0005-0000-0000-0000F33A0000}"/>
    <cellStyle name="Date Feeder Field 2" xfId="15111" xr:uid="{00000000-0005-0000-0000-0000F43A0000}"/>
    <cellStyle name="Date Feeder Field 2 10" xfId="15112" xr:uid="{00000000-0005-0000-0000-0000F53A0000}"/>
    <cellStyle name="Date Feeder Field 2 10 2" xfId="15113" xr:uid="{00000000-0005-0000-0000-0000F63A0000}"/>
    <cellStyle name="Date Feeder Field 2 10 2 2" xfId="15114" xr:uid="{00000000-0005-0000-0000-0000F73A0000}"/>
    <cellStyle name="Date Feeder Field 2 10 3" xfId="15115" xr:uid="{00000000-0005-0000-0000-0000F83A0000}"/>
    <cellStyle name="Date Feeder Field 2 11" xfId="15116" xr:uid="{00000000-0005-0000-0000-0000F93A0000}"/>
    <cellStyle name="Date Feeder Field 2 11 2" xfId="15117" xr:uid="{00000000-0005-0000-0000-0000FA3A0000}"/>
    <cellStyle name="Date Feeder Field 2 11 2 2" xfId="15118" xr:uid="{00000000-0005-0000-0000-0000FB3A0000}"/>
    <cellStyle name="Date Feeder Field 2 11 3" xfId="15119" xr:uid="{00000000-0005-0000-0000-0000FC3A0000}"/>
    <cellStyle name="Date Feeder Field 2 12" xfId="15120" xr:uid="{00000000-0005-0000-0000-0000FD3A0000}"/>
    <cellStyle name="Date Feeder Field 2 12 2" xfId="15121" xr:uid="{00000000-0005-0000-0000-0000FE3A0000}"/>
    <cellStyle name="Date Feeder Field 2 12 2 2" xfId="15122" xr:uid="{00000000-0005-0000-0000-0000FF3A0000}"/>
    <cellStyle name="Date Feeder Field 2 12 3" xfId="15123" xr:uid="{00000000-0005-0000-0000-0000003B0000}"/>
    <cellStyle name="Date Feeder Field 2 13" xfId="15124" xr:uid="{00000000-0005-0000-0000-0000013B0000}"/>
    <cellStyle name="Date Feeder Field 2 13 2" xfId="15125" xr:uid="{00000000-0005-0000-0000-0000023B0000}"/>
    <cellStyle name="Date Feeder Field 2 13 2 2" xfId="15126" xr:uid="{00000000-0005-0000-0000-0000033B0000}"/>
    <cellStyle name="Date Feeder Field 2 13 3" xfId="15127" xr:uid="{00000000-0005-0000-0000-0000043B0000}"/>
    <cellStyle name="Date Feeder Field 2 14" xfId="15128" xr:uid="{00000000-0005-0000-0000-0000053B0000}"/>
    <cellStyle name="Date Feeder Field 2 14 2" xfId="15129" xr:uid="{00000000-0005-0000-0000-0000063B0000}"/>
    <cellStyle name="Date Feeder Field 2 14 2 2" xfId="15130" xr:uid="{00000000-0005-0000-0000-0000073B0000}"/>
    <cellStyle name="Date Feeder Field 2 14 3" xfId="15131" xr:uid="{00000000-0005-0000-0000-0000083B0000}"/>
    <cellStyle name="Date Feeder Field 2 15" xfId="15132" xr:uid="{00000000-0005-0000-0000-0000093B0000}"/>
    <cellStyle name="Date Feeder Field 2 15 2" xfId="15133" xr:uid="{00000000-0005-0000-0000-00000A3B0000}"/>
    <cellStyle name="Date Feeder Field 2 15 2 2" xfId="15134" xr:uid="{00000000-0005-0000-0000-00000B3B0000}"/>
    <cellStyle name="Date Feeder Field 2 15 3" xfId="15135" xr:uid="{00000000-0005-0000-0000-00000C3B0000}"/>
    <cellStyle name="Date Feeder Field 2 16" xfId="15136" xr:uid="{00000000-0005-0000-0000-00000D3B0000}"/>
    <cellStyle name="Date Feeder Field 2 16 2" xfId="15137" xr:uid="{00000000-0005-0000-0000-00000E3B0000}"/>
    <cellStyle name="Date Feeder Field 2 16 2 2" xfId="15138" xr:uid="{00000000-0005-0000-0000-00000F3B0000}"/>
    <cellStyle name="Date Feeder Field 2 16 3" xfId="15139" xr:uid="{00000000-0005-0000-0000-0000103B0000}"/>
    <cellStyle name="Date Feeder Field 2 17" xfId="15140" xr:uid="{00000000-0005-0000-0000-0000113B0000}"/>
    <cellStyle name="Date Feeder Field 2 17 2" xfId="15141" xr:uid="{00000000-0005-0000-0000-0000123B0000}"/>
    <cellStyle name="Date Feeder Field 2 17 2 2" xfId="15142" xr:uid="{00000000-0005-0000-0000-0000133B0000}"/>
    <cellStyle name="Date Feeder Field 2 17 3" xfId="15143" xr:uid="{00000000-0005-0000-0000-0000143B0000}"/>
    <cellStyle name="Date Feeder Field 2 18" xfId="15144" xr:uid="{00000000-0005-0000-0000-0000153B0000}"/>
    <cellStyle name="Date Feeder Field 2 18 2" xfId="15145" xr:uid="{00000000-0005-0000-0000-0000163B0000}"/>
    <cellStyle name="Date Feeder Field 2 18 2 2" xfId="15146" xr:uid="{00000000-0005-0000-0000-0000173B0000}"/>
    <cellStyle name="Date Feeder Field 2 18 3" xfId="15147" xr:uid="{00000000-0005-0000-0000-0000183B0000}"/>
    <cellStyle name="Date Feeder Field 2 19" xfId="15148" xr:uid="{00000000-0005-0000-0000-0000193B0000}"/>
    <cellStyle name="Date Feeder Field 2 19 2" xfId="15149" xr:uid="{00000000-0005-0000-0000-00001A3B0000}"/>
    <cellStyle name="Date Feeder Field 2 19 2 2" xfId="15150" xr:uid="{00000000-0005-0000-0000-00001B3B0000}"/>
    <cellStyle name="Date Feeder Field 2 19 3" xfId="15151" xr:uid="{00000000-0005-0000-0000-00001C3B0000}"/>
    <cellStyle name="Date Feeder Field 2 2" xfId="15152" xr:uid="{00000000-0005-0000-0000-00001D3B0000}"/>
    <cellStyle name="Date Feeder Field 2 2 10" xfId="15153" xr:uid="{00000000-0005-0000-0000-00001E3B0000}"/>
    <cellStyle name="Date Feeder Field 2 2 10 2" xfId="15154" xr:uid="{00000000-0005-0000-0000-00001F3B0000}"/>
    <cellStyle name="Date Feeder Field 2 2 10 2 2" xfId="15155" xr:uid="{00000000-0005-0000-0000-0000203B0000}"/>
    <cellStyle name="Date Feeder Field 2 2 10 3" xfId="15156" xr:uid="{00000000-0005-0000-0000-0000213B0000}"/>
    <cellStyle name="Date Feeder Field 2 2 11" xfId="15157" xr:uid="{00000000-0005-0000-0000-0000223B0000}"/>
    <cellStyle name="Date Feeder Field 2 2 11 2" xfId="15158" xr:uid="{00000000-0005-0000-0000-0000233B0000}"/>
    <cellStyle name="Date Feeder Field 2 2 11 2 2" xfId="15159" xr:uid="{00000000-0005-0000-0000-0000243B0000}"/>
    <cellStyle name="Date Feeder Field 2 2 11 3" xfId="15160" xr:uid="{00000000-0005-0000-0000-0000253B0000}"/>
    <cellStyle name="Date Feeder Field 2 2 12" xfId="15161" xr:uid="{00000000-0005-0000-0000-0000263B0000}"/>
    <cellStyle name="Date Feeder Field 2 2 12 2" xfId="15162" xr:uid="{00000000-0005-0000-0000-0000273B0000}"/>
    <cellStyle name="Date Feeder Field 2 2 12 2 2" xfId="15163" xr:uid="{00000000-0005-0000-0000-0000283B0000}"/>
    <cellStyle name="Date Feeder Field 2 2 12 3" xfId="15164" xr:uid="{00000000-0005-0000-0000-0000293B0000}"/>
    <cellStyle name="Date Feeder Field 2 2 13" xfId="15165" xr:uid="{00000000-0005-0000-0000-00002A3B0000}"/>
    <cellStyle name="Date Feeder Field 2 2 13 2" xfId="15166" xr:uid="{00000000-0005-0000-0000-00002B3B0000}"/>
    <cellStyle name="Date Feeder Field 2 2 13 2 2" xfId="15167" xr:uid="{00000000-0005-0000-0000-00002C3B0000}"/>
    <cellStyle name="Date Feeder Field 2 2 13 3" xfId="15168" xr:uid="{00000000-0005-0000-0000-00002D3B0000}"/>
    <cellStyle name="Date Feeder Field 2 2 14" xfId="15169" xr:uid="{00000000-0005-0000-0000-00002E3B0000}"/>
    <cellStyle name="Date Feeder Field 2 2 14 2" xfId="15170" xr:uid="{00000000-0005-0000-0000-00002F3B0000}"/>
    <cellStyle name="Date Feeder Field 2 2 14 2 2" xfId="15171" xr:uid="{00000000-0005-0000-0000-0000303B0000}"/>
    <cellStyle name="Date Feeder Field 2 2 14 3" xfId="15172" xr:uid="{00000000-0005-0000-0000-0000313B0000}"/>
    <cellStyle name="Date Feeder Field 2 2 15" xfId="15173" xr:uid="{00000000-0005-0000-0000-0000323B0000}"/>
    <cellStyle name="Date Feeder Field 2 2 15 2" xfId="15174" xr:uid="{00000000-0005-0000-0000-0000333B0000}"/>
    <cellStyle name="Date Feeder Field 2 2 15 2 2" xfId="15175" xr:uid="{00000000-0005-0000-0000-0000343B0000}"/>
    <cellStyle name="Date Feeder Field 2 2 15 3" xfId="15176" xr:uid="{00000000-0005-0000-0000-0000353B0000}"/>
    <cellStyle name="Date Feeder Field 2 2 16" xfId="15177" xr:uid="{00000000-0005-0000-0000-0000363B0000}"/>
    <cellStyle name="Date Feeder Field 2 2 16 2" xfId="15178" xr:uid="{00000000-0005-0000-0000-0000373B0000}"/>
    <cellStyle name="Date Feeder Field 2 2 16 2 2" xfId="15179" xr:uid="{00000000-0005-0000-0000-0000383B0000}"/>
    <cellStyle name="Date Feeder Field 2 2 16 3" xfId="15180" xr:uid="{00000000-0005-0000-0000-0000393B0000}"/>
    <cellStyle name="Date Feeder Field 2 2 17" xfId="15181" xr:uid="{00000000-0005-0000-0000-00003A3B0000}"/>
    <cellStyle name="Date Feeder Field 2 2 17 2" xfId="15182" xr:uid="{00000000-0005-0000-0000-00003B3B0000}"/>
    <cellStyle name="Date Feeder Field 2 2 17 2 2" xfId="15183" xr:uid="{00000000-0005-0000-0000-00003C3B0000}"/>
    <cellStyle name="Date Feeder Field 2 2 17 3" xfId="15184" xr:uid="{00000000-0005-0000-0000-00003D3B0000}"/>
    <cellStyle name="Date Feeder Field 2 2 18" xfId="15185" xr:uid="{00000000-0005-0000-0000-00003E3B0000}"/>
    <cellStyle name="Date Feeder Field 2 2 18 2" xfId="15186" xr:uid="{00000000-0005-0000-0000-00003F3B0000}"/>
    <cellStyle name="Date Feeder Field 2 2 19" xfId="15187" xr:uid="{00000000-0005-0000-0000-0000403B0000}"/>
    <cellStyle name="Date Feeder Field 2 2 2" xfId="15188" xr:uid="{00000000-0005-0000-0000-0000413B0000}"/>
    <cellStyle name="Date Feeder Field 2 2 2 10" xfId="15189" xr:uid="{00000000-0005-0000-0000-0000423B0000}"/>
    <cellStyle name="Date Feeder Field 2 2 2 10 2" xfId="15190" xr:uid="{00000000-0005-0000-0000-0000433B0000}"/>
    <cellStyle name="Date Feeder Field 2 2 2 10 2 2" xfId="15191" xr:uid="{00000000-0005-0000-0000-0000443B0000}"/>
    <cellStyle name="Date Feeder Field 2 2 2 10 3" xfId="15192" xr:uid="{00000000-0005-0000-0000-0000453B0000}"/>
    <cellStyle name="Date Feeder Field 2 2 2 11" xfId="15193" xr:uid="{00000000-0005-0000-0000-0000463B0000}"/>
    <cellStyle name="Date Feeder Field 2 2 2 11 2" xfId="15194" xr:uid="{00000000-0005-0000-0000-0000473B0000}"/>
    <cellStyle name="Date Feeder Field 2 2 2 11 2 2" xfId="15195" xr:uid="{00000000-0005-0000-0000-0000483B0000}"/>
    <cellStyle name="Date Feeder Field 2 2 2 11 3" xfId="15196" xr:uid="{00000000-0005-0000-0000-0000493B0000}"/>
    <cellStyle name="Date Feeder Field 2 2 2 12" xfId="15197" xr:uid="{00000000-0005-0000-0000-00004A3B0000}"/>
    <cellStyle name="Date Feeder Field 2 2 2 12 2" xfId="15198" xr:uid="{00000000-0005-0000-0000-00004B3B0000}"/>
    <cellStyle name="Date Feeder Field 2 2 2 12 2 2" xfId="15199" xr:uid="{00000000-0005-0000-0000-00004C3B0000}"/>
    <cellStyle name="Date Feeder Field 2 2 2 12 3" xfId="15200" xr:uid="{00000000-0005-0000-0000-00004D3B0000}"/>
    <cellStyle name="Date Feeder Field 2 2 2 13" xfId="15201" xr:uid="{00000000-0005-0000-0000-00004E3B0000}"/>
    <cellStyle name="Date Feeder Field 2 2 2 13 2" xfId="15202" xr:uid="{00000000-0005-0000-0000-00004F3B0000}"/>
    <cellStyle name="Date Feeder Field 2 2 2 13 2 2" xfId="15203" xr:uid="{00000000-0005-0000-0000-0000503B0000}"/>
    <cellStyle name="Date Feeder Field 2 2 2 13 3" xfId="15204" xr:uid="{00000000-0005-0000-0000-0000513B0000}"/>
    <cellStyle name="Date Feeder Field 2 2 2 14" xfId="15205" xr:uid="{00000000-0005-0000-0000-0000523B0000}"/>
    <cellStyle name="Date Feeder Field 2 2 2 14 2" xfId="15206" xr:uid="{00000000-0005-0000-0000-0000533B0000}"/>
    <cellStyle name="Date Feeder Field 2 2 2 14 2 2" xfId="15207" xr:uid="{00000000-0005-0000-0000-0000543B0000}"/>
    <cellStyle name="Date Feeder Field 2 2 2 14 3" xfId="15208" xr:uid="{00000000-0005-0000-0000-0000553B0000}"/>
    <cellStyle name="Date Feeder Field 2 2 2 15" xfId="15209" xr:uid="{00000000-0005-0000-0000-0000563B0000}"/>
    <cellStyle name="Date Feeder Field 2 2 2 15 2" xfId="15210" xr:uid="{00000000-0005-0000-0000-0000573B0000}"/>
    <cellStyle name="Date Feeder Field 2 2 2 15 2 2" xfId="15211" xr:uid="{00000000-0005-0000-0000-0000583B0000}"/>
    <cellStyle name="Date Feeder Field 2 2 2 15 3" xfId="15212" xr:uid="{00000000-0005-0000-0000-0000593B0000}"/>
    <cellStyle name="Date Feeder Field 2 2 2 16" xfId="15213" xr:uid="{00000000-0005-0000-0000-00005A3B0000}"/>
    <cellStyle name="Date Feeder Field 2 2 2 16 2" xfId="15214" xr:uid="{00000000-0005-0000-0000-00005B3B0000}"/>
    <cellStyle name="Date Feeder Field 2 2 2 16 2 2" xfId="15215" xr:uid="{00000000-0005-0000-0000-00005C3B0000}"/>
    <cellStyle name="Date Feeder Field 2 2 2 16 3" xfId="15216" xr:uid="{00000000-0005-0000-0000-00005D3B0000}"/>
    <cellStyle name="Date Feeder Field 2 2 2 17" xfId="15217" xr:uid="{00000000-0005-0000-0000-00005E3B0000}"/>
    <cellStyle name="Date Feeder Field 2 2 2 17 2" xfId="15218" xr:uid="{00000000-0005-0000-0000-00005F3B0000}"/>
    <cellStyle name="Date Feeder Field 2 2 2 17 2 2" xfId="15219" xr:uid="{00000000-0005-0000-0000-0000603B0000}"/>
    <cellStyle name="Date Feeder Field 2 2 2 17 3" xfId="15220" xr:uid="{00000000-0005-0000-0000-0000613B0000}"/>
    <cellStyle name="Date Feeder Field 2 2 2 18" xfId="15221" xr:uid="{00000000-0005-0000-0000-0000623B0000}"/>
    <cellStyle name="Date Feeder Field 2 2 2 18 2" xfId="15222" xr:uid="{00000000-0005-0000-0000-0000633B0000}"/>
    <cellStyle name="Date Feeder Field 2 2 2 18 2 2" xfId="15223" xr:uid="{00000000-0005-0000-0000-0000643B0000}"/>
    <cellStyle name="Date Feeder Field 2 2 2 18 3" xfId="15224" xr:uid="{00000000-0005-0000-0000-0000653B0000}"/>
    <cellStyle name="Date Feeder Field 2 2 2 19" xfId="15225" xr:uid="{00000000-0005-0000-0000-0000663B0000}"/>
    <cellStyle name="Date Feeder Field 2 2 2 19 2" xfId="15226" xr:uid="{00000000-0005-0000-0000-0000673B0000}"/>
    <cellStyle name="Date Feeder Field 2 2 2 19 2 2" xfId="15227" xr:uid="{00000000-0005-0000-0000-0000683B0000}"/>
    <cellStyle name="Date Feeder Field 2 2 2 19 3" xfId="15228" xr:uid="{00000000-0005-0000-0000-0000693B0000}"/>
    <cellStyle name="Date Feeder Field 2 2 2 2" xfId="15229" xr:uid="{00000000-0005-0000-0000-00006A3B0000}"/>
    <cellStyle name="Date Feeder Field 2 2 2 2 2" xfId="15230" xr:uid="{00000000-0005-0000-0000-00006B3B0000}"/>
    <cellStyle name="Date Feeder Field 2 2 2 2 2 2" xfId="15231" xr:uid="{00000000-0005-0000-0000-00006C3B0000}"/>
    <cellStyle name="Date Feeder Field 2 2 2 2 2 3" xfId="15232" xr:uid="{00000000-0005-0000-0000-00006D3B0000}"/>
    <cellStyle name="Date Feeder Field 2 2 2 2 3" xfId="15233" xr:uid="{00000000-0005-0000-0000-00006E3B0000}"/>
    <cellStyle name="Date Feeder Field 2 2 2 2 3 2" xfId="15234" xr:uid="{00000000-0005-0000-0000-00006F3B0000}"/>
    <cellStyle name="Date Feeder Field 2 2 2 2 4" xfId="15235" xr:uid="{00000000-0005-0000-0000-0000703B0000}"/>
    <cellStyle name="Date Feeder Field 2 2 2 20" xfId="15236" xr:uid="{00000000-0005-0000-0000-0000713B0000}"/>
    <cellStyle name="Date Feeder Field 2 2 2 20 2" xfId="15237" xr:uid="{00000000-0005-0000-0000-0000723B0000}"/>
    <cellStyle name="Date Feeder Field 2 2 2 20 2 2" xfId="15238" xr:uid="{00000000-0005-0000-0000-0000733B0000}"/>
    <cellStyle name="Date Feeder Field 2 2 2 20 3" xfId="15239" xr:uid="{00000000-0005-0000-0000-0000743B0000}"/>
    <cellStyle name="Date Feeder Field 2 2 2 21" xfId="15240" xr:uid="{00000000-0005-0000-0000-0000753B0000}"/>
    <cellStyle name="Date Feeder Field 2 2 2 21 2" xfId="15241" xr:uid="{00000000-0005-0000-0000-0000763B0000}"/>
    <cellStyle name="Date Feeder Field 2 2 2 22" xfId="15242" xr:uid="{00000000-0005-0000-0000-0000773B0000}"/>
    <cellStyle name="Date Feeder Field 2 2 2 23" xfId="15243" xr:uid="{00000000-0005-0000-0000-0000783B0000}"/>
    <cellStyle name="Date Feeder Field 2 2 2 3" xfId="15244" xr:uid="{00000000-0005-0000-0000-0000793B0000}"/>
    <cellStyle name="Date Feeder Field 2 2 2 3 2" xfId="15245" xr:uid="{00000000-0005-0000-0000-00007A3B0000}"/>
    <cellStyle name="Date Feeder Field 2 2 2 3 2 2" xfId="15246" xr:uid="{00000000-0005-0000-0000-00007B3B0000}"/>
    <cellStyle name="Date Feeder Field 2 2 2 3 3" xfId="15247" xr:uid="{00000000-0005-0000-0000-00007C3B0000}"/>
    <cellStyle name="Date Feeder Field 2 2 2 3 4" xfId="15248" xr:uid="{00000000-0005-0000-0000-00007D3B0000}"/>
    <cellStyle name="Date Feeder Field 2 2 2 4" xfId="15249" xr:uid="{00000000-0005-0000-0000-00007E3B0000}"/>
    <cellStyle name="Date Feeder Field 2 2 2 4 2" xfId="15250" xr:uid="{00000000-0005-0000-0000-00007F3B0000}"/>
    <cellStyle name="Date Feeder Field 2 2 2 4 2 2" xfId="15251" xr:uid="{00000000-0005-0000-0000-0000803B0000}"/>
    <cellStyle name="Date Feeder Field 2 2 2 4 3" xfId="15252" xr:uid="{00000000-0005-0000-0000-0000813B0000}"/>
    <cellStyle name="Date Feeder Field 2 2 2 4 4" xfId="15253" xr:uid="{00000000-0005-0000-0000-0000823B0000}"/>
    <cellStyle name="Date Feeder Field 2 2 2 5" xfId="15254" xr:uid="{00000000-0005-0000-0000-0000833B0000}"/>
    <cellStyle name="Date Feeder Field 2 2 2 5 2" xfId="15255" xr:uid="{00000000-0005-0000-0000-0000843B0000}"/>
    <cellStyle name="Date Feeder Field 2 2 2 5 2 2" xfId="15256" xr:uid="{00000000-0005-0000-0000-0000853B0000}"/>
    <cellStyle name="Date Feeder Field 2 2 2 5 3" xfId="15257" xr:uid="{00000000-0005-0000-0000-0000863B0000}"/>
    <cellStyle name="Date Feeder Field 2 2 2 6" xfId="15258" xr:uid="{00000000-0005-0000-0000-0000873B0000}"/>
    <cellStyle name="Date Feeder Field 2 2 2 6 2" xfId="15259" xr:uid="{00000000-0005-0000-0000-0000883B0000}"/>
    <cellStyle name="Date Feeder Field 2 2 2 6 2 2" xfId="15260" xr:uid="{00000000-0005-0000-0000-0000893B0000}"/>
    <cellStyle name="Date Feeder Field 2 2 2 6 3" xfId="15261" xr:uid="{00000000-0005-0000-0000-00008A3B0000}"/>
    <cellStyle name="Date Feeder Field 2 2 2 7" xfId="15262" xr:uid="{00000000-0005-0000-0000-00008B3B0000}"/>
    <cellStyle name="Date Feeder Field 2 2 2 7 2" xfId="15263" xr:uid="{00000000-0005-0000-0000-00008C3B0000}"/>
    <cellStyle name="Date Feeder Field 2 2 2 7 2 2" xfId="15264" xr:uid="{00000000-0005-0000-0000-00008D3B0000}"/>
    <cellStyle name="Date Feeder Field 2 2 2 7 3" xfId="15265" xr:uid="{00000000-0005-0000-0000-00008E3B0000}"/>
    <cellStyle name="Date Feeder Field 2 2 2 8" xfId="15266" xr:uid="{00000000-0005-0000-0000-00008F3B0000}"/>
    <cellStyle name="Date Feeder Field 2 2 2 8 2" xfId="15267" xr:uid="{00000000-0005-0000-0000-0000903B0000}"/>
    <cellStyle name="Date Feeder Field 2 2 2 8 2 2" xfId="15268" xr:uid="{00000000-0005-0000-0000-0000913B0000}"/>
    <cellStyle name="Date Feeder Field 2 2 2 8 3" xfId="15269" xr:uid="{00000000-0005-0000-0000-0000923B0000}"/>
    <cellStyle name="Date Feeder Field 2 2 2 9" xfId="15270" xr:uid="{00000000-0005-0000-0000-0000933B0000}"/>
    <cellStyle name="Date Feeder Field 2 2 2 9 2" xfId="15271" xr:uid="{00000000-0005-0000-0000-0000943B0000}"/>
    <cellStyle name="Date Feeder Field 2 2 2 9 2 2" xfId="15272" xr:uid="{00000000-0005-0000-0000-0000953B0000}"/>
    <cellStyle name="Date Feeder Field 2 2 2 9 3" xfId="15273" xr:uid="{00000000-0005-0000-0000-0000963B0000}"/>
    <cellStyle name="Date Feeder Field 2 2 20" xfId="15274" xr:uid="{00000000-0005-0000-0000-0000973B0000}"/>
    <cellStyle name="Date Feeder Field 2 2 3" xfId="15275" xr:uid="{00000000-0005-0000-0000-0000983B0000}"/>
    <cellStyle name="Date Feeder Field 2 2 3 2" xfId="15276" xr:uid="{00000000-0005-0000-0000-0000993B0000}"/>
    <cellStyle name="Date Feeder Field 2 2 3 2 2" xfId="15277" xr:uid="{00000000-0005-0000-0000-00009A3B0000}"/>
    <cellStyle name="Date Feeder Field 2 2 3 2 3" xfId="15278" xr:uid="{00000000-0005-0000-0000-00009B3B0000}"/>
    <cellStyle name="Date Feeder Field 2 2 3 3" xfId="15279" xr:uid="{00000000-0005-0000-0000-00009C3B0000}"/>
    <cellStyle name="Date Feeder Field 2 2 3 3 2" xfId="15280" xr:uid="{00000000-0005-0000-0000-00009D3B0000}"/>
    <cellStyle name="Date Feeder Field 2 2 3 4" xfId="15281" xr:uid="{00000000-0005-0000-0000-00009E3B0000}"/>
    <cellStyle name="Date Feeder Field 2 2 4" xfId="15282" xr:uid="{00000000-0005-0000-0000-00009F3B0000}"/>
    <cellStyle name="Date Feeder Field 2 2 4 2" xfId="15283" xr:uid="{00000000-0005-0000-0000-0000A03B0000}"/>
    <cellStyle name="Date Feeder Field 2 2 4 2 2" xfId="15284" xr:uid="{00000000-0005-0000-0000-0000A13B0000}"/>
    <cellStyle name="Date Feeder Field 2 2 4 3" xfId="15285" xr:uid="{00000000-0005-0000-0000-0000A23B0000}"/>
    <cellStyle name="Date Feeder Field 2 2 4 4" xfId="15286" xr:uid="{00000000-0005-0000-0000-0000A33B0000}"/>
    <cellStyle name="Date Feeder Field 2 2 5" xfId="15287" xr:uid="{00000000-0005-0000-0000-0000A43B0000}"/>
    <cellStyle name="Date Feeder Field 2 2 5 2" xfId="15288" xr:uid="{00000000-0005-0000-0000-0000A53B0000}"/>
    <cellStyle name="Date Feeder Field 2 2 5 2 2" xfId="15289" xr:uid="{00000000-0005-0000-0000-0000A63B0000}"/>
    <cellStyle name="Date Feeder Field 2 2 5 3" xfId="15290" xr:uid="{00000000-0005-0000-0000-0000A73B0000}"/>
    <cellStyle name="Date Feeder Field 2 2 5 4" xfId="15291" xr:uid="{00000000-0005-0000-0000-0000A83B0000}"/>
    <cellStyle name="Date Feeder Field 2 2 6" xfId="15292" xr:uid="{00000000-0005-0000-0000-0000A93B0000}"/>
    <cellStyle name="Date Feeder Field 2 2 6 2" xfId="15293" xr:uid="{00000000-0005-0000-0000-0000AA3B0000}"/>
    <cellStyle name="Date Feeder Field 2 2 6 2 2" xfId="15294" xr:uid="{00000000-0005-0000-0000-0000AB3B0000}"/>
    <cellStyle name="Date Feeder Field 2 2 6 3" xfId="15295" xr:uid="{00000000-0005-0000-0000-0000AC3B0000}"/>
    <cellStyle name="Date Feeder Field 2 2 7" xfId="15296" xr:uid="{00000000-0005-0000-0000-0000AD3B0000}"/>
    <cellStyle name="Date Feeder Field 2 2 7 2" xfId="15297" xr:uid="{00000000-0005-0000-0000-0000AE3B0000}"/>
    <cellStyle name="Date Feeder Field 2 2 7 2 2" xfId="15298" xr:uid="{00000000-0005-0000-0000-0000AF3B0000}"/>
    <cellStyle name="Date Feeder Field 2 2 7 3" xfId="15299" xr:uid="{00000000-0005-0000-0000-0000B03B0000}"/>
    <cellStyle name="Date Feeder Field 2 2 8" xfId="15300" xr:uid="{00000000-0005-0000-0000-0000B13B0000}"/>
    <cellStyle name="Date Feeder Field 2 2 8 2" xfId="15301" xr:uid="{00000000-0005-0000-0000-0000B23B0000}"/>
    <cellStyle name="Date Feeder Field 2 2 8 2 2" xfId="15302" xr:uid="{00000000-0005-0000-0000-0000B33B0000}"/>
    <cellStyle name="Date Feeder Field 2 2 8 3" xfId="15303" xr:uid="{00000000-0005-0000-0000-0000B43B0000}"/>
    <cellStyle name="Date Feeder Field 2 2 9" xfId="15304" xr:uid="{00000000-0005-0000-0000-0000B53B0000}"/>
    <cellStyle name="Date Feeder Field 2 2 9 2" xfId="15305" xr:uid="{00000000-0005-0000-0000-0000B63B0000}"/>
    <cellStyle name="Date Feeder Field 2 2 9 2 2" xfId="15306" xr:uid="{00000000-0005-0000-0000-0000B73B0000}"/>
    <cellStyle name="Date Feeder Field 2 2 9 3" xfId="15307" xr:uid="{00000000-0005-0000-0000-0000B83B0000}"/>
    <cellStyle name="Date Feeder Field 2 20" xfId="15308" xr:uid="{00000000-0005-0000-0000-0000B93B0000}"/>
    <cellStyle name="Date Feeder Field 2 20 2" xfId="15309" xr:uid="{00000000-0005-0000-0000-0000BA3B0000}"/>
    <cellStyle name="Date Feeder Field 2 20 2 2" xfId="15310" xr:uid="{00000000-0005-0000-0000-0000BB3B0000}"/>
    <cellStyle name="Date Feeder Field 2 20 3" xfId="15311" xr:uid="{00000000-0005-0000-0000-0000BC3B0000}"/>
    <cellStyle name="Date Feeder Field 2 21" xfId="15312" xr:uid="{00000000-0005-0000-0000-0000BD3B0000}"/>
    <cellStyle name="Date Feeder Field 2 21 2" xfId="15313" xr:uid="{00000000-0005-0000-0000-0000BE3B0000}"/>
    <cellStyle name="Date Feeder Field 2 22" xfId="15314" xr:uid="{00000000-0005-0000-0000-0000BF3B0000}"/>
    <cellStyle name="Date Feeder Field 2 23" xfId="15315" xr:uid="{00000000-0005-0000-0000-0000C03B0000}"/>
    <cellStyle name="Date Feeder Field 2 3" xfId="15316" xr:uid="{00000000-0005-0000-0000-0000C13B0000}"/>
    <cellStyle name="Date Feeder Field 2 3 10" xfId="15317" xr:uid="{00000000-0005-0000-0000-0000C23B0000}"/>
    <cellStyle name="Date Feeder Field 2 3 10 2" xfId="15318" xr:uid="{00000000-0005-0000-0000-0000C33B0000}"/>
    <cellStyle name="Date Feeder Field 2 3 10 2 2" xfId="15319" xr:uid="{00000000-0005-0000-0000-0000C43B0000}"/>
    <cellStyle name="Date Feeder Field 2 3 10 3" xfId="15320" xr:uid="{00000000-0005-0000-0000-0000C53B0000}"/>
    <cellStyle name="Date Feeder Field 2 3 11" xfId="15321" xr:uid="{00000000-0005-0000-0000-0000C63B0000}"/>
    <cellStyle name="Date Feeder Field 2 3 11 2" xfId="15322" xr:uid="{00000000-0005-0000-0000-0000C73B0000}"/>
    <cellStyle name="Date Feeder Field 2 3 11 2 2" xfId="15323" xr:uid="{00000000-0005-0000-0000-0000C83B0000}"/>
    <cellStyle name="Date Feeder Field 2 3 11 3" xfId="15324" xr:uid="{00000000-0005-0000-0000-0000C93B0000}"/>
    <cellStyle name="Date Feeder Field 2 3 12" xfId="15325" xr:uid="{00000000-0005-0000-0000-0000CA3B0000}"/>
    <cellStyle name="Date Feeder Field 2 3 12 2" xfId="15326" xr:uid="{00000000-0005-0000-0000-0000CB3B0000}"/>
    <cellStyle name="Date Feeder Field 2 3 12 2 2" xfId="15327" xr:uid="{00000000-0005-0000-0000-0000CC3B0000}"/>
    <cellStyle name="Date Feeder Field 2 3 12 3" xfId="15328" xr:uid="{00000000-0005-0000-0000-0000CD3B0000}"/>
    <cellStyle name="Date Feeder Field 2 3 13" xfId="15329" xr:uid="{00000000-0005-0000-0000-0000CE3B0000}"/>
    <cellStyle name="Date Feeder Field 2 3 13 2" xfId="15330" xr:uid="{00000000-0005-0000-0000-0000CF3B0000}"/>
    <cellStyle name="Date Feeder Field 2 3 13 2 2" xfId="15331" xr:uid="{00000000-0005-0000-0000-0000D03B0000}"/>
    <cellStyle name="Date Feeder Field 2 3 13 3" xfId="15332" xr:uid="{00000000-0005-0000-0000-0000D13B0000}"/>
    <cellStyle name="Date Feeder Field 2 3 14" xfId="15333" xr:uid="{00000000-0005-0000-0000-0000D23B0000}"/>
    <cellStyle name="Date Feeder Field 2 3 14 2" xfId="15334" xr:uid="{00000000-0005-0000-0000-0000D33B0000}"/>
    <cellStyle name="Date Feeder Field 2 3 14 2 2" xfId="15335" xr:uid="{00000000-0005-0000-0000-0000D43B0000}"/>
    <cellStyle name="Date Feeder Field 2 3 14 3" xfId="15336" xr:uid="{00000000-0005-0000-0000-0000D53B0000}"/>
    <cellStyle name="Date Feeder Field 2 3 15" xfId="15337" xr:uid="{00000000-0005-0000-0000-0000D63B0000}"/>
    <cellStyle name="Date Feeder Field 2 3 15 2" xfId="15338" xr:uid="{00000000-0005-0000-0000-0000D73B0000}"/>
    <cellStyle name="Date Feeder Field 2 3 15 2 2" xfId="15339" xr:uid="{00000000-0005-0000-0000-0000D83B0000}"/>
    <cellStyle name="Date Feeder Field 2 3 15 3" xfId="15340" xr:uid="{00000000-0005-0000-0000-0000D93B0000}"/>
    <cellStyle name="Date Feeder Field 2 3 16" xfId="15341" xr:uid="{00000000-0005-0000-0000-0000DA3B0000}"/>
    <cellStyle name="Date Feeder Field 2 3 16 2" xfId="15342" xr:uid="{00000000-0005-0000-0000-0000DB3B0000}"/>
    <cellStyle name="Date Feeder Field 2 3 16 2 2" xfId="15343" xr:uid="{00000000-0005-0000-0000-0000DC3B0000}"/>
    <cellStyle name="Date Feeder Field 2 3 16 3" xfId="15344" xr:uid="{00000000-0005-0000-0000-0000DD3B0000}"/>
    <cellStyle name="Date Feeder Field 2 3 17" xfId="15345" xr:uid="{00000000-0005-0000-0000-0000DE3B0000}"/>
    <cellStyle name="Date Feeder Field 2 3 17 2" xfId="15346" xr:uid="{00000000-0005-0000-0000-0000DF3B0000}"/>
    <cellStyle name="Date Feeder Field 2 3 17 2 2" xfId="15347" xr:uid="{00000000-0005-0000-0000-0000E03B0000}"/>
    <cellStyle name="Date Feeder Field 2 3 17 3" xfId="15348" xr:uid="{00000000-0005-0000-0000-0000E13B0000}"/>
    <cellStyle name="Date Feeder Field 2 3 18" xfId="15349" xr:uid="{00000000-0005-0000-0000-0000E23B0000}"/>
    <cellStyle name="Date Feeder Field 2 3 18 2" xfId="15350" xr:uid="{00000000-0005-0000-0000-0000E33B0000}"/>
    <cellStyle name="Date Feeder Field 2 3 19" xfId="15351" xr:uid="{00000000-0005-0000-0000-0000E43B0000}"/>
    <cellStyle name="Date Feeder Field 2 3 2" xfId="15352" xr:uid="{00000000-0005-0000-0000-0000E53B0000}"/>
    <cellStyle name="Date Feeder Field 2 3 2 10" xfId="15353" xr:uid="{00000000-0005-0000-0000-0000E63B0000}"/>
    <cellStyle name="Date Feeder Field 2 3 2 10 2" xfId="15354" xr:uid="{00000000-0005-0000-0000-0000E73B0000}"/>
    <cellStyle name="Date Feeder Field 2 3 2 10 2 2" xfId="15355" xr:uid="{00000000-0005-0000-0000-0000E83B0000}"/>
    <cellStyle name="Date Feeder Field 2 3 2 10 3" xfId="15356" xr:uid="{00000000-0005-0000-0000-0000E93B0000}"/>
    <cellStyle name="Date Feeder Field 2 3 2 11" xfId="15357" xr:uid="{00000000-0005-0000-0000-0000EA3B0000}"/>
    <cellStyle name="Date Feeder Field 2 3 2 11 2" xfId="15358" xr:uid="{00000000-0005-0000-0000-0000EB3B0000}"/>
    <cellStyle name="Date Feeder Field 2 3 2 11 2 2" xfId="15359" xr:uid="{00000000-0005-0000-0000-0000EC3B0000}"/>
    <cellStyle name="Date Feeder Field 2 3 2 11 3" xfId="15360" xr:uid="{00000000-0005-0000-0000-0000ED3B0000}"/>
    <cellStyle name="Date Feeder Field 2 3 2 12" xfId="15361" xr:uid="{00000000-0005-0000-0000-0000EE3B0000}"/>
    <cellStyle name="Date Feeder Field 2 3 2 12 2" xfId="15362" xr:uid="{00000000-0005-0000-0000-0000EF3B0000}"/>
    <cellStyle name="Date Feeder Field 2 3 2 12 2 2" xfId="15363" xr:uid="{00000000-0005-0000-0000-0000F03B0000}"/>
    <cellStyle name="Date Feeder Field 2 3 2 12 3" xfId="15364" xr:uid="{00000000-0005-0000-0000-0000F13B0000}"/>
    <cellStyle name="Date Feeder Field 2 3 2 13" xfId="15365" xr:uid="{00000000-0005-0000-0000-0000F23B0000}"/>
    <cellStyle name="Date Feeder Field 2 3 2 13 2" xfId="15366" xr:uid="{00000000-0005-0000-0000-0000F33B0000}"/>
    <cellStyle name="Date Feeder Field 2 3 2 13 2 2" xfId="15367" xr:uid="{00000000-0005-0000-0000-0000F43B0000}"/>
    <cellStyle name="Date Feeder Field 2 3 2 13 3" xfId="15368" xr:uid="{00000000-0005-0000-0000-0000F53B0000}"/>
    <cellStyle name="Date Feeder Field 2 3 2 14" xfId="15369" xr:uid="{00000000-0005-0000-0000-0000F63B0000}"/>
    <cellStyle name="Date Feeder Field 2 3 2 14 2" xfId="15370" xr:uid="{00000000-0005-0000-0000-0000F73B0000}"/>
    <cellStyle name="Date Feeder Field 2 3 2 14 2 2" xfId="15371" xr:uid="{00000000-0005-0000-0000-0000F83B0000}"/>
    <cellStyle name="Date Feeder Field 2 3 2 14 3" xfId="15372" xr:uid="{00000000-0005-0000-0000-0000F93B0000}"/>
    <cellStyle name="Date Feeder Field 2 3 2 15" xfId="15373" xr:uid="{00000000-0005-0000-0000-0000FA3B0000}"/>
    <cellStyle name="Date Feeder Field 2 3 2 15 2" xfId="15374" xr:uid="{00000000-0005-0000-0000-0000FB3B0000}"/>
    <cellStyle name="Date Feeder Field 2 3 2 15 2 2" xfId="15375" xr:uid="{00000000-0005-0000-0000-0000FC3B0000}"/>
    <cellStyle name="Date Feeder Field 2 3 2 15 3" xfId="15376" xr:uid="{00000000-0005-0000-0000-0000FD3B0000}"/>
    <cellStyle name="Date Feeder Field 2 3 2 16" xfId="15377" xr:uid="{00000000-0005-0000-0000-0000FE3B0000}"/>
    <cellStyle name="Date Feeder Field 2 3 2 16 2" xfId="15378" xr:uid="{00000000-0005-0000-0000-0000FF3B0000}"/>
    <cellStyle name="Date Feeder Field 2 3 2 16 2 2" xfId="15379" xr:uid="{00000000-0005-0000-0000-0000003C0000}"/>
    <cellStyle name="Date Feeder Field 2 3 2 16 3" xfId="15380" xr:uid="{00000000-0005-0000-0000-0000013C0000}"/>
    <cellStyle name="Date Feeder Field 2 3 2 17" xfId="15381" xr:uid="{00000000-0005-0000-0000-0000023C0000}"/>
    <cellStyle name="Date Feeder Field 2 3 2 17 2" xfId="15382" xr:uid="{00000000-0005-0000-0000-0000033C0000}"/>
    <cellStyle name="Date Feeder Field 2 3 2 17 2 2" xfId="15383" xr:uid="{00000000-0005-0000-0000-0000043C0000}"/>
    <cellStyle name="Date Feeder Field 2 3 2 17 3" xfId="15384" xr:uid="{00000000-0005-0000-0000-0000053C0000}"/>
    <cellStyle name="Date Feeder Field 2 3 2 18" xfId="15385" xr:uid="{00000000-0005-0000-0000-0000063C0000}"/>
    <cellStyle name="Date Feeder Field 2 3 2 18 2" xfId="15386" xr:uid="{00000000-0005-0000-0000-0000073C0000}"/>
    <cellStyle name="Date Feeder Field 2 3 2 18 2 2" xfId="15387" xr:uid="{00000000-0005-0000-0000-0000083C0000}"/>
    <cellStyle name="Date Feeder Field 2 3 2 18 3" xfId="15388" xr:uid="{00000000-0005-0000-0000-0000093C0000}"/>
    <cellStyle name="Date Feeder Field 2 3 2 19" xfId="15389" xr:uid="{00000000-0005-0000-0000-00000A3C0000}"/>
    <cellStyle name="Date Feeder Field 2 3 2 19 2" xfId="15390" xr:uid="{00000000-0005-0000-0000-00000B3C0000}"/>
    <cellStyle name="Date Feeder Field 2 3 2 19 2 2" xfId="15391" xr:uid="{00000000-0005-0000-0000-00000C3C0000}"/>
    <cellStyle name="Date Feeder Field 2 3 2 19 3" xfId="15392" xr:uid="{00000000-0005-0000-0000-00000D3C0000}"/>
    <cellStyle name="Date Feeder Field 2 3 2 2" xfId="15393" xr:uid="{00000000-0005-0000-0000-00000E3C0000}"/>
    <cellStyle name="Date Feeder Field 2 3 2 2 2" xfId="15394" xr:uid="{00000000-0005-0000-0000-00000F3C0000}"/>
    <cellStyle name="Date Feeder Field 2 3 2 2 2 2" xfId="15395" xr:uid="{00000000-0005-0000-0000-0000103C0000}"/>
    <cellStyle name="Date Feeder Field 2 3 2 2 3" xfId="15396" xr:uid="{00000000-0005-0000-0000-0000113C0000}"/>
    <cellStyle name="Date Feeder Field 2 3 2 2 4" xfId="15397" xr:uid="{00000000-0005-0000-0000-0000123C0000}"/>
    <cellStyle name="Date Feeder Field 2 3 2 20" xfId="15398" xr:uid="{00000000-0005-0000-0000-0000133C0000}"/>
    <cellStyle name="Date Feeder Field 2 3 2 20 2" xfId="15399" xr:uid="{00000000-0005-0000-0000-0000143C0000}"/>
    <cellStyle name="Date Feeder Field 2 3 2 20 2 2" xfId="15400" xr:uid="{00000000-0005-0000-0000-0000153C0000}"/>
    <cellStyle name="Date Feeder Field 2 3 2 20 3" xfId="15401" xr:uid="{00000000-0005-0000-0000-0000163C0000}"/>
    <cellStyle name="Date Feeder Field 2 3 2 21" xfId="15402" xr:uid="{00000000-0005-0000-0000-0000173C0000}"/>
    <cellStyle name="Date Feeder Field 2 3 2 21 2" xfId="15403" xr:uid="{00000000-0005-0000-0000-0000183C0000}"/>
    <cellStyle name="Date Feeder Field 2 3 2 22" xfId="15404" xr:uid="{00000000-0005-0000-0000-0000193C0000}"/>
    <cellStyle name="Date Feeder Field 2 3 2 23" xfId="15405" xr:uid="{00000000-0005-0000-0000-00001A3C0000}"/>
    <cellStyle name="Date Feeder Field 2 3 2 3" xfId="15406" xr:uid="{00000000-0005-0000-0000-00001B3C0000}"/>
    <cellStyle name="Date Feeder Field 2 3 2 3 2" xfId="15407" xr:uid="{00000000-0005-0000-0000-00001C3C0000}"/>
    <cellStyle name="Date Feeder Field 2 3 2 3 2 2" xfId="15408" xr:uid="{00000000-0005-0000-0000-00001D3C0000}"/>
    <cellStyle name="Date Feeder Field 2 3 2 3 3" xfId="15409" xr:uid="{00000000-0005-0000-0000-00001E3C0000}"/>
    <cellStyle name="Date Feeder Field 2 3 2 3 4" xfId="15410" xr:uid="{00000000-0005-0000-0000-00001F3C0000}"/>
    <cellStyle name="Date Feeder Field 2 3 2 4" xfId="15411" xr:uid="{00000000-0005-0000-0000-0000203C0000}"/>
    <cellStyle name="Date Feeder Field 2 3 2 4 2" xfId="15412" xr:uid="{00000000-0005-0000-0000-0000213C0000}"/>
    <cellStyle name="Date Feeder Field 2 3 2 4 2 2" xfId="15413" xr:uid="{00000000-0005-0000-0000-0000223C0000}"/>
    <cellStyle name="Date Feeder Field 2 3 2 4 3" xfId="15414" xr:uid="{00000000-0005-0000-0000-0000233C0000}"/>
    <cellStyle name="Date Feeder Field 2 3 2 5" xfId="15415" xr:uid="{00000000-0005-0000-0000-0000243C0000}"/>
    <cellStyle name="Date Feeder Field 2 3 2 5 2" xfId="15416" xr:uid="{00000000-0005-0000-0000-0000253C0000}"/>
    <cellStyle name="Date Feeder Field 2 3 2 5 2 2" xfId="15417" xr:uid="{00000000-0005-0000-0000-0000263C0000}"/>
    <cellStyle name="Date Feeder Field 2 3 2 5 3" xfId="15418" xr:uid="{00000000-0005-0000-0000-0000273C0000}"/>
    <cellStyle name="Date Feeder Field 2 3 2 6" xfId="15419" xr:uid="{00000000-0005-0000-0000-0000283C0000}"/>
    <cellStyle name="Date Feeder Field 2 3 2 6 2" xfId="15420" xr:uid="{00000000-0005-0000-0000-0000293C0000}"/>
    <cellStyle name="Date Feeder Field 2 3 2 6 2 2" xfId="15421" xr:uid="{00000000-0005-0000-0000-00002A3C0000}"/>
    <cellStyle name="Date Feeder Field 2 3 2 6 3" xfId="15422" xr:uid="{00000000-0005-0000-0000-00002B3C0000}"/>
    <cellStyle name="Date Feeder Field 2 3 2 7" xfId="15423" xr:uid="{00000000-0005-0000-0000-00002C3C0000}"/>
    <cellStyle name="Date Feeder Field 2 3 2 7 2" xfId="15424" xr:uid="{00000000-0005-0000-0000-00002D3C0000}"/>
    <cellStyle name="Date Feeder Field 2 3 2 7 2 2" xfId="15425" xr:uid="{00000000-0005-0000-0000-00002E3C0000}"/>
    <cellStyle name="Date Feeder Field 2 3 2 7 3" xfId="15426" xr:uid="{00000000-0005-0000-0000-00002F3C0000}"/>
    <cellStyle name="Date Feeder Field 2 3 2 8" xfId="15427" xr:uid="{00000000-0005-0000-0000-0000303C0000}"/>
    <cellStyle name="Date Feeder Field 2 3 2 8 2" xfId="15428" xr:uid="{00000000-0005-0000-0000-0000313C0000}"/>
    <cellStyle name="Date Feeder Field 2 3 2 8 2 2" xfId="15429" xr:uid="{00000000-0005-0000-0000-0000323C0000}"/>
    <cellStyle name="Date Feeder Field 2 3 2 8 3" xfId="15430" xr:uid="{00000000-0005-0000-0000-0000333C0000}"/>
    <cellStyle name="Date Feeder Field 2 3 2 9" xfId="15431" xr:uid="{00000000-0005-0000-0000-0000343C0000}"/>
    <cellStyle name="Date Feeder Field 2 3 2 9 2" xfId="15432" xr:uid="{00000000-0005-0000-0000-0000353C0000}"/>
    <cellStyle name="Date Feeder Field 2 3 2 9 2 2" xfId="15433" xr:uid="{00000000-0005-0000-0000-0000363C0000}"/>
    <cellStyle name="Date Feeder Field 2 3 2 9 3" xfId="15434" xr:uid="{00000000-0005-0000-0000-0000373C0000}"/>
    <cellStyle name="Date Feeder Field 2 3 20" xfId="15435" xr:uid="{00000000-0005-0000-0000-0000383C0000}"/>
    <cellStyle name="Date Feeder Field 2 3 3" xfId="15436" xr:uid="{00000000-0005-0000-0000-0000393C0000}"/>
    <cellStyle name="Date Feeder Field 2 3 3 2" xfId="15437" xr:uid="{00000000-0005-0000-0000-00003A3C0000}"/>
    <cellStyle name="Date Feeder Field 2 3 3 2 2" xfId="15438" xr:uid="{00000000-0005-0000-0000-00003B3C0000}"/>
    <cellStyle name="Date Feeder Field 2 3 3 3" xfId="15439" xr:uid="{00000000-0005-0000-0000-00003C3C0000}"/>
    <cellStyle name="Date Feeder Field 2 3 3 4" xfId="15440" xr:uid="{00000000-0005-0000-0000-00003D3C0000}"/>
    <cellStyle name="Date Feeder Field 2 3 4" xfId="15441" xr:uid="{00000000-0005-0000-0000-00003E3C0000}"/>
    <cellStyle name="Date Feeder Field 2 3 4 2" xfId="15442" xr:uid="{00000000-0005-0000-0000-00003F3C0000}"/>
    <cellStyle name="Date Feeder Field 2 3 4 2 2" xfId="15443" xr:uid="{00000000-0005-0000-0000-0000403C0000}"/>
    <cellStyle name="Date Feeder Field 2 3 4 3" xfId="15444" xr:uid="{00000000-0005-0000-0000-0000413C0000}"/>
    <cellStyle name="Date Feeder Field 2 3 4 4" xfId="15445" xr:uid="{00000000-0005-0000-0000-0000423C0000}"/>
    <cellStyle name="Date Feeder Field 2 3 5" xfId="15446" xr:uid="{00000000-0005-0000-0000-0000433C0000}"/>
    <cellStyle name="Date Feeder Field 2 3 5 2" xfId="15447" xr:uid="{00000000-0005-0000-0000-0000443C0000}"/>
    <cellStyle name="Date Feeder Field 2 3 5 2 2" xfId="15448" xr:uid="{00000000-0005-0000-0000-0000453C0000}"/>
    <cellStyle name="Date Feeder Field 2 3 5 3" xfId="15449" xr:uid="{00000000-0005-0000-0000-0000463C0000}"/>
    <cellStyle name="Date Feeder Field 2 3 6" xfId="15450" xr:uid="{00000000-0005-0000-0000-0000473C0000}"/>
    <cellStyle name="Date Feeder Field 2 3 6 2" xfId="15451" xr:uid="{00000000-0005-0000-0000-0000483C0000}"/>
    <cellStyle name="Date Feeder Field 2 3 6 2 2" xfId="15452" xr:uid="{00000000-0005-0000-0000-0000493C0000}"/>
    <cellStyle name="Date Feeder Field 2 3 6 3" xfId="15453" xr:uid="{00000000-0005-0000-0000-00004A3C0000}"/>
    <cellStyle name="Date Feeder Field 2 3 7" xfId="15454" xr:uid="{00000000-0005-0000-0000-00004B3C0000}"/>
    <cellStyle name="Date Feeder Field 2 3 7 2" xfId="15455" xr:uid="{00000000-0005-0000-0000-00004C3C0000}"/>
    <cellStyle name="Date Feeder Field 2 3 7 2 2" xfId="15456" xr:uid="{00000000-0005-0000-0000-00004D3C0000}"/>
    <cellStyle name="Date Feeder Field 2 3 7 3" xfId="15457" xr:uid="{00000000-0005-0000-0000-00004E3C0000}"/>
    <cellStyle name="Date Feeder Field 2 3 8" xfId="15458" xr:uid="{00000000-0005-0000-0000-00004F3C0000}"/>
    <cellStyle name="Date Feeder Field 2 3 8 2" xfId="15459" xr:uid="{00000000-0005-0000-0000-0000503C0000}"/>
    <cellStyle name="Date Feeder Field 2 3 8 2 2" xfId="15460" xr:uid="{00000000-0005-0000-0000-0000513C0000}"/>
    <cellStyle name="Date Feeder Field 2 3 8 3" xfId="15461" xr:uid="{00000000-0005-0000-0000-0000523C0000}"/>
    <cellStyle name="Date Feeder Field 2 3 9" xfId="15462" xr:uid="{00000000-0005-0000-0000-0000533C0000}"/>
    <cellStyle name="Date Feeder Field 2 3 9 2" xfId="15463" xr:uid="{00000000-0005-0000-0000-0000543C0000}"/>
    <cellStyle name="Date Feeder Field 2 3 9 2 2" xfId="15464" xr:uid="{00000000-0005-0000-0000-0000553C0000}"/>
    <cellStyle name="Date Feeder Field 2 3 9 3" xfId="15465" xr:uid="{00000000-0005-0000-0000-0000563C0000}"/>
    <cellStyle name="Date Feeder Field 2 4" xfId="15466" xr:uid="{00000000-0005-0000-0000-0000573C0000}"/>
    <cellStyle name="Date Feeder Field 2 4 10" xfId="15467" xr:uid="{00000000-0005-0000-0000-0000583C0000}"/>
    <cellStyle name="Date Feeder Field 2 4 10 2" xfId="15468" xr:uid="{00000000-0005-0000-0000-0000593C0000}"/>
    <cellStyle name="Date Feeder Field 2 4 10 2 2" xfId="15469" xr:uid="{00000000-0005-0000-0000-00005A3C0000}"/>
    <cellStyle name="Date Feeder Field 2 4 10 3" xfId="15470" xr:uid="{00000000-0005-0000-0000-00005B3C0000}"/>
    <cellStyle name="Date Feeder Field 2 4 11" xfId="15471" xr:uid="{00000000-0005-0000-0000-00005C3C0000}"/>
    <cellStyle name="Date Feeder Field 2 4 11 2" xfId="15472" xr:uid="{00000000-0005-0000-0000-00005D3C0000}"/>
    <cellStyle name="Date Feeder Field 2 4 11 2 2" xfId="15473" xr:uid="{00000000-0005-0000-0000-00005E3C0000}"/>
    <cellStyle name="Date Feeder Field 2 4 11 3" xfId="15474" xr:uid="{00000000-0005-0000-0000-00005F3C0000}"/>
    <cellStyle name="Date Feeder Field 2 4 12" xfId="15475" xr:uid="{00000000-0005-0000-0000-0000603C0000}"/>
    <cellStyle name="Date Feeder Field 2 4 12 2" xfId="15476" xr:uid="{00000000-0005-0000-0000-0000613C0000}"/>
    <cellStyle name="Date Feeder Field 2 4 12 2 2" xfId="15477" xr:uid="{00000000-0005-0000-0000-0000623C0000}"/>
    <cellStyle name="Date Feeder Field 2 4 12 3" xfId="15478" xr:uid="{00000000-0005-0000-0000-0000633C0000}"/>
    <cellStyle name="Date Feeder Field 2 4 13" xfId="15479" xr:uid="{00000000-0005-0000-0000-0000643C0000}"/>
    <cellStyle name="Date Feeder Field 2 4 13 2" xfId="15480" xr:uid="{00000000-0005-0000-0000-0000653C0000}"/>
    <cellStyle name="Date Feeder Field 2 4 13 2 2" xfId="15481" xr:uid="{00000000-0005-0000-0000-0000663C0000}"/>
    <cellStyle name="Date Feeder Field 2 4 13 3" xfId="15482" xr:uid="{00000000-0005-0000-0000-0000673C0000}"/>
    <cellStyle name="Date Feeder Field 2 4 14" xfId="15483" xr:uid="{00000000-0005-0000-0000-0000683C0000}"/>
    <cellStyle name="Date Feeder Field 2 4 14 2" xfId="15484" xr:uid="{00000000-0005-0000-0000-0000693C0000}"/>
    <cellStyle name="Date Feeder Field 2 4 14 2 2" xfId="15485" xr:uid="{00000000-0005-0000-0000-00006A3C0000}"/>
    <cellStyle name="Date Feeder Field 2 4 14 3" xfId="15486" xr:uid="{00000000-0005-0000-0000-00006B3C0000}"/>
    <cellStyle name="Date Feeder Field 2 4 15" xfId="15487" xr:uid="{00000000-0005-0000-0000-00006C3C0000}"/>
    <cellStyle name="Date Feeder Field 2 4 15 2" xfId="15488" xr:uid="{00000000-0005-0000-0000-00006D3C0000}"/>
    <cellStyle name="Date Feeder Field 2 4 15 2 2" xfId="15489" xr:uid="{00000000-0005-0000-0000-00006E3C0000}"/>
    <cellStyle name="Date Feeder Field 2 4 15 3" xfId="15490" xr:uid="{00000000-0005-0000-0000-00006F3C0000}"/>
    <cellStyle name="Date Feeder Field 2 4 16" xfId="15491" xr:uid="{00000000-0005-0000-0000-0000703C0000}"/>
    <cellStyle name="Date Feeder Field 2 4 16 2" xfId="15492" xr:uid="{00000000-0005-0000-0000-0000713C0000}"/>
    <cellStyle name="Date Feeder Field 2 4 16 2 2" xfId="15493" xr:uid="{00000000-0005-0000-0000-0000723C0000}"/>
    <cellStyle name="Date Feeder Field 2 4 16 3" xfId="15494" xr:uid="{00000000-0005-0000-0000-0000733C0000}"/>
    <cellStyle name="Date Feeder Field 2 4 17" xfId="15495" xr:uid="{00000000-0005-0000-0000-0000743C0000}"/>
    <cellStyle name="Date Feeder Field 2 4 17 2" xfId="15496" xr:uid="{00000000-0005-0000-0000-0000753C0000}"/>
    <cellStyle name="Date Feeder Field 2 4 17 2 2" xfId="15497" xr:uid="{00000000-0005-0000-0000-0000763C0000}"/>
    <cellStyle name="Date Feeder Field 2 4 17 3" xfId="15498" xr:uid="{00000000-0005-0000-0000-0000773C0000}"/>
    <cellStyle name="Date Feeder Field 2 4 18" xfId="15499" xr:uid="{00000000-0005-0000-0000-0000783C0000}"/>
    <cellStyle name="Date Feeder Field 2 4 18 2" xfId="15500" xr:uid="{00000000-0005-0000-0000-0000793C0000}"/>
    <cellStyle name="Date Feeder Field 2 4 18 2 2" xfId="15501" xr:uid="{00000000-0005-0000-0000-00007A3C0000}"/>
    <cellStyle name="Date Feeder Field 2 4 18 3" xfId="15502" xr:uid="{00000000-0005-0000-0000-00007B3C0000}"/>
    <cellStyle name="Date Feeder Field 2 4 19" xfId="15503" xr:uid="{00000000-0005-0000-0000-00007C3C0000}"/>
    <cellStyle name="Date Feeder Field 2 4 19 2" xfId="15504" xr:uid="{00000000-0005-0000-0000-00007D3C0000}"/>
    <cellStyle name="Date Feeder Field 2 4 19 2 2" xfId="15505" xr:uid="{00000000-0005-0000-0000-00007E3C0000}"/>
    <cellStyle name="Date Feeder Field 2 4 19 3" xfId="15506" xr:uid="{00000000-0005-0000-0000-00007F3C0000}"/>
    <cellStyle name="Date Feeder Field 2 4 2" xfId="15507" xr:uid="{00000000-0005-0000-0000-0000803C0000}"/>
    <cellStyle name="Date Feeder Field 2 4 2 10" xfId="15508" xr:uid="{00000000-0005-0000-0000-0000813C0000}"/>
    <cellStyle name="Date Feeder Field 2 4 2 10 2" xfId="15509" xr:uid="{00000000-0005-0000-0000-0000823C0000}"/>
    <cellStyle name="Date Feeder Field 2 4 2 10 2 2" xfId="15510" xr:uid="{00000000-0005-0000-0000-0000833C0000}"/>
    <cellStyle name="Date Feeder Field 2 4 2 10 3" xfId="15511" xr:uid="{00000000-0005-0000-0000-0000843C0000}"/>
    <cellStyle name="Date Feeder Field 2 4 2 11" xfId="15512" xr:uid="{00000000-0005-0000-0000-0000853C0000}"/>
    <cellStyle name="Date Feeder Field 2 4 2 11 2" xfId="15513" xr:uid="{00000000-0005-0000-0000-0000863C0000}"/>
    <cellStyle name="Date Feeder Field 2 4 2 11 2 2" xfId="15514" xr:uid="{00000000-0005-0000-0000-0000873C0000}"/>
    <cellStyle name="Date Feeder Field 2 4 2 11 3" xfId="15515" xr:uid="{00000000-0005-0000-0000-0000883C0000}"/>
    <cellStyle name="Date Feeder Field 2 4 2 12" xfId="15516" xr:uid="{00000000-0005-0000-0000-0000893C0000}"/>
    <cellStyle name="Date Feeder Field 2 4 2 12 2" xfId="15517" xr:uid="{00000000-0005-0000-0000-00008A3C0000}"/>
    <cellStyle name="Date Feeder Field 2 4 2 12 2 2" xfId="15518" xr:uid="{00000000-0005-0000-0000-00008B3C0000}"/>
    <cellStyle name="Date Feeder Field 2 4 2 12 3" xfId="15519" xr:uid="{00000000-0005-0000-0000-00008C3C0000}"/>
    <cellStyle name="Date Feeder Field 2 4 2 13" xfId="15520" xr:uid="{00000000-0005-0000-0000-00008D3C0000}"/>
    <cellStyle name="Date Feeder Field 2 4 2 13 2" xfId="15521" xr:uid="{00000000-0005-0000-0000-00008E3C0000}"/>
    <cellStyle name="Date Feeder Field 2 4 2 13 2 2" xfId="15522" xr:uid="{00000000-0005-0000-0000-00008F3C0000}"/>
    <cellStyle name="Date Feeder Field 2 4 2 13 3" xfId="15523" xr:uid="{00000000-0005-0000-0000-0000903C0000}"/>
    <cellStyle name="Date Feeder Field 2 4 2 14" xfId="15524" xr:uid="{00000000-0005-0000-0000-0000913C0000}"/>
    <cellStyle name="Date Feeder Field 2 4 2 14 2" xfId="15525" xr:uid="{00000000-0005-0000-0000-0000923C0000}"/>
    <cellStyle name="Date Feeder Field 2 4 2 14 2 2" xfId="15526" xr:uid="{00000000-0005-0000-0000-0000933C0000}"/>
    <cellStyle name="Date Feeder Field 2 4 2 14 3" xfId="15527" xr:uid="{00000000-0005-0000-0000-0000943C0000}"/>
    <cellStyle name="Date Feeder Field 2 4 2 15" xfId="15528" xr:uid="{00000000-0005-0000-0000-0000953C0000}"/>
    <cellStyle name="Date Feeder Field 2 4 2 15 2" xfId="15529" xr:uid="{00000000-0005-0000-0000-0000963C0000}"/>
    <cellStyle name="Date Feeder Field 2 4 2 15 2 2" xfId="15530" xr:uid="{00000000-0005-0000-0000-0000973C0000}"/>
    <cellStyle name="Date Feeder Field 2 4 2 15 3" xfId="15531" xr:uid="{00000000-0005-0000-0000-0000983C0000}"/>
    <cellStyle name="Date Feeder Field 2 4 2 16" xfId="15532" xr:uid="{00000000-0005-0000-0000-0000993C0000}"/>
    <cellStyle name="Date Feeder Field 2 4 2 16 2" xfId="15533" xr:uid="{00000000-0005-0000-0000-00009A3C0000}"/>
    <cellStyle name="Date Feeder Field 2 4 2 16 2 2" xfId="15534" xr:uid="{00000000-0005-0000-0000-00009B3C0000}"/>
    <cellStyle name="Date Feeder Field 2 4 2 16 3" xfId="15535" xr:uid="{00000000-0005-0000-0000-00009C3C0000}"/>
    <cellStyle name="Date Feeder Field 2 4 2 17" xfId="15536" xr:uid="{00000000-0005-0000-0000-00009D3C0000}"/>
    <cellStyle name="Date Feeder Field 2 4 2 17 2" xfId="15537" xr:uid="{00000000-0005-0000-0000-00009E3C0000}"/>
    <cellStyle name="Date Feeder Field 2 4 2 17 2 2" xfId="15538" xr:uid="{00000000-0005-0000-0000-00009F3C0000}"/>
    <cellStyle name="Date Feeder Field 2 4 2 17 3" xfId="15539" xr:uid="{00000000-0005-0000-0000-0000A03C0000}"/>
    <cellStyle name="Date Feeder Field 2 4 2 18" xfId="15540" xr:uid="{00000000-0005-0000-0000-0000A13C0000}"/>
    <cellStyle name="Date Feeder Field 2 4 2 18 2" xfId="15541" xr:uid="{00000000-0005-0000-0000-0000A23C0000}"/>
    <cellStyle name="Date Feeder Field 2 4 2 18 2 2" xfId="15542" xr:uid="{00000000-0005-0000-0000-0000A33C0000}"/>
    <cellStyle name="Date Feeder Field 2 4 2 18 3" xfId="15543" xr:uid="{00000000-0005-0000-0000-0000A43C0000}"/>
    <cellStyle name="Date Feeder Field 2 4 2 19" xfId="15544" xr:uid="{00000000-0005-0000-0000-0000A53C0000}"/>
    <cellStyle name="Date Feeder Field 2 4 2 19 2" xfId="15545" xr:uid="{00000000-0005-0000-0000-0000A63C0000}"/>
    <cellStyle name="Date Feeder Field 2 4 2 19 2 2" xfId="15546" xr:uid="{00000000-0005-0000-0000-0000A73C0000}"/>
    <cellStyle name="Date Feeder Field 2 4 2 19 3" xfId="15547" xr:uid="{00000000-0005-0000-0000-0000A83C0000}"/>
    <cellStyle name="Date Feeder Field 2 4 2 2" xfId="15548" xr:uid="{00000000-0005-0000-0000-0000A93C0000}"/>
    <cellStyle name="Date Feeder Field 2 4 2 2 2" xfId="15549" xr:uid="{00000000-0005-0000-0000-0000AA3C0000}"/>
    <cellStyle name="Date Feeder Field 2 4 2 2 2 2" xfId="15550" xr:uid="{00000000-0005-0000-0000-0000AB3C0000}"/>
    <cellStyle name="Date Feeder Field 2 4 2 2 3" xfId="15551" xr:uid="{00000000-0005-0000-0000-0000AC3C0000}"/>
    <cellStyle name="Date Feeder Field 2 4 2 2 4" xfId="15552" xr:uid="{00000000-0005-0000-0000-0000AD3C0000}"/>
    <cellStyle name="Date Feeder Field 2 4 2 20" xfId="15553" xr:uid="{00000000-0005-0000-0000-0000AE3C0000}"/>
    <cellStyle name="Date Feeder Field 2 4 2 20 2" xfId="15554" xr:uid="{00000000-0005-0000-0000-0000AF3C0000}"/>
    <cellStyle name="Date Feeder Field 2 4 2 20 2 2" xfId="15555" xr:uid="{00000000-0005-0000-0000-0000B03C0000}"/>
    <cellStyle name="Date Feeder Field 2 4 2 20 3" xfId="15556" xr:uid="{00000000-0005-0000-0000-0000B13C0000}"/>
    <cellStyle name="Date Feeder Field 2 4 2 21" xfId="15557" xr:uid="{00000000-0005-0000-0000-0000B23C0000}"/>
    <cellStyle name="Date Feeder Field 2 4 2 21 2" xfId="15558" xr:uid="{00000000-0005-0000-0000-0000B33C0000}"/>
    <cellStyle name="Date Feeder Field 2 4 2 22" xfId="15559" xr:uid="{00000000-0005-0000-0000-0000B43C0000}"/>
    <cellStyle name="Date Feeder Field 2 4 2 23" xfId="15560" xr:uid="{00000000-0005-0000-0000-0000B53C0000}"/>
    <cellStyle name="Date Feeder Field 2 4 2 3" xfId="15561" xr:uid="{00000000-0005-0000-0000-0000B63C0000}"/>
    <cellStyle name="Date Feeder Field 2 4 2 3 2" xfId="15562" xr:uid="{00000000-0005-0000-0000-0000B73C0000}"/>
    <cellStyle name="Date Feeder Field 2 4 2 3 2 2" xfId="15563" xr:uid="{00000000-0005-0000-0000-0000B83C0000}"/>
    <cellStyle name="Date Feeder Field 2 4 2 3 3" xfId="15564" xr:uid="{00000000-0005-0000-0000-0000B93C0000}"/>
    <cellStyle name="Date Feeder Field 2 4 2 4" xfId="15565" xr:uid="{00000000-0005-0000-0000-0000BA3C0000}"/>
    <cellStyle name="Date Feeder Field 2 4 2 4 2" xfId="15566" xr:uid="{00000000-0005-0000-0000-0000BB3C0000}"/>
    <cellStyle name="Date Feeder Field 2 4 2 4 2 2" xfId="15567" xr:uid="{00000000-0005-0000-0000-0000BC3C0000}"/>
    <cellStyle name="Date Feeder Field 2 4 2 4 3" xfId="15568" xr:uid="{00000000-0005-0000-0000-0000BD3C0000}"/>
    <cellStyle name="Date Feeder Field 2 4 2 5" xfId="15569" xr:uid="{00000000-0005-0000-0000-0000BE3C0000}"/>
    <cellStyle name="Date Feeder Field 2 4 2 5 2" xfId="15570" xr:uid="{00000000-0005-0000-0000-0000BF3C0000}"/>
    <cellStyle name="Date Feeder Field 2 4 2 5 2 2" xfId="15571" xr:uid="{00000000-0005-0000-0000-0000C03C0000}"/>
    <cellStyle name="Date Feeder Field 2 4 2 5 3" xfId="15572" xr:uid="{00000000-0005-0000-0000-0000C13C0000}"/>
    <cellStyle name="Date Feeder Field 2 4 2 6" xfId="15573" xr:uid="{00000000-0005-0000-0000-0000C23C0000}"/>
    <cellStyle name="Date Feeder Field 2 4 2 6 2" xfId="15574" xr:uid="{00000000-0005-0000-0000-0000C33C0000}"/>
    <cellStyle name="Date Feeder Field 2 4 2 6 2 2" xfId="15575" xr:uid="{00000000-0005-0000-0000-0000C43C0000}"/>
    <cellStyle name="Date Feeder Field 2 4 2 6 3" xfId="15576" xr:uid="{00000000-0005-0000-0000-0000C53C0000}"/>
    <cellStyle name="Date Feeder Field 2 4 2 7" xfId="15577" xr:uid="{00000000-0005-0000-0000-0000C63C0000}"/>
    <cellStyle name="Date Feeder Field 2 4 2 7 2" xfId="15578" xr:uid="{00000000-0005-0000-0000-0000C73C0000}"/>
    <cellStyle name="Date Feeder Field 2 4 2 7 2 2" xfId="15579" xr:uid="{00000000-0005-0000-0000-0000C83C0000}"/>
    <cellStyle name="Date Feeder Field 2 4 2 7 3" xfId="15580" xr:uid="{00000000-0005-0000-0000-0000C93C0000}"/>
    <cellStyle name="Date Feeder Field 2 4 2 8" xfId="15581" xr:uid="{00000000-0005-0000-0000-0000CA3C0000}"/>
    <cellStyle name="Date Feeder Field 2 4 2 8 2" xfId="15582" xr:uid="{00000000-0005-0000-0000-0000CB3C0000}"/>
    <cellStyle name="Date Feeder Field 2 4 2 8 2 2" xfId="15583" xr:uid="{00000000-0005-0000-0000-0000CC3C0000}"/>
    <cellStyle name="Date Feeder Field 2 4 2 8 3" xfId="15584" xr:uid="{00000000-0005-0000-0000-0000CD3C0000}"/>
    <cellStyle name="Date Feeder Field 2 4 2 9" xfId="15585" xr:uid="{00000000-0005-0000-0000-0000CE3C0000}"/>
    <cellStyle name="Date Feeder Field 2 4 2 9 2" xfId="15586" xr:uid="{00000000-0005-0000-0000-0000CF3C0000}"/>
    <cellStyle name="Date Feeder Field 2 4 2 9 2 2" xfId="15587" xr:uid="{00000000-0005-0000-0000-0000D03C0000}"/>
    <cellStyle name="Date Feeder Field 2 4 2 9 3" xfId="15588" xr:uid="{00000000-0005-0000-0000-0000D13C0000}"/>
    <cellStyle name="Date Feeder Field 2 4 20" xfId="15589" xr:uid="{00000000-0005-0000-0000-0000D23C0000}"/>
    <cellStyle name="Date Feeder Field 2 4 20 2" xfId="15590" xr:uid="{00000000-0005-0000-0000-0000D33C0000}"/>
    <cellStyle name="Date Feeder Field 2 4 20 2 2" xfId="15591" xr:uid="{00000000-0005-0000-0000-0000D43C0000}"/>
    <cellStyle name="Date Feeder Field 2 4 20 3" xfId="15592" xr:uid="{00000000-0005-0000-0000-0000D53C0000}"/>
    <cellStyle name="Date Feeder Field 2 4 21" xfId="15593" xr:uid="{00000000-0005-0000-0000-0000D63C0000}"/>
    <cellStyle name="Date Feeder Field 2 4 21 2" xfId="15594" xr:uid="{00000000-0005-0000-0000-0000D73C0000}"/>
    <cellStyle name="Date Feeder Field 2 4 21 2 2" xfId="15595" xr:uid="{00000000-0005-0000-0000-0000D83C0000}"/>
    <cellStyle name="Date Feeder Field 2 4 21 3" xfId="15596" xr:uid="{00000000-0005-0000-0000-0000D93C0000}"/>
    <cellStyle name="Date Feeder Field 2 4 22" xfId="15597" xr:uid="{00000000-0005-0000-0000-0000DA3C0000}"/>
    <cellStyle name="Date Feeder Field 2 4 22 2" xfId="15598" xr:uid="{00000000-0005-0000-0000-0000DB3C0000}"/>
    <cellStyle name="Date Feeder Field 2 4 23" xfId="15599" xr:uid="{00000000-0005-0000-0000-0000DC3C0000}"/>
    <cellStyle name="Date Feeder Field 2 4 24" xfId="15600" xr:uid="{00000000-0005-0000-0000-0000DD3C0000}"/>
    <cellStyle name="Date Feeder Field 2 4 3" xfId="15601" xr:uid="{00000000-0005-0000-0000-0000DE3C0000}"/>
    <cellStyle name="Date Feeder Field 2 4 3 2" xfId="15602" xr:uid="{00000000-0005-0000-0000-0000DF3C0000}"/>
    <cellStyle name="Date Feeder Field 2 4 3 2 2" xfId="15603" xr:uid="{00000000-0005-0000-0000-0000E03C0000}"/>
    <cellStyle name="Date Feeder Field 2 4 3 3" xfId="15604" xr:uid="{00000000-0005-0000-0000-0000E13C0000}"/>
    <cellStyle name="Date Feeder Field 2 4 3 4" xfId="15605" xr:uid="{00000000-0005-0000-0000-0000E23C0000}"/>
    <cellStyle name="Date Feeder Field 2 4 4" xfId="15606" xr:uid="{00000000-0005-0000-0000-0000E33C0000}"/>
    <cellStyle name="Date Feeder Field 2 4 4 2" xfId="15607" xr:uid="{00000000-0005-0000-0000-0000E43C0000}"/>
    <cellStyle name="Date Feeder Field 2 4 4 2 2" xfId="15608" xr:uid="{00000000-0005-0000-0000-0000E53C0000}"/>
    <cellStyle name="Date Feeder Field 2 4 4 3" xfId="15609" xr:uid="{00000000-0005-0000-0000-0000E63C0000}"/>
    <cellStyle name="Date Feeder Field 2 4 4 4" xfId="15610" xr:uid="{00000000-0005-0000-0000-0000E73C0000}"/>
    <cellStyle name="Date Feeder Field 2 4 5" xfId="15611" xr:uid="{00000000-0005-0000-0000-0000E83C0000}"/>
    <cellStyle name="Date Feeder Field 2 4 5 2" xfId="15612" xr:uid="{00000000-0005-0000-0000-0000E93C0000}"/>
    <cellStyle name="Date Feeder Field 2 4 5 2 2" xfId="15613" xr:uid="{00000000-0005-0000-0000-0000EA3C0000}"/>
    <cellStyle name="Date Feeder Field 2 4 5 3" xfId="15614" xr:uid="{00000000-0005-0000-0000-0000EB3C0000}"/>
    <cellStyle name="Date Feeder Field 2 4 6" xfId="15615" xr:uid="{00000000-0005-0000-0000-0000EC3C0000}"/>
    <cellStyle name="Date Feeder Field 2 4 6 2" xfId="15616" xr:uid="{00000000-0005-0000-0000-0000ED3C0000}"/>
    <cellStyle name="Date Feeder Field 2 4 6 2 2" xfId="15617" xr:uid="{00000000-0005-0000-0000-0000EE3C0000}"/>
    <cellStyle name="Date Feeder Field 2 4 6 3" xfId="15618" xr:uid="{00000000-0005-0000-0000-0000EF3C0000}"/>
    <cellStyle name="Date Feeder Field 2 4 7" xfId="15619" xr:uid="{00000000-0005-0000-0000-0000F03C0000}"/>
    <cellStyle name="Date Feeder Field 2 4 7 2" xfId="15620" xr:uid="{00000000-0005-0000-0000-0000F13C0000}"/>
    <cellStyle name="Date Feeder Field 2 4 7 2 2" xfId="15621" xr:uid="{00000000-0005-0000-0000-0000F23C0000}"/>
    <cellStyle name="Date Feeder Field 2 4 7 3" xfId="15622" xr:uid="{00000000-0005-0000-0000-0000F33C0000}"/>
    <cellStyle name="Date Feeder Field 2 4 8" xfId="15623" xr:uid="{00000000-0005-0000-0000-0000F43C0000}"/>
    <cellStyle name="Date Feeder Field 2 4 8 2" xfId="15624" xr:uid="{00000000-0005-0000-0000-0000F53C0000}"/>
    <cellStyle name="Date Feeder Field 2 4 8 2 2" xfId="15625" xr:uid="{00000000-0005-0000-0000-0000F63C0000}"/>
    <cellStyle name="Date Feeder Field 2 4 8 3" xfId="15626" xr:uid="{00000000-0005-0000-0000-0000F73C0000}"/>
    <cellStyle name="Date Feeder Field 2 4 9" xfId="15627" xr:uid="{00000000-0005-0000-0000-0000F83C0000}"/>
    <cellStyle name="Date Feeder Field 2 4 9 2" xfId="15628" xr:uid="{00000000-0005-0000-0000-0000F93C0000}"/>
    <cellStyle name="Date Feeder Field 2 4 9 2 2" xfId="15629" xr:uid="{00000000-0005-0000-0000-0000FA3C0000}"/>
    <cellStyle name="Date Feeder Field 2 4 9 3" xfId="15630" xr:uid="{00000000-0005-0000-0000-0000FB3C0000}"/>
    <cellStyle name="Date Feeder Field 2 5" xfId="15631" xr:uid="{00000000-0005-0000-0000-0000FC3C0000}"/>
    <cellStyle name="Date Feeder Field 2 5 10" xfId="15632" xr:uid="{00000000-0005-0000-0000-0000FD3C0000}"/>
    <cellStyle name="Date Feeder Field 2 5 10 2" xfId="15633" xr:uid="{00000000-0005-0000-0000-0000FE3C0000}"/>
    <cellStyle name="Date Feeder Field 2 5 10 2 2" xfId="15634" xr:uid="{00000000-0005-0000-0000-0000FF3C0000}"/>
    <cellStyle name="Date Feeder Field 2 5 10 3" xfId="15635" xr:uid="{00000000-0005-0000-0000-0000003D0000}"/>
    <cellStyle name="Date Feeder Field 2 5 11" xfId="15636" xr:uid="{00000000-0005-0000-0000-0000013D0000}"/>
    <cellStyle name="Date Feeder Field 2 5 11 2" xfId="15637" xr:uid="{00000000-0005-0000-0000-0000023D0000}"/>
    <cellStyle name="Date Feeder Field 2 5 11 2 2" xfId="15638" xr:uid="{00000000-0005-0000-0000-0000033D0000}"/>
    <cellStyle name="Date Feeder Field 2 5 11 3" xfId="15639" xr:uid="{00000000-0005-0000-0000-0000043D0000}"/>
    <cellStyle name="Date Feeder Field 2 5 12" xfId="15640" xr:uid="{00000000-0005-0000-0000-0000053D0000}"/>
    <cellStyle name="Date Feeder Field 2 5 12 2" xfId="15641" xr:uid="{00000000-0005-0000-0000-0000063D0000}"/>
    <cellStyle name="Date Feeder Field 2 5 12 2 2" xfId="15642" xr:uid="{00000000-0005-0000-0000-0000073D0000}"/>
    <cellStyle name="Date Feeder Field 2 5 12 3" xfId="15643" xr:uid="{00000000-0005-0000-0000-0000083D0000}"/>
    <cellStyle name="Date Feeder Field 2 5 13" xfId="15644" xr:uid="{00000000-0005-0000-0000-0000093D0000}"/>
    <cellStyle name="Date Feeder Field 2 5 13 2" xfId="15645" xr:uid="{00000000-0005-0000-0000-00000A3D0000}"/>
    <cellStyle name="Date Feeder Field 2 5 13 2 2" xfId="15646" xr:uid="{00000000-0005-0000-0000-00000B3D0000}"/>
    <cellStyle name="Date Feeder Field 2 5 13 3" xfId="15647" xr:uid="{00000000-0005-0000-0000-00000C3D0000}"/>
    <cellStyle name="Date Feeder Field 2 5 14" xfId="15648" xr:uid="{00000000-0005-0000-0000-00000D3D0000}"/>
    <cellStyle name="Date Feeder Field 2 5 14 2" xfId="15649" xr:uid="{00000000-0005-0000-0000-00000E3D0000}"/>
    <cellStyle name="Date Feeder Field 2 5 14 2 2" xfId="15650" xr:uid="{00000000-0005-0000-0000-00000F3D0000}"/>
    <cellStyle name="Date Feeder Field 2 5 14 3" xfId="15651" xr:uid="{00000000-0005-0000-0000-0000103D0000}"/>
    <cellStyle name="Date Feeder Field 2 5 15" xfId="15652" xr:uid="{00000000-0005-0000-0000-0000113D0000}"/>
    <cellStyle name="Date Feeder Field 2 5 15 2" xfId="15653" xr:uid="{00000000-0005-0000-0000-0000123D0000}"/>
    <cellStyle name="Date Feeder Field 2 5 15 2 2" xfId="15654" xr:uid="{00000000-0005-0000-0000-0000133D0000}"/>
    <cellStyle name="Date Feeder Field 2 5 15 3" xfId="15655" xr:uid="{00000000-0005-0000-0000-0000143D0000}"/>
    <cellStyle name="Date Feeder Field 2 5 16" xfId="15656" xr:uid="{00000000-0005-0000-0000-0000153D0000}"/>
    <cellStyle name="Date Feeder Field 2 5 16 2" xfId="15657" xr:uid="{00000000-0005-0000-0000-0000163D0000}"/>
    <cellStyle name="Date Feeder Field 2 5 16 2 2" xfId="15658" xr:uid="{00000000-0005-0000-0000-0000173D0000}"/>
    <cellStyle name="Date Feeder Field 2 5 16 3" xfId="15659" xr:uid="{00000000-0005-0000-0000-0000183D0000}"/>
    <cellStyle name="Date Feeder Field 2 5 17" xfId="15660" xr:uid="{00000000-0005-0000-0000-0000193D0000}"/>
    <cellStyle name="Date Feeder Field 2 5 17 2" xfId="15661" xr:uid="{00000000-0005-0000-0000-00001A3D0000}"/>
    <cellStyle name="Date Feeder Field 2 5 17 2 2" xfId="15662" xr:uid="{00000000-0005-0000-0000-00001B3D0000}"/>
    <cellStyle name="Date Feeder Field 2 5 17 3" xfId="15663" xr:uid="{00000000-0005-0000-0000-00001C3D0000}"/>
    <cellStyle name="Date Feeder Field 2 5 18" xfId="15664" xr:uid="{00000000-0005-0000-0000-00001D3D0000}"/>
    <cellStyle name="Date Feeder Field 2 5 18 2" xfId="15665" xr:uid="{00000000-0005-0000-0000-00001E3D0000}"/>
    <cellStyle name="Date Feeder Field 2 5 18 2 2" xfId="15666" xr:uid="{00000000-0005-0000-0000-00001F3D0000}"/>
    <cellStyle name="Date Feeder Field 2 5 18 3" xfId="15667" xr:uid="{00000000-0005-0000-0000-0000203D0000}"/>
    <cellStyle name="Date Feeder Field 2 5 19" xfId="15668" xr:uid="{00000000-0005-0000-0000-0000213D0000}"/>
    <cellStyle name="Date Feeder Field 2 5 19 2" xfId="15669" xr:uid="{00000000-0005-0000-0000-0000223D0000}"/>
    <cellStyle name="Date Feeder Field 2 5 19 2 2" xfId="15670" xr:uid="{00000000-0005-0000-0000-0000233D0000}"/>
    <cellStyle name="Date Feeder Field 2 5 19 3" xfId="15671" xr:uid="{00000000-0005-0000-0000-0000243D0000}"/>
    <cellStyle name="Date Feeder Field 2 5 2" xfId="15672" xr:uid="{00000000-0005-0000-0000-0000253D0000}"/>
    <cellStyle name="Date Feeder Field 2 5 2 2" xfId="15673" xr:uid="{00000000-0005-0000-0000-0000263D0000}"/>
    <cellStyle name="Date Feeder Field 2 5 2 2 2" xfId="15674" xr:uid="{00000000-0005-0000-0000-0000273D0000}"/>
    <cellStyle name="Date Feeder Field 2 5 2 3" xfId="15675" xr:uid="{00000000-0005-0000-0000-0000283D0000}"/>
    <cellStyle name="Date Feeder Field 2 5 2 4" xfId="15676" xr:uid="{00000000-0005-0000-0000-0000293D0000}"/>
    <cellStyle name="Date Feeder Field 2 5 20" xfId="15677" xr:uid="{00000000-0005-0000-0000-00002A3D0000}"/>
    <cellStyle name="Date Feeder Field 2 5 20 2" xfId="15678" xr:uid="{00000000-0005-0000-0000-00002B3D0000}"/>
    <cellStyle name="Date Feeder Field 2 5 20 2 2" xfId="15679" xr:uid="{00000000-0005-0000-0000-00002C3D0000}"/>
    <cellStyle name="Date Feeder Field 2 5 20 3" xfId="15680" xr:uid="{00000000-0005-0000-0000-00002D3D0000}"/>
    <cellStyle name="Date Feeder Field 2 5 21" xfId="15681" xr:uid="{00000000-0005-0000-0000-00002E3D0000}"/>
    <cellStyle name="Date Feeder Field 2 5 21 2" xfId="15682" xr:uid="{00000000-0005-0000-0000-00002F3D0000}"/>
    <cellStyle name="Date Feeder Field 2 5 22" xfId="15683" xr:uid="{00000000-0005-0000-0000-0000303D0000}"/>
    <cellStyle name="Date Feeder Field 2 5 23" xfId="15684" xr:uid="{00000000-0005-0000-0000-0000313D0000}"/>
    <cellStyle name="Date Feeder Field 2 5 3" xfId="15685" xr:uid="{00000000-0005-0000-0000-0000323D0000}"/>
    <cellStyle name="Date Feeder Field 2 5 3 2" xfId="15686" xr:uid="{00000000-0005-0000-0000-0000333D0000}"/>
    <cellStyle name="Date Feeder Field 2 5 3 2 2" xfId="15687" xr:uid="{00000000-0005-0000-0000-0000343D0000}"/>
    <cellStyle name="Date Feeder Field 2 5 3 3" xfId="15688" xr:uid="{00000000-0005-0000-0000-0000353D0000}"/>
    <cellStyle name="Date Feeder Field 2 5 4" xfId="15689" xr:uid="{00000000-0005-0000-0000-0000363D0000}"/>
    <cellStyle name="Date Feeder Field 2 5 4 2" xfId="15690" xr:uid="{00000000-0005-0000-0000-0000373D0000}"/>
    <cellStyle name="Date Feeder Field 2 5 4 2 2" xfId="15691" xr:uid="{00000000-0005-0000-0000-0000383D0000}"/>
    <cellStyle name="Date Feeder Field 2 5 4 3" xfId="15692" xr:uid="{00000000-0005-0000-0000-0000393D0000}"/>
    <cellStyle name="Date Feeder Field 2 5 5" xfId="15693" xr:uid="{00000000-0005-0000-0000-00003A3D0000}"/>
    <cellStyle name="Date Feeder Field 2 5 5 2" xfId="15694" xr:uid="{00000000-0005-0000-0000-00003B3D0000}"/>
    <cellStyle name="Date Feeder Field 2 5 5 2 2" xfId="15695" xr:uid="{00000000-0005-0000-0000-00003C3D0000}"/>
    <cellStyle name="Date Feeder Field 2 5 5 3" xfId="15696" xr:uid="{00000000-0005-0000-0000-00003D3D0000}"/>
    <cellStyle name="Date Feeder Field 2 5 6" xfId="15697" xr:uid="{00000000-0005-0000-0000-00003E3D0000}"/>
    <cellStyle name="Date Feeder Field 2 5 6 2" xfId="15698" xr:uid="{00000000-0005-0000-0000-00003F3D0000}"/>
    <cellStyle name="Date Feeder Field 2 5 6 2 2" xfId="15699" xr:uid="{00000000-0005-0000-0000-0000403D0000}"/>
    <cellStyle name="Date Feeder Field 2 5 6 3" xfId="15700" xr:uid="{00000000-0005-0000-0000-0000413D0000}"/>
    <cellStyle name="Date Feeder Field 2 5 7" xfId="15701" xr:uid="{00000000-0005-0000-0000-0000423D0000}"/>
    <cellStyle name="Date Feeder Field 2 5 7 2" xfId="15702" xr:uid="{00000000-0005-0000-0000-0000433D0000}"/>
    <cellStyle name="Date Feeder Field 2 5 7 2 2" xfId="15703" xr:uid="{00000000-0005-0000-0000-0000443D0000}"/>
    <cellStyle name="Date Feeder Field 2 5 7 3" xfId="15704" xr:uid="{00000000-0005-0000-0000-0000453D0000}"/>
    <cellStyle name="Date Feeder Field 2 5 8" xfId="15705" xr:uid="{00000000-0005-0000-0000-0000463D0000}"/>
    <cellStyle name="Date Feeder Field 2 5 8 2" xfId="15706" xr:uid="{00000000-0005-0000-0000-0000473D0000}"/>
    <cellStyle name="Date Feeder Field 2 5 8 2 2" xfId="15707" xr:uid="{00000000-0005-0000-0000-0000483D0000}"/>
    <cellStyle name="Date Feeder Field 2 5 8 3" xfId="15708" xr:uid="{00000000-0005-0000-0000-0000493D0000}"/>
    <cellStyle name="Date Feeder Field 2 5 9" xfId="15709" xr:uid="{00000000-0005-0000-0000-00004A3D0000}"/>
    <cellStyle name="Date Feeder Field 2 5 9 2" xfId="15710" xr:uid="{00000000-0005-0000-0000-00004B3D0000}"/>
    <cellStyle name="Date Feeder Field 2 5 9 2 2" xfId="15711" xr:uid="{00000000-0005-0000-0000-00004C3D0000}"/>
    <cellStyle name="Date Feeder Field 2 5 9 3" xfId="15712" xr:uid="{00000000-0005-0000-0000-00004D3D0000}"/>
    <cellStyle name="Date Feeder Field 2 6" xfId="15713" xr:uid="{00000000-0005-0000-0000-00004E3D0000}"/>
    <cellStyle name="Date Feeder Field 2 6 2" xfId="15714" xr:uid="{00000000-0005-0000-0000-00004F3D0000}"/>
    <cellStyle name="Date Feeder Field 2 6 2 2" xfId="15715" xr:uid="{00000000-0005-0000-0000-0000503D0000}"/>
    <cellStyle name="Date Feeder Field 2 6 3" xfId="15716" xr:uid="{00000000-0005-0000-0000-0000513D0000}"/>
    <cellStyle name="Date Feeder Field 2 6 4" xfId="15717" xr:uid="{00000000-0005-0000-0000-0000523D0000}"/>
    <cellStyle name="Date Feeder Field 2 7" xfId="15718" xr:uid="{00000000-0005-0000-0000-0000533D0000}"/>
    <cellStyle name="Date Feeder Field 2 7 2" xfId="15719" xr:uid="{00000000-0005-0000-0000-0000543D0000}"/>
    <cellStyle name="Date Feeder Field 2 7 2 2" xfId="15720" xr:uid="{00000000-0005-0000-0000-0000553D0000}"/>
    <cellStyle name="Date Feeder Field 2 7 3" xfId="15721" xr:uid="{00000000-0005-0000-0000-0000563D0000}"/>
    <cellStyle name="Date Feeder Field 2 8" xfId="15722" xr:uid="{00000000-0005-0000-0000-0000573D0000}"/>
    <cellStyle name="Date Feeder Field 2 8 2" xfId="15723" xr:uid="{00000000-0005-0000-0000-0000583D0000}"/>
    <cellStyle name="Date Feeder Field 2 8 2 2" xfId="15724" xr:uid="{00000000-0005-0000-0000-0000593D0000}"/>
    <cellStyle name="Date Feeder Field 2 8 3" xfId="15725" xr:uid="{00000000-0005-0000-0000-00005A3D0000}"/>
    <cellStyle name="Date Feeder Field 2 9" xfId="15726" xr:uid="{00000000-0005-0000-0000-00005B3D0000}"/>
    <cellStyle name="Date Feeder Field 2 9 2" xfId="15727" xr:uid="{00000000-0005-0000-0000-00005C3D0000}"/>
    <cellStyle name="Date Feeder Field 2 9 2 2" xfId="15728" xr:uid="{00000000-0005-0000-0000-00005D3D0000}"/>
    <cellStyle name="Date Feeder Field 2 9 3" xfId="15729" xr:uid="{00000000-0005-0000-0000-00005E3D0000}"/>
    <cellStyle name="Date Feeder Field 20" xfId="15730" xr:uid="{00000000-0005-0000-0000-00005F3D0000}"/>
    <cellStyle name="Date Feeder Field 20 2" xfId="15731" xr:uid="{00000000-0005-0000-0000-0000603D0000}"/>
    <cellStyle name="Date Feeder Field 20 2 2" xfId="15732" xr:uid="{00000000-0005-0000-0000-0000613D0000}"/>
    <cellStyle name="Date Feeder Field 20 3" xfId="15733" xr:uid="{00000000-0005-0000-0000-0000623D0000}"/>
    <cellStyle name="Date Feeder Field 21" xfId="15734" xr:uid="{00000000-0005-0000-0000-0000633D0000}"/>
    <cellStyle name="Date Feeder Field 21 2" xfId="15735" xr:uid="{00000000-0005-0000-0000-0000643D0000}"/>
    <cellStyle name="Date Feeder Field 21 2 2" xfId="15736" xr:uid="{00000000-0005-0000-0000-0000653D0000}"/>
    <cellStyle name="Date Feeder Field 21 3" xfId="15737" xr:uid="{00000000-0005-0000-0000-0000663D0000}"/>
    <cellStyle name="Date Feeder Field 22" xfId="15738" xr:uid="{00000000-0005-0000-0000-0000673D0000}"/>
    <cellStyle name="Date Feeder Field 22 2" xfId="15739" xr:uid="{00000000-0005-0000-0000-0000683D0000}"/>
    <cellStyle name="Date Feeder Field 23" xfId="15740" xr:uid="{00000000-0005-0000-0000-0000693D0000}"/>
    <cellStyle name="Date Feeder Field 24" xfId="15741" xr:uid="{00000000-0005-0000-0000-00006A3D0000}"/>
    <cellStyle name="Date Feeder Field 25" xfId="15742" xr:uid="{00000000-0005-0000-0000-00006B3D0000}"/>
    <cellStyle name="Date Feeder Field 26" xfId="15743" xr:uid="{00000000-0005-0000-0000-00006C3D0000}"/>
    <cellStyle name="Date Feeder Field 27" xfId="15744" xr:uid="{00000000-0005-0000-0000-00006D3D0000}"/>
    <cellStyle name="Date Feeder Field 3" xfId="15745" xr:uid="{00000000-0005-0000-0000-00006E3D0000}"/>
    <cellStyle name="Date Feeder Field 3 10" xfId="15746" xr:uid="{00000000-0005-0000-0000-00006F3D0000}"/>
    <cellStyle name="Date Feeder Field 3 10 2" xfId="15747" xr:uid="{00000000-0005-0000-0000-0000703D0000}"/>
    <cellStyle name="Date Feeder Field 3 10 2 2" xfId="15748" xr:uid="{00000000-0005-0000-0000-0000713D0000}"/>
    <cellStyle name="Date Feeder Field 3 10 3" xfId="15749" xr:uid="{00000000-0005-0000-0000-0000723D0000}"/>
    <cellStyle name="Date Feeder Field 3 11" xfId="15750" xr:uid="{00000000-0005-0000-0000-0000733D0000}"/>
    <cellStyle name="Date Feeder Field 3 11 2" xfId="15751" xr:uid="{00000000-0005-0000-0000-0000743D0000}"/>
    <cellStyle name="Date Feeder Field 3 11 2 2" xfId="15752" xr:uid="{00000000-0005-0000-0000-0000753D0000}"/>
    <cellStyle name="Date Feeder Field 3 11 3" xfId="15753" xr:uid="{00000000-0005-0000-0000-0000763D0000}"/>
    <cellStyle name="Date Feeder Field 3 12" xfId="15754" xr:uid="{00000000-0005-0000-0000-0000773D0000}"/>
    <cellStyle name="Date Feeder Field 3 12 2" xfId="15755" xr:uid="{00000000-0005-0000-0000-0000783D0000}"/>
    <cellStyle name="Date Feeder Field 3 12 2 2" xfId="15756" xr:uid="{00000000-0005-0000-0000-0000793D0000}"/>
    <cellStyle name="Date Feeder Field 3 12 3" xfId="15757" xr:uid="{00000000-0005-0000-0000-00007A3D0000}"/>
    <cellStyle name="Date Feeder Field 3 13" xfId="15758" xr:uid="{00000000-0005-0000-0000-00007B3D0000}"/>
    <cellStyle name="Date Feeder Field 3 13 2" xfId="15759" xr:uid="{00000000-0005-0000-0000-00007C3D0000}"/>
    <cellStyle name="Date Feeder Field 3 13 2 2" xfId="15760" xr:uid="{00000000-0005-0000-0000-00007D3D0000}"/>
    <cellStyle name="Date Feeder Field 3 13 3" xfId="15761" xr:uid="{00000000-0005-0000-0000-00007E3D0000}"/>
    <cellStyle name="Date Feeder Field 3 14" xfId="15762" xr:uid="{00000000-0005-0000-0000-00007F3D0000}"/>
    <cellStyle name="Date Feeder Field 3 14 2" xfId="15763" xr:uid="{00000000-0005-0000-0000-0000803D0000}"/>
    <cellStyle name="Date Feeder Field 3 14 2 2" xfId="15764" xr:uid="{00000000-0005-0000-0000-0000813D0000}"/>
    <cellStyle name="Date Feeder Field 3 14 3" xfId="15765" xr:uid="{00000000-0005-0000-0000-0000823D0000}"/>
    <cellStyle name="Date Feeder Field 3 15" xfId="15766" xr:uid="{00000000-0005-0000-0000-0000833D0000}"/>
    <cellStyle name="Date Feeder Field 3 15 2" xfId="15767" xr:uid="{00000000-0005-0000-0000-0000843D0000}"/>
    <cellStyle name="Date Feeder Field 3 15 2 2" xfId="15768" xr:uid="{00000000-0005-0000-0000-0000853D0000}"/>
    <cellStyle name="Date Feeder Field 3 15 3" xfId="15769" xr:uid="{00000000-0005-0000-0000-0000863D0000}"/>
    <cellStyle name="Date Feeder Field 3 16" xfId="15770" xr:uid="{00000000-0005-0000-0000-0000873D0000}"/>
    <cellStyle name="Date Feeder Field 3 16 2" xfId="15771" xr:uid="{00000000-0005-0000-0000-0000883D0000}"/>
    <cellStyle name="Date Feeder Field 3 16 2 2" xfId="15772" xr:uid="{00000000-0005-0000-0000-0000893D0000}"/>
    <cellStyle name="Date Feeder Field 3 16 3" xfId="15773" xr:uid="{00000000-0005-0000-0000-00008A3D0000}"/>
    <cellStyle name="Date Feeder Field 3 17" xfId="15774" xr:uid="{00000000-0005-0000-0000-00008B3D0000}"/>
    <cellStyle name="Date Feeder Field 3 17 2" xfId="15775" xr:uid="{00000000-0005-0000-0000-00008C3D0000}"/>
    <cellStyle name="Date Feeder Field 3 17 2 2" xfId="15776" xr:uid="{00000000-0005-0000-0000-00008D3D0000}"/>
    <cellStyle name="Date Feeder Field 3 17 3" xfId="15777" xr:uid="{00000000-0005-0000-0000-00008E3D0000}"/>
    <cellStyle name="Date Feeder Field 3 18" xfId="15778" xr:uid="{00000000-0005-0000-0000-00008F3D0000}"/>
    <cellStyle name="Date Feeder Field 3 18 2" xfId="15779" xr:uid="{00000000-0005-0000-0000-0000903D0000}"/>
    <cellStyle name="Date Feeder Field 3 19" xfId="15780" xr:uid="{00000000-0005-0000-0000-0000913D0000}"/>
    <cellStyle name="Date Feeder Field 3 2" xfId="15781" xr:uid="{00000000-0005-0000-0000-0000923D0000}"/>
    <cellStyle name="Date Feeder Field 3 2 10" xfId="15782" xr:uid="{00000000-0005-0000-0000-0000933D0000}"/>
    <cellStyle name="Date Feeder Field 3 2 10 2" xfId="15783" xr:uid="{00000000-0005-0000-0000-0000943D0000}"/>
    <cellStyle name="Date Feeder Field 3 2 10 2 2" xfId="15784" xr:uid="{00000000-0005-0000-0000-0000953D0000}"/>
    <cellStyle name="Date Feeder Field 3 2 10 3" xfId="15785" xr:uid="{00000000-0005-0000-0000-0000963D0000}"/>
    <cellStyle name="Date Feeder Field 3 2 11" xfId="15786" xr:uid="{00000000-0005-0000-0000-0000973D0000}"/>
    <cellStyle name="Date Feeder Field 3 2 11 2" xfId="15787" xr:uid="{00000000-0005-0000-0000-0000983D0000}"/>
    <cellStyle name="Date Feeder Field 3 2 11 2 2" xfId="15788" xr:uid="{00000000-0005-0000-0000-0000993D0000}"/>
    <cellStyle name="Date Feeder Field 3 2 11 3" xfId="15789" xr:uid="{00000000-0005-0000-0000-00009A3D0000}"/>
    <cellStyle name="Date Feeder Field 3 2 12" xfId="15790" xr:uid="{00000000-0005-0000-0000-00009B3D0000}"/>
    <cellStyle name="Date Feeder Field 3 2 12 2" xfId="15791" xr:uid="{00000000-0005-0000-0000-00009C3D0000}"/>
    <cellStyle name="Date Feeder Field 3 2 12 2 2" xfId="15792" xr:uid="{00000000-0005-0000-0000-00009D3D0000}"/>
    <cellStyle name="Date Feeder Field 3 2 12 3" xfId="15793" xr:uid="{00000000-0005-0000-0000-00009E3D0000}"/>
    <cellStyle name="Date Feeder Field 3 2 13" xfId="15794" xr:uid="{00000000-0005-0000-0000-00009F3D0000}"/>
    <cellStyle name="Date Feeder Field 3 2 13 2" xfId="15795" xr:uid="{00000000-0005-0000-0000-0000A03D0000}"/>
    <cellStyle name="Date Feeder Field 3 2 13 2 2" xfId="15796" xr:uid="{00000000-0005-0000-0000-0000A13D0000}"/>
    <cellStyle name="Date Feeder Field 3 2 13 3" xfId="15797" xr:uid="{00000000-0005-0000-0000-0000A23D0000}"/>
    <cellStyle name="Date Feeder Field 3 2 14" xfId="15798" xr:uid="{00000000-0005-0000-0000-0000A33D0000}"/>
    <cellStyle name="Date Feeder Field 3 2 14 2" xfId="15799" xr:uid="{00000000-0005-0000-0000-0000A43D0000}"/>
    <cellStyle name="Date Feeder Field 3 2 14 2 2" xfId="15800" xr:uid="{00000000-0005-0000-0000-0000A53D0000}"/>
    <cellStyle name="Date Feeder Field 3 2 14 3" xfId="15801" xr:uid="{00000000-0005-0000-0000-0000A63D0000}"/>
    <cellStyle name="Date Feeder Field 3 2 15" xfId="15802" xr:uid="{00000000-0005-0000-0000-0000A73D0000}"/>
    <cellStyle name="Date Feeder Field 3 2 15 2" xfId="15803" xr:uid="{00000000-0005-0000-0000-0000A83D0000}"/>
    <cellStyle name="Date Feeder Field 3 2 15 2 2" xfId="15804" xr:uid="{00000000-0005-0000-0000-0000A93D0000}"/>
    <cellStyle name="Date Feeder Field 3 2 15 3" xfId="15805" xr:uid="{00000000-0005-0000-0000-0000AA3D0000}"/>
    <cellStyle name="Date Feeder Field 3 2 16" xfId="15806" xr:uid="{00000000-0005-0000-0000-0000AB3D0000}"/>
    <cellStyle name="Date Feeder Field 3 2 16 2" xfId="15807" xr:uid="{00000000-0005-0000-0000-0000AC3D0000}"/>
    <cellStyle name="Date Feeder Field 3 2 16 2 2" xfId="15808" xr:uid="{00000000-0005-0000-0000-0000AD3D0000}"/>
    <cellStyle name="Date Feeder Field 3 2 16 3" xfId="15809" xr:uid="{00000000-0005-0000-0000-0000AE3D0000}"/>
    <cellStyle name="Date Feeder Field 3 2 17" xfId="15810" xr:uid="{00000000-0005-0000-0000-0000AF3D0000}"/>
    <cellStyle name="Date Feeder Field 3 2 17 2" xfId="15811" xr:uid="{00000000-0005-0000-0000-0000B03D0000}"/>
    <cellStyle name="Date Feeder Field 3 2 17 2 2" xfId="15812" xr:uid="{00000000-0005-0000-0000-0000B13D0000}"/>
    <cellStyle name="Date Feeder Field 3 2 17 3" xfId="15813" xr:uid="{00000000-0005-0000-0000-0000B23D0000}"/>
    <cellStyle name="Date Feeder Field 3 2 18" xfId="15814" xr:uid="{00000000-0005-0000-0000-0000B33D0000}"/>
    <cellStyle name="Date Feeder Field 3 2 18 2" xfId="15815" xr:uid="{00000000-0005-0000-0000-0000B43D0000}"/>
    <cellStyle name="Date Feeder Field 3 2 18 2 2" xfId="15816" xr:uid="{00000000-0005-0000-0000-0000B53D0000}"/>
    <cellStyle name="Date Feeder Field 3 2 18 3" xfId="15817" xr:uid="{00000000-0005-0000-0000-0000B63D0000}"/>
    <cellStyle name="Date Feeder Field 3 2 19" xfId="15818" xr:uid="{00000000-0005-0000-0000-0000B73D0000}"/>
    <cellStyle name="Date Feeder Field 3 2 19 2" xfId="15819" xr:uid="{00000000-0005-0000-0000-0000B83D0000}"/>
    <cellStyle name="Date Feeder Field 3 2 19 2 2" xfId="15820" xr:uid="{00000000-0005-0000-0000-0000B93D0000}"/>
    <cellStyle name="Date Feeder Field 3 2 19 3" xfId="15821" xr:uid="{00000000-0005-0000-0000-0000BA3D0000}"/>
    <cellStyle name="Date Feeder Field 3 2 2" xfId="15822" xr:uid="{00000000-0005-0000-0000-0000BB3D0000}"/>
    <cellStyle name="Date Feeder Field 3 2 2 2" xfId="15823" xr:uid="{00000000-0005-0000-0000-0000BC3D0000}"/>
    <cellStyle name="Date Feeder Field 3 2 2 2 2" xfId="15824" xr:uid="{00000000-0005-0000-0000-0000BD3D0000}"/>
    <cellStyle name="Date Feeder Field 3 2 2 2 2 2" xfId="15825" xr:uid="{00000000-0005-0000-0000-0000BE3D0000}"/>
    <cellStyle name="Date Feeder Field 3 2 2 2 3" xfId="15826" xr:uid="{00000000-0005-0000-0000-0000BF3D0000}"/>
    <cellStyle name="Date Feeder Field 3 2 2 2 4" xfId="15827" xr:uid="{00000000-0005-0000-0000-0000C03D0000}"/>
    <cellStyle name="Date Feeder Field 3 2 2 3" xfId="15828" xr:uid="{00000000-0005-0000-0000-0000C13D0000}"/>
    <cellStyle name="Date Feeder Field 3 2 2 3 2" xfId="15829" xr:uid="{00000000-0005-0000-0000-0000C23D0000}"/>
    <cellStyle name="Date Feeder Field 3 2 2 4" xfId="15830" xr:uid="{00000000-0005-0000-0000-0000C33D0000}"/>
    <cellStyle name="Date Feeder Field 3 2 2 5" xfId="15831" xr:uid="{00000000-0005-0000-0000-0000C43D0000}"/>
    <cellStyle name="Date Feeder Field 3 2 20" xfId="15832" xr:uid="{00000000-0005-0000-0000-0000C53D0000}"/>
    <cellStyle name="Date Feeder Field 3 2 20 2" xfId="15833" xr:uid="{00000000-0005-0000-0000-0000C63D0000}"/>
    <cellStyle name="Date Feeder Field 3 2 20 2 2" xfId="15834" xr:uid="{00000000-0005-0000-0000-0000C73D0000}"/>
    <cellStyle name="Date Feeder Field 3 2 20 3" xfId="15835" xr:uid="{00000000-0005-0000-0000-0000C83D0000}"/>
    <cellStyle name="Date Feeder Field 3 2 21" xfId="15836" xr:uid="{00000000-0005-0000-0000-0000C93D0000}"/>
    <cellStyle name="Date Feeder Field 3 2 21 2" xfId="15837" xr:uid="{00000000-0005-0000-0000-0000CA3D0000}"/>
    <cellStyle name="Date Feeder Field 3 2 22" xfId="15838" xr:uid="{00000000-0005-0000-0000-0000CB3D0000}"/>
    <cellStyle name="Date Feeder Field 3 2 23" xfId="15839" xr:uid="{00000000-0005-0000-0000-0000CC3D0000}"/>
    <cellStyle name="Date Feeder Field 3 2 3" xfId="15840" xr:uid="{00000000-0005-0000-0000-0000CD3D0000}"/>
    <cellStyle name="Date Feeder Field 3 2 3 2" xfId="15841" xr:uid="{00000000-0005-0000-0000-0000CE3D0000}"/>
    <cellStyle name="Date Feeder Field 3 2 3 2 2" xfId="15842" xr:uid="{00000000-0005-0000-0000-0000CF3D0000}"/>
    <cellStyle name="Date Feeder Field 3 2 3 2 3" xfId="15843" xr:uid="{00000000-0005-0000-0000-0000D03D0000}"/>
    <cellStyle name="Date Feeder Field 3 2 3 3" xfId="15844" xr:uid="{00000000-0005-0000-0000-0000D13D0000}"/>
    <cellStyle name="Date Feeder Field 3 2 3 3 2" xfId="15845" xr:uid="{00000000-0005-0000-0000-0000D23D0000}"/>
    <cellStyle name="Date Feeder Field 3 2 3 4" xfId="15846" xr:uid="{00000000-0005-0000-0000-0000D33D0000}"/>
    <cellStyle name="Date Feeder Field 3 2 4" xfId="15847" xr:uid="{00000000-0005-0000-0000-0000D43D0000}"/>
    <cellStyle name="Date Feeder Field 3 2 4 2" xfId="15848" xr:uid="{00000000-0005-0000-0000-0000D53D0000}"/>
    <cellStyle name="Date Feeder Field 3 2 4 2 2" xfId="15849" xr:uid="{00000000-0005-0000-0000-0000D63D0000}"/>
    <cellStyle name="Date Feeder Field 3 2 4 3" xfId="15850" xr:uid="{00000000-0005-0000-0000-0000D73D0000}"/>
    <cellStyle name="Date Feeder Field 3 2 4 4" xfId="15851" xr:uid="{00000000-0005-0000-0000-0000D83D0000}"/>
    <cellStyle name="Date Feeder Field 3 2 5" xfId="15852" xr:uid="{00000000-0005-0000-0000-0000D93D0000}"/>
    <cellStyle name="Date Feeder Field 3 2 5 2" xfId="15853" xr:uid="{00000000-0005-0000-0000-0000DA3D0000}"/>
    <cellStyle name="Date Feeder Field 3 2 5 2 2" xfId="15854" xr:uid="{00000000-0005-0000-0000-0000DB3D0000}"/>
    <cellStyle name="Date Feeder Field 3 2 5 3" xfId="15855" xr:uid="{00000000-0005-0000-0000-0000DC3D0000}"/>
    <cellStyle name="Date Feeder Field 3 2 5 4" xfId="15856" xr:uid="{00000000-0005-0000-0000-0000DD3D0000}"/>
    <cellStyle name="Date Feeder Field 3 2 6" xfId="15857" xr:uid="{00000000-0005-0000-0000-0000DE3D0000}"/>
    <cellStyle name="Date Feeder Field 3 2 6 2" xfId="15858" xr:uid="{00000000-0005-0000-0000-0000DF3D0000}"/>
    <cellStyle name="Date Feeder Field 3 2 6 2 2" xfId="15859" xr:uid="{00000000-0005-0000-0000-0000E03D0000}"/>
    <cellStyle name="Date Feeder Field 3 2 6 3" xfId="15860" xr:uid="{00000000-0005-0000-0000-0000E13D0000}"/>
    <cellStyle name="Date Feeder Field 3 2 7" xfId="15861" xr:uid="{00000000-0005-0000-0000-0000E23D0000}"/>
    <cellStyle name="Date Feeder Field 3 2 7 2" xfId="15862" xr:uid="{00000000-0005-0000-0000-0000E33D0000}"/>
    <cellStyle name="Date Feeder Field 3 2 7 2 2" xfId="15863" xr:uid="{00000000-0005-0000-0000-0000E43D0000}"/>
    <cellStyle name="Date Feeder Field 3 2 7 3" xfId="15864" xr:uid="{00000000-0005-0000-0000-0000E53D0000}"/>
    <cellStyle name="Date Feeder Field 3 2 8" xfId="15865" xr:uid="{00000000-0005-0000-0000-0000E63D0000}"/>
    <cellStyle name="Date Feeder Field 3 2 8 2" xfId="15866" xr:uid="{00000000-0005-0000-0000-0000E73D0000}"/>
    <cellStyle name="Date Feeder Field 3 2 8 2 2" xfId="15867" xr:uid="{00000000-0005-0000-0000-0000E83D0000}"/>
    <cellStyle name="Date Feeder Field 3 2 8 3" xfId="15868" xr:uid="{00000000-0005-0000-0000-0000E93D0000}"/>
    <cellStyle name="Date Feeder Field 3 2 9" xfId="15869" xr:uid="{00000000-0005-0000-0000-0000EA3D0000}"/>
    <cellStyle name="Date Feeder Field 3 2 9 2" xfId="15870" xr:uid="{00000000-0005-0000-0000-0000EB3D0000}"/>
    <cellStyle name="Date Feeder Field 3 2 9 2 2" xfId="15871" xr:uid="{00000000-0005-0000-0000-0000EC3D0000}"/>
    <cellStyle name="Date Feeder Field 3 2 9 3" xfId="15872" xr:uid="{00000000-0005-0000-0000-0000ED3D0000}"/>
    <cellStyle name="Date Feeder Field 3 20" xfId="15873" xr:uid="{00000000-0005-0000-0000-0000EE3D0000}"/>
    <cellStyle name="Date Feeder Field 3 3" xfId="15874" xr:uid="{00000000-0005-0000-0000-0000EF3D0000}"/>
    <cellStyle name="Date Feeder Field 3 3 2" xfId="15875" xr:uid="{00000000-0005-0000-0000-0000F03D0000}"/>
    <cellStyle name="Date Feeder Field 3 3 2 2" xfId="15876" xr:uid="{00000000-0005-0000-0000-0000F13D0000}"/>
    <cellStyle name="Date Feeder Field 3 3 2 2 2" xfId="15877" xr:uid="{00000000-0005-0000-0000-0000F23D0000}"/>
    <cellStyle name="Date Feeder Field 3 3 2 3" xfId="15878" xr:uid="{00000000-0005-0000-0000-0000F33D0000}"/>
    <cellStyle name="Date Feeder Field 3 3 2 4" xfId="15879" xr:uid="{00000000-0005-0000-0000-0000F43D0000}"/>
    <cellStyle name="Date Feeder Field 3 3 3" xfId="15880" xr:uid="{00000000-0005-0000-0000-0000F53D0000}"/>
    <cellStyle name="Date Feeder Field 3 3 3 2" xfId="15881" xr:uid="{00000000-0005-0000-0000-0000F63D0000}"/>
    <cellStyle name="Date Feeder Field 3 3 4" xfId="15882" xr:uid="{00000000-0005-0000-0000-0000F73D0000}"/>
    <cellStyle name="Date Feeder Field 3 3 5" xfId="15883" xr:uid="{00000000-0005-0000-0000-0000F83D0000}"/>
    <cellStyle name="Date Feeder Field 3 4" xfId="15884" xr:uid="{00000000-0005-0000-0000-0000F93D0000}"/>
    <cellStyle name="Date Feeder Field 3 4 2" xfId="15885" xr:uid="{00000000-0005-0000-0000-0000FA3D0000}"/>
    <cellStyle name="Date Feeder Field 3 4 2 2" xfId="15886" xr:uid="{00000000-0005-0000-0000-0000FB3D0000}"/>
    <cellStyle name="Date Feeder Field 3 4 2 3" xfId="15887" xr:uid="{00000000-0005-0000-0000-0000FC3D0000}"/>
    <cellStyle name="Date Feeder Field 3 4 3" xfId="15888" xr:uid="{00000000-0005-0000-0000-0000FD3D0000}"/>
    <cellStyle name="Date Feeder Field 3 4 3 2" xfId="15889" xr:uid="{00000000-0005-0000-0000-0000FE3D0000}"/>
    <cellStyle name="Date Feeder Field 3 4 4" xfId="15890" xr:uid="{00000000-0005-0000-0000-0000FF3D0000}"/>
    <cellStyle name="Date Feeder Field 3 5" xfId="15891" xr:uid="{00000000-0005-0000-0000-0000003E0000}"/>
    <cellStyle name="Date Feeder Field 3 5 2" xfId="15892" xr:uid="{00000000-0005-0000-0000-0000013E0000}"/>
    <cellStyle name="Date Feeder Field 3 5 2 2" xfId="15893" xr:uid="{00000000-0005-0000-0000-0000023E0000}"/>
    <cellStyle name="Date Feeder Field 3 5 2 3" xfId="15894" xr:uid="{00000000-0005-0000-0000-0000033E0000}"/>
    <cellStyle name="Date Feeder Field 3 5 3" xfId="15895" xr:uid="{00000000-0005-0000-0000-0000043E0000}"/>
    <cellStyle name="Date Feeder Field 3 5 4" xfId="15896" xr:uid="{00000000-0005-0000-0000-0000053E0000}"/>
    <cellStyle name="Date Feeder Field 3 6" xfId="15897" xr:uid="{00000000-0005-0000-0000-0000063E0000}"/>
    <cellStyle name="Date Feeder Field 3 6 2" xfId="15898" xr:uid="{00000000-0005-0000-0000-0000073E0000}"/>
    <cellStyle name="Date Feeder Field 3 6 2 2" xfId="15899" xr:uid="{00000000-0005-0000-0000-0000083E0000}"/>
    <cellStyle name="Date Feeder Field 3 6 3" xfId="15900" xr:uid="{00000000-0005-0000-0000-0000093E0000}"/>
    <cellStyle name="Date Feeder Field 3 6 4" xfId="15901" xr:uid="{00000000-0005-0000-0000-00000A3E0000}"/>
    <cellStyle name="Date Feeder Field 3 7" xfId="15902" xr:uid="{00000000-0005-0000-0000-00000B3E0000}"/>
    <cellStyle name="Date Feeder Field 3 7 2" xfId="15903" xr:uid="{00000000-0005-0000-0000-00000C3E0000}"/>
    <cellStyle name="Date Feeder Field 3 7 2 2" xfId="15904" xr:uid="{00000000-0005-0000-0000-00000D3E0000}"/>
    <cellStyle name="Date Feeder Field 3 7 3" xfId="15905" xr:uid="{00000000-0005-0000-0000-00000E3E0000}"/>
    <cellStyle name="Date Feeder Field 3 8" xfId="15906" xr:uid="{00000000-0005-0000-0000-00000F3E0000}"/>
    <cellStyle name="Date Feeder Field 3 8 2" xfId="15907" xr:uid="{00000000-0005-0000-0000-0000103E0000}"/>
    <cellStyle name="Date Feeder Field 3 8 2 2" xfId="15908" xr:uid="{00000000-0005-0000-0000-0000113E0000}"/>
    <cellStyle name="Date Feeder Field 3 8 3" xfId="15909" xr:uid="{00000000-0005-0000-0000-0000123E0000}"/>
    <cellStyle name="Date Feeder Field 3 9" xfId="15910" xr:uid="{00000000-0005-0000-0000-0000133E0000}"/>
    <cellStyle name="Date Feeder Field 3 9 2" xfId="15911" xr:uid="{00000000-0005-0000-0000-0000143E0000}"/>
    <cellStyle name="Date Feeder Field 3 9 2 2" xfId="15912" xr:uid="{00000000-0005-0000-0000-0000153E0000}"/>
    <cellStyle name="Date Feeder Field 3 9 3" xfId="15913" xr:uid="{00000000-0005-0000-0000-0000163E0000}"/>
    <cellStyle name="Date Feeder Field 4" xfId="15914" xr:uid="{00000000-0005-0000-0000-0000173E0000}"/>
    <cellStyle name="Date Feeder Field 4 10" xfId="15915" xr:uid="{00000000-0005-0000-0000-0000183E0000}"/>
    <cellStyle name="Date Feeder Field 4 10 2" xfId="15916" xr:uid="{00000000-0005-0000-0000-0000193E0000}"/>
    <cellStyle name="Date Feeder Field 4 10 2 2" xfId="15917" xr:uid="{00000000-0005-0000-0000-00001A3E0000}"/>
    <cellStyle name="Date Feeder Field 4 10 3" xfId="15918" xr:uid="{00000000-0005-0000-0000-00001B3E0000}"/>
    <cellStyle name="Date Feeder Field 4 11" xfId="15919" xr:uid="{00000000-0005-0000-0000-00001C3E0000}"/>
    <cellStyle name="Date Feeder Field 4 11 2" xfId="15920" xr:uid="{00000000-0005-0000-0000-00001D3E0000}"/>
    <cellStyle name="Date Feeder Field 4 11 2 2" xfId="15921" xr:uid="{00000000-0005-0000-0000-00001E3E0000}"/>
    <cellStyle name="Date Feeder Field 4 11 3" xfId="15922" xr:uid="{00000000-0005-0000-0000-00001F3E0000}"/>
    <cellStyle name="Date Feeder Field 4 12" xfId="15923" xr:uid="{00000000-0005-0000-0000-0000203E0000}"/>
    <cellStyle name="Date Feeder Field 4 12 2" xfId="15924" xr:uid="{00000000-0005-0000-0000-0000213E0000}"/>
    <cellStyle name="Date Feeder Field 4 12 2 2" xfId="15925" xr:uid="{00000000-0005-0000-0000-0000223E0000}"/>
    <cellStyle name="Date Feeder Field 4 12 3" xfId="15926" xr:uid="{00000000-0005-0000-0000-0000233E0000}"/>
    <cellStyle name="Date Feeder Field 4 13" xfId="15927" xr:uid="{00000000-0005-0000-0000-0000243E0000}"/>
    <cellStyle name="Date Feeder Field 4 13 2" xfId="15928" xr:uid="{00000000-0005-0000-0000-0000253E0000}"/>
    <cellStyle name="Date Feeder Field 4 13 2 2" xfId="15929" xr:uid="{00000000-0005-0000-0000-0000263E0000}"/>
    <cellStyle name="Date Feeder Field 4 13 3" xfId="15930" xr:uid="{00000000-0005-0000-0000-0000273E0000}"/>
    <cellStyle name="Date Feeder Field 4 14" xfId="15931" xr:uid="{00000000-0005-0000-0000-0000283E0000}"/>
    <cellStyle name="Date Feeder Field 4 14 2" xfId="15932" xr:uid="{00000000-0005-0000-0000-0000293E0000}"/>
    <cellStyle name="Date Feeder Field 4 14 2 2" xfId="15933" xr:uid="{00000000-0005-0000-0000-00002A3E0000}"/>
    <cellStyle name="Date Feeder Field 4 14 3" xfId="15934" xr:uid="{00000000-0005-0000-0000-00002B3E0000}"/>
    <cellStyle name="Date Feeder Field 4 15" xfId="15935" xr:uid="{00000000-0005-0000-0000-00002C3E0000}"/>
    <cellStyle name="Date Feeder Field 4 15 2" xfId="15936" xr:uid="{00000000-0005-0000-0000-00002D3E0000}"/>
    <cellStyle name="Date Feeder Field 4 15 2 2" xfId="15937" xr:uid="{00000000-0005-0000-0000-00002E3E0000}"/>
    <cellStyle name="Date Feeder Field 4 15 3" xfId="15938" xr:uid="{00000000-0005-0000-0000-00002F3E0000}"/>
    <cellStyle name="Date Feeder Field 4 16" xfId="15939" xr:uid="{00000000-0005-0000-0000-0000303E0000}"/>
    <cellStyle name="Date Feeder Field 4 16 2" xfId="15940" xr:uid="{00000000-0005-0000-0000-0000313E0000}"/>
    <cellStyle name="Date Feeder Field 4 16 2 2" xfId="15941" xr:uid="{00000000-0005-0000-0000-0000323E0000}"/>
    <cellStyle name="Date Feeder Field 4 16 3" xfId="15942" xr:uid="{00000000-0005-0000-0000-0000333E0000}"/>
    <cellStyle name="Date Feeder Field 4 17" xfId="15943" xr:uid="{00000000-0005-0000-0000-0000343E0000}"/>
    <cellStyle name="Date Feeder Field 4 17 2" xfId="15944" xr:uid="{00000000-0005-0000-0000-0000353E0000}"/>
    <cellStyle name="Date Feeder Field 4 17 2 2" xfId="15945" xr:uid="{00000000-0005-0000-0000-0000363E0000}"/>
    <cellStyle name="Date Feeder Field 4 17 3" xfId="15946" xr:uid="{00000000-0005-0000-0000-0000373E0000}"/>
    <cellStyle name="Date Feeder Field 4 18" xfId="15947" xr:uid="{00000000-0005-0000-0000-0000383E0000}"/>
    <cellStyle name="Date Feeder Field 4 18 2" xfId="15948" xr:uid="{00000000-0005-0000-0000-0000393E0000}"/>
    <cellStyle name="Date Feeder Field 4 19" xfId="15949" xr:uid="{00000000-0005-0000-0000-00003A3E0000}"/>
    <cellStyle name="Date Feeder Field 4 2" xfId="15950" xr:uid="{00000000-0005-0000-0000-00003B3E0000}"/>
    <cellStyle name="Date Feeder Field 4 2 10" xfId="15951" xr:uid="{00000000-0005-0000-0000-00003C3E0000}"/>
    <cellStyle name="Date Feeder Field 4 2 10 2" xfId="15952" xr:uid="{00000000-0005-0000-0000-00003D3E0000}"/>
    <cellStyle name="Date Feeder Field 4 2 10 2 2" xfId="15953" xr:uid="{00000000-0005-0000-0000-00003E3E0000}"/>
    <cellStyle name="Date Feeder Field 4 2 10 3" xfId="15954" xr:uid="{00000000-0005-0000-0000-00003F3E0000}"/>
    <cellStyle name="Date Feeder Field 4 2 11" xfId="15955" xr:uid="{00000000-0005-0000-0000-0000403E0000}"/>
    <cellStyle name="Date Feeder Field 4 2 11 2" xfId="15956" xr:uid="{00000000-0005-0000-0000-0000413E0000}"/>
    <cellStyle name="Date Feeder Field 4 2 11 2 2" xfId="15957" xr:uid="{00000000-0005-0000-0000-0000423E0000}"/>
    <cellStyle name="Date Feeder Field 4 2 11 3" xfId="15958" xr:uid="{00000000-0005-0000-0000-0000433E0000}"/>
    <cellStyle name="Date Feeder Field 4 2 12" xfId="15959" xr:uid="{00000000-0005-0000-0000-0000443E0000}"/>
    <cellStyle name="Date Feeder Field 4 2 12 2" xfId="15960" xr:uid="{00000000-0005-0000-0000-0000453E0000}"/>
    <cellStyle name="Date Feeder Field 4 2 12 2 2" xfId="15961" xr:uid="{00000000-0005-0000-0000-0000463E0000}"/>
    <cellStyle name="Date Feeder Field 4 2 12 3" xfId="15962" xr:uid="{00000000-0005-0000-0000-0000473E0000}"/>
    <cellStyle name="Date Feeder Field 4 2 13" xfId="15963" xr:uid="{00000000-0005-0000-0000-0000483E0000}"/>
    <cellStyle name="Date Feeder Field 4 2 13 2" xfId="15964" xr:uid="{00000000-0005-0000-0000-0000493E0000}"/>
    <cellStyle name="Date Feeder Field 4 2 13 2 2" xfId="15965" xr:uid="{00000000-0005-0000-0000-00004A3E0000}"/>
    <cellStyle name="Date Feeder Field 4 2 13 3" xfId="15966" xr:uid="{00000000-0005-0000-0000-00004B3E0000}"/>
    <cellStyle name="Date Feeder Field 4 2 14" xfId="15967" xr:uid="{00000000-0005-0000-0000-00004C3E0000}"/>
    <cellStyle name="Date Feeder Field 4 2 14 2" xfId="15968" xr:uid="{00000000-0005-0000-0000-00004D3E0000}"/>
    <cellStyle name="Date Feeder Field 4 2 14 2 2" xfId="15969" xr:uid="{00000000-0005-0000-0000-00004E3E0000}"/>
    <cellStyle name="Date Feeder Field 4 2 14 3" xfId="15970" xr:uid="{00000000-0005-0000-0000-00004F3E0000}"/>
    <cellStyle name="Date Feeder Field 4 2 15" xfId="15971" xr:uid="{00000000-0005-0000-0000-0000503E0000}"/>
    <cellStyle name="Date Feeder Field 4 2 15 2" xfId="15972" xr:uid="{00000000-0005-0000-0000-0000513E0000}"/>
    <cellStyle name="Date Feeder Field 4 2 15 2 2" xfId="15973" xr:uid="{00000000-0005-0000-0000-0000523E0000}"/>
    <cellStyle name="Date Feeder Field 4 2 15 3" xfId="15974" xr:uid="{00000000-0005-0000-0000-0000533E0000}"/>
    <cellStyle name="Date Feeder Field 4 2 16" xfId="15975" xr:uid="{00000000-0005-0000-0000-0000543E0000}"/>
    <cellStyle name="Date Feeder Field 4 2 16 2" xfId="15976" xr:uid="{00000000-0005-0000-0000-0000553E0000}"/>
    <cellStyle name="Date Feeder Field 4 2 16 2 2" xfId="15977" xr:uid="{00000000-0005-0000-0000-0000563E0000}"/>
    <cellStyle name="Date Feeder Field 4 2 16 3" xfId="15978" xr:uid="{00000000-0005-0000-0000-0000573E0000}"/>
    <cellStyle name="Date Feeder Field 4 2 17" xfId="15979" xr:uid="{00000000-0005-0000-0000-0000583E0000}"/>
    <cellStyle name="Date Feeder Field 4 2 17 2" xfId="15980" xr:uid="{00000000-0005-0000-0000-0000593E0000}"/>
    <cellStyle name="Date Feeder Field 4 2 17 2 2" xfId="15981" xr:uid="{00000000-0005-0000-0000-00005A3E0000}"/>
    <cellStyle name="Date Feeder Field 4 2 17 3" xfId="15982" xr:uid="{00000000-0005-0000-0000-00005B3E0000}"/>
    <cellStyle name="Date Feeder Field 4 2 18" xfId="15983" xr:uid="{00000000-0005-0000-0000-00005C3E0000}"/>
    <cellStyle name="Date Feeder Field 4 2 18 2" xfId="15984" xr:uid="{00000000-0005-0000-0000-00005D3E0000}"/>
    <cellStyle name="Date Feeder Field 4 2 18 2 2" xfId="15985" xr:uid="{00000000-0005-0000-0000-00005E3E0000}"/>
    <cellStyle name="Date Feeder Field 4 2 18 3" xfId="15986" xr:uid="{00000000-0005-0000-0000-00005F3E0000}"/>
    <cellStyle name="Date Feeder Field 4 2 19" xfId="15987" xr:uid="{00000000-0005-0000-0000-0000603E0000}"/>
    <cellStyle name="Date Feeder Field 4 2 19 2" xfId="15988" xr:uid="{00000000-0005-0000-0000-0000613E0000}"/>
    <cellStyle name="Date Feeder Field 4 2 19 2 2" xfId="15989" xr:uid="{00000000-0005-0000-0000-0000623E0000}"/>
    <cellStyle name="Date Feeder Field 4 2 19 3" xfId="15990" xr:uid="{00000000-0005-0000-0000-0000633E0000}"/>
    <cellStyle name="Date Feeder Field 4 2 2" xfId="15991" xr:uid="{00000000-0005-0000-0000-0000643E0000}"/>
    <cellStyle name="Date Feeder Field 4 2 2 2" xfId="15992" xr:uid="{00000000-0005-0000-0000-0000653E0000}"/>
    <cellStyle name="Date Feeder Field 4 2 2 2 2" xfId="15993" xr:uid="{00000000-0005-0000-0000-0000663E0000}"/>
    <cellStyle name="Date Feeder Field 4 2 2 2 2 2" xfId="15994" xr:uid="{00000000-0005-0000-0000-0000673E0000}"/>
    <cellStyle name="Date Feeder Field 4 2 2 2 3" xfId="15995" xr:uid="{00000000-0005-0000-0000-0000683E0000}"/>
    <cellStyle name="Date Feeder Field 4 2 2 2 4" xfId="15996" xr:uid="{00000000-0005-0000-0000-0000693E0000}"/>
    <cellStyle name="Date Feeder Field 4 2 2 3" xfId="15997" xr:uid="{00000000-0005-0000-0000-00006A3E0000}"/>
    <cellStyle name="Date Feeder Field 4 2 2 3 2" xfId="15998" xr:uid="{00000000-0005-0000-0000-00006B3E0000}"/>
    <cellStyle name="Date Feeder Field 4 2 2 4" xfId="15999" xr:uid="{00000000-0005-0000-0000-00006C3E0000}"/>
    <cellStyle name="Date Feeder Field 4 2 2 5" xfId="16000" xr:uid="{00000000-0005-0000-0000-00006D3E0000}"/>
    <cellStyle name="Date Feeder Field 4 2 20" xfId="16001" xr:uid="{00000000-0005-0000-0000-00006E3E0000}"/>
    <cellStyle name="Date Feeder Field 4 2 20 2" xfId="16002" xr:uid="{00000000-0005-0000-0000-00006F3E0000}"/>
    <cellStyle name="Date Feeder Field 4 2 20 2 2" xfId="16003" xr:uid="{00000000-0005-0000-0000-0000703E0000}"/>
    <cellStyle name="Date Feeder Field 4 2 20 3" xfId="16004" xr:uid="{00000000-0005-0000-0000-0000713E0000}"/>
    <cellStyle name="Date Feeder Field 4 2 21" xfId="16005" xr:uid="{00000000-0005-0000-0000-0000723E0000}"/>
    <cellStyle name="Date Feeder Field 4 2 21 2" xfId="16006" xr:uid="{00000000-0005-0000-0000-0000733E0000}"/>
    <cellStyle name="Date Feeder Field 4 2 22" xfId="16007" xr:uid="{00000000-0005-0000-0000-0000743E0000}"/>
    <cellStyle name="Date Feeder Field 4 2 23" xfId="16008" xr:uid="{00000000-0005-0000-0000-0000753E0000}"/>
    <cellStyle name="Date Feeder Field 4 2 3" xfId="16009" xr:uid="{00000000-0005-0000-0000-0000763E0000}"/>
    <cellStyle name="Date Feeder Field 4 2 3 2" xfId="16010" xr:uid="{00000000-0005-0000-0000-0000773E0000}"/>
    <cellStyle name="Date Feeder Field 4 2 3 2 2" xfId="16011" xr:uid="{00000000-0005-0000-0000-0000783E0000}"/>
    <cellStyle name="Date Feeder Field 4 2 3 2 3" xfId="16012" xr:uid="{00000000-0005-0000-0000-0000793E0000}"/>
    <cellStyle name="Date Feeder Field 4 2 3 3" xfId="16013" xr:uid="{00000000-0005-0000-0000-00007A3E0000}"/>
    <cellStyle name="Date Feeder Field 4 2 3 3 2" xfId="16014" xr:uid="{00000000-0005-0000-0000-00007B3E0000}"/>
    <cellStyle name="Date Feeder Field 4 2 3 4" xfId="16015" xr:uid="{00000000-0005-0000-0000-00007C3E0000}"/>
    <cellStyle name="Date Feeder Field 4 2 4" xfId="16016" xr:uid="{00000000-0005-0000-0000-00007D3E0000}"/>
    <cellStyle name="Date Feeder Field 4 2 4 2" xfId="16017" xr:uid="{00000000-0005-0000-0000-00007E3E0000}"/>
    <cellStyle name="Date Feeder Field 4 2 4 2 2" xfId="16018" xr:uid="{00000000-0005-0000-0000-00007F3E0000}"/>
    <cellStyle name="Date Feeder Field 4 2 4 3" xfId="16019" xr:uid="{00000000-0005-0000-0000-0000803E0000}"/>
    <cellStyle name="Date Feeder Field 4 2 4 4" xfId="16020" xr:uid="{00000000-0005-0000-0000-0000813E0000}"/>
    <cellStyle name="Date Feeder Field 4 2 5" xfId="16021" xr:uid="{00000000-0005-0000-0000-0000823E0000}"/>
    <cellStyle name="Date Feeder Field 4 2 5 2" xfId="16022" xr:uid="{00000000-0005-0000-0000-0000833E0000}"/>
    <cellStyle name="Date Feeder Field 4 2 5 2 2" xfId="16023" xr:uid="{00000000-0005-0000-0000-0000843E0000}"/>
    <cellStyle name="Date Feeder Field 4 2 5 3" xfId="16024" xr:uid="{00000000-0005-0000-0000-0000853E0000}"/>
    <cellStyle name="Date Feeder Field 4 2 5 4" xfId="16025" xr:uid="{00000000-0005-0000-0000-0000863E0000}"/>
    <cellStyle name="Date Feeder Field 4 2 6" xfId="16026" xr:uid="{00000000-0005-0000-0000-0000873E0000}"/>
    <cellStyle name="Date Feeder Field 4 2 6 2" xfId="16027" xr:uid="{00000000-0005-0000-0000-0000883E0000}"/>
    <cellStyle name="Date Feeder Field 4 2 6 2 2" xfId="16028" xr:uid="{00000000-0005-0000-0000-0000893E0000}"/>
    <cellStyle name="Date Feeder Field 4 2 6 3" xfId="16029" xr:uid="{00000000-0005-0000-0000-00008A3E0000}"/>
    <cellStyle name="Date Feeder Field 4 2 7" xfId="16030" xr:uid="{00000000-0005-0000-0000-00008B3E0000}"/>
    <cellStyle name="Date Feeder Field 4 2 7 2" xfId="16031" xr:uid="{00000000-0005-0000-0000-00008C3E0000}"/>
    <cellStyle name="Date Feeder Field 4 2 7 2 2" xfId="16032" xr:uid="{00000000-0005-0000-0000-00008D3E0000}"/>
    <cellStyle name="Date Feeder Field 4 2 7 3" xfId="16033" xr:uid="{00000000-0005-0000-0000-00008E3E0000}"/>
    <cellStyle name="Date Feeder Field 4 2 8" xfId="16034" xr:uid="{00000000-0005-0000-0000-00008F3E0000}"/>
    <cellStyle name="Date Feeder Field 4 2 8 2" xfId="16035" xr:uid="{00000000-0005-0000-0000-0000903E0000}"/>
    <cellStyle name="Date Feeder Field 4 2 8 2 2" xfId="16036" xr:uid="{00000000-0005-0000-0000-0000913E0000}"/>
    <cellStyle name="Date Feeder Field 4 2 8 3" xfId="16037" xr:uid="{00000000-0005-0000-0000-0000923E0000}"/>
    <cellStyle name="Date Feeder Field 4 2 9" xfId="16038" xr:uid="{00000000-0005-0000-0000-0000933E0000}"/>
    <cellStyle name="Date Feeder Field 4 2 9 2" xfId="16039" xr:uid="{00000000-0005-0000-0000-0000943E0000}"/>
    <cellStyle name="Date Feeder Field 4 2 9 2 2" xfId="16040" xr:uid="{00000000-0005-0000-0000-0000953E0000}"/>
    <cellStyle name="Date Feeder Field 4 2 9 3" xfId="16041" xr:uid="{00000000-0005-0000-0000-0000963E0000}"/>
    <cellStyle name="Date Feeder Field 4 20" xfId="16042" xr:uid="{00000000-0005-0000-0000-0000973E0000}"/>
    <cellStyle name="Date Feeder Field 4 3" xfId="16043" xr:uid="{00000000-0005-0000-0000-0000983E0000}"/>
    <cellStyle name="Date Feeder Field 4 3 2" xfId="16044" xr:uid="{00000000-0005-0000-0000-0000993E0000}"/>
    <cellStyle name="Date Feeder Field 4 3 2 2" xfId="16045" xr:uid="{00000000-0005-0000-0000-00009A3E0000}"/>
    <cellStyle name="Date Feeder Field 4 3 2 2 2" xfId="16046" xr:uid="{00000000-0005-0000-0000-00009B3E0000}"/>
    <cellStyle name="Date Feeder Field 4 3 2 3" xfId="16047" xr:uid="{00000000-0005-0000-0000-00009C3E0000}"/>
    <cellStyle name="Date Feeder Field 4 3 2 4" xfId="16048" xr:uid="{00000000-0005-0000-0000-00009D3E0000}"/>
    <cellStyle name="Date Feeder Field 4 3 3" xfId="16049" xr:uid="{00000000-0005-0000-0000-00009E3E0000}"/>
    <cellStyle name="Date Feeder Field 4 3 3 2" xfId="16050" xr:uid="{00000000-0005-0000-0000-00009F3E0000}"/>
    <cellStyle name="Date Feeder Field 4 3 4" xfId="16051" xr:uid="{00000000-0005-0000-0000-0000A03E0000}"/>
    <cellStyle name="Date Feeder Field 4 3 5" xfId="16052" xr:uid="{00000000-0005-0000-0000-0000A13E0000}"/>
    <cellStyle name="Date Feeder Field 4 4" xfId="16053" xr:uid="{00000000-0005-0000-0000-0000A23E0000}"/>
    <cellStyle name="Date Feeder Field 4 4 2" xfId="16054" xr:uid="{00000000-0005-0000-0000-0000A33E0000}"/>
    <cellStyle name="Date Feeder Field 4 4 2 2" xfId="16055" xr:uid="{00000000-0005-0000-0000-0000A43E0000}"/>
    <cellStyle name="Date Feeder Field 4 4 2 3" xfId="16056" xr:uid="{00000000-0005-0000-0000-0000A53E0000}"/>
    <cellStyle name="Date Feeder Field 4 4 3" xfId="16057" xr:uid="{00000000-0005-0000-0000-0000A63E0000}"/>
    <cellStyle name="Date Feeder Field 4 4 3 2" xfId="16058" xr:uid="{00000000-0005-0000-0000-0000A73E0000}"/>
    <cellStyle name="Date Feeder Field 4 4 4" xfId="16059" xr:uid="{00000000-0005-0000-0000-0000A83E0000}"/>
    <cellStyle name="Date Feeder Field 4 5" xfId="16060" xr:uid="{00000000-0005-0000-0000-0000A93E0000}"/>
    <cellStyle name="Date Feeder Field 4 5 2" xfId="16061" xr:uid="{00000000-0005-0000-0000-0000AA3E0000}"/>
    <cellStyle name="Date Feeder Field 4 5 2 2" xfId="16062" xr:uid="{00000000-0005-0000-0000-0000AB3E0000}"/>
    <cellStyle name="Date Feeder Field 4 5 2 3" xfId="16063" xr:uid="{00000000-0005-0000-0000-0000AC3E0000}"/>
    <cellStyle name="Date Feeder Field 4 5 3" xfId="16064" xr:uid="{00000000-0005-0000-0000-0000AD3E0000}"/>
    <cellStyle name="Date Feeder Field 4 5 4" xfId="16065" xr:uid="{00000000-0005-0000-0000-0000AE3E0000}"/>
    <cellStyle name="Date Feeder Field 4 6" xfId="16066" xr:uid="{00000000-0005-0000-0000-0000AF3E0000}"/>
    <cellStyle name="Date Feeder Field 4 6 2" xfId="16067" xr:uid="{00000000-0005-0000-0000-0000B03E0000}"/>
    <cellStyle name="Date Feeder Field 4 6 2 2" xfId="16068" xr:uid="{00000000-0005-0000-0000-0000B13E0000}"/>
    <cellStyle name="Date Feeder Field 4 6 3" xfId="16069" xr:uid="{00000000-0005-0000-0000-0000B23E0000}"/>
    <cellStyle name="Date Feeder Field 4 6 4" xfId="16070" xr:uid="{00000000-0005-0000-0000-0000B33E0000}"/>
    <cellStyle name="Date Feeder Field 4 7" xfId="16071" xr:uid="{00000000-0005-0000-0000-0000B43E0000}"/>
    <cellStyle name="Date Feeder Field 4 7 2" xfId="16072" xr:uid="{00000000-0005-0000-0000-0000B53E0000}"/>
    <cellStyle name="Date Feeder Field 4 7 2 2" xfId="16073" xr:uid="{00000000-0005-0000-0000-0000B63E0000}"/>
    <cellStyle name="Date Feeder Field 4 7 3" xfId="16074" xr:uid="{00000000-0005-0000-0000-0000B73E0000}"/>
    <cellStyle name="Date Feeder Field 4 8" xfId="16075" xr:uid="{00000000-0005-0000-0000-0000B83E0000}"/>
    <cellStyle name="Date Feeder Field 4 8 2" xfId="16076" xr:uid="{00000000-0005-0000-0000-0000B93E0000}"/>
    <cellStyle name="Date Feeder Field 4 8 2 2" xfId="16077" xr:uid="{00000000-0005-0000-0000-0000BA3E0000}"/>
    <cellStyle name="Date Feeder Field 4 8 3" xfId="16078" xr:uid="{00000000-0005-0000-0000-0000BB3E0000}"/>
    <cellStyle name="Date Feeder Field 4 9" xfId="16079" xr:uid="{00000000-0005-0000-0000-0000BC3E0000}"/>
    <cellStyle name="Date Feeder Field 4 9 2" xfId="16080" xr:uid="{00000000-0005-0000-0000-0000BD3E0000}"/>
    <cellStyle name="Date Feeder Field 4 9 2 2" xfId="16081" xr:uid="{00000000-0005-0000-0000-0000BE3E0000}"/>
    <cellStyle name="Date Feeder Field 4 9 3" xfId="16082" xr:uid="{00000000-0005-0000-0000-0000BF3E0000}"/>
    <cellStyle name="Date Feeder Field 5" xfId="16083" xr:uid="{00000000-0005-0000-0000-0000C03E0000}"/>
    <cellStyle name="Date Feeder Field 5 10" xfId="16084" xr:uid="{00000000-0005-0000-0000-0000C13E0000}"/>
    <cellStyle name="Date Feeder Field 5 10 2" xfId="16085" xr:uid="{00000000-0005-0000-0000-0000C23E0000}"/>
    <cellStyle name="Date Feeder Field 5 10 2 2" xfId="16086" xr:uid="{00000000-0005-0000-0000-0000C33E0000}"/>
    <cellStyle name="Date Feeder Field 5 10 3" xfId="16087" xr:uid="{00000000-0005-0000-0000-0000C43E0000}"/>
    <cellStyle name="Date Feeder Field 5 11" xfId="16088" xr:uid="{00000000-0005-0000-0000-0000C53E0000}"/>
    <cellStyle name="Date Feeder Field 5 11 2" xfId="16089" xr:uid="{00000000-0005-0000-0000-0000C63E0000}"/>
    <cellStyle name="Date Feeder Field 5 11 2 2" xfId="16090" xr:uid="{00000000-0005-0000-0000-0000C73E0000}"/>
    <cellStyle name="Date Feeder Field 5 11 3" xfId="16091" xr:uid="{00000000-0005-0000-0000-0000C83E0000}"/>
    <cellStyle name="Date Feeder Field 5 12" xfId="16092" xr:uid="{00000000-0005-0000-0000-0000C93E0000}"/>
    <cellStyle name="Date Feeder Field 5 12 2" xfId="16093" xr:uid="{00000000-0005-0000-0000-0000CA3E0000}"/>
    <cellStyle name="Date Feeder Field 5 12 2 2" xfId="16094" xr:uid="{00000000-0005-0000-0000-0000CB3E0000}"/>
    <cellStyle name="Date Feeder Field 5 12 3" xfId="16095" xr:uid="{00000000-0005-0000-0000-0000CC3E0000}"/>
    <cellStyle name="Date Feeder Field 5 13" xfId="16096" xr:uid="{00000000-0005-0000-0000-0000CD3E0000}"/>
    <cellStyle name="Date Feeder Field 5 13 2" xfId="16097" xr:uid="{00000000-0005-0000-0000-0000CE3E0000}"/>
    <cellStyle name="Date Feeder Field 5 13 2 2" xfId="16098" xr:uid="{00000000-0005-0000-0000-0000CF3E0000}"/>
    <cellStyle name="Date Feeder Field 5 13 3" xfId="16099" xr:uid="{00000000-0005-0000-0000-0000D03E0000}"/>
    <cellStyle name="Date Feeder Field 5 14" xfId="16100" xr:uid="{00000000-0005-0000-0000-0000D13E0000}"/>
    <cellStyle name="Date Feeder Field 5 14 2" xfId="16101" xr:uid="{00000000-0005-0000-0000-0000D23E0000}"/>
    <cellStyle name="Date Feeder Field 5 14 2 2" xfId="16102" xr:uid="{00000000-0005-0000-0000-0000D33E0000}"/>
    <cellStyle name="Date Feeder Field 5 14 3" xfId="16103" xr:uid="{00000000-0005-0000-0000-0000D43E0000}"/>
    <cellStyle name="Date Feeder Field 5 15" xfId="16104" xr:uid="{00000000-0005-0000-0000-0000D53E0000}"/>
    <cellStyle name="Date Feeder Field 5 15 2" xfId="16105" xr:uid="{00000000-0005-0000-0000-0000D63E0000}"/>
    <cellStyle name="Date Feeder Field 5 15 2 2" xfId="16106" xr:uid="{00000000-0005-0000-0000-0000D73E0000}"/>
    <cellStyle name="Date Feeder Field 5 15 3" xfId="16107" xr:uid="{00000000-0005-0000-0000-0000D83E0000}"/>
    <cellStyle name="Date Feeder Field 5 16" xfId="16108" xr:uid="{00000000-0005-0000-0000-0000D93E0000}"/>
    <cellStyle name="Date Feeder Field 5 16 2" xfId="16109" xr:uid="{00000000-0005-0000-0000-0000DA3E0000}"/>
    <cellStyle name="Date Feeder Field 5 16 2 2" xfId="16110" xr:uid="{00000000-0005-0000-0000-0000DB3E0000}"/>
    <cellStyle name="Date Feeder Field 5 16 3" xfId="16111" xr:uid="{00000000-0005-0000-0000-0000DC3E0000}"/>
    <cellStyle name="Date Feeder Field 5 17" xfId="16112" xr:uid="{00000000-0005-0000-0000-0000DD3E0000}"/>
    <cellStyle name="Date Feeder Field 5 17 2" xfId="16113" xr:uid="{00000000-0005-0000-0000-0000DE3E0000}"/>
    <cellStyle name="Date Feeder Field 5 17 2 2" xfId="16114" xr:uid="{00000000-0005-0000-0000-0000DF3E0000}"/>
    <cellStyle name="Date Feeder Field 5 17 3" xfId="16115" xr:uid="{00000000-0005-0000-0000-0000E03E0000}"/>
    <cellStyle name="Date Feeder Field 5 18" xfId="16116" xr:uid="{00000000-0005-0000-0000-0000E13E0000}"/>
    <cellStyle name="Date Feeder Field 5 18 2" xfId="16117" xr:uid="{00000000-0005-0000-0000-0000E23E0000}"/>
    <cellStyle name="Date Feeder Field 5 18 2 2" xfId="16118" xr:uid="{00000000-0005-0000-0000-0000E33E0000}"/>
    <cellStyle name="Date Feeder Field 5 18 3" xfId="16119" xr:uid="{00000000-0005-0000-0000-0000E43E0000}"/>
    <cellStyle name="Date Feeder Field 5 19" xfId="16120" xr:uid="{00000000-0005-0000-0000-0000E53E0000}"/>
    <cellStyle name="Date Feeder Field 5 19 2" xfId="16121" xr:uid="{00000000-0005-0000-0000-0000E63E0000}"/>
    <cellStyle name="Date Feeder Field 5 19 2 2" xfId="16122" xr:uid="{00000000-0005-0000-0000-0000E73E0000}"/>
    <cellStyle name="Date Feeder Field 5 19 3" xfId="16123" xr:uid="{00000000-0005-0000-0000-0000E83E0000}"/>
    <cellStyle name="Date Feeder Field 5 2" xfId="16124" xr:uid="{00000000-0005-0000-0000-0000E93E0000}"/>
    <cellStyle name="Date Feeder Field 5 2 10" xfId="16125" xr:uid="{00000000-0005-0000-0000-0000EA3E0000}"/>
    <cellStyle name="Date Feeder Field 5 2 10 2" xfId="16126" xr:uid="{00000000-0005-0000-0000-0000EB3E0000}"/>
    <cellStyle name="Date Feeder Field 5 2 10 2 2" xfId="16127" xr:uid="{00000000-0005-0000-0000-0000EC3E0000}"/>
    <cellStyle name="Date Feeder Field 5 2 10 3" xfId="16128" xr:uid="{00000000-0005-0000-0000-0000ED3E0000}"/>
    <cellStyle name="Date Feeder Field 5 2 11" xfId="16129" xr:uid="{00000000-0005-0000-0000-0000EE3E0000}"/>
    <cellStyle name="Date Feeder Field 5 2 11 2" xfId="16130" xr:uid="{00000000-0005-0000-0000-0000EF3E0000}"/>
    <cellStyle name="Date Feeder Field 5 2 11 2 2" xfId="16131" xr:uid="{00000000-0005-0000-0000-0000F03E0000}"/>
    <cellStyle name="Date Feeder Field 5 2 11 3" xfId="16132" xr:uid="{00000000-0005-0000-0000-0000F13E0000}"/>
    <cellStyle name="Date Feeder Field 5 2 12" xfId="16133" xr:uid="{00000000-0005-0000-0000-0000F23E0000}"/>
    <cellStyle name="Date Feeder Field 5 2 12 2" xfId="16134" xr:uid="{00000000-0005-0000-0000-0000F33E0000}"/>
    <cellStyle name="Date Feeder Field 5 2 12 2 2" xfId="16135" xr:uid="{00000000-0005-0000-0000-0000F43E0000}"/>
    <cellStyle name="Date Feeder Field 5 2 12 3" xfId="16136" xr:uid="{00000000-0005-0000-0000-0000F53E0000}"/>
    <cellStyle name="Date Feeder Field 5 2 13" xfId="16137" xr:uid="{00000000-0005-0000-0000-0000F63E0000}"/>
    <cellStyle name="Date Feeder Field 5 2 13 2" xfId="16138" xr:uid="{00000000-0005-0000-0000-0000F73E0000}"/>
    <cellStyle name="Date Feeder Field 5 2 13 2 2" xfId="16139" xr:uid="{00000000-0005-0000-0000-0000F83E0000}"/>
    <cellStyle name="Date Feeder Field 5 2 13 3" xfId="16140" xr:uid="{00000000-0005-0000-0000-0000F93E0000}"/>
    <cellStyle name="Date Feeder Field 5 2 14" xfId="16141" xr:uid="{00000000-0005-0000-0000-0000FA3E0000}"/>
    <cellStyle name="Date Feeder Field 5 2 14 2" xfId="16142" xr:uid="{00000000-0005-0000-0000-0000FB3E0000}"/>
    <cellStyle name="Date Feeder Field 5 2 14 2 2" xfId="16143" xr:uid="{00000000-0005-0000-0000-0000FC3E0000}"/>
    <cellStyle name="Date Feeder Field 5 2 14 3" xfId="16144" xr:uid="{00000000-0005-0000-0000-0000FD3E0000}"/>
    <cellStyle name="Date Feeder Field 5 2 15" xfId="16145" xr:uid="{00000000-0005-0000-0000-0000FE3E0000}"/>
    <cellStyle name="Date Feeder Field 5 2 15 2" xfId="16146" xr:uid="{00000000-0005-0000-0000-0000FF3E0000}"/>
    <cellStyle name="Date Feeder Field 5 2 15 2 2" xfId="16147" xr:uid="{00000000-0005-0000-0000-0000003F0000}"/>
    <cellStyle name="Date Feeder Field 5 2 15 3" xfId="16148" xr:uid="{00000000-0005-0000-0000-0000013F0000}"/>
    <cellStyle name="Date Feeder Field 5 2 16" xfId="16149" xr:uid="{00000000-0005-0000-0000-0000023F0000}"/>
    <cellStyle name="Date Feeder Field 5 2 16 2" xfId="16150" xr:uid="{00000000-0005-0000-0000-0000033F0000}"/>
    <cellStyle name="Date Feeder Field 5 2 16 2 2" xfId="16151" xr:uid="{00000000-0005-0000-0000-0000043F0000}"/>
    <cellStyle name="Date Feeder Field 5 2 16 3" xfId="16152" xr:uid="{00000000-0005-0000-0000-0000053F0000}"/>
    <cellStyle name="Date Feeder Field 5 2 17" xfId="16153" xr:uid="{00000000-0005-0000-0000-0000063F0000}"/>
    <cellStyle name="Date Feeder Field 5 2 17 2" xfId="16154" xr:uid="{00000000-0005-0000-0000-0000073F0000}"/>
    <cellStyle name="Date Feeder Field 5 2 17 2 2" xfId="16155" xr:uid="{00000000-0005-0000-0000-0000083F0000}"/>
    <cellStyle name="Date Feeder Field 5 2 17 3" xfId="16156" xr:uid="{00000000-0005-0000-0000-0000093F0000}"/>
    <cellStyle name="Date Feeder Field 5 2 18" xfId="16157" xr:uid="{00000000-0005-0000-0000-00000A3F0000}"/>
    <cellStyle name="Date Feeder Field 5 2 18 2" xfId="16158" xr:uid="{00000000-0005-0000-0000-00000B3F0000}"/>
    <cellStyle name="Date Feeder Field 5 2 18 2 2" xfId="16159" xr:uid="{00000000-0005-0000-0000-00000C3F0000}"/>
    <cellStyle name="Date Feeder Field 5 2 18 3" xfId="16160" xr:uid="{00000000-0005-0000-0000-00000D3F0000}"/>
    <cellStyle name="Date Feeder Field 5 2 19" xfId="16161" xr:uid="{00000000-0005-0000-0000-00000E3F0000}"/>
    <cellStyle name="Date Feeder Field 5 2 19 2" xfId="16162" xr:uid="{00000000-0005-0000-0000-00000F3F0000}"/>
    <cellStyle name="Date Feeder Field 5 2 19 2 2" xfId="16163" xr:uid="{00000000-0005-0000-0000-0000103F0000}"/>
    <cellStyle name="Date Feeder Field 5 2 19 3" xfId="16164" xr:uid="{00000000-0005-0000-0000-0000113F0000}"/>
    <cellStyle name="Date Feeder Field 5 2 2" xfId="16165" xr:uid="{00000000-0005-0000-0000-0000123F0000}"/>
    <cellStyle name="Date Feeder Field 5 2 2 2" xfId="16166" xr:uid="{00000000-0005-0000-0000-0000133F0000}"/>
    <cellStyle name="Date Feeder Field 5 2 2 2 2" xfId="16167" xr:uid="{00000000-0005-0000-0000-0000143F0000}"/>
    <cellStyle name="Date Feeder Field 5 2 2 2 3" xfId="16168" xr:uid="{00000000-0005-0000-0000-0000153F0000}"/>
    <cellStyle name="Date Feeder Field 5 2 2 3" xfId="16169" xr:uid="{00000000-0005-0000-0000-0000163F0000}"/>
    <cellStyle name="Date Feeder Field 5 2 2 3 2" xfId="16170" xr:uid="{00000000-0005-0000-0000-0000173F0000}"/>
    <cellStyle name="Date Feeder Field 5 2 2 4" xfId="16171" xr:uid="{00000000-0005-0000-0000-0000183F0000}"/>
    <cellStyle name="Date Feeder Field 5 2 20" xfId="16172" xr:uid="{00000000-0005-0000-0000-0000193F0000}"/>
    <cellStyle name="Date Feeder Field 5 2 20 2" xfId="16173" xr:uid="{00000000-0005-0000-0000-00001A3F0000}"/>
    <cellStyle name="Date Feeder Field 5 2 20 2 2" xfId="16174" xr:uid="{00000000-0005-0000-0000-00001B3F0000}"/>
    <cellStyle name="Date Feeder Field 5 2 20 3" xfId="16175" xr:uid="{00000000-0005-0000-0000-00001C3F0000}"/>
    <cellStyle name="Date Feeder Field 5 2 21" xfId="16176" xr:uid="{00000000-0005-0000-0000-00001D3F0000}"/>
    <cellStyle name="Date Feeder Field 5 2 21 2" xfId="16177" xr:uid="{00000000-0005-0000-0000-00001E3F0000}"/>
    <cellStyle name="Date Feeder Field 5 2 22" xfId="16178" xr:uid="{00000000-0005-0000-0000-00001F3F0000}"/>
    <cellStyle name="Date Feeder Field 5 2 23" xfId="16179" xr:uid="{00000000-0005-0000-0000-0000203F0000}"/>
    <cellStyle name="Date Feeder Field 5 2 3" xfId="16180" xr:uid="{00000000-0005-0000-0000-0000213F0000}"/>
    <cellStyle name="Date Feeder Field 5 2 3 2" xfId="16181" xr:uid="{00000000-0005-0000-0000-0000223F0000}"/>
    <cellStyle name="Date Feeder Field 5 2 3 2 2" xfId="16182" xr:uid="{00000000-0005-0000-0000-0000233F0000}"/>
    <cellStyle name="Date Feeder Field 5 2 3 3" xfId="16183" xr:uid="{00000000-0005-0000-0000-0000243F0000}"/>
    <cellStyle name="Date Feeder Field 5 2 3 4" xfId="16184" xr:uid="{00000000-0005-0000-0000-0000253F0000}"/>
    <cellStyle name="Date Feeder Field 5 2 4" xfId="16185" xr:uid="{00000000-0005-0000-0000-0000263F0000}"/>
    <cellStyle name="Date Feeder Field 5 2 4 2" xfId="16186" xr:uid="{00000000-0005-0000-0000-0000273F0000}"/>
    <cellStyle name="Date Feeder Field 5 2 4 2 2" xfId="16187" xr:uid="{00000000-0005-0000-0000-0000283F0000}"/>
    <cellStyle name="Date Feeder Field 5 2 4 3" xfId="16188" xr:uid="{00000000-0005-0000-0000-0000293F0000}"/>
    <cellStyle name="Date Feeder Field 5 2 4 4" xfId="16189" xr:uid="{00000000-0005-0000-0000-00002A3F0000}"/>
    <cellStyle name="Date Feeder Field 5 2 5" xfId="16190" xr:uid="{00000000-0005-0000-0000-00002B3F0000}"/>
    <cellStyle name="Date Feeder Field 5 2 5 2" xfId="16191" xr:uid="{00000000-0005-0000-0000-00002C3F0000}"/>
    <cellStyle name="Date Feeder Field 5 2 5 2 2" xfId="16192" xr:uid="{00000000-0005-0000-0000-00002D3F0000}"/>
    <cellStyle name="Date Feeder Field 5 2 5 3" xfId="16193" xr:uid="{00000000-0005-0000-0000-00002E3F0000}"/>
    <cellStyle name="Date Feeder Field 5 2 6" xfId="16194" xr:uid="{00000000-0005-0000-0000-00002F3F0000}"/>
    <cellStyle name="Date Feeder Field 5 2 6 2" xfId="16195" xr:uid="{00000000-0005-0000-0000-0000303F0000}"/>
    <cellStyle name="Date Feeder Field 5 2 6 2 2" xfId="16196" xr:uid="{00000000-0005-0000-0000-0000313F0000}"/>
    <cellStyle name="Date Feeder Field 5 2 6 3" xfId="16197" xr:uid="{00000000-0005-0000-0000-0000323F0000}"/>
    <cellStyle name="Date Feeder Field 5 2 7" xfId="16198" xr:uid="{00000000-0005-0000-0000-0000333F0000}"/>
    <cellStyle name="Date Feeder Field 5 2 7 2" xfId="16199" xr:uid="{00000000-0005-0000-0000-0000343F0000}"/>
    <cellStyle name="Date Feeder Field 5 2 7 2 2" xfId="16200" xr:uid="{00000000-0005-0000-0000-0000353F0000}"/>
    <cellStyle name="Date Feeder Field 5 2 7 3" xfId="16201" xr:uid="{00000000-0005-0000-0000-0000363F0000}"/>
    <cellStyle name="Date Feeder Field 5 2 8" xfId="16202" xr:uid="{00000000-0005-0000-0000-0000373F0000}"/>
    <cellStyle name="Date Feeder Field 5 2 8 2" xfId="16203" xr:uid="{00000000-0005-0000-0000-0000383F0000}"/>
    <cellStyle name="Date Feeder Field 5 2 8 2 2" xfId="16204" xr:uid="{00000000-0005-0000-0000-0000393F0000}"/>
    <cellStyle name="Date Feeder Field 5 2 8 3" xfId="16205" xr:uid="{00000000-0005-0000-0000-00003A3F0000}"/>
    <cellStyle name="Date Feeder Field 5 2 9" xfId="16206" xr:uid="{00000000-0005-0000-0000-00003B3F0000}"/>
    <cellStyle name="Date Feeder Field 5 2 9 2" xfId="16207" xr:uid="{00000000-0005-0000-0000-00003C3F0000}"/>
    <cellStyle name="Date Feeder Field 5 2 9 2 2" xfId="16208" xr:uid="{00000000-0005-0000-0000-00003D3F0000}"/>
    <cellStyle name="Date Feeder Field 5 2 9 3" xfId="16209" xr:uid="{00000000-0005-0000-0000-00003E3F0000}"/>
    <cellStyle name="Date Feeder Field 5 20" xfId="16210" xr:uid="{00000000-0005-0000-0000-00003F3F0000}"/>
    <cellStyle name="Date Feeder Field 5 20 2" xfId="16211" xr:uid="{00000000-0005-0000-0000-0000403F0000}"/>
    <cellStyle name="Date Feeder Field 5 20 2 2" xfId="16212" xr:uid="{00000000-0005-0000-0000-0000413F0000}"/>
    <cellStyle name="Date Feeder Field 5 20 3" xfId="16213" xr:uid="{00000000-0005-0000-0000-0000423F0000}"/>
    <cellStyle name="Date Feeder Field 5 21" xfId="16214" xr:uid="{00000000-0005-0000-0000-0000433F0000}"/>
    <cellStyle name="Date Feeder Field 5 21 2" xfId="16215" xr:uid="{00000000-0005-0000-0000-0000443F0000}"/>
    <cellStyle name="Date Feeder Field 5 21 2 2" xfId="16216" xr:uid="{00000000-0005-0000-0000-0000453F0000}"/>
    <cellStyle name="Date Feeder Field 5 21 3" xfId="16217" xr:uid="{00000000-0005-0000-0000-0000463F0000}"/>
    <cellStyle name="Date Feeder Field 5 22" xfId="16218" xr:uid="{00000000-0005-0000-0000-0000473F0000}"/>
    <cellStyle name="Date Feeder Field 5 22 2" xfId="16219" xr:uid="{00000000-0005-0000-0000-0000483F0000}"/>
    <cellStyle name="Date Feeder Field 5 23" xfId="16220" xr:uid="{00000000-0005-0000-0000-0000493F0000}"/>
    <cellStyle name="Date Feeder Field 5 24" xfId="16221" xr:uid="{00000000-0005-0000-0000-00004A3F0000}"/>
    <cellStyle name="Date Feeder Field 5 3" xfId="16222" xr:uid="{00000000-0005-0000-0000-00004B3F0000}"/>
    <cellStyle name="Date Feeder Field 5 3 2" xfId="16223" xr:uid="{00000000-0005-0000-0000-00004C3F0000}"/>
    <cellStyle name="Date Feeder Field 5 3 2 2" xfId="16224" xr:uid="{00000000-0005-0000-0000-00004D3F0000}"/>
    <cellStyle name="Date Feeder Field 5 3 2 3" xfId="16225" xr:uid="{00000000-0005-0000-0000-00004E3F0000}"/>
    <cellStyle name="Date Feeder Field 5 3 3" xfId="16226" xr:uid="{00000000-0005-0000-0000-00004F3F0000}"/>
    <cellStyle name="Date Feeder Field 5 3 3 2" xfId="16227" xr:uid="{00000000-0005-0000-0000-0000503F0000}"/>
    <cellStyle name="Date Feeder Field 5 3 4" xfId="16228" xr:uid="{00000000-0005-0000-0000-0000513F0000}"/>
    <cellStyle name="Date Feeder Field 5 4" xfId="16229" xr:uid="{00000000-0005-0000-0000-0000523F0000}"/>
    <cellStyle name="Date Feeder Field 5 4 2" xfId="16230" xr:uid="{00000000-0005-0000-0000-0000533F0000}"/>
    <cellStyle name="Date Feeder Field 5 4 2 2" xfId="16231" xr:uid="{00000000-0005-0000-0000-0000543F0000}"/>
    <cellStyle name="Date Feeder Field 5 4 3" xfId="16232" xr:uid="{00000000-0005-0000-0000-0000553F0000}"/>
    <cellStyle name="Date Feeder Field 5 4 4" xfId="16233" xr:uid="{00000000-0005-0000-0000-0000563F0000}"/>
    <cellStyle name="Date Feeder Field 5 5" xfId="16234" xr:uid="{00000000-0005-0000-0000-0000573F0000}"/>
    <cellStyle name="Date Feeder Field 5 5 2" xfId="16235" xr:uid="{00000000-0005-0000-0000-0000583F0000}"/>
    <cellStyle name="Date Feeder Field 5 5 2 2" xfId="16236" xr:uid="{00000000-0005-0000-0000-0000593F0000}"/>
    <cellStyle name="Date Feeder Field 5 5 3" xfId="16237" xr:uid="{00000000-0005-0000-0000-00005A3F0000}"/>
    <cellStyle name="Date Feeder Field 5 5 4" xfId="16238" xr:uid="{00000000-0005-0000-0000-00005B3F0000}"/>
    <cellStyle name="Date Feeder Field 5 6" xfId="16239" xr:uid="{00000000-0005-0000-0000-00005C3F0000}"/>
    <cellStyle name="Date Feeder Field 5 6 2" xfId="16240" xr:uid="{00000000-0005-0000-0000-00005D3F0000}"/>
    <cellStyle name="Date Feeder Field 5 6 2 2" xfId="16241" xr:uid="{00000000-0005-0000-0000-00005E3F0000}"/>
    <cellStyle name="Date Feeder Field 5 6 3" xfId="16242" xr:uid="{00000000-0005-0000-0000-00005F3F0000}"/>
    <cellStyle name="Date Feeder Field 5 7" xfId="16243" xr:uid="{00000000-0005-0000-0000-0000603F0000}"/>
    <cellStyle name="Date Feeder Field 5 7 2" xfId="16244" xr:uid="{00000000-0005-0000-0000-0000613F0000}"/>
    <cellStyle name="Date Feeder Field 5 7 2 2" xfId="16245" xr:uid="{00000000-0005-0000-0000-0000623F0000}"/>
    <cellStyle name="Date Feeder Field 5 7 3" xfId="16246" xr:uid="{00000000-0005-0000-0000-0000633F0000}"/>
    <cellStyle name="Date Feeder Field 5 8" xfId="16247" xr:uid="{00000000-0005-0000-0000-0000643F0000}"/>
    <cellStyle name="Date Feeder Field 5 8 2" xfId="16248" xr:uid="{00000000-0005-0000-0000-0000653F0000}"/>
    <cellStyle name="Date Feeder Field 5 8 2 2" xfId="16249" xr:uid="{00000000-0005-0000-0000-0000663F0000}"/>
    <cellStyle name="Date Feeder Field 5 8 3" xfId="16250" xr:uid="{00000000-0005-0000-0000-0000673F0000}"/>
    <cellStyle name="Date Feeder Field 5 9" xfId="16251" xr:uid="{00000000-0005-0000-0000-0000683F0000}"/>
    <cellStyle name="Date Feeder Field 5 9 2" xfId="16252" xr:uid="{00000000-0005-0000-0000-0000693F0000}"/>
    <cellStyle name="Date Feeder Field 5 9 2 2" xfId="16253" xr:uid="{00000000-0005-0000-0000-00006A3F0000}"/>
    <cellStyle name="Date Feeder Field 5 9 3" xfId="16254" xr:uid="{00000000-0005-0000-0000-00006B3F0000}"/>
    <cellStyle name="Date Feeder Field 6" xfId="16255" xr:uid="{00000000-0005-0000-0000-00006C3F0000}"/>
    <cellStyle name="Date Feeder Field 6 10" xfId="16256" xr:uid="{00000000-0005-0000-0000-00006D3F0000}"/>
    <cellStyle name="Date Feeder Field 6 10 2" xfId="16257" xr:uid="{00000000-0005-0000-0000-00006E3F0000}"/>
    <cellStyle name="Date Feeder Field 6 10 2 2" xfId="16258" xr:uid="{00000000-0005-0000-0000-00006F3F0000}"/>
    <cellStyle name="Date Feeder Field 6 10 3" xfId="16259" xr:uid="{00000000-0005-0000-0000-0000703F0000}"/>
    <cellStyle name="Date Feeder Field 6 11" xfId="16260" xr:uid="{00000000-0005-0000-0000-0000713F0000}"/>
    <cellStyle name="Date Feeder Field 6 11 2" xfId="16261" xr:uid="{00000000-0005-0000-0000-0000723F0000}"/>
    <cellStyle name="Date Feeder Field 6 11 2 2" xfId="16262" xr:uid="{00000000-0005-0000-0000-0000733F0000}"/>
    <cellStyle name="Date Feeder Field 6 11 3" xfId="16263" xr:uid="{00000000-0005-0000-0000-0000743F0000}"/>
    <cellStyle name="Date Feeder Field 6 12" xfId="16264" xr:uid="{00000000-0005-0000-0000-0000753F0000}"/>
    <cellStyle name="Date Feeder Field 6 12 2" xfId="16265" xr:uid="{00000000-0005-0000-0000-0000763F0000}"/>
    <cellStyle name="Date Feeder Field 6 12 2 2" xfId="16266" xr:uid="{00000000-0005-0000-0000-0000773F0000}"/>
    <cellStyle name="Date Feeder Field 6 12 3" xfId="16267" xr:uid="{00000000-0005-0000-0000-0000783F0000}"/>
    <cellStyle name="Date Feeder Field 6 13" xfId="16268" xr:uid="{00000000-0005-0000-0000-0000793F0000}"/>
    <cellStyle name="Date Feeder Field 6 13 2" xfId="16269" xr:uid="{00000000-0005-0000-0000-00007A3F0000}"/>
    <cellStyle name="Date Feeder Field 6 13 2 2" xfId="16270" xr:uid="{00000000-0005-0000-0000-00007B3F0000}"/>
    <cellStyle name="Date Feeder Field 6 13 3" xfId="16271" xr:uid="{00000000-0005-0000-0000-00007C3F0000}"/>
    <cellStyle name="Date Feeder Field 6 14" xfId="16272" xr:uid="{00000000-0005-0000-0000-00007D3F0000}"/>
    <cellStyle name="Date Feeder Field 6 14 2" xfId="16273" xr:uid="{00000000-0005-0000-0000-00007E3F0000}"/>
    <cellStyle name="Date Feeder Field 6 14 2 2" xfId="16274" xr:uid="{00000000-0005-0000-0000-00007F3F0000}"/>
    <cellStyle name="Date Feeder Field 6 14 3" xfId="16275" xr:uid="{00000000-0005-0000-0000-0000803F0000}"/>
    <cellStyle name="Date Feeder Field 6 15" xfId="16276" xr:uid="{00000000-0005-0000-0000-0000813F0000}"/>
    <cellStyle name="Date Feeder Field 6 15 2" xfId="16277" xr:uid="{00000000-0005-0000-0000-0000823F0000}"/>
    <cellStyle name="Date Feeder Field 6 15 2 2" xfId="16278" xr:uid="{00000000-0005-0000-0000-0000833F0000}"/>
    <cellStyle name="Date Feeder Field 6 15 3" xfId="16279" xr:uid="{00000000-0005-0000-0000-0000843F0000}"/>
    <cellStyle name="Date Feeder Field 6 16" xfId="16280" xr:uid="{00000000-0005-0000-0000-0000853F0000}"/>
    <cellStyle name="Date Feeder Field 6 16 2" xfId="16281" xr:uid="{00000000-0005-0000-0000-0000863F0000}"/>
    <cellStyle name="Date Feeder Field 6 16 2 2" xfId="16282" xr:uid="{00000000-0005-0000-0000-0000873F0000}"/>
    <cellStyle name="Date Feeder Field 6 16 3" xfId="16283" xr:uid="{00000000-0005-0000-0000-0000883F0000}"/>
    <cellStyle name="Date Feeder Field 6 17" xfId="16284" xr:uid="{00000000-0005-0000-0000-0000893F0000}"/>
    <cellStyle name="Date Feeder Field 6 17 2" xfId="16285" xr:uid="{00000000-0005-0000-0000-00008A3F0000}"/>
    <cellStyle name="Date Feeder Field 6 17 2 2" xfId="16286" xr:uid="{00000000-0005-0000-0000-00008B3F0000}"/>
    <cellStyle name="Date Feeder Field 6 17 3" xfId="16287" xr:uid="{00000000-0005-0000-0000-00008C3F0000}"/>
    <cellStyle name="Date Feeder Field 6 18" xfId="16288" xr:uid="{00000000-0005-0000-0000-00008D3F0000}"/>
    <cellStyle name="Date Feeder Field 6 18 2" xfId="16289" xr:uid="{00000000-0005-0000-0000-00008E3F0000}"/>
    <cellStyle name="Date Feeder Field 6 18 2 2" xfId="16290" xr:uid="{00000000-0005-0000-0000-00008F3F0000}"/>
    <cellStyle name="Date Feeder Field 6 18 3" xfId="16291" xr:uid="{00000000-0005-0000-0000-0000903F0000}"/>
    <cellStyle name="Date Feeder Field 6 19" xfId="16292" xr:uid="{00000000-0005-0000-0000-0000913F0000}"/>
    <cellStyle name="Date Feeder Field 6 19 2" xfId="16293" xr:uid="{00000000-0005-0000-0000-0000923F0000}"/>
    <cellStyle name="Date Feeder Field 6 19 2 2" xfId="16294" xr:uid="{00000000-0005-0000-0000-0000933F0000}"/>
    <cellStyle name="Date Feeder Field 6 19 3" xfId="16295" xr:uid="{00000000-0005-0000-0000-0000943F0000}"/>
    <cellStyle name="Date Feeder Field 6 2" xfId="16296" xr:uid="{00000000-0005-0000-0000-0000953F0000}"/>
    <cellStyle name="Date Feeder Field 6 2 2" xfId="16297" xr:uid="{00000000-0005-0000-0000-0000963F0000}"/>
    <cellStyle name="Date Feeder Field 6 2 2 2" xfId="16298" xr:uid="{00000000-0005-0000-0000-0000973F0000}"/>
    <cellStyle name="Date Feeder Field 6 2 2 3" xfId="16299" xr:uid="{00000000-0005-0000-0000-0000983F0000}"/>
    <cellStyle name="Date Feeder Field 6 2 3" xfId="16300" xr:uid="{00000000-0005-0000-0000-0000993F0000}"/>
    <cellStyle name="Date Feeder Field 6 2 3 2" xfId="16301" xr:uid="{00000000-0005-0000-0000-00009A3F0000}"/>
    <cellStyle name="Date Feeder Field 6 2 4" xfId="16302" xr:uid="{00000000-0005-0000-0000-00009B3F0000}"/>
    <cellStyle name="Date Feeder Field 6 20" xfId="16303" xr:uid="{00000000-0005-0000-0000-00009C3F0000}"/>
    <cellStyle name="Date Feeder Field 6 20 2" xfId="16304" xr:uid="{00000000-0005-0000-0000-00009D3F0000}"/>
    <cellStyle name="Date Feeder Field 6 20 2 2" xfId="16305" xr:uid="{00000000-0005-0000-0000-00009E3F0000}"/>
    <cellStyle name="Date Feeder Field 6 20 3" xfId="16306" xr:uid="{00000000-0005-0000-0000-00009F3F0000}"/>
    <cellStyle name="Date Feeder Field 6 21" xfId="16307" xr:uid="{00000000-0005-0000-0000-0000A03F0000}"/>
    <cellStyle name="Date Feeder Field 6 21 2" xfId="16308" xr:uid="{00000000-0005-0000-0000-0000A13F0000}"/>
    <cellStyle name="Date Feeder Field 6 22" xfId="16309" xr:uid="{00000000-0005-0000-0000-0000A23F0000}"/>
    <cellStyle name="Date Feeder Field 6 23" xfId="16310" xr:uid="{00000000-0005-0000-0000-0000A33F0000}"/>
    <cellStyle name="Date Feeder Field 6 3" xfId="16311" xr:uid="{00000000-0005-0000-0000-0000A43F0000}"/>
    <cellStyle name="Date Feeder Field 6 3 2" xfId="16312" xr:uid="{00000000-0005-0000-0000-0000A53F0000}"/>
    <cellStyle name="Date Feeder Field 6 3 2 2" xfId="16313" xr:uid="{00000000-0005-0000-0000-0000A63F0000}"/>
    <cellStyle name="Date Feeder Field 6 3 3" xfId="16314" xr:uid="{00000000-0005-0000-0000-0000A73F0000}"/>
    <cellStyle name="Date Feeder Field 6 3 4" xfId="16315" xr:uid="{00000000-0005-0000-0000-0000A83F0000}"/>
    <cellStyle name="Date Feeder Field 6 4" xfId="16316" xr:uid="{00000000-0005-0000-0000-0000A93F0000}"/>
    <cellStyle name="Date Feeder Field 6 4 2" xfId="16317" xr:uid="{00000000-0005-0000-0000-0000AA3F0000}"/>
    <cellStyle name="Date Feeder Field 6 4 2 2" xfId="16318" xr:uid="{00000000-0005-0000-0000-0000AB3F0000}"/>
    <cellStyle name="Date Feeder Field 6 4 3" xfId="16319" xr:uid="{00000000-0005-0000-0000-0000AC3F0000}"/>
    <cellStyle name="Date Feeder Field 6 4 4" xfId="16320" xr:uid="{00000000-0005-0000-0000-0000AD3F0000}"/>
    <cellStyle name="Date Feeder Field 6 5" xfId="16321" xr:uid="{00000000-0005-0000-0000-0000AE3F0000}"/>
    <cellStyle name="Date Feeder Field 6 5 2" xfId="16322" xr:uid="{00000000-0005-0000-0000-0000AF3F0000}"/>
    <cellStyle name="Date Feeder Field 6 5 2 2" xfId="16323" xr:uid="{00000000-0005-0000-0000-0000B03F0000}"/>
    <cellStyle name="Date Feeder Field 6 5 3" xfId="16324" xr:uid="{00000000-0005-0000-0000-0000B13F0000}"/>
    <cellStyle name="Date Feeder Field 6 6" xfId="16325" xr:uid="{00000000-0005-0000-0000-0000B23F0000}"/>
    <cellStyle name="Date Feeder Field 6 6 2" xfId="16326" xr:uid="{00000000-0005-0000-0000-0000B33F0000}"/>
    <cellStyle name="Date Feeder Field 6 6 2 2" xfId="16327" xr:uid="{00000000-0005-0000-0000-0000B43F0000}"/>
    <cellStyle name="Date Feeder Field 6 6 3" xfId="16328" xr:uid="{00000000-0005-0000-0000-0000B53F0000}"/>
    <cellStyle name="Date Feeder Field 6 7" xfId="16329" xr:uid="{00000000-0005-0000-0000-0000B63F0000}"/>
    <cellStyle name="Date Feeder Field 6 7 2" xfId="16330" xr:uid="{00000000-0005-0000-0000-0000B73F0000}"/>
    <cellStyle name="Date Feeder Field 6 7 2 2" xfId="16331" xr:uid="{00000000-0005-0000-0000-0000B83F0000}"/>
    <cellStyle name="Date Feeder Field 6 7 3" xfId="16332" xr:uid="{00000000-0005-0000-0000-0000B93F0000}"/>
    <cellStyle name="Date Feeder Field 6 8" xfId="16333" xr:uid="{00000000-0005-0000-0000-0000BA3F0000}"/>
    <cellStyle name="Date Feeder Field 6 8 2" xfId="16334" xr:uid="{00000000-0005-0000-0000-0000BB3F0000}"/>
    <cellStyle name="Date Feeder Field 6 8 2 2" xfId="16335" xr:uid="{00000000-0005-0000-0000-0000BC3F0000}"/>
    <cellStyle name="Date Feeder Field 6 8 3" xfId="16336" xr:uid="{00000000-0005-0000-0000-0000BD3F0000}"/>
    <cellStyle name="Date Feeder Field 6 9" xfId="16337" xr:uid="{00000000-0005-0000-0000-0000BE3F0000}"/>
    <cellStyle name="Date Feeder Field 6 9 2" xfId="16338" xr:uid="{00000000-0005-0000-0000-0000BF3F0000}"/>
    <cellStyle name="Date Feeder Field 6 9 2 2" xfId="16339" xr:uid="{00000000-0005-0000-0000-0000C03F0000}"/>
    <cellStyle name="Date Feeder Field 6 9 3" xfId="16340" xr:uid="{00000000-0005-0000-0000-0000C13F0000}"/>
    <cellStyle name="Date Feeder Field 7" xfId="16341" xr:uid="{00000000-0005-0000-0000-0000C23F0000}"/>
    <cellStyle name="Date Feeder Field 7 2" xfId="16342" xr:uid="{00000000-0005-0000-0000-0000C33F0000}"/>
    <cellStyle name="Date Feeder Field 7 2 2" xfId="16343" xr:uid="{00000000-0005-0000-0000-0000C43F0000}"/>
    <cellStyle name="Date Feeder Field 7 2 3" xfId="16344" xr:uid="{00000000-0005-0000-0000-0000C53F0000}"/>
    <cellStyle name="Date Feeder Field 7 3" xfId="16345" xr:uid="{00000000-0005-0000-0000-0000C63F0000}"/>
    <cellStyle name="Date Feeder Field 7 3 2" xfId="16346" xr:uid="{00000000-0005-0000-0000-0000C73F0000}"/>
    <cellStyle name="Date Feeder Field 7 4" xfId="16347" xr:uid="{00000000-0005-0000-0000-0000C83F0000}"/>
    <cellStyle name="Date Feeder Field 8" xfId="16348" xr:uid="{00000000-0005-0000-0000-0000C93F0000}"/>
    <cellStyle name="Date Feeder Field 8 2" xfId="16349" xr:uid="{00000000-0005-0000-0000-0000CA3F0000}"/>
    <cellStyle name="Date Feeder Field 8 2 2" xfId="16350" xr:uid="{00000000-0005-0000-0000-0000CB3F0000}"/>
    <cellStyle name="Date Feeder Field 8 2 3" xfId="16351" xr:uid="{00000000-0005-0000-0000-0000CC3F0000}"/>
    <cellStyle name="Date Feeder Field 8 3" xfId="16352" xr:uid="{00000000-0005-0000-0000-0000CD3F0000}"/>
    <cellStyle name="Date Feeder Field 8 4" xfId="16353" xr:uid="{00000000-0005-0000-0000-0000CE3F0000}"/>
    <cellStyle name="Date Feeder Field 9" xfId="16354" xr:uid="{00000000-0005-0000-0000-0000CF3F0000}"/>
    <cellStyle name="Date Feeder Field 9 2" xfId="16355" xr:uid="{00000000-0005-0000-0000-0000D03F0000}"/>
    <cellStyle name="Date Feeder Field 9 2 2" xfId="16356" xr:uid="{00000000-0005-0000-0000-0000D13F0000}"/>
    <cellStyle name="Date Feeder Field 9 3" xfId="16357" xr:uid="{00000000-0005-0000-0000-0000D23F0000}"/>
    <cellStyle name="Date Feeder Field 9 4" xfId="16358" xr:uid="{00000000-0005-0000-0000-0000D33F0000}"/>
    <cellStyle name="Description" xfId="16359" xr:uid="{00000000-0005-0000-0000-0000D43F0000}"/>
    <cellStyle name="Description 2" xfId="16360" xr:uid="{00000000-0005-0000-0000-0000D53F0000}"/>
    <cellStyle name="Dia" xfId="16361" xr:uid="{00000000-0005-0000-0000-0000D63F0000}"/>
    <cellStyle name="DistributionType" xfId="16362" xr:uid="{00000000-0005-0000-0000-0000D73F0000}"/>
    <cellStyle name="DONE" xfId="16363" xr:uid="{00000000-0005-0000-0000-0000D83F0000}"/>
    <cellStyle name="données" xfId="16364" xr:uid="{00000000-0005-0000-0000-0000D93F0000}"/>
    <cellStyle name="donnéesbord" xfId="16365" xr:uid="{00000000-0005-0000-0000-0000DA3F0000}"/>
    <cellStyle name="Dotted Line" xfId="16366" xr:uid="{00000000-0005-0000-0000-0000DB3F0000}"/>
    <cellStyle name="Encabez1" xfId="16367" xr:uid="{00000000-0005-0000-0000-0000DC3F0000}"/>
    <cellStyle name="Encabez2" xfId="16368" xr:uid="{00000000-0005-0000-0000-0000DD3F0000}"/>
    <cellStyle name="Estimated" xfId="16369" xr:uid="{00000000-0005-0000-0000-0000DE3F0000}"/>
    <cellStyle name="Euro" xfId="16370" xr:uid="{00000000-0005-0000-0000-0000DF3F0000}"/>
    <cellStyle name="Euro 2" xfId="16371" xr:uid="{00000000-0005-0000-0000-0000E03F0000}"/>
    <cellStyle name="Exception" xfId="16372" xr:uid="{00000000-0005-0000-0000-0000E13F0000}"/>
    <cellStyle name="Explanation" xfId="16373" xr:uid="{00000000-0005-0000-0000-0000E23F0000}"/>
    <cellStyle name="Explanation 2" xfId="16374" xr:uid="{00000000-0005-0000-0000-0000E33F0000}"/>
    <cellStyle name="Explanatory Text 2" xfId="16375" xr:uid="{00000000-0005-0000-0000-0000E43F0000}"/>
    <cellStyle name="Explanatory Text 3" xfId="16376" xr:uid="{00000000-0005-0000-0000-0000E53F0000}"/>
    <cellStyle name="Explanatory Text 4" xfId="16377" xr:uid="{00000000-0005-0000-0000-0000E63F0000}"/>
    <cellStyle name="Explanatory Text 5" xfId="16378" xr:uid="{00000000-0005-0000-0000-0000E73F0000}"/>
    <cellStyle name="Explanatory Text 6" xfId="16379" xr:uid="{00000000-0005-0000-0000-0000E83F0000}"/>
    <cellStyle name="external input" xfId="16380" xr:uid="{00000000-0005-0000-0000-0000E93F0000}"/>
    <cellStyle name="EYCheck" xfId="16381" xr:uid="{00000000-0005-0000-0000-0000EA3F0000}"/>
    <cellStyle name="EYDate" xfId="16382" xr:uid="{00000000-0005-0000-0000-0000EB3F0000}"/>
    <cellStyle name="EYHeader1" xfId="16383" xr:uid="{00000000-0005-0000-0000-0000EC3F0000}"/>
    <cellStyle name="EYHeader1 10" xfId="16384" xr:uid="{00000000-0005-0000-0000-0000ED3F0000}"/>
    <cellStyle name="EYHeader1 10 2" xfId="16385" xr:uid="{00000000-0005-0000-0000-0000EE3F0000}"/>
    <cellStyle name="EYHeader1 10 2 2" xfId="16386" xr:uid="{00000000-0005-0000-0000-0000EF3F0000}"/>
    <cellStyle name="EYHeader1 10 3" xfId="16387" xr:uid="{00000000-0005-0000-0000-0000F03F0000}"/>
    <cellStyle name="EYHeader1 11" xfId="16388" xr:uid="{00000000-0005-0000-0000-0000F13F0000}"/>
    <cellStyle name="EYHeader1 11 2" xfId="16389" xr:uid="{00000000-0005-0000-0000-0000F23F0000}"/>
    <cellStyle name="EYHeader1 2" xfId="16390" xr:uid="{00000000-0005-0000-0000-0000F33F0000}"/>
    <cellStyle name="EYHeader1 2 10" xfId="16391" xr:uid="{00000000-0005-0000-0000-0000F43F0000}"/>
    <cellStyle name="EYHeader1 2 10 2" xfId="16392" xr:uid="{00000000-0005-0000-0000-0000F53F0000}"/>
    <cellStyle name="EYHeader1 2 10 2 2" xfId="16393" xr:uid="{00000000-0005-0000-0000-0000F63F0000}"/>
    <cellStyle name="EYHeader1 2 10 3" xfId="16394" xr:uid="{00000000-0005-0000-0000-0000F73F0000}"/>
    <cellStyle name="EYHeader1 2 11" xfId="16395" xr:uid="{00000000-0005-0000-0000-0000F83F0000}"/>
    <cellStyle name="EYHeader1 2 11 2" xfId="16396" xr:uid="{00000000-0005-0000-0000-0000F93F0000}"/>
    <cellStyle name="EYHeader1 2 12" xfId="16397" xr:uid="{00000000-0005-0000-0000-0000FA3F0000}"/>
    <cellStyle name="EYHeader1 2 2" xfId="16398" xr:uid="{00000000-0005-0000-0000-0000FB3F0000}"/>
    <cellStyle name="EYHeader1 2 2 10" xfId="16399" xr:uid="{00000000-0005-0000-0000-0000FC3F0000}"/>
    <cellStyle name="EYHeader1 2 2 2" xfId="16400" xr:uid="{00000000-0005-0000-0000-0000FD3F0000}"/>
    <cellStyle name="EYHeader1 2 2 2 10" xfId="16401" xr:uid="{00000000-0005-0000-0000-0000FE3F0000}"/>
    <cellStyle name="EYHeader1 2 2 2 10 2" xfId="16402" xr:uid="{00000000-0005-0000-0000-0000FF3F0000}"/>
    <cellStyle name="EYHeader1 2 2 2 10 2 2" xfId="16403" xr:uid="{00000000-0005-0000-0000-000000400000}"/>
    <cellStyle name="EYHeader1 2 2 2 10 3" xfId="16404" xr:uid="{00000000-0005-0000-0000-000001400000}"/>
    <cellStyle name="EYHeader1 2 2 2 11" xfId="16405" xr:uid="{00000000-0005-0000-0000-000002400000}"/>
    <cellStyle name="EYHeader1 2 2 2 11 2" xfId="16406" xr:uid="{00000000-0005-0000-0000-000003400000}"/>
    <cellStyle name="EYHeader1 2 2 2 11 2 2" xfId="16407" xr:uid="{00000000-0005-0000-0000-000004400000}"/>
    <cellStyle name="EYHeader1 2 2 2 11 3" xfId="16408" xr:uid="{00000000-0005-0000-0000-000005400000}"/>
    <cellStyle name="EYHeader1 2 2 2 12" xfId="16409" xr:uid="{00000000-0005-0000-0000-000006400000}"/>
    <cellStyle name="EYHeader1 2 2 2 12 2" xfId="16410" xr:uid="{00000000-0005-0000-0000-000007400000}"/>
    <cellStyle name="EYHeader1 2 2 2 12 2 2" xfId="16411" xr:uid="{00000000-0005-0000-0000-000008400000}"/>
    <cellStyle name="EYHeader1 2 2 2 12 3" xfId="16412" xr:uid="{00000000-0005-0000-0000-000009400000}"/>
    <cellStyle name="EYHeader1 2 2 2 13" xfId="16413" xr:uid="{00000000-0005-0000-0000-00000A400000}"/>
    <cellStyle name="EYHeader1 2 2 2 13 2" xfId="16414" xr:uid="{00000000-0005-0000-0000-00000B400000}"/>
    <cellStyle name="EYHeader1 2 2 2 13 2 2" xfId="16415" xr:uid="{00000000-0005-0000-0000-00000C400000}"/>
    <cellStyle name="EYHeader1 2 2 2 13 3" xfId="16416" xr:uid="{00000000-0005-0000-0000-00000D400000}"/>
    <cellStyle name="EYHeader1 2 2 2 14" xfId="16417" xr:uid="{00000000-0005-0000-0000-00000E400000}"/>
    <cellStyle name="EYHeader1 2 2 2 14 2" xfId="16418" xr:uid="{00000000-0005-0000-0000-00000F400000}"/>
    <cellStyle name="EYHeader1 2 2 2 14 2 2" xfId="16419" xr:uid="{00000000-0005-0000-0000-000010400000}"/>
    <cellStyle name="EYHeader1 2 2 2 14 3" xfId="16420" xr:uid="{00000000-0005-0000-0000-000011400000}"/>
    <cellStyle name="EYHeader1 2 2 2 15" xfId="16421" xr:uid="{00000000-0005-0000-0000-000012400000}"/>
    <cellStyle name="EYHeader1 2 2 2 15 2" xfId="16422" xr:uid="{00000000-0005-0000-0000-000013400000}"/>
    <cellStyle name="EYHeader1 2 2 2 15 2 2" xfId="16423" xr:uid="{00000000-0005-0000-0000-000014400000}"/>
    <cellStyle name="EYHeader1 2 2 2 15 3" xfId="16424" xr:uid="{00000000-0005-0000-0000-000015400000}"/>
    <cellStyle name="EYHeader1 2 2 2 16" xfId="16425" xr:uid="{00000000-0005-0000-0000-000016400000}"/>
    <cellStyle name="EYHeader1 2 2 2 16 2" xfId="16426" xr:uid="{00000000-0005-0000-0000-000017400000}"/>
    <cellStyle name="EYHeader1 2 2 2 16 2 2" xfId="16427" xr:uid="{00000000-0005-0000-0000-000018400000}"/>
    <cellStyle name="EYHeader1 2 2 2 16 3" xfId="16428" xr:uid="{00000000-0005-0000-0000-000019400000}"/>
    <cellStyle name="EYHeader1 2 2 2 17" xfId="16429" xr:uid="{00000000-0005-0000-0000-00001A400000}"/>
    <cellStyle name="EYHeader1 2 2 2 17 2" xfId="16430" xr:uid="{00000000-0005-0000-0000-00001B400000}"/>
    <cellStyle name="EYHeader1 2 2 2 17 2 2" xfId="16431" xr:uid="{00000000-0005-0000-0000-00001C400000}"/>
    <cellStyle name="EYHeader1 2 2 2 17 3" xfId="16432" xr:uid="{00000000-0005-0000-0000-00001D400000}"/>
    <cellStyle name="EYHeader1 2 2 2 18" xfId="16433" xr:uid="{00000000-0005-0000-0000-00001E400000}"/>
    <cellStyle name="EYHeader1 2 2 2 18 2" xfId="16434" xr:uid="{00000000-0005-0000-0000-00001F400000}"/>
    <cellStyle name="EYHeader1 2 2 2 18 2 2" xfId="16435" xr:uid="{00000000-0005-0000-0000-000020400000}"/>
    <cellStyle name="EYHeader1 2 2 2 18 3" xfId="16436" xr:uid="{00000000-0005-0000-0000-000021400000}"/>
    <cellStyle name="EYHeader1 2 2 2 19" xfId="16437" xr:uid="{00000000-0005-0000-0000-000022400000}"/>
    <cellStyle name="EYHeader1 2 2 2 19 2" xfId="16438" xr:uid="{00000000-0005-0000-0000-000023400000}"/>
    <cellStyle name="EYHeader1 2 2 2 19 2 2" xfId="16439" xr:uid="{00000000-0005-0000-0000-000024400000}"/>
    <cellStyle name="EYHeader1 2 2 2 19 3" xfId="16440" xr:uid="{00000000-0005-0000-0000-000025400000}"/>
    <cellStyle name="EYHeader1 2 2 2 2" xfId="16441" xr:uid="{00000000-0005-0000-0000-000026400000}"/>
    <cellStyle name="EYHeader1 2 2 2 2 2" xfId="16442" xr:uid="{00000000-0005-0000-0000-000027400000}"/>
    <cellStyle name="EYHeader1 2 2 2 2 2 2" xfId="16443" xr:uid="{00000000-0005-0000-0000-000028400000}"/>
    <cellStyle name="EYHeader1 2 2 2 2 2 3" xfId="16444" xr:uid="{00000000-0005-0000-0000-000029400000}"/>
    <cellStyle name="EYHeader1 2 2 2 2 3" xfId="16445" xr:uid="{00000000-0005-0000-0000-00002A400000}"/>
    <cellStyle name="EYHeader1 2 2 2 20" xfId="16446" xr:uid="{00000000-0005-0000-0000-00002B400000}"/>
    <cellStyle name="EYHeader1 2 2 2 20 2" xfId="16447" xr:uid="{00000000-0005-0000-0000-00002C400000}"/>
    <cellStyle name="EYHeader1 2 2 2 21" xfId="16448" xr:uid="{00000000-0005-0000-0000-00002D400000}"/>
    <cellStyle name="EYHeader1 2 2 2 22" xfId="16449" xr:uid="{00000000-0005-0000-0000-00002E400000}"/>
    <cellStyle name="EYHeader1 2 2 2 3" xfId="16450" xr:uid="{00000000-0005-0000-0000-00002F400000}"/>
    <cellStyle name="EYHeader1 2 2 2 3 2" xfId="16451" xr:uid="{00000000-0005-0000-0000-000030400000}"/>
    <cellStyle name="EYHeader1 2 2 2 3 2 2" xfId="16452" xr:uid="{00000000-0005-0000-0000-000031400000}"/>
    <cellStyle name="EYHeader1 2 2 2 3 3" xfId="16453" xr:uid="{00000000-0005-0000-0000-000032400000}"/>
    <cellStyle name="EYHeader1 2 2 2 3 4" xfId="16454" xr:uid="{00000000-0005-0000-0000-000033400000}"/>
    <cellStyle name="EYHeader1 2 2 2 4" xfId="16455" xr:uid="{00000000-0005-0000-0000-000034400000}"/>
    <cellStyle name="EYHeader1 2 2 2 4 2" xfId="16456" xr:uid="{00000000-0005-0000-0000-000035400000}"/>
    <cellStyle name="EYHeader1 2 2 2 4 2 2" xfId="16457" xr:uid="{00000000-0005-0000-0000-000036400000}"/>
    <cellStyle name="EYHeader1 2 2 2 4 3" xfId="16458" xr:uid="{00000000-0005-0000-0000-000037400000}"/>
    <cellStyle name="EYHeader1 2 2 2 5" xfId="16459" xr:uid="{00000000-0005-0000-0000-000038400000}"/>
    <cellStyle name="EYHeader1 2 2 2 5 2" xfId="16460" xr:uid="{00000000-0005-0000-0000-000039400000}"/>
    <cellStyle name="EYHeader1 2 2 2 5 2 2" xfId="16461" xr:uid="{00000000-0005-0000-0000-00003A400000}"/>
    <cellStyle name="EYHeader1 2 2 2 5 3" xfId="16462" xr:uid="{00000000-0005-0000-0000-00003B400000}"/>
    <cellStyle name="EYHeader1 2 2 2 6" xfId="16463" xr:uid="{00000000-0005-0000-0000-00003C400000}"/>
    <cellStyle name="EYHeader1 2 2 2 6 2" xfId="16464" xr:uid="{00000000-0005-0000-0000-00003D400000}"/>
    <cellStyle name="EYHeader1 2 2 2 6 2 2" xfId="16465" xr:uid="{00000000-0005-0000-0000-00003E400000}"/>
    <cellStyle name="EYHeader1 2 2 2 6 3" xfId="16466" xr:uid="{00000000-0005-0000-0000-00003F400000}"/>
    <cellStyle name="EYHeader1 2 2 2 7" xfId="16467" xr:uid="{00000000-0005-0000-0000-000040400000}"/>
    <cellStyle name="EYHeader1 2 2 2 7 2" xfId="16468" xr:uid="{00000000-0005-0000-0000-000041400000}"/>
    <cellStyle name="EYHeader1 2 2 2 7 2 2" xfId="16469" xr:uid="{00000000-0005-0000-0000-000042400000}"/>
    <cellStyle name="EYHeader1 2 2 2 7 3" xfId="16470" xr:uid="{00000000-0005-0000-0000-000043400000}"/>
    <cellStyle name="EYHeader1 2 2 2 8" xfId="16471" xr:uid="{00000000-0005-0000-0000-000044400000}"/>
    <cellStyle name="EYHeader1 2 2 2 8 2" xfId="16472" xr:uid="{00000000-0005-0000-0000-000045400000}"/>
    <cellStyle name="EYHeader1 2 2 2 8 2 2" xfId="16473" xr:uid="{00000000-0005-0000-0000-000046400000}"/>
    <cellStyle name="EYHeader1 2 2 2 8 3" xfId="16474" xr:uid="{00000000-0005-0000-0000-000047400000}"/>
    <cellStyle name="EYHeader1 2 2 2 9" xfId="16475" xr:uid="{00000000-0005-0000-0000-000048400000}"/>
    <cellStyle name="EYHeader1 2 2 2 9 2" xfId="16476" xr:uid="{00000000-0005-0000-0000-000049400000}"/>
    <cellStyle name="EYHeader1 2 2 2 9 2 2" xfId="16477" xr:uid="{00000000-0005-0000-0000-00004A400000}"/>
    <cellStyle name="EYHeader1 2 2 2 9 3" xfId="16478" xr:uid="{00000000-0005-0000-0000-00004B400000}"/>
    <cellStyle name="EYHeader1 2 2 3" xfId="16479" xr:uid="{00000000-0005-0000-0000-00004C400000}"/>
    <cellStyle name="EYHeader1 2 2 3 2" xfId="16480" xr:uid="{00000000-0005-0000-0000-00004D400000}"/>
    <cellStyle name="EYHeader1 2 2 3 2 2" xfId="16481" xr:uid="{00000000-0005-0000-0000-00004E400000}"/>
    <cellStyle name="EYHeader1 2 2 3 3" xfId="16482" xr:uid="{00000000-0005-0000-0000-00004F400000}"/>
    <cellStyle name="EYHeader1 2 2 3 4" xfId="16483" xr:uid="{00000000-0005-0000-0000-000050400000}"/>
    <cellStyle name="EYHeader1 2 2 4" xfId="16484" xr:uid="{00000000-0005-0000-0000-000051400000}"/>
    <cellStyle name="EYHeader1 2 2 4 2" xfId="16485" xr:uid="{00000000-0005-0000-0000-000052400000}"/>
    <cellStyle name="EYHeader1 2 2 4 2 2" xfId="16486" xr:uid="{00000000-0005-0000-0000-000053400000}"/>
    <cellStyle name="EYHeader1 2 2 4 3" xfId="16487" xr:uid="{00000000-0005-0000-0000-000054400000}"/>
    <cellStyle name="EYHeader1 2 2 5" xfId="16488" xr:uid="{00000000-0005-0000-0000-000055400000}"/>
    <cellStyle name="EYHeader1 2 2 5 2" xfId="16489" xr:uid="{00000000-0005-0000-0000-000056400000}"/>
    <cellStyle name="EYHeader1 2 2 5 2 2" xfId="16490" xr:uid="{00000000-0005-0000-0000-000057400000}"/>
    <cellStyle name="EYHeader1 2 2 5 3" xfId="16491" xr:uid="{00000000-0005-0000-0000-000058400000}"/>
    <cellStyle name="EYHeader1 2 2 6" xfId="16492" xr:uid="{00000000-0005-0000-0000-000059400000}"/>
    <cellStyle name="EYHeader1 2 2 6 2" xfId="16493" xr:uid="{00000000-0005-0000-0000-00005A400000}"/>
    <cellStyle name="EYHeader1 2 2 6 2 2" xfId="16494" xr:uid="{00000000-0005-0000-0000-00005B400000}"/>
    <cellStyle name="EYHeader1 2 2 6 3" xfId="16495" xr:uid="{00000000-0005-0000-0000-00005C400000}"/>
    <cellStyle name="EYHeader1 2 2 7" xfId="16496" xr:uid="{00000000-0005-0000-0000-00005D400000}"/>
    <cellStyle name="EYHeader1 2 2 7 2" xfId="16497" xr:uid="{00000000-0005-0000-0000-00005E400000}"/>
    <cellStyle name="EYHeader1 2 2 7 2 2" xfId="16498" xr:uid="{00000000-0005-0000-0000-00005F400000}"/>
    <cellStyle name="EYHeader1 2 2 7 3" xfId="16499" xr:uid="{00000000-0005-0000-0000-000060400000}"/>
    <cellStyle name="EYHeader1 2 2 8" xfId="16500" xr:uid="{00000000-0005-0000-0000-000061400000}"/>
    <cellStyle name="EYHeader1 2 2 8 2" xfId="16501" xr:uid="{00000000-0005-0000-0000-000062400000}"/>
    <cellStyle name="EYHeader1 2 2 9" xfId="16502" xr:uid="{00000000-0005-0000-0000-000063400000}"/>
    <cellStyle name="EYHeader1 2 2 9 2" xfId="16503" xr:uid="{00000000-0005-0000-0000-000064400000}"/>
    <cellStyle name="EYHeader1 2 3" xfId="16504" xr:uid="{00000000-0005-0000-0000-000065400000}"/>
    <cellStyle name="EYHeader1 2 3 10" xfId="16505" xr:uid="{00000000-0005-0000-0000-000066400000}"/>
    <cellStyle name="EYHeader1 2 3 2" xfId="16506" xr:uid="{00000000-0005-0000-0000-000067400000}"/>
    <cellStyle name="EYHeader1 2 3 2 10" xfId="16507" xr:uid="{00000000-0005-0000-0000-000068400000}"/>
    <cellStyle name="EYHeader1 2 3 2 10 2" xfId="16508" xr:uid="{00000000-0005-0000-0000-000069400000}"/>
    <cellStyle name="EYHeader1 2 3 2 10 2 2" xfId="16509" xr:uid="{00000000-0005-0000-0000-00006A400000}"/>
    <cellStyle name="EYHeader1 2 3 2 10 3" xfId="16510" xr:uid="{00000000-0005-0000-0000-00006B400000}"/>
    <cellStyle name="EYHeader1 2 3 2 11" xfId="16511" xr:uid="{00000000-0005-0000-0000-00006C400000}"/>
    <cellStyle name="EYHeader1 2 3 2 11 2" xfId="16512" xr:uid="{00000000-0005-0000-0000-00006D400000}"/>
    <cellStyle name="EYHeader1 2 3 2 11 2 2" xfId="16513" xr:uid="{00000000-0005-0000-0000-00006E400000}"/>
    <cellStyle name="EYHeader1 2 3 2 11 3" xfId="16514" xr:uid="{00000000-0005-0000-0000-00006F400000}"/>
    <cellStyle name="EYHeader1 2 3 2 12" xfId="16515" xr:uid="{00000000-0005-0000-0000-000070400000}"/>
    <cellStyle name="EYHeader1 2 3 2 12 2" xfId="16516" xr:uid="{00000000-0005-0000-0000-000071400000}"/>
    <cellStyle name="EYHeader1 2 3 2 12 2 2" xfId="16517" xr:uid="{00000000-0005-0000-0000-000072400000}"/>
    <cellStyle name="EYHeader1 2 3 2 12 3" xfId="16518" xr:uid="{00000000-0005-0000-0000-000073400000}"/>
    <cellStyle name="EYHeader1 2 3 2 13" xfId="16519" xr:uid="{00000000-0005-0000-0000-000074400000}"/>
    <cellStyle name="EYHeader1 2 3 2 13 2" xfId="16520" xr:uid="{00000000-0005-0000-0000-000075400000}"/>
    <cellStyle name="EYHeader1 2 3 2 13 2 2" xfId="16521" xr:uid="{00000000-0005-0000-0000-000076400000}"/>
    <cellStyle name="EYHeader1 2 3 2 13 3" xfId="16522" xr:uid="{00000000-0005-0000-0000-000077400000}"/>
    <cellStyle name="EYHeader1 2 3 2 14" xfId="16523" xr:uid="{00000000-0005-0000-0000-000078400000}"/>
    <cellStyle name="EYHeader1 2 3 2 14 2" xfId="16524" xr:uid="{00000000-0005-0000-0000-000079400000}"/>
    <cellStyle name="EYHeader1 2 3 2 14 2 2" xfId="16525" xr:uid="{00000000-0005-0000-0000-00007A400000}"/>
    <cellStyle name="EYHeader1 2 3 2 14 3" xfId="16526" xr:uid="{00000000-0005-0000-0000-00007B400000}"/>
    <cellStyle name="EYHeader1 2 3 2 15" xfId="16527" xr:uid="{00000000-0005-0000-0000-00007C400000}"/>
    <cellStyle name="EYHeader1 2 3 2 15 2" xfId="16528" xr:uid="{00000000-0005-0000-0000-00007D400000}"/>
    <cellStyle name="EYHeader1 2 3 2 15 2 2" xfId="16529" xr:uid="{00000000-0005-0000-0000-00007E400000}"/>
    <cellStyle name="EYHeader1 2 3 2 15 3" xfId="16530" xr:uid="{00000000-0005-0000-0000-00007F400000}"/>
    <cellStyle name="EYHeader1 2 3 2 16" xfId="16531" xr:uid="{00000000-0005-0000-0000-000080400000}"/>
    <cellStyle name="EYHeader1 2 3 2 16 2" xfId="16532" xr:uid="{00000000-0005-0000-0000-000081400000}"/>
    <cellStyle name="EYHeader1 2 3 2 16 2 2" xfId="16533" xr:uid="{00000000-0005-0000-0000-000082400000}"/>
    <cellStyle name="EYHeader1 2 3 2 16 3" xfId="16534" xr:uid="{00000000-0005-0000-0000-000083400000}"/>
    <cellStyle name="EYHeader1 2 3 2 17" xfId="16535" xr:uid="{00000000-0005-0000-0000-000084400000}"/>
    <cellStyle name="EYHeader1 2 3 2 17 2" xfId="16536" xr:uid="{00000000-0005-0000-0000-000085400000}"/>
    <cellStyle name="EYHeader1 2 3 2 17 2 2" xfId="16537" xr:uid="{00000000-0005-0000-0000-000086400000}"/>
    <cellStyle name="EYHeader1 2 3 2 17 3" xfId="16538" xr:uid="{00000000-0005-0000-0000-000087400000}"/>
    <cellStyle name="EYHeader1 2 3 2 18" xfId="16539" xr:uid="{00000000-0005-0000-0000-000088400000}"/>
    <cellStyle name="EYHeader1 2 3 2 18 2" xfId="16540" xr:uid="{00000000-0005-0000-0000-000089400000}"/>
    <cellStyle name="EYHeader1 2 3 2 18 2 2" xfId="16541" xr:uid="{00000000-0005-0000-0000-00008A400000}"/>
    <cellStyle name="EYHeader1 2 3 2 18 3" xfId="16542" xr:uid="{00000000-0005-0000-0000-00008B400000}"/>
    <cellStyle name="EYHeader1 2 3 2 19" xfId="16543" xr:uid="{00000000-0005-0000-0000-00008C400000}"/>
    <cellStyle name="EYHeader1 2 3 2 19 2" xfId="16544" xr:uid="{00000000-0005-0000-0000-00008D400000}"/>
    <cellStyle name="EYHeader1 2 3 2 19 2 2" xfId="16545" xr:uid="{00000000-0005-0000-0000-00008E400000}"/>
    <cellStyle name="EYHeader1 2 3 2 19 3" xfId="16546" xr:uid="{00000000-0005-0000-0000-00008F400000}"/>
    <cellStyle name="EYHeader1 2 3 2 2" xfId="16547" xr:uid="{00000000-0005-0000-0000-000090400000}"/>
    <cellStyle name="EYHeader1 2 3 2 2 2" xfId="16548" xr:uid="{00000000-0005-0000-0000-000091400000}"/>
    <cellStyle name="EYHeader1 2 3 2 2 2 2" xfId="16549" xr:uid="{00000000-0005-0000-0000-000092400000}"/>
    <cellStyle name="EYHeader1 2 3 2 2 3" xfId="16550" xr:uid="{00000000-0005-0000-0000-000093400000}"/>
    <cellStyle name="EYHeader1 2 3 2 2 4" xfId="16551" xr:uid="{00000000-0005-0000-0000-000094400000}"/>
    <cellStyle name="EYHeader1 2 3 2 20" xfId="16552" xr:uid="{00000000-0005-0000-0000-000095400000}"/>
    <cellStyle name="EYHeader1 2 3 2 20 2" xfId="16553" xr:uid="{00000000-0005-0000-0000-000096400000}"/>
    <cellStyle name="EYHeader1 2 3 2 21" xfId="16554" xr:uid="{00000000-0005-0000-0000-000097400000}"/>
    <cellStyle name="EYHeader1 2 3 2 3" xfId="16555" xr:uid="{00000000-0005-0000-0000-000098400000}"/>
    <cellStyle name="EYHeader1 2 3 2 3 2" xfId="16556" xr:uid="{00000000-0005-0000-0000-000099400000}"/>
    <cellStyle name="EYHeader1 2 3 2 3 2 2" xfId="16557" xr:uid="{00000000-0005-0000-0000-00009A400000}"/>
    <cellStyle name="EYHeader1 2 3 2 3 3" xfId="16558" xr:uid="{00000000-0005-0000-0000-00009B400000}"/>
    <cellStyle name="EYHeader1 2 3 2 4" xfId="16559" xr:uid="{00000000-0005-0000-0000-00009C400000}"/>
    <cellStyle name="EYHeader1 2 3 2 4 2" xfId="16560" xr:uid="{00000000-0005-0000-0000-00009D400000}"/>
    <cellStyle name="EYHeader1 2 3 2 4 2 2" xfId="16561" xr:uid="{00000000-0005-0000-0000-00009E400000}"/>
    <cellStyle name="EYHeader1 2 3 2 4 3" xfId="16562" xr:uid="{00000000-0005-0000-0000-00009F400000}"/>
    <cellStyle name="EYHeader1 2 3 2 5" xfId="16563" xr:uid="{00000000-0005-0000-0000-0000A0400000}"/>
    <cellStyle name="EYHeader1 2 3 2 5 2" xfId="16564" xr:uid="{00000000-0005-0000-0000-0000A1400000}"/>
    <cellStyle name="EYHeader1 2 3 2 5 2 2" xfId="16565" xr:uid="{00000000-0005-0000-0000-0000A2400000}"/>
    <cellStyle name="EYHeader1 2 3 2 5 3" xfId="16566" xr:uid="{00000000-0005-0000-0000-0000A3400000}"/>
    <cellStyle name="EYHeader1 2 3 2 6" xfId="16567" xr:uid="{00000000-0005-0000-0000-0000A4400000}"/>
    <cellStyle name="EYHeader1 2 3 2 6 2" xfId="16568" xr:uid="{00000000-0005-0000-0000-0000A5400000}"/>
    <cellStyle name="EYHeader1 2 3 2 6 2 2" xfId="16569" xr:uid="{00000000-0005-0000-0000-0000A6400000}"/>
    <cellStyle name="EYHeader1 2 3 2 6 3" xfId="16570" xr:uid="{00000000-0005-0000-0000-0000A7400000}"/>
    <cellStyle name="EYHeader1 2 3 2 7" xfId="16571" xr:uid="{00000000-0005-0000-0000-0000A8400000}"/>
    <cellStyle name="EYHeader1 2 3 2 7 2" xfId="16572" xr:uid="{00000000-0005-0000-0000-0000A9400000}"/>
    <cellStyle name="EYHeader1 2 3 2 7 2 2" xfId="16573" xr:uid="{00000000-0005-0000-0000-0000AA400000}"/>
    <cellStyle name="EYHeader1 2 3 2 7 3" xfId="16574" xr:uid="{00000000-0005-0000-0000-0000AB400000}"/>
    <cellStyle name="EYHeader1 2 3 2 8" xfId="16575" xr:uid="{00000000-0005-0000-0000-0000AC400000}"/>
    <cellStyle name="EYHeader1 2 3 2 8 2" xfId="16576" xr:uid="{00000000-0005-0000-0000-0000AD400000}"/>
    <cellStyle name="EYHeader1 2 3 2 8 2 2" xfId="16577" xr:uid="{00000000-0005-0000-0000-0000AE400000}"/>
    <cellStyle name="EYHeader1 2 3 2 8 3" xfId="16578" xr:uid="{00000000-0005-0000-0000-0000AF400000}"/>
    <cellStyle name="EYHeader1 2 3 2 9" xfId="16579" xr:uid="{00000000-0005-0000-0000-0000B0400000}"/>
    <cellStyle name="EYHeader1 2 3 2 9 2" xfId="16580" xr:uid="{00000000-0005-0000-0000-0000B1400000}"/>
    <cellStyle name="EYHeader1 2 3 2 9 2 2" xfId="16581" xr:uid="{00000000-0005-0000-0000-0000B2400000}"/>
    <cellStyle name="EYHeader1 2 3 2 9 3" xfId="16582" xr:uid="{00000000-0005-0000-0000-0000B3400000}"/>
    <cellStyle name="EYHeader1 2 3 3" xfId="16583" xr:uid="{00000000-0005-0000-0000-0000B4400000}"/>
    <cellStyle name="EYHeader1 2 3 3 2" xfId="16584" xr:uid="{00000000-0005-0000-0000-0000B5400000}"/>
    <cellStyle name="EYHeader1 2 3 3 2 2" xfId="16585" xr:uid="{00000000-0005-0000-0000-0000B6400000}"/>
    <cellStyle name="EYHeader1 2 3 3 3" xfId="16586" xr:uid="{00000000-0005-0000-0000-0000B7400000}"/>
    <cellStyle name="EYHeader1 2 3 3 4" xfId="16587" xr:uid="{00000000-0005-0000-0000-0000B8400000}"/>
    <cellStyle name="EYHeader1 2 3 4" xfId="16588" xr:uid="{00000000-0005-0000-0000-0000B9400000}"/>
    <cellStyle name="EYHeader1 2 3 4 2" xfId="16589" xr:uid="{00000000-0005-0000-0000-0000BA400000}"/>
    <cellStyle name="EYHeader1 2 3 4 2 2" xfId="16590" xr:uid="{00000000-0005-0000-0000-0000BB400000}"/>
    <cellStyle name="EYHeader1 2 3 4 3" xfId="16591" xr:uid="{00000000-0005-0000-0000-0000BC400000}"/>
    <cellStyle name="EYHeader1 2 3 5" xfId="16592" xr:uid="{00000000-0005-0000-0000-0000BD400000}"/>
    <cellStyle name="EYHeader1 2 3 5 2" xfId="16593" xr:uid="{00000000-0005-0000-0000-0000BE400000}"/>
    <cellStyle name="EYHeader1 2 3 5 2 2" xfId="16594" xr:uid="{00000000-0005-0000-0000-0000BF400000}"/>
    <cellStyle name="EYHeader1 2 3 5 3" xfId="16595" xr:uid="{00000000-0005-0000-0000-0000C0400000}"/>
    <cellStyle name="EYHeader1 2 3 6" xfId="16596" xr:uid="{00000000-0005-0000-0000-0000C1400000}"/>
    <cellStyle name="EYHeader1 2 3 6 2" xfId="16597" xr:uid="{00000000-0005-0000-0000-0000C2400000}"/>
    <cellStyle name="EYHeader1 2 3 6 2 2" xfId="16598" xr:uid="{00000000-0005-0000-0000-0000C3400000}"/>
    <cellStyle name="EYHeader1 2 3 6 3" xfId="16599" xr:uid="{00000000-0005-0000-0000-0000C4400000}"/>
    <cellStyle name="EYHeader1 2 3 7" xfId="16600" xr:uid="{00000000-0005-0000-0000-0000C5400000}"/>
    <cellStyle name="EYHeader1 2 3 7 2" xfId="16601" xr:uid="{00000000-0005-0000-0000-0000C6400000}"/>
    <cellStyle name="EYHeader1 2 3 7 2 2" xfId="16602" xr:uid="{00000000-0005-0000-0000-0000C7400000}"/>
    <cellStyle name="EYHeader1 2 3 7 3" xfId="16603" xr:uid="{00000000-0005-0000-0000-0000C8400000}"/>
    <cellStyle name="EYHeader1 2 3 8" xfId="16604" xr:uid="{00000000-0005-0000-0000-0000C9400000}"/>
    <cellStyle name="EYHeader1 2 3 8 2" xfId="16605" xr:uid="{00000000-0005-0000-0000-0000CA400000}"/>
    <cellStyle name="EYHeader1 2 3 9" xfId="16606" xr:uid="{00000000-0005-0000-0000-0000CB400000}"/>
    <cellStyle name="EYHeader1 2 4" xfId="16607" xr:uid="{00000000-0005-0000-0000-0000CC400000}"/>
    <cellStyle name="EYHeader1 2 4 10" xfId="16608" xr:uid="{00000000-0005-0000-0000-0000CD400000}"/>
    <cellStyle name="EYHeader1 2 4 10 2" xfId="16609" xr:uid="{00000000-0005-0000-0000-0000CE400000}"/>
    <cellStyle name="EYHeader1 2 4 10 2 2" xfId="16610" xr:uid="{00000000-0005-0000-0000-0000CF400000}"/>
    <cellStyle name="EYHeader1 2 4 10 3" xfId="16611" xr:uid="{00000000-0005-0000-0000-0000D0400000}"/>
    <cellStyle name="EYHeader1 2 4 11" xfId="16612" xr:uid="{00000000-0005-0000-0000-0000D1400000}"/>
    <cellStyle name="EYHeader1 2 4 11 2" xfId="16613" xr:uid="{00000000-0005-0000-0000-0000D2400000}"/>
    <cellStyle name="EYHeader1 2 4 11 2 2" xfId="16614" xr:uid="{00000000-0005-0000-0000-0000D3400000}"/>
    <cellStyle name="EYHeader1 2 4 11 3" xfId="16615" xr:uid="{00000000-0005-0000-0000-0000D4400000}"/>
    <cellStyle name="EYHeader1 2 4 12" xfId="16616" xr:uid="{00000000-0005-0000-0000-0000D5400000}"/>
    <cellStyle name="EYHeader1 2 4 12 2" xfId="16617" xr:uid="{00000000-0005-0000-0000-0000D6400000}"/>
    <cellStyle name="EYHeader1 2 4 12 2 2" xfId="16618" xr:uid="{00000000-0005-0000-0000-0000D7400000}"/>
    <cellStyle name="EYHeader1 2 4 12 3" xfId="16619" xr:uid="{00000000-0005-0000-0000-0000D8400000}"/>
    <cellStyle name="EYHeader1 2 4 13" xfId="16620" xr:uid="{00000000-0005-0000-0000-0000D9400000}"/>
    <cellStyle name="EYHeader1 2 4 13 2" xfId="16621" xr:uid="{00000000-0005-0000-0000-0000DA400000}"/>
    <cellStyle name="EYHeader1 2 4 13 2 2" xfId="16622" xr:uid="{00000000-0005-0000-0000-0000DB400000}"/>
    <cellStyle name="EYHeader1 2 4 13 3" xfId="16623" xr:uid="{00000000-0005-0000-0000-0000DC400000}"/>
    <cellStyle name="EYHeader1 2 4 14" xfId="16624" xr:uid="{00000000-0005-0000-0000-0000DD400000}"/>
    <cellStyle name="EYHeader1 2 4 14 2" xfId="16625" xr:uid="{00000000-0005-0000-0000-0000DE400000}"/>
    <cellStyle name="EYHeader1 2 4 14 2 2" xfId="16626" xr:uid="{00000000-0005-0000-0000-0000DF400000}"/>
    <cellStyle name="EYHeader1 2 4 14 3" xfId="16627" xr:uid="{00000000-0005-0000-0000-0000E0400000}"/>
    <cellStyle name="EYHeader1 2 4 15" xfId="16628" xr:uid="{00000000-0005-0000-0000-0000E1400000}"/>
    <cellStyle name="EYHeader1 2 4 15 2" xfId="16629" xr:uid="{00000000-0005-0000-0000-0000E2400000}"/>
    <cellStyle name="EYHeader1 2 4 15 2 2" xfId="16630" xr:uid="{00000000-0005-0000-0000-0000E3400000}"/>
    <cellStyle name="EYHeader1 2 4 15 3" xfId="16631" xr:uid="{00000000-0005-0000-0000-0000E4400000}"/>
    <cellStyle name="EYHeader1 2 4 16" xfId="16632" xr:uid="{00000000-0005-0000-0000-0000E5400000}"/>
    <cellStyle name="EYHeader1 2 4 16 2" xfId="16633" xr:uid="{00000000-0005-0000-0000-0000E6400000}"/>
    <cellStyle name="EYHeader1 2 4 16 2 2" xfId="16634" xr:uid="{00000000-0005-0000-0000-0000E7400000}"/>
    <cellStyle name="EYHeader1 2 4 16 3" xfId="16635" xr:uid="{00000000-0005-0000-0000-0000E8400000}"/>
    <cellStyle name="EYHeader1 2 4 17" xfId="16636" xr:uid="{00000000-0005-0000-0000-0000E9400000}"/>
    <cellStyle name="EYHeader1 2 4 17 2" xfId="16637" xr:uid="{00000000-0005-0000-0000-0000EA400000}"/>
    <cellStyle name="EYHeader1 2 4 17 2 2" xfId="16638" xr:uid="{00000000-0005-0000-0000-0000EB400000}"/>
    <cellStyle name="EYHeader1 2 4 17 3" xfId="16639" xr:uid="{00000000-0005-0000-0000-0000EC400000}"/>
    <cellStyle name="EYHeader1 2 4 18" xfId="16640" xr:uid="{00000000-0005-0000-0000-0000ED400000}"/>
    <cellStyle name="EYHeader1 2 4 18 2" xfId="16641" xr:uid="{00000000-0005-0000-0000-0000EE400000}"/>
    <cellStyle name="EYHeader1 2 4 18 2 2" xfId="16642" xr:uid="{00000000-0005-0000-0000-0000EF400000}"/>
    <cellStyle name="EYHeader1 2 4 18 3" xfId="16643" xr:uid="{00000000-0005-0000-0000-0000F0400000}"/>
    <cellStyle name="EYHeader1 2 4 19" xfId="16644" xr:uid="{00000000-0005-0000-0000-0000F1400000}"/>
    <cellStyle name="EYHeader1 2 4 19 2" xfId="16645" xr:uid="{00000000-0005-0000-0000-0000F2400000}"/>
    <cellStyle name="EYHeader1 2 4 19 2 2" xfId="16646" xr:uid="{00000000-0005-0000-0000-0000F3400000}"/>
    <cellStyle name="EYHeader1 2 4 19 3" xfId="16647" xr:uid="{00000000-0005-0000-0000-0000F4400000}"/>
    <cellStyle name="EYHeader1 2 4 2" xfId="16648" xr:uid="{00000000-0005-0000-0000-0000F5400000}"/>
    <cellStyle name="EYHeader1 2 4 2 10" xfId="16649" xr:uid="{00000000-0005-0000-0000-0000F6400000}"/>
    <cellStyle name="EYHeader1 2 4 2 10 2" xfId="16650" xr:uid="{00000000-0005-0000-0000-0000F7400000}"/>
    <cellStyle name="EYHeader1 2 4 2 10 2 2" xfId="16651" xr:uid="{00000000-0005-0000-0000-0000F8400000}"/>
    <cellStyle name="EYHeader1 2 4 2 10 3" xfId="16652" xr:uid="{00000000-0005-0000-0000-0000F9400000}"/>
    <cellStyle name="EYHeader1 2 4 2 11" xfId="16653" xr:uid="{00000000-0005-0000-0000-0000FA400000}"/>
    <cellStyle name="EYHeader1 2 4 2 11 2" xfId="16654" xr:uid="{00000000-0005-0000-0000-0000FB400000}"/>
    <cellStyle name="EYHeader1 2 4 2 11 2 2" xfId="16655" xr:uid="{00000000-0005-0000-0000-0000FC400000}"/>
    <cellStyle name="EYHeader1 2 4 2 11 3" xfId="16656" xr:uid="{00000000-0005-0000-0000-0000FD400000}"/>
    <cellStyle name="EYHeader1 2 4 2 12" xfId="16657" xr:uid="{00000000-0005-0000-0000-0000FE400000}"/>
    <cellStyle name="EYHeader1 2 4 2 12 2" xfId="16658" xr:uid="{00000000-0005-0000-0000-0000FF400000}"/>
    <cellStyle name="EYHeader1 2 4 2 12 2 2" xfId="16659" xr:uid="{00000000-0005-0000-0000-000000410000}"/>
    <cellStyle name="EYHeader1 2 4 2 12 3" xfId="16660" xr:uid="{00000000-0005-0000-0000-000001410000}"/>
    <cellStyle name="EYHeader1 2 4 2 13" xfId="16661" xr:uid="{00000000-0005-0000-0000-000002410000}"/>
    <cellStyle name="EYHeader1 2 4 2 13 2" xfId="16662" xr:uid="{00000000-0005-0000-0000-000003410000}"/>
    <cellStyle name="EYHeader1 2 4 2 13 2 2" xfId="16663" xr:uid="{00000000-0005-0000-0000-000004410000}"/>
    <cellStyle name="EYHeader1 2 4 2 13 3" xfId="16664" xr:uid="{00000000-0005-0000-0000-000005410000}"/>
    <cellStyle name="EYHeader1 2 4 2 14" xfId="16665" xr:uid="{00000000-0005-0000-0000-000006410000}"/>
    <cellStyle name="EYHeader1 2 4 2 14 2" xfId="16666" xr:uid="{00000000-0005-0000-0000-000007410000}"/>
    <cellStyle name="EYHeader1 2 4 2 14 2 2" xfId="16667" xr:uid="{00000000-0005-0000-0000-000008410000}"/>
    <cellStyle name="EYHeader1 2 4 2 14 3" xfId="16668" xr:uid="{00000000-0005-0000-0000-000009410000}"/>
    <cellStyle name="EYHeader1 2 4 2 15" xfId="16669" xr:uid="{00000000-0005-0000-0000-00000A410000}"/>
    <cellStyle name="EYHeader1 2 4 2 15 2" xfId="16670" xr:uid="{00000000-0005-0000-0000-00000B410000}"/>
    <cellStyle name="EYHeader1 2 4 2 15 2 2" xfId="16671" xr:uid="{00000000-0005-0000-0000-00000C410000}"/>
    <cellStyle name="EYHeader1 2 4 2 15 3" xfId="16672" xr:uid="{00000000-0005-0000-0000-00000D410000}"/>
    <cellStyle name="EYHeader1 2 4 2 16" xfId="16673" xr:uid="{00000000-0005-0000-0000-00000E410000}"/>
    <cellStyle name="EYHeader1 2 4 2 16 2" xfId="16674" xr:uid="{00000000-0005-0000-0000-00000F410000}"/>
    <cellStyle name="EYHeader1 2 4 2 16 2 2" xfId="16675" xr:uid="{00000000-0005-0000-0000-000010410000}"/>
    <cellStyle name="EYHeader1 2 4 2 16 3" xfId="16676" xr:uid="{00000000-0005-0000-0000-000011410000}"/>
    <cellStyle name="EYHeader1 2 4 2 17" xfId="16677" xr:uid="{00000000-0005-0000-0000-000012410000}"/>
    <cellStyle name="EYHeader1 2 4 2 17 2" xfId="16678" xr:uid="{00000000-0005-0000-0000-000013410000}"/>
    <cellStyle name="EYHeader1 2 4 2 17 2 2" xfId="16679" xr:uid="{00000000-0005-0000-0000-000014410000}"/>
    <cellStyle name="EYHeader1 2 4 2 17 3" xfId="16680" xr:uid="{00000000-0005-0000-0000-000015410000}"/>
    <cellStyle name="EYHeader1 2 4 2 18" xfId="16681" xr:uid="{00000000-0005-0000-0000-000016410000}"/>
    <cellStyle name="EYHeader1 2 4 2 18 2" xfId="16682" xr:uid="{00000000-0005-0000-0000-000017410000}"/>
    <cellStyle name="EYHeader1 2 4 2 18 2 2" xfId="16683" xr:uid="{00000000-0005-0000-0000-000018410000}"/>
    <cellStyle name="EYHeader1 2 4 2 18 3" xfId="16684" xr:uid="{00000000-0005-0000-0000-000019410000}"/>
    <cellStyle name="EYHeader1 2 4 2 19" xfId="16685" xr:uid="{00000000-0005-0000-0000-00001A410000}"/>
    <cellStyle name="EYHeader1 2 4 2 19 2" xfId="16686" xr:uid="{00000000-0005-0000-0000-00001B410000}"/>
    <cellStyle name="EYHeader1 2 4 2 19 2 2" xfId="16687" xr:uid="{00000000-0005-0000-0000-00001C410000}"/>
    <cellStyle name="EYHeader1 2 4 2 19 3" xfId="16688" xr:uid="{00000000-0005-0000-0000-00001D410000}"/>
    <cellStyle name="EYHeader1 2 4 2 2" xfId="16689" xr:uid="{00000000-0005-0000-0000-00001E410000}"/>
    <cellStyle name="EYHeader1 2 4 2 2 2" xfId="16690" xr:uid="{00000000-0005-0000-0000-00001F410000}"/>
    <cellStyle name="EYHeader1 2 4 2 2 2 2" xfId="16691" xr:uid="{00000000-0005-0000-0000-000020410000}"/>
    <cellStyle name="EYHeader1 2 4 2 2 3" xfId="16692" xr:uid="{00000000-0005-0000-0000-000021410000}"/>
    <cellStyle name="EYHeader1 2 4 2 20" xfId="16693" xr:uid="{00000000-0005-0000-0000-000022410000}"/>
    <cellStyle name="EYHeader1 2 4 2 20 2" xfId="16694" xr:uid="{00000000-0005-0000-0000-000023410000}"/>
    <cellStyle name="EYHeader1 2 4 2 21" xfId="16695" xr:uid="{00000000-0005-0000-0000-000024410000}"/>
    <cellStyle name="EYHeader1 2 4 2 22" xfId="16696" xr:uid="{00000000-0005-0000-0000-000025410000}"/>
    <cellStyle name="EYHeader1 2 4 2 3" xfId="16697" xr:uid="{00000000-0005-0000-0000-000026410000}"/>
    <cellStyle name="EYHeader1 2 4 2 3 2" xfId="16698" xr:uid="{00000000-0005-0000-0000-000027410000}"/>
    <cellStyle name="EYHeader1 2 4 2 3 2 2" xfId="16699" xr:uid="{00000000-0005-0000-0000-000028410000}"/>
    <cellStyle name="EYHeader1 2 4 2 3 3" xfId="16700" xr:uid="{00000000-0005-0000-0000-000029410000}"/>
    <cellStyle name="EYHeader1 2 4 2 4" xfId="16701" xr:uid="{00000000-0005-0000-0000-00002A410000}"/>
    <cellStyle name="EYHeader1 2 4 2 4 2" xfId="16702" xr:uid="{00000000-0005-0000-0000-00002B410000}"/>
    <cellStyle name="EYHeader1 2 4 2 4 2 2" xfId="16703" xr:uid="{00000000-0005-0000-0000-00002C410000}"/>
    <cellStyle name="EYHeader1 2 4 2 4 3" xfId="16704" xr:uid="{00000000-0005-0000-0000-00002D410000}"/>
    <cellStyle name="EYHeader1 2 4 2 5" xfId="16705" xr:uid="{00000000-0005-0000-0000-00002E410000}"/>
    <cellStyle name="EYHeader1 2 4 2 5 2" xfId="16706" xr:uid="{00000000-0005-0000-0000-00002F410000}"/>
    <cellStyle name="EYHeader1 2 4 2 5 2 2" xfId="16707" xr:uid="{00000000-0005-0000-0000-000030410000}"/>
    <cellStyle name="EYHeader1 2 4 2 5 3" xfId="16708" xr:uid="{00000000-0005-0000-0000-000031410000}"/>
    <cellStyle name="EYHeader1 2 4 2 6" xfId="16709" xr:uid="{00000000-0005-0000-0000-000032410000}"/>
    <cellStyle name="EYHeader1 2 4 2 6 2" xfId="16710" xr:uid="{00000000-0005-0000-0000-000033410000}"/>
    <cellStyle name="EYHeader1 2 4 2 6 2 2" xfId="16711" xr:uid="{00000000-0005-0000-0000-000034410000}"/>
    <cellStyle name="EYHeader1 2 4 2 6 3" xfId="16712" xr:uid="{00000000-0005-0000-0000-000035410000}"/>
    <cellStyle name="EYHeader1 2 4 2 7" xfId="16713" xr:uid="{00000000-0005-0000-0000-000036410000}"/>
    <cellStyle name="EYHeader1 2 4 2 7 2" xfId="16714" xr:uid="{00000000-0005-0000-0000-000037410000}"/>
    <cellStyle name="EYHeader1 2 4 2 7 2 2" xfId="16715" xr:uid="{00000000-0005-0000-0000-000038410000}"/>
    <cellStyle name="EYHeader1 2 4 2 7 3" xfId="16716" xr:uid="{00000000-0005-0000-0000-000039410000}"/>
    <cellStyle name="EYHeader1 2 4 2 8" xfId="16717" xr:uid="{00000000-0005-0000-0000-00003A410000}"/>
    <cellStyle name="EYHeader1 2 4 2 8 2" xfId="16718" xr:uid="{00000000-0005-0000-0000-00003B410000}"/>
    <cellStyle name="EYHeader1 2 4 2 8 2 2" xfId="16719" xr:uid="{00000000-0005-0000-0000-00003C410000}"/>
    <cellStyle name="EYHeader1 2 4 2 8 3" xfId="16720" xr:uid="{00000000-0005-0000-0000-00003D410000}"/>
    <cellStyle name="EYHeader1 2 4 2 9" xfId="16721" xr:uid="{00000000-0005-0000-0000-00003E410000}"/>
    <cellStyle name="EYHeader1 2 4 2 9 2" xfId="16722" xr:uid="{00000000-0005-0000-0000-00003F410000}"/>
    <cellStyle name="EYHeader1 2 4 2 9 2 2" xfId="16723" xr:uid="{00000000-0005-0000-0000-000040410000}"/>
    <cellStyle name="EYHeader1 2 4 2 9 3" xfId="16724" xr:uid="{00000000-0005-0000-0000-000041410000}"/>
    <cellStyle name="EYHeader1 2 4 20" xfId="16725" xr:uid="{00000000-0005-0000-0000-000042410000}"/>
    <cellStyle name="EYHeader1 2 4 20 2" xfId="16726" xr:uid="{00000000-0005-0000-0000-000043410000}"/>
    <cellStyle name="EYHeader1 2 4 20 2 2" xfId="16727" xr:uid="{00000000-0005-0000-0000-000044410000}"/>
    <cellStyle name="EYHeader1 2 4 20 3" xfId="16728" xr:uid="{00000000-0005-0000-0000-000045410000}"/>
    <cellStyle name="EYHeader1 2 4 21" xfId="16729" xr:uid="{00000000-0005-0000-0000-000046410000}"/>
    <cellStyle name="EYHeader1 2 4 21 2" xfId="16730" xr:uid="{00000000-0005-0000-0000-000047410000}"/>
    <cellStyle name="EYHeader1 2 4 22" xfId="16731" xr:uid="{00000000-0005-0000-0000-000048410000}"/>
    <cellStyle name="EYHeader1 2 4 23" xfId="16732" xr:uid="{00000000-0005-0000-0000-000049410000}"/>
    <cellStyle name="EYHeader1 2 4 3" xfId="16733" xr:uid="{00000000-0005-0000-0000-00004A410000}"/>
    <cellStyle name="EYHeader1 2 4 3 2" xfId="16734" xr:uid="{00000000-0005-0000-0000-00004B410000}"/>
    <cellStyle name="EYHeader1 2 4 3 2 2" xfId="16735" xr:uid="{00000000-0005-0000-0000-00004C410000}"/>
    <cellStyle name="EYHeader1 2 4 3 3" xfId="16736" xr:uid="{00000000-0005-0000-0000-00004D410000}"/>
    <cellStyle name="EYHeader1 2 4 4" xfId="16737" xr:uid="{00000000-0005-0000-0000-00004E410000}"/>
    <cellStyle name="EYHeader1 2 4 4 2" xfId="16738" xr:uid="{00000000-0005-0000-0000-00004F410000}"/>
    <cellStyle name="EYHeader1 2 4 4 2 2" xfId="16739" xr:uid="{00000000-0005-0000-0000-000050410000}"/>
    <cellStyle name="EYHeader1 2 4 4 3" xfId="16740" xr:uid="{00000000-0005-0000-0000-000051410000}"/>
    <cellStyle name="EYHeader1 2 4 5" xfId="16741" xr:uid="{00000000-0005-0000-0000-000052410000}"/>
    <cellStyle name="EYHeader1 2 4 5 2" xfId="16742" xr:uid="{00000000-0005-0000-0000-000053410000}"/>
    <cellStyle name="EYHeader1 2 4 5 2 2" xfId="16743" xr:uid="{00000000-0005-0000-0000-000054410000}"/>
    <cellStyle name="EYHeader1 2 4 5 3" xfId="16744" xr:uid="{00000000-0005-0000-0000-000055410000}"/>
    <cellStyle name="EYHeader1 2 4 6" xfId="16745" xr:uid="{00000000-0005-0000-0000-000056410000}"/>
    <cellStyle name="EYHeader1 2 4 6 2" xfId="16746" xr:uid="{00000000-0005-0000-0000-000057410000}"/>
    <cellStyle name="EYHeader1 2 4 6 2 2" xfId="16747" xr:uid="{00000000-0005-0000-0000-000058410000}"/>
    <cellStyle name="EYHeader1 2 4 6 3" xfId="16748" xr:uid="{00000000-0005-0000-0000-000059410000}"/>
    <cellStyle name="EYHeader1 2 4 7" xfId="16749" xr:uid="{00000000-0005-0000-0000-00005A410000}"/>
    <cellStyle name="EYHeader1 2 4 7 2" xfId="16750" xr:uid="{00000000-0005-0000-0000-00005B410000}"/>
    <cellStyle name="EYHeader1 2 4 7 2 2" xfId="16751" xr:uid="{00000000-0005-0000-0000-00005C410000}"/>
    <cellStyle name="EYHeader1 2 4 7 3" xfId="16752" xr:uid="{00000000-0005-0000-0000-00005D410000}"/>
    <cellStyle name="EYHeader1 2 4 8" xfId="16753" xr:uid="{00000000-0005-0000-0000-00005E410000}"/>
    <cellStyle name="EYHeader1 2 4 8 2" xfId="16754" xr:uid="{00000000-0005-0000-0000-00005F410000}"/>
    <cellStyle name="EYHeader1 2 4 8 2 2" xfId="16755" xr:uid="{00000000-0005-0000-0000-000060410000}"/>
    <cellStyle name="EYHeader1 2 4 8 3" xfId="16756" xr:uid="{00000000-0005-0000-0000-000061410000}"/>
    <cellStyle name="EYHeader1 2 4 9" xfId="16757" xr:uid="{00000000-0005-0000-0000-000062410000}"/>
    <cellStyle name="EYHeader1 2 4 9 2" xfId="16758" xr:uid="{00000000-0005-0000-0000-000063410000}"/>
    <cellStyle name="EYHeader1 2 4 9 2 2" xfId="16759" xr:uid="{00000000-0005-0000-0000-000064410000}"/>
    <cellStyle name="EYHeader1 2 4 9 3" xfId="16760" xr:uid="{00000000-0005-0000-0000-000065410000}"/>
    <cellStyle name="EYHeader1 2 5" xfId="16761" xr:uid="{00000000-0005-0000-0000-000066410000}"/>
    <cellStyle name="EYHeader1 2 5 10" xfId="16762" xr:uid="{00000000-0005-0000-0000-000067410000}"/>
    <cellStyle name="EYHeader1 2 5 10 2" xfId="16763" xr:uid="{00000000-0005-0000-0000-000068410000}"/>
    <cellStyle name="EYHeader1 2 5 10 2 2" xfId="16764" xr:uid="{00000000-0005-0000-0000-000069410000}"/>
    <cellStyle name="EYHeader1 2 5 10 3" xfId="16765" xr:uid="{00000000-0005-0000-0000-00006A410000}"/>
    <cellStyle name="EYHeader1 2 5 11" xfId="16766" xr:uid="{00000000-0005-0000-0000-00006B410000}"/>
    <cellStyle name="EYHeader1 2 5 11 2" xfId="16767" xr:uid="{00000000-0005-0000-0000-00006C410000}"/>
    <cellStyle name="EYHeader1 2 5 11 2 2" xfId="16768" xr:uid="{00000000-0005-0000-0000-00006D410000}"/>
    <cellStyle name="EYHeader1 2 5 11 3" xfId="16769" xr:uid="{00000000-0005-0000-0000-00006E410000}"/>
    <cellStyle name="EYHeader1 2 5 12" xfId="16770" xr:uid="{00000000-0005-0000-0000-00006F410000}"/>
    <cellStyle name="EYHeader1 2 5 12 2" xfId="16771" xr:uid="{00000000-0005-0000-0000-000070410000}"/>
    <cellStyle name="EYHeader1 2 5 12 2 2" xfId="16772" xr:uid="{00000000-0005-0000-0000-000071410000}"/>
    <cellStyle name="EYHeader1 2 5 12 3" xfId="16773" xr:uid="{00000000-0005-0000-0000-000072410000}"/>
    <cellStyle name="EYHeader1 2 5 13" xfId="16774" xr:uid="{00000000-0005-0000-0000-000073410000}"/>
    <cellStyle name="EYHeader1 2 5 13 2" xfId="16775" xr:uid="{00000000-0005-0000-0000-000074410000}"/>
    <cellStyle name="EYHeader1 2 5 13 2 2" xfId="16776" xr:uid="{00000000-0005-0000-0000-000075410000}"/>
    <cellStyle name="EYHeader1 2 5 13 3" xfId="16777" xr:uid="{00000000-0005-0000-0000-000076410000}"/>
    <cellStyle name="EYHeader1 2 5 14" xfId="16778" xr:uid="{00000000-0005-0000-0000-000077410000}"/>
    <cellStyle name="EYHeader1 2 5 14 2" xfId="16779" xr:uid="{00000000-0005-0000-0000-000078410000}"/>
    <cellStyle name="EYHeader1 2 5 14 2 2" xfId="16780" xr:uid="{00000000-0005-0000-0000-000079410000}"/>
    <cellStyle name="EYHeader1 2 5 14 3" xfId="16781" xr:uid="{00000000-0005-0000-0000-00007A410000}"/>
    <cellStyle name="EYHeader1 2 5 15" xfId="16782" xr:uid="{00000000-0005-0000-0000-00007B410000}"/>
    <cellStyle name="EYHeader1 2 5 15 2" xfId="16783" xr:uid="{00000000-0005-0000-0000-00007C410000}"/>
    <cellStyle name="EYHeader1 2 5 15 2 2" xfId="16784" xr:uid="{00000000-0005-0000-0000-00007D410000}"/>
    <cellStyle name="EYHeader1 2 5 15 3" xfId="16785" xr:uid="{00000000-0005-0000-0000-00007E410000}"/>
    <cellStyle name="EYHeader1 2 5 16" xfId="16786" xr:uid="{00000000-0005-0000-0000-00007F410000}"/>
    <cellStyle name="EYHeader1 2 5 16 2" xfId="16787" xr:uid="{00000000-0005-0000-0000-000080410000}"/>
    <cellStyle name="EYHeader1 2 5 16 2 2" xfId="16788" xr:uid="{00000000-0005-0000-0000-000081410000}"/>
    <cellStyle name="EYHeader1 2 5 16 3" xfId="16789" xr:uid="{00000000-0005-0000-0000-000082410000}"/>
    <cellStyle name="EYHeader1 2 5 17" xfId="16790" xr:uid="{00000000-0005-0000-0000-000083410000}"/>
    <cellStyle name="EYHeader1 2 5 17 2" xfId="16791" xr:uid="{00000000-0005-0000-0000-000084410000}"/>
    <cellStyle name="EYHeader1 2 5 17 2 2" xfId="16792" xr:uid="{00000000-0005-0000-0000-000085410000}"/>
    <cellStyle name="EYHeader1 2 5 17 3" xfId="16793" xr:uid="{00000000-0005-0000-0000-000086410000}"/>
    <cellStyle name="EYHeader1 2 5 18" xfId="16794" xr:uid="{00000000-0005-0000-0000-000087410000}"/>
    <cellStyle name="EYHeader1 2 5 18 2" xfId="16795" xr:uid="{00000000-0005-0000-0000-000088410000}"/>
    <cellStyle name="EYHeader1 2 5 18 2 2" xfId="16796" xr:uid="{00000000-0005-0000-0000-000089410000}"/>
    <cellStyle name="EYHeader1 2 5 18 3" xfId="16797" xr:uid="{00000000-0005-0000-0000-00008A410000}"/>
    <cellStyle name="EYHeader1 2 5 19" xfId="16798" xr:uid="{00000000-0005-0000-0000-00008B410000}"/>
    <cellStyle name="EYHeader1 2 5 19 2" xfId="16799" xr:uid="{00000000-0005-0000-0000-00008C410000}"/>
    <cellStyle name="EYHeader1 2 5 19 2 2" xfId="16800" xr:uid="{00000000-0005-0000-0000-00008D410000}"/>
    <cellStyle name="EYHeader1 2 5 19 3" xfId="16801" xr:uid="{00000000-0005-0000-0000-00008E410000}"/>
    <cellStyle name="EYHeader1 2 5 2" xfId="16802" xr:uid="{00000000-0005-0000-0000-00008F410000}"/>
    <cellStyle name="EYHeader1 2 5 2 2" xfId="16803" xr:uid="{00000000-0005-0000-0000-000090410000}"/>
    <cellStyle name="EYHeader1 2 5 2 2 2" xfId="16804" xr:uid="{00000000-0005-0000-0000-000091410000}"/>
    <cellStyle name="EYHeader1 2 5 2 3" xfId="16805" xr:uid="{00000000-0005-0000-0000-000092410000}"/>
    <cellStyle name="EYHeader1 2 5 20" xfId="16806" xr:uid="{00000000-0005-0000-0000-000093410000}"/>
    <cellStyle name="EYHeader1 2 5 20 2" xfId="16807" xr:uid="{00000000-0005-0000-0000-000094410000}"/>
    <cellStyle name="EYHeader1 2 5 21" xfId="16808" xr:uid="{00000000-0005-0000-0000-000095410000}"/>
    <cellStyle name="EYHeader1 2 5 22" xfId="16809" xr:uid="{00000000-0005-0000-0000-000096410000}"/>
    <cellStyle name="EYHeader1 2 5 3" xfId="16810" xr:uid="{00000000-0005-0000-0000-000097410000}"/>
    <cellStyle name="EYHeader1 2 5 3 2" xfId="16811" xr:uid="{00000000-0005-0000-0000-000098410000}"/>
    <cellStyle name="EYHeader1 2 5 3 2 2" xfId="16812" xr:uid="{00000000-0005-0000-0000-000099410000}"/>
    <cellStyle name="EYHeader1 2 5 3 3" xfId="16813" xr:uid="{00000000-0005-0000-0000-00009A410000}"/>
    <cellStyle name="EYHeader1 2 5 4" xfId="16814" xr:uid="{00000000-0005-0000-0000-00009B410000}"/>
    <cellStyle name="EYHeader1 2 5 4 2" xfId="16815" xr:uid="{00000000-0005-0000-0000-00009C410000}"/>
    <cellStyle name="EYHeader1 2 5 4 2 2" xfId="16816" xr:uid="{00000000-0005-0000-0000-00009D410000}"/>
    <cellStyle name="EYHeader1 2 5 4 3" xfId="16817" xr:uid="{00000000-0005-0000-0000-00009E410000}"/>
    <cellStyle name="EYHeader1 2 5 5" xfId="16818" xr:uid="{00000000-0005-0000-0000-00009F410000}"/>
    <cellStyle name="EYHeader1 2 5 5 2" xfId="16819" xr:uid="{00000000-0005-0000-0000-0000A0410000}"/>
    <cellStyle name="EYHeader1 2 5 5 2 2" xfId="16820" xr:uid="{00000000-0005-0000-0000-0000A1410000}"/>
    <cellStyle name="EYHeader1 2 5 5 3" xfId="16821" xr:uid="{00000000-0005-0000-0000-0000A2410000}"/>
    <cellStyle name="EYHeader1 2 5 6" xfId="16822" xr:uid="{00000000-0005-0000-0000-0000A3410000}"/>
    <cellStyle name="EYHeader1 2 5 6 2" xfId="16823" xr:uid="{00000000-0005-0000-0000-0000A4410000}"/>
    <cellStyle name="EYHeader1 2 5 6 2 2" xfId="16824" xr:uid="{00000000-0005-0000-0000-0000A5410000}"/>
    <cellStyle name="EYHeader1 2 5 6 3" xfId="16825" xr:uid="{00000000-0005-0000-0000-0000A6410000}"/>
    <cellStyle name="EYHeader1 2 5 7" xfId="16826" xr:uid="{00000000-0005-0000-0000-0000A7410000}"/>
    <cellStyle name="EYHeader1 2 5 7 2" xfId="16827" xr:uid="{00000000-0005-0000-0000-0000A8410000}"/>
    <cellStyle name="EYHeader1 2 5 7 2 2" xfId="16828" xr:uid="{00000000-0005-0000-0000-0000A9410000}"/>
    <cellStyle name="EYHeader1 2 5 7 3" xfId="16829" xr:uid="{00000000-0005-0000-0000-0000AA410000}"/>
    <cellStyle name="EYHeader1 2 5 8" xfId="16830" xr:uid="{00000000-0005-0000-0000-0000AB410000}"/>
    <cellStyle name="EYHeader1 2 5 8 2" xfId="16831" xr:uid="{00000000-0005-0000-0000-0000AC410000}"/>
    <cellStyle name="EYHeader1 2 5 8 2 2" xfId="16832" xr:uid="{00000000-0005-0000-0000-0000AD410000}"/>
    <cellStyle name="EYHeader1 2 5 8 3" xfId="16833" xr:uid="{00000000-0005-0000-0000-0000AE410000}"/>
    <cellStyle name="EYHeader1 2 5 9" xfId="16834" xr:uid="{00000000-0005-0000-0000-0000AF410000}"/>
    <cellStyle name="EYHeader1 2 5 9 2" xfId="16835" xr:uid="{00000000-0005-0000-0000-0000B0410000}"/>
    <cellStyle name="EYHeader1 2 5 9 2 2" xfId="16836" xr:uid="{00000000-0005-0000-0000-0000B1410000}"/>
    <cellStyle name="EYHeader1 2 5 9 3" xfId="16837" xr:uid="{00000000-0005-0000-0000-0000B2410000}"/>
    <cellStyle name="EYHeader1 2 6" xfId="16838" xr:uid="{00000000-0005-0000-0000-0000B3410000}"/>
    <cellStyle name="EYHeader1 2 6 2" xfId="16839" xr:uid="{00000000-0005-0000-0000-0000B4410000}"/>
    <cellStyle name="EYHeader1 2 6 2 2" xfId="16840" xr:uid="{00000000-0005-0000-0000-0000B5410000}"/>
    <cellStyle name="EYHeader1 2 6 3" xfId="16841" xr:uid="{00000000-0005-0000-0000-0000B6410000}"/>
    <cellStyle name="EYHeader1 2 6 4" xfId="16842" xr:uid="{00000000-0005-0000-0000-0000B7410000}"/>
    <cellStyle name="EYHeader1 2 7" xfId="16843" xr:uid="{00000000-0005-0000-0000-0000B8410000}"/>
    <cellStyle name="EYHeader1 2 7 2" xfId="16844" xr:uid="{00000000-0005-0000-0000-0000B9410000}"/>
    <cellStyle name="EYHeader1 2 7 2 2" xfId="16845" xr:uid="{00000000-0005-0000-0000-0000BA410000}"/>
    <cellStyle name="EYHeader1 2 7 3" xfId="16846" xr:uid="{00000000-0005-0000-0000-0000BB410000}"/>
    <cellStyle name="EYHeader1 2 8" xfId="16847" xr:uid="{00000000-0005-0000-0000-0000BC410000}"/>
    <cellStyle name="EYHeader1 2 8 2" xfId="16848" xr:uid="{00000000-0005-0000-0000-0000BD410000}"/>
    <cellStyle name="EYHeader1 2 8 2 2" xfId="16849" xr:uid="{00000000-0005-0000-0000-0000BE410000}"/>
    <cellStyle name="EYHeader1 2 8 3" xfId="16850" xr:uid="{00000000-0005-0000-0000-0000BF410000}"/>
    <cellStyle name="EYHeader1 2 9" xfId="16851" xr:uid="{00000000-0005-0000-0000-0000C0410000}"/>
    <cellStyle name="EYHeader1 2 9 2" xfId="16852" xr:uid="{00000000-0005-0000-0000-0000C1410000}"/>
    <cellStyle name="EYHeader1 2 9 2 2" xfId="16853" xr:uid="{00000000-0005-0000-0000-0000C2410000}"/>
    <cellStyle name="EYHeader1 2 9 3" xfId="16854" xr:uid="{00000000-0005-0000-0000-0000C3410000}"/>
    <cellStyle name="EYHeader1 3" xfId="16855" xr:uid="{00000000-0005-0000-0000-0000C4410000}"/>
    <cellStyle name="EYHeader1 3 2" xfId="16856" xr:uid="{00000000-0005-0000-0000-0000C5410000}"/>
    <cellStyle name="EYHeader1 3 2 10" xfId="16857" xr:uid="{00000000-0005-0000-0000-0000C6410000}"/>
    <cellStyle name="EYHeader1 3 2 10 2" xfId="16858" xr:uid="{00000000-0005-0000-0000-0000C7410000}"/>
    <cellStyle name="EYHeader1 3 2 10 2 2" xfId="16859" xr:uid="{00000000-0005-0000-0000-0000C8410000}"/>
    <cellStyle name="EYHeader1 3 2 10 3" xfId="16860" xr:uid="{00000000-0005-0000-0000-0000C9410000}"/>
    <cellStyle name="EYHeader1 3 2 11" xfId="16861" xr:uid="{00000000-0005-0000-0000-0000CA410000}"/>
    <cellStyle name="EYHeader1 3 2 11 2" xfId="16862" xr:uid="{00000000-0005-0000-0000-0000CB410000}"/>
    <cellStyle name="EYHeader1 3 2 11 2 2" xfId="16863" xr:uid="{00000000-0005-0000-0000-0000CC410000}"/>
    <cellStyle name="EYHeader1 3 2 11 3" xfId="16864" xr:uid="{00000000-0005-0000-0000-0000CD410000}"/>
    <cellStyle name="EYHeader1 3 2 12" xfId="16865" xr:uid="{00000000-0005-0000-0000-0000CE410000}"/>
    <cellStyle name="EYHeader1 3 2 12 2" xfId="16866" xr:uid="{00000000-0005-0000-0000-0000CF410000}"/>
    <cellStyle name="EYHeader1 3 2 12 2 2" xfId="16867" xr:uid="{00000000-0005-0000-0000-0000D0410000}"/>
    <cellStyle name="EYHeader1 3 2 12 3" xfId="16868" xr:uid="{00000000-0005-0000-0000-0000D1410000}"/>
    <cellStyle name="EYHeader1 3 2 13" xfId="16869" xr:uid="{00000000-0005-0000-0000-0000D2410000}"/>
    <cellStyle name="EYHeader1 3 2 13 2" xfId="16870" xr:uid="{00000000-0005-0000-0000-0000D3410000}"/>
    <cellStyle name="EYHeader1 3 2 13 2 2" xfId="16871" xr:uid="{00000000-0005-0000-0000-0000D4410000}"/>
    <cellStyle name="EYHeader1 3 2 13 3" xfId="16872" xr:uid="{00000000-0005-0000-0000-0000D5410000}"/>
    <cellStyle name="EYHeader1 3 2 14" xfId="16873" xr:uid="{00000000-0005-0000-0000-0000D6410000}"/>
    <cellStyle name="EYHeader1 3 2 14 2" xfId="16874" xr:uid="{00000000-0005-0000-0000-0000D7410000}"/>
    <cellStyle name="EYHeader1 3 2 14 2 2" xfId="16875" xr:uid="{00000000-0005-0000-0000-0000D8410000}"/>
    <cellStyle name="EYHeader1 3 2 14 3" xfId="16876" xr:uid="{00000000-0005-0000-0000-0000D9410000}"/>
    <cellStyle name="EYHeader1 3 2 15" xfId="16877" xr:uid="{00000000-0005-0000-0000-0000DA410000}"/>
    <cellStyle name="EYHeader1 3 2 15 2" xfId="16878" xr:uid="{00000000-0005-0000-0000-0000DB410000}"/>
    <cellStyle name="EYHeader1 3 2 15 2 2" xfId="16879" xr:uid="{00000000-0005-0000-0000-0000DC410000}"/>
    <cellStyle name="EYHeader1 3 2 15 3" xfId="16880" xr:uid="{00000000-0005-0000-0000-0000DD410000}"/>
    <cellStyle name="EYHeader1 3 2 16" xfId="16881" xr:uid="{00000000-0005-0000-0000-0000DE410000}"/>
    <cellStyle name="EYHeader1 3 2 16 2" xfId="16882" xr:uid="{00000000-0005-0000-0000-0000DF410000}"/>
    <cellStyle name="EYHeader1 3 2 16 2 2" xfId="16883" xr:uid="{00000000-0005-0000-0000-0000E0410000}"/>
    <cellStyle name="EYHeader1 3 2 16 3" xfId="16884" xr:uid="{00000000-0005-0000-0000-0000E1410000}"/>
    <cellStyle name="EYHeader1 3 2 17" xfId="16885" xr:uid="{00000000-0005-0000-0000-0000E2410000}"/>
    <cellStyle name="EYHeader1 3 2 17 2" xfId="16886" xr:uid="{00000000-0005-0000-0000-0000E3410000}"/>
    <cellStyle name="EYHeader1 3 2 17 2 2" xfId="16887" xr:uid="{00000000-0005-0000-0000-0000E4410000}"/>
    <cellStyle name="EYHeader1 3 2 17 3" xfId="16888" xr:uid="{00000000-0005-0000-0000-0000E5410000}"/>
    <cellStyle name="EYHeader1 3 2 18" xfId="16889" xr:uid="{00000000-0005-0000-0000-0000E6410000}"/>
    <cellStyle name="EYHeader1 3 2 18 2" xfId="16890" xr:uid="{00000000-0005-0000-0000-0000E7410000}"/>
    <cellStyle name="EYHeader1 3 2 18 2 2" xfId="16891" xr:uid="{00000000-0005-0000-0000-0000E8410000}"/>
    <cellStyle name="EYHeader1 3 2 18 3" xfId="16892" xr:uid="{00000000-0005-0000-0000-0000E9410000}"/>
    <cellStyle name="EYHeader1 3 2 19" xfId="16893" xr:uid="{00000000-0005-0000-0000-0000EA410000}"/>
    <cellStyle name="EYHeader1 3 2 19 2" xfId="16894" xr:uid="{00000000-0005-0000-0000-0000EB410000}"/>
    <cellStyle name="EYHeader1 3 2 19 2 2" xfId="16895" xr:uid="{00000000-0005-0000-0000-0000EC410000}"/>
    <cellStyle name="EYHeader1 3 2 19 3" xfId="16896" xr:uid="{00000000-0005-0000-0000-0000ED410000}"/>
    <cellStyle name="EYHeader1 3 2 2" xfId="16897" xr:uid="{00000000-0005-0000-0000-0000EE410000}"/>
    <cellStyle name="EYHeader1 3 2 2 2" xfId="16898" xr:uid="{00000000-0005-0000-0000-0000EF410000}"/>
    <cellStyle name="EYHeader1 3 2 2 2 2" xfId="16899" xr:uid="{00000000-0005-0000-0000-0000F0410000}"/>
    <cellStyle name="EYHeader1 3 2 2 2 2 2" xfId="16900" xr:uid="{00000000-0005-0000-0000-0000F1410000}"/>
    <cellStyle name="EYHeader1 3 2 2 2 2 3" xfId="16901" xr:uid="{00000000-0005-0000-0000-0000F2410000}"/>
    <cellStyle name="EYHeader1 3 2 2 3" xfId="16902" xr:uid="{00000000-0005-0000-0000-0000F3410000}"/>
    <cellStyle name="EYHeader1 3 2 2 3 2" xfId="16903" xr:uid="{00000000-0005-0000-0000-0000F4410000}"/>
    <cellStyle name="EYHeader1 3 2 2 3 3" xfId="16904" xr:uid="{00000000-0005-0000-0000-0000F5410000}"/>
    <cellStyle name="EYHeader1 3 2 2 4" xfId="16905" xr:uid="{00000000-0005-0000-0000-0000F6410000}"/>
    <cellStyle name="EYHeader1 3 2 2 5" xfId="16906" xr:uid="{00000000-0005-0000-0000-0000F7410000}"/>
    <cellStyle name="EYHeader1 3 2 20" xfId="16907" xr:uid="{00000000-0005-0000-0000-0000F8410000}"/>
    <cellStyle name="EYHeader1 3 2 20 2" xfId="16908" xr:uid="{00000000-0005-0000-0000-0000F9410000}"/>
    <cellStyle name="EYHeader1 3 2 21" xfId="16909" xr:uid="{00000000-0005-0000-0000-0000FA410000}"/>
    <cellStyle name="EYHeader1 3 2 21 2" xfId="16910" xr:uid="{00000000-0005-0000-0000-0000FB410000}"/>
    <cellStyle name="EYHeader1 3 2 22" xfId="16911" xr:uid="{00000000-0005-0000-0000-0000FC410000}"/>
    <cellStyle name="EYHeader1 3 2 3" xfId="16912" xr:uid="{00000000-0005-0000-0000-0000FD410000}"/>
    <cellStyle name="EYHeader1 3 2 3 2" xfId="16913" xr:uid="{00000000-0005-0000-0000-0000FE410000}"/>
    <cellStyle name="EYHeader1 3 2 3 2 2" xfId="16914" xr:uid="{00000000-0005-0000-0000-0000FF410000}"/>
    <cellStyle name="EYHeader1 3 2 3 3" xfId="16915" xr:uid="{00000000-0005-0000-0000-000000420000}"/>
    <cellStyle name="EYHeader1 3 2 3 4" xfId="16916" xr:uid="{00000000-0005-0000-0000-000001420000}"/>
    <cellStyle name="EYHeader1 3 2 4" xfId="16917" xr:uid="{00000000-0005-0000-0000-000002420000}"/>
    <cellStyle name="EYHeader1 3 2 4 2" xfId="16918" xr:uid="{00000000-0005-0000-0000-000003420000}"/>
    <cellStyle name="EYHeader1 3 2 4 2 2" xfId="16919" xr:uid="{00000000-0005-0000-0000-000004420000}"/>
    <cellStyle name="EYHeader1 3 2 4 3" xfId="16920" xr:uid="{00000000-0005-0000-0000-000005420000}"/>
    <cellStyle name="EYHeader1 3 2 5" xfId="16921" xr:uid="{00000000-0005-0000-0000-000006420000}"/>
    <cellStyle name="EYHeader1 3 2 5 2" xfId="16922" xr:uid="{00000000-0005-0000-0000-000007420000}"/>
    <cellStyle name="EYHeader1 3 2 5 2 2" xfId="16923" xr:uid="{00000000-0005-0000-0000-000008420000}"/>
    <cellStyle name="EYHeader1 3 2 5 3" xfId="16924" xr:uid="{00000000-0005-0000-0000-000009420000}"/>
    <cellStyle name="EYHeader1 3 2 6" xfId="16925" xr:uid="{00000000-0005-0000-0000-00000A420000}"/>
    <cellStyle name="EYHeader1 3 2 6 2" xfId="16926" xr:uid="{00000000-0005-0000-0000-00000B420000}"/>
    <cellStyle name="EYHeader1 3 2 6 2 2" xfId="16927" xr:uid="{00000000-0005-0000-0000-00000C420000}"/>
    <cellStyle name="EYHeader1 3 2 6 3" xfId="16928" xr:uid="{00000000-0005-0000-0000-00000D420000}"/>
    <cellStyle name="EYHeader1 3 2 7" xfId="16929" xr:uid="{00000000-0005-0000-0000-00000E420000}"/>
    <cellStyle name="EYHeader1 3 2 7 2" xfId="16930" xr:uid="{00000000-0005-0000-0000-00000F420000}"/>
    <cellStyle name="EYHeader1 3 2 7 2 2" xfId="16931" xr:uid="{00000000-0005-0000-0000-000010420000}"/>
    <cellStyle name="EYHeader1 3 2 7 3" xfId="16932" xr:uid="{00000000-0005-0000-0000-000011420000}"/>
    <cellStyle name="EYHeader1 3 2 8" xfId="16933" xr:uid="{00000000-0005-0000-0000-000012420000}"/>
    <cellStyle name="EYHeader1 3 2 8 2" xfId="16934" xr:uid="{00000000-0005-0000-0000-000013420000}"/>
    <cellStyle name="EYHeader1 3 2 8 2 2" xfId="16935" xr:uid="{00000000-0005-0000-0000-000014420000}"/>
    <cellStyle name="EYHeader1 3 2 8 3" xfId="16936" xr:uid="{00000000-0005-0000-0000-000015420000}"/>
    <cellStyle name="EYHeader1 3 2 9" xfId="16937" xr:uid="{00000000-0005-0000-0000-000016420000}"/>
    <cellStyle name="EYHeader1 3 2 9 2" xfId="16938" xr:uid="{00000000-0005-0000-0000-000017420000}"/>
    <cellStyle name="EYHeader1 3 2 9 2 2" xfId="16939" xr:uid="{00000000-0005-0000-0000-000018420000}"/>
    <cellStyle name="EYHeader1 3 2 9 3" xfId="16940" xr:uid="{00000000-0005-0000-0000-000019420000}"/>
    <cellStyle name="EYHeader1 3 3" xfId="16941" xr:uid="{00000000-0005-0000-0000-00001A420000}"/>
    <cellStyle name="EYHeader1 3 3 2" xfId="16942" xr:uid="{00000000-0005-0000-0000-00001B420000}"/>
    <cellStyle name="EYHeader1 3 3 2 2" xfId="16943" xr:uid="{00000000-0005-0000-0000-00001C420000}"/>
    <cellStyle name="EYHeader1 3 3 2 2 2" xfId="16944" xr:uid="{00000000-0005-0000-0000-00001D420000}"/>
    <cellStyle name="EYHeader1 3 3 2 2 3" xfId="16945" xr:uid="{00000000-0005-0000-0000-00001E420000}"/>
    <cellStyle name="EYHeader1 3 3 3" xfId="16946" xr:uid="{00000000-0005-0000-0000-00001F420000}"/>
    <cellStyle name="EYHeader1 3 3 3 2" xfId="16947" xr:uid="{00000000-0005-0000-0000-000020420000}"/>
    <cellStyle name="EYHeader1 3 3 3 3" xfId="16948" xr:uid="{00000000-0005-0000-0000-000021420000}"/>
    <cellStyle name="EYHeader1 3 3 4" xfId="16949" xr:uid="{00000000-0005-0000-0000-000022420000}"/>
    <cellStyle name="EYHeader1 3 3 5" xfId="16950" xr:uid="{00000000-0005-0000-0000-000023420000}"/>
    <cellStyle name="EYHeader1 3 4" xfId="16951" xr:uid="{00000000-0005-0000-0000-000024420000}"/>
    <cellStyle name="EYHeader1 3 4 2" xfId="16952" xr:uid="{00000000-0005-0000-0000-000025420000}"/>
    <cellStyle name="EYHeader1 3 4 2 2" xfId="16953" xr:uid="{00000000-0005-0000-0000-000026420000}"/>
    <cellStyle name="EYHeader1 3 4 3" xfId="16954" xr:uid="{00000000-0005-0000-0000-000027420000}"/>
    <cellStyle name="EYHeader1 3 4 4" xfId="16955" xr:uid="{00000000-0005-0000-0000-000028420000}"/>
    <cellStyle name="EYHeader1 3 5" xfId="16956" xr:uid="{00000000-0005-0000-0000-000029420000}"/>
    <cellStyle name="EYHeader1 3 5 2" xfId="16957" xr:uid="{00000000-0005-0000-0000-00002A420000}"/>
    <cellStyle name="EYHeader1 3 5 2 2" xfId="16958" xr:uid="{00000000-0005-0000-0000-00002B420000}"/>
    <cellStyle name="EYHeader1 3 5 3" xfId="16959" xr:uid="{00000000-0005-0000-0000-00002C420000}"/>
    <cellStyle name="EYHeader1 3 6" xfId="16960" xr:uid="{00000000-0005-0000-0000-00002D420000}"/>
    <cellStyle name="EYHeader1 3 6 2" xfId="16961" xr:uid="{00000000-0005-0000-0000-00002E420000}"/>
    <cellStyle name="EYHeader1 3 6 2 2" xfId="16962" xr:uid="{00000000-0005-0000-0000-00002F420000}"/>
    <cellStyle name="EYHeader1 3 6 3" xfId="16963" xr:uid="{00000000-0005-0000-0000-000030420000}"/>
    <cellStyle name="EYHeader1 3 7" xfId="16964" xr:uid="{00000000-0005-0000-0000-000031420000}"/>
    <cellStyle name="EYHeader1 3 7 2" xfId="16965" xr:uid="{00000000-0005-0000-0000-000032420000}"/>
    <cellStyle name="EYHeader1 3 7 2 2" xfId="16966" xr:uid="{00000000-0005-0000-0000-000033420000}"/>
    <cellStyle name="EYHeader1 3 7 3" xfId="16967" xr:uid="{00000000-0005-0000-0000-000034420000}"/>
    <cellStyle name="EYHeader1 3 8" xfId="16968" xr:uid="{00000000-0005-0000-0000-000035420000}"/>
    <cellStyle name="EYHeader1 3 8 2" xfId="16969" xr:uid="{00000000-0005-0000-0000-000036420000}"/>
    <cellStyle name="EYHeader1 3 9" xfId="16970" xr:uid="{00000000-0005-0000-0000-000037420000}"/>
    <cellStyle name="EYHeader1 4" xfId="16971" xr:uid="{00000000-0005-0000-0000-000038420000}"/>
    <cellStyle name="EYHeader1 4 2" xfId="16972" xr:uid="{00000000-0005-0000-0000-000039420000}"/>
    <cellStyle name="EYHeader1 4 2 10" xfId="16973" xr:uid="{00000000-0005-0000-0000-00003A420000}"/>
    <cellStyle name="EYHeader1 4 2 10 2" xfId="16974" xr:uid="{00000000-0005-0000-0000-00003B420000}"/>
    <cellStyle name="EYHeader1 4 2 10 2 2" xfId="16975" xr:uid="{00000000-0005-0000-0000-00003C420000}"/>
    <cellStyle name="EYHeader1 4 2 10 3" xfId="16976" xr:uid="{00000000-0005-0000-0000-00003D420000}"/>
    <cellStyle name="EYHeader1 4 2 11" xfId="16977" xr:uid="{00000000-0005-0000-0000-00003E420000}"/>
    <cellStyle name="EYHeader1 4 2 11 2" xfId="16978" xr:uid="{00000000-0005-0000-0000-00003F420000}"/>
    <cellStyle name="EYHeader1 4 2 11 2 2" xfId="16979" xr:uid="{00000000-0005-0000-0000-000040420000}"/>
    <cellStyle name="EYHeader1 4 2 11 3" xfId="16980" xr:uid="{00000000-0005-0000-0000-000041420000}"/>
    <cellStyle name="EYHeader1 4 2 12" xfId="16981" xr:uid="{00000000-0005-0000-0000-000042420000}"/>
    <cellStyle name="EYHeader1 4 2 12 2" xfId="16982" xr:uid="{00000000-0005-0000-0000-000043420000}"/>
    <cellStyle name="EYHeader1 4 2 12 2 2" xfId="16983" xr:uid="{00000000-0005-0000-0000-000044420000}"/>
    <cellStyle name="EYHeader1 4 2 12 3" xfId="16984" xr:uid="{00000000-0005-0000-0000-000045420000}"/>
    <cellStyle name="EYHeader1 4 2 13" xfId="16985" xr:uid="{00000000-0005-0000-0000-000046420000}"/>
    <cellStyle name="EYHeader1 4 2 13 2" xfId="16986" xr:uid="{00000000-0005-0000-0000-000047420000}"/>
    <cellStyle name="EYHeader1 4 2 13 2 2" xfId="16987" xr:uid="{00000000-0005-0000-0000-000048420000}"/>
    <cellStyle name="EYHeader1 4 2 13 3" xfId="16988" xr:uid="{00000000-0005-0000-0000-000049420000}"/>
    <cellStyle name="EYHeader1 4 2 14" xfId="16989" xr:uid="{00000000-0005-0000-0000-00004A420000}"/>
    <cellStyle name="EYHeader1 4 2 14 2" xfId="16990" xr:uid="{00000000-0005-0000-0000-00004B420000}"/>
    <cellStyle name="EYHeader1 4 2 14 2 2" xfId="16991" xr:uid="{00000000-0005-0000-0000-00004C420000}"/>
    <cellStyle name="EYHeader1 4 2 14 3" xfId="16992" xr:uid="{00000000-0005-0000-0000-00004D420000}"/>
    <cellStyle name="EYHeader1 4 2 15" xfId="16993" xr:uid="{00000000-0005-0000-0000-00004E420000}"/>
    <cellStyle name="EYHeader1 4 2 15 2" xfId="16994" xr:uid="{00000000-0005-0000-0000-00004F420000}"/>
    <cellStyle name="EYHeader1 4 2 15 2 2" xfId="16995" xr:uid="{00000000-0005-0000-0000-000050420000}"/>
    <cellStyle name="EYHeader1 4 2 15 3" xfId="16996" xr:uid="{00000000-0005-0000-0000-000051420000}"/>
    <cellStyle name="EYHeader1 4 2 16" xfId="16997" xr:uid="{00000000-0005-0000-0000-000052420000}"/>
    <cellStyle name="EYHeader1 4 2 16 2" xfId="16998" xr:uid="{00000000-0005-0000-0000-000053420000}"/>
    <cellStyle name="EYHeader1 4 2 16 2 2" xfId="16999" xr:uid="{00000000-0005-0000-0000-000054420000}"/>
    <cellStyle name="EYHeader1 4 2 16 3" xfId="17000" xr:uid="{00000000-0005-0000-0000-000055420000}"/>
    <cellStyle name="EYHeader1 4 2 17" xfId="17001" xr:uid="{00000000-0005-0000-0000-000056420000}"/>
    <cellStyle name="EYHeader1 4 2 17 2" xfId="17002" xr:uid="{00000000-0005-0000-0000-000057420000}"/>
    <cellStyle name="EYHeader1 4 2 17 2 2" xfId="17003" xr:uid="{00000000-0005-0000-0000-000058420000}"/>
    <cellStyle name="EYHeader1 4 2 17 3" xfId="17004" xr:uid="{00000000-0005-0000-0000-000059420000}"/>
    <cellStyle name="EYHeader1 4 2 18" xfId="17005" xr:uid="{00000000-0005-0000-0000-00005A420000}"/>
    <cellStyle name="EYHeader1 4 2 18 2" xfId="17006" xr:uid="{00000000-0005-0000-0000-00005B420000}"/>
    <cellStyle name="EYHeader1 4 2 18 2 2" xfId="17007" xr:uid="{00000000-0005-0000-0000-00005C420000}"/>
    <cellStyle name="EYHeader1 4 2 18 3" xfId="17008" xr:uid="{00000000-0005-0000-0000-00005D420000}"/>
    <cellStyle name="EYHeader1 4 2 19" xfId="17009" xr:uid="{00000000-0005-0000-0000-00005E420000}"/>
    <cellStyle name="EYHeader1 4 2 19 2" xfId="17010" xr:uid="{00000000-0005-0000-0000-00005F420000}"/>
    <cellStyle name="EYHeader1 4 2 19 2 2" xfId="17011" xr:uid="{00000000-0005-0000-0000-000060420000}"/>
    <cellStyle name="EYHeader1 4 2 19 3" xfId="17012" xr:uid="{00000000-0005-0000-0000-000061420000}"/>
    <cellStyle name="EYHeader1 4 2 2" xfId="17013" xr:uid="{00000000-0005-0000-0000-000062420000}"/>
    <cellStyle name="EYHeader1 4 2 2 2" xfId="17014" xr:uid="{00000000-0005-0000-0000-000063420000}"/>
    <cellStyle name="EYHeader1 4 2 2 2 2" xfId="17015" xr:uid="{00000000-0005-0000-0000-000064420000}"/>
    <cellStyle name="EYHeader1 4 2 2 2 2 2" xfId="17016" xr:uid="{00000000-0005-0000-0000-000065420000}"/>
    <cellStyle name="EYHeader1 4 2 2 2 2 3" xfId="17017" xr:uid="{00000000-0005-0000-0000-000066420000}"/>
    <cellStyle name="EYHeader1 4 2 2 3" xfId="17018" xr:uid="{00000000-0005-0000-0000-000067420000}"/>
    <cellStyle name="EYHeader1 4 2 2 3 2" xfId="17019" xr:uid="{00000000-0005-0000-0000-000068420000}"/>
    <cellStyle name="EYHeader1 4 2 2 3 3" xfId="17020" xr:uid="{00000000-0005-0000-0000-000069420000}"/>
    <cellStyle name="EYHeader1 4 2 2 4" xfId="17021" xr:uid="{00000000-0005-0000-0000-00006A420000}"/>
    <cellStyle name="EYHeader1 4 2 2 5" xfId="17022" xr:uid="{00000000-0005-0000-0000-00006B420000}"/>
    <cellStyle name="EYHeader1 4 2 20" xfId="17023" xr:uid="{00000000-0005-0000-0000-00006C420000}"/>
    <cellStyle name="EYHeader1 4 2 20 2" xfId="17024" xr:uid="{00000000-0005-0000-0000-00006D420000}"/>
    <cellStyle name="EYHeader1 4 2 21" xfId="17025" xr:uid="{00000000-0005-0000-0000-00006E420000}"/>
    <cellStyle name="EYHeader1 4 2 3" xfId="17026" xr:uid="{00000000-0005-0000-0000-00006F420000}"/>
    <cellStyle name="EYHeader1 4 2 3 2" xfId="17027" xr:uid="{00000000-0005-0000-0000-000070420000}"/>
    <cellStyle name="EYHeader1 4 2 3 2 2" xfId="17028" xr:uid="{00000000-0005-0000-0000-000071420000}"/>
    <cellStyle name="EYHeader1 4 2 3 3" xfId="17029" xr:uid="{00000000-0005-0000-0000-000072420000}"/>
    <cellStyle name="EYHeader1 4 2 3 4" xfId="17030" xr:uid="{00000000-0005-0000-0000-000073420000}"/>
    <cellStyle name="EYHeader1 4 2 4" xfId="17031" xr:uid="{00000000-0005-0000-0000-000074420000}"/>
    <cellStyle name="EYHeader1 4 2 4 2" xfId="17032" xr:uid="{00000000-0005-0000-0000-000075420000}"/>
    <cellStyle name="EYHeader1 4 2 4 2 2" xfId="17033" xr:uid="{00000000-0005-0000-0000-000076420000}"/>
    <cellStyle name="EYHeader1 4 2 4 3" xfId="17034" xr:uid="{00000000-0005-0000-0000-000077420000}"/>
    <cellStyle name="EYHeader1 4 2 5" xfId="17035" xr:uid="{00000000-0005-0000-0000-000078420000}"/>
    <cellStyle name="EYHeader1 4 2 5 2" xfId="17036" xr:uid="{00000000-0005-0000-0000-000079420000}"/>
    <cellStyle name="EYHeader1 4 2 5 2 2" xfId="17037" xr:uid="{00000000-0005-0000-0000-00007A420000}"/>
    <cellStyle name="EYHeader1 4 2 5 3" xfId="17038" xr:uid="{00000000-0005-0000-0000-00007B420000}"/>
    <cellStyle name="EYHeader1 4 2 6" xfId="17039" xr:uid="{00000000-0005-0000-0000-00007C420000}"/>
    <cellStyle name="EYHeader1 4 2 6 2" xfId="17040" xr:uid="{00000000-0005-0000-0000-00007D420000}"/>
    <cellStyle name="EYHeader1 4 2 6 2 2" xfId="17041" xr:uid="{00000000-0005-0000-0000-00007E420000}"/>
    <cellStyle name="EYHeader1 4 2 6 3" xfId="17042" xr:uid="{00000000-0005-0000-0000-00007F420000}"/>
    <cellStyle name="EYHeader1 4 2 7" xfId="17043" xr:uid="{00000000-0005-0000-0000-000080420000}"/>
    <cellStyle name="EYHeader1 4 2 7 2" xfId="17044" xr:uid="{00000000-0005-0000-0000-000081420000}"/>
    <cellStyle name="EYHeader1 4 2 7 2 2" xfId="17045" xr:uid="{00000000-0005-0000-0000-000082420000}"/>
    <cellStyle name="EYHeader1 4 2 7 3" xfId="17046" xr:uid="{00000000-0005-0000-0000-000083420000}"/>
    <cellStyle name="EYHeader1 4 2 8" xfId="17047" xr:uid="{00000000-0005-0000-0000-000084420000}"/>
    <cellStyle name="EYHeader1 4 2 8 2" xfId="17048" xr:uid="{00000000-0005-0000-0000-000085420000}"/>
    <cellStyle name="EYHeader1 4 2 8 2 2" xfId="17049" xr:uid="{00000000-0005-0000-0000-000086420000}"/>
    <cellStyle name="EYHeader1 4 2 8 3" xfId="17050" xr:uid="{00000000-0005-0000-0000-000087420000}"/>
    <cellStyle name="EYHeader1 4 2 9" xfId="17051" xr:uid="{00000000-0005-0000-0000-000088420000}"/>
    <cellStyle name="EYHeader1 4 2 9 2" xfId="17052" xr:uid="{00000000-0005-0000-0000-000089420000}"/>
    <cellStyle name="EYHeader1 4 2 9 2 2" xfId="17053" xr:uid="{00000000-0005-0000-0000-00008A420000}"/>
    <cellStyle name="EYHeader1 4 2 9 3" xfId="17054" xr:uid="{00000000-0005-0000-0000-00008B420000}"/>
    <cellStyle name="EYHeader1 4 3" xfId="17055" xr:uid="{00000000-0005-0000-0000-00008C420000}"/>
    <cellStyle name="EYHeader1 4 3 2" xfId="17056" xr:uid="{00000000-0005-0000-0000-00008D420000}"/>
    <cellStyle name="EYHeader1 4 3 2 2" xfId="17057" xr:uid="{00000000-0005-0000-0000-00008E420000}"/>
    <cellStyle name="EYHeader1 4 3 2 2 2" xfId="17058" xr:uid="{00000000-0005-0000-0000-00008F420000}"/>
    <cellStyle name="EYHeader1 4 3 2 2 3" xfId="17059" xr:uid="{00000000-0005-0000-0000-000090420000}"/>
    <cellStyle name="EYHeader1 4 3 3" xfId="17060" xr:uid="{00000000-0005-0000-0000-000091420000}"/>
    <cellStyle name="EYHeader1 4 3 3 2" xfId="17061" xr:uid="{00000000-0005-0000-0000-000092420000}"/>
    <cellStyle name="EYHeader1 4 3 3 3" xfId="17062" xr:uid="{00000000-0005-0000-0000-000093420000}"/>
    <cellStyle name="EYHeader1 4 3 4" xfId="17063" xr:uid="{00000000-0005-0000-0000-000094420000}"/>
    <cellStyle name="EYHeader1 4 3 5" xfId="17064" xr:uid="{00000000-0005-0000-0000-000095420000}"/>
    <cellStyle name="EYHeader1 4 4" xfId="17065" xr:uid="{00000000-0005-0000-0000-000096420000}"/>
    <cellStyle name="EYHeader1 4 4 2" xfId="17066" xr:uid="{00000000-0005-0000-0000-000097420000}"/>
    <cellStyle name="EYHeader1 4 4 2 2" xfId="17067" xr:uid="{00000000-0005-0000-0000-000098420000}"/>
    <cellStyle name="EYHeader1 4 4 3" xfId="17068" xr:uid="{00000000-0005-0000-0000-000099420000}"/>
    <cellStyle name="EYHeader1 4 4 4" xfId="17069" xr:uid="{00000000-0005-0000-0000-00009A420000}"/>
    <cellStyle name="EYHeader1 4 5" xfId="17070" xr:uid="{00000000-0005-0000-0000-00009B420000}"/>
    <cellStyle name="EYHeader1 4 5 2" xfId="17071" xr:uid="{00000000-0005-0000-0000-00009C420000}"/>
    <cellStyle name="EYHeader1 4 5 2 2" xfId="17072" xr:uid="{00000000-0005-0000-0000-00009D420000}"/>
    <cellStyle name="EYHeader1 4 5 3" xfId="17073" xr:uid="{00000000-0005-0000-0000-00009E420000}"/>
    <cellStyle name="EYHeader1 4 6" xfId="17074" xr:uid="{00000000-0005-0000-0000-00009F420000}"/>
    <cellStyle name="EYHeader1 4 6 2" xfId="17075" xr:uid="{00000000-0005-0000-0000-0000A0420000}"/>
    <cellStyle name="EYHeader1 4 6 2 2" xfId="17076" xr:uid="{00000000-0005-0000-0000-0000A1420000}"/>
    <cellStyle name="EYHeader1 4 6 3" xfId="17077" xr:uid="{00000000-0005-0000-0000-0000A2420000}"/>
    <cellStyle name="EYHeader1 4 7" xfId="17078" xr:uid="{00000000-0005-0000-0000-0000A3420000}"/>
    <cellStyle name="EYHeader1 4 7 2" xfId="17079" xr:uid="{00000000-0005-0000-0000-0000A4420000}"/>
    <cellStyle name="EYHeader1 4 7 2 2" xfId="17080" xr:uid="{00000000-0005-0000-0000-0000A5420000}"/>
    <cellStyle name="EYHeader1 4 7 3" xfId="17081" xr:uid="{00000000-0005-0000-0000-0000A6420000}"/>
    <cellStyle name="EYHeader1 4 8" xfId="17082" xr:uid="{00000000-0005-0000-0000-0000A7420000}"/>
    <cellStyle name="EYHeader1 4 8 2" xfId="17083" xr:uid="{00000000-0005-0000-0000-0000A8420000}"/>
    <cellStyle name="EYHeader1 4 9" xfId="17084" xr:uid="{00000000-0005-0000-0000-0000A9420000}"/>
    <cellStyle name="EYHeader1 5" xfId="17085" xr:uid="{00000000-0005-0000-0000-0000AA420000}"/>
    <cellStyle name="EYHeader1 5 10" xfId="17086" xr:uid="{00000000-0005-0000-0000-0000AB420000}"/>
    <cellStyle name="EYHeader1 5 10 2" xfId="17087" xr:uid="{00000000-0005-0000-0000-0000AC420000}"/>
    <cellStyle name="EYHeader1 5 10 2 2" xfId="17088" xr:uid="{00000000-0005-0000-0000-0000AD420000}"/>
    <cellStyle name="EYHeader1 5 10 3" xfId="17089" xr:uid="{00000000-0005-0000-0000-0000AE420000}"/>
    <cellStyle name="EYHeader1 5 11" xfId="17090" xr:uid="{00000000-0005-0000-0000-0000AF420000}"/>
    <cellStyle name="EYHeader1 5 11 2" xfId="17091" xr:uid="{00000000-0005-0000-0000-0000B0420000}"/>
    <cellStyle name="EYHeader1 5 11 2 2" xfId="17092" xr:uid="{00000000-0005-0000-0000-0000B1420000}"/>
    <cellStyle name="EYHeader1 5 11 3" xfId="17093" xr:uid="{00000000-0005-0000-0000-0000B2420000}"/>
    <cellStyle name="EYHeader1 5 12" xfId="17094" xr:uid="{00000000-0005-0000-0000-0000B3420000}"/>
    <cellStyle name="EYHeader1 5 12 2" xfId="17095" xr:uid="{00000000-0005-0000-0000-0000B4420000}"/>
    <cellStyle name="EYHeader1 5 12 2 2" xfId="17096" xr:uid="{00000000-0005-0000-0000-0000B5420000}"/>
    <cellStyle name="EYHeader1 5 12 3" xfId="17097" xr:uid="{00000000-0005-0000-0000-0000B6420000}"/>
    <cellStyle name="EYHeader1 5 13" xfId="17098" xr:uid="{00000000-0005-0000-0000-0000B7420000}"/>
    <cellStyle name="EYHeader1 5 13 2" xfId="17099" xr:uid="{00000000-0005-0000-0000-0000B8420000}"/>
    <cellStyle name="EYHeader1 5 13 2 2" xfId="17100" xr:uid="{00000000-0005-0000-0000-0000B9420000}"/>
    <cellStyle name="EYHeader1 5 13 3" xfId="17101" xr:uid="{00000000-0005-0000-0000-0000BA420000}"/>
    <cellStyle name="EYHeader1 5 14" xfId="17102" xr:uid="{00000000-0005-0000-0000-0000BB420000}"/>
    <cellStyle name="EYHeader1 5 14 2" xfId="17103" xr:uid="{00000000-0005-0000-0000-0000BC420000}"/>
    <cellStyle name="EYHeader1 5 14 2 2" xfId="17104" xr:uid="{00000000-0005-0000-0000-0000BD420000}"/>
    <cellStyle name="EYHeader1 5 14 3" xfId="17105" xr:uid="{00000000-0005-0000-0000-0000BE420000}"/>
    <cellStyle name="EYHeader1 5 15" xfId="17106" xr:uid="{00000000-0005-0000-0000-0000BF420000}"/>
    <cellStyle name="EYHeader1 5 15 2" xfId="17107" xr:uid="{00000000-0005-0000-0000-0000C0420000}"/>
    <cellStyle name="EYHeader1 5 15 2 2" xfId="17108" xr:uid="{00000000-0005-0000-0000-0000C1420000}"/>
    <cellStyle name="EYHeader1 5 15 3" xfId="17109" xr:uid="{00000000-0005-0000-0000-0000C2420000}"/>
    <cellStyle name="EYHeader1 5 16" xfId="17110" xr:uid="{00000000-0005-0000-0000-0000C3420000}"/>
    <cellStyle name="EYHeader1 5 16 2" xfId="17111" xr:uid="{00000000-0005-0000-0000-0000C4420000}"/>
    <cellStyle name="EYHeader1 5 16 2 2" xfId="17112" xr:uid="{00000000-0005-0000-0000-0000C5420000}"/>
    <cellStyle name="EYHeader1 5 16 3" xfId="17113" xr:uid="{00000000-0005-0000-0000-0000C6420000}"/>
    <cellStyle name="EYHeader1 5 17" xfId="17114" xr:uid="{00000000-0005-0000-0000-0000C7420000}"/>
    <cellStyle name="EYHeader1 5 17 2" xfId="17115" xr:uid="{00000000-0005-0000-0000-0000C8420000}"/>
    <cellStyle name="EYHeader1 5 17 2 2" xfId="17116" xr:uid="{00000000-0005-0000-0000-0000C9420000}"/>
    <cellStyle name="EYHeader1 5 17 3" xfId="17117" xr:uid="{00000000-0005-0000-0000-0000CA420000}"/>
    <cellStyle name="EYHeader1 5 18" xfId="17118" xr:uid="{00000000-0005-0000-0000-0000CB420000}"/>
    <cellStyle name="EYHeader1 5 18 2" xfId="17119" xr:uid="{00000000-0005-0000-0000-0000CC420000}"/>
    <cellStyle name="EYHeader1 5 18 2 2" xfId="17120" xr:uid="{00000000-0005-0000-0000-0000CD420000}"/>
    <cellStyle name="EYHeader1 5 18 3" xfId="17121" xr:uid="{00000000-0005-0000-0000-0000CE420000}"/>
    <cellStyle name="EYHeader1 5 19" xfId="17122" xr:uid="{00000000-0005-0000-0000-0000CF420000}"/>
    <cellStyle name="EYHeader1 5 19 2" xfId="17123" xr:uid="{00000000-0005-0000-0000-0000D0420000}"/>
    <cellStyle name="EYHeader1 5 19 2 2" xfId="17124" xr:uid="{00000000-0005-0000-0000-0000D1420000}"/>
    <cellStyle name="EYHeader1 5 19 3" xfId="17125" xr:uid="{00000000-0005-0000-0000-0000D2420000}"/>
    <cellStyle name="EYHeader1 5 2" xfId="17126" xr:uid="{00000000-0005-0000-0000-0000D3420000}"/>
    <cellStyle name="EYHeader1 5 2 10" xfId="17127" xr:uid="{00000000-0005-0000-0000-0000D4420000}"/>
    <cellStyle name="EYHeader1 5 2 10 2" xfId="17128" xr:uid="{00000000-0005-0000-0000-0000D5420000}"/>
    <cellStyle name="EYHeader1 5 2 10 2 2" xfId="17129" xr:uid="{00000000-0005-0000-0000-0000D6420000}"/>
    <cellStyle name="EYHeader1 5 2 10 3" xfId="17130" xr:uid="{00000000-0005-0000-0000-0000D7420000}"/>
    <cellStyle name="EYHeader1 5 2 11" xfId="17131" xr:uid="{00000000-0005-0000-0000-0000D8420000}"/>
    <cellStyle name="EYHeader1 5 2 11 2" xfId="17132" xr:uid="{00000000-0005-0000-0000-0000D9420000}"/>
    <cellStyle name="EYHeader1 5 2 11 2 2" xfId="17133" xr:uid="{00000000-0005-0000-0000-0000DA420000}"/>
    <cellStyle name="EYHeader1 5 2 11 3" xfId="17134" xr:uid="{00000000-0005-0000-0000-0000DB420000}"/>
    <cellStyle name="EYHeader1 5 2 12" xfId="17135" xr:uid="{00000000-0005-0000-0000-0000DC420000}"/>
    <cellStyle name="EYHeader1 5 2 12 2" xfId="17136" xr:uid="{00000000-0005-0000-0000-0000DD420000}"/>
    <cellStyle name="EYHeader1 5 2 12 2 2" xfId="17137" xr:uid="{00000000-0005-0000-0000-0000DE420000}"/>
    <cellStyle name="EYHeader1 5 2 12 3" xfId="17138" xr:uid="{00000000-0005-0000-0000-0000DF420000}"/>
    <cellStyle name="EYHeader1 5 2 13" xfId="17139" xr:uid="{00000000-0005-0000-0000-0000E0420000}"/>
    <cellStyle name="EYHeader1 5 2 13 2" xfId="17140" xr:uid="{00000000-0005-0000-0000-0000E1420000}"/>
    <cellStyle name="EYHeader1 5 2 13 2 2" xfId="17141" xr:uid="{00000000-0005-0000-0000-0000E2420000}"/>
    <cellStyle name="EYHeader1 5 2 13 3" xfId="17142" xr:uid="{00000000-0005-0000-0000-0000E3420000}"/>
    <cellStyle name="EYHeader1 5 2 14" xfId="17143" xr:uid="{00000000-0005-0000-0000-0000E4420000}"/>
    <cellStyle name="EYHeader1 5 2 14 2" xfId="17144" xr:uid="{00000000-0005-0000-0000-0000E5420000}"/>
    <cellStyle name="EYHeader1 5 2 14 2 2" xfId="17145" xr:uid="{00000000-0005-0000-0000-0000E6420000}"/>
    <cellStyle name="EYHeader1 5 2 14 3" xfId="17146" xr:uid="{00000000-0005-0000-0000-0000E7420000}"/>
    <cellStyle name="EYHeader1 5 2 15" xfId="17147" xr:uid="{00000000-0005-0000-0000-0000E8420000}"/>
    <cellStyle name="EYHeader1 5 2 15 2" xfId="17148" xr:uid="{00000000-0005-0000-0000-0000E9420000}"/>
    <cellStyle name="EYHeader1 5 2 15 2 2" xfId="17149" xr:uid="{00000000-0005-0000-0000-0000EA420000}"/>
    <cellStyle name="EYHeader1 5 2 15 3" xfId="17150" xr:uid="{00000000-0005-0000-0000-0000EB420000}"/>
    <cellStyle name="EYHeader1 5 2 16" xfId="17151" xr:uid="{00000000-0005-0000-0000-0000EC420000}"/>
    <cellStyle name="EYHeader1 5 2 16 2" xfId="17152" xr:uid="{00000000-0005-0000-0000-0000ED420000}"/>
    <cellStyle name="EYHeader1 5 2 16 2 2" xfId="17153" xr:uid="{00000000-0005-0000-0000-0000EE420000}"/>
    <cellStyle name="EYHeader1 5 2 16 3" xfId="17154" xr:uid="{00000000-0005-0000-0000-0000EF420000}"/>
    <cellStyle name="EYHeader1 5 2 17" xfId="17155" xr:uid="{00000000-0005-0000-0000-0000F0420000}"/>
    <cellStyle name="EYHeader1 5 2 17 2" xfId="17156" xr:uid="{00000000-0005-0000-0000-0000F1420000}"/>
    <cellStyle name="EYHeader1 5 2 17 2 2" xfId="17157" xr:uid="{00000000-0005-0000-0000-0000F2420000}"/>
    <cellStyle name="EYHeader1 5 2 17 3" xfId="17158" xr:uid="{00000000-0005-0000-0000-0000F3420000}"/>
    <cellStyle name="EYHeader1 5 2 18" xfId="17159" xr:uid="{00000000-0005-0000-0000-0000F4420000}"/>
    <cellStyle name="EYHeader1 5 2 18 2" xfId="17160" xr:uid="{00000000-0005-0000-0000-0000F5420000}"/>
    <cellStyle name="EYHeader1 5 2 18 2 2" xfId="17161" xr:uid="{00000000-0005-0000-0000-0000F6420000}"/>
    <cellStyle name="EYHeader1 5 2 18 3" xfId="17162" xr:uid="{00000000-0005-0000-0000-0000F7420000}"/>
    <cellStyle name="EYHeader1 5 2 19" xfId="17163" xr:uid="{00000000-0005-0000-0000-0000F8420000}"/>
    <cellStyle name="EYHeader1 5 2 19 2" xfId="17164" xr:uid="{00000000-0005-0000-0000-0000F9420000}"/>
    <cellStyle name="EYHeader1 5 2 19 2 2" xfId="17165" xr:uid="{00000000-0005-0000-0000-0000FA420000}"/>
    <cellStyle name="EYHeader1 5 2 19 3" xfId="17166" xr:uid="{00000000-0005-0000-0000-0000FB420000}"/>
    <cellStyle name="EYHeader1 5 2 2" xfId="17167" xr:uid="{00000000-0005-0000-0000-0000FC420000}"/>
    <cellStyle name="EYHeader1 5 2 2 2" xfId="17168" xr:uid="{00000000-0005-0000-0000-0000FD420000}"/>
    <cellStyle name="EYHeader1 5 2 2 2 2" xfId="17169" xr:uid="{00000000-0005-0000-0000-0000FE420000}"/>
    <cellStyle name="EYHeader1 5 2 2 2 3" xfId="17170" xr:uid="{00000000-0005-0000-0000-0000FF420000}"/>
    <cellStyle name="EYHeader1 5 2 2 3" xfId="17171" xr:uid="{00000000-0005-0000-0000-000000430000}"/>
    <cellStyle name="EYHeader1 5 2 20" xfId="17172" xr:uid="{00000000-0005-0000-0000-000001430000}"/>
    <cellStyle name="EYHeader1 5 2 20 2" xfId="17173" xr:uid="{00000000-0005-0000-0000-000002430000}"/>
    <cellStyle name="EYHeader1 5 2 21" xfId="17174" xr:uid="{00000000-0005-0000-0000-000003430000}"/>
    <cellStyle name="EYHeader1 5 2 22" xfId="17175" xr:uid="{00000000-0005-0000-0000-000004430000}"/>
    <cellStyle name="EYHeader1 5 2 3" xfId="17176" xr:uid="{00000000-0005-0000-0000-000005430000}"/>
    <cellStyle name="EYHeader1 5 2 3 2" xfId="17177" xr:uid="{00000000-0005-0000-0000-000006430000}"/>
    <cellStyle name="EYHeader1 5 2 3 2 2" xfId="17178" xr:uid="{00000000-0005-0000-0000-000007430000}"/>
    <cellStyle name="EYHeader1 5 2 3 3" xfId="17179" xr:uid="{00000000-0005-0000-0000-000008430000}"/>
    <cellStyle name="EYHeader1 5 2 3 4" xfId="17180" xr:uid="{00000000-0005-0000-0000-000009430000}"/>
    <cellStyle name="EYHeader1 5 2 4" xfId="17181" xr:uid="{00000000-0005-0000-0000-00000A430000}"/>
    <cellStyle name="EYHeader1 5 2 4 2" xfId="17182" xr:uid="{00000000-0005-0000-0000-00000B430000}"/>
    <cellStyle name="EYHeader1 5 2 4 2 2" xfId="17183" xr:uid="{00000000-0005-0000-0000-00000C430000}"/>
    <cellStyle name="EYHeader1 5 2 4 3" xfId="17184" xr:uid="{00000000-0005-0000-0000-00000D430000}"/>
    <cellStyle name="EYHeader1 5 2 5" xfId="17185" xr:uid="{00000000-0005-0000-0000-00000E430000}"/>
    <cellStyle name="EYHeader1 5 2 5 2" xfId="17186" xr:uid="{00000000-0005-0000-0000-00000F430000}"/>
    <cellStyle name="EYHeader1 5 2 5 2 2" xfId="17187" xr:uid="{00000000-0005-0000-0000-000010430000}"/>
    <cellStyle name="EYHeader1 5 2 5 3" xfId="17188" xr:uid="{00000000-0005-0000-0000-000011430000}"/>
    <cellStyle name="EYHeader1 5 2 6" xfId="17189" xr:uid="{00000000-0005-0000-0000-000012430000}"/>
    <cellStyle name="EYHeader1 5 2 6 2" xfId="17190" xr:uid="{00000000-0005-0000-0000-000013430000}"/>
    <cellStyle name="EYHeader1 5 2 6 2 2" xfId="17191" xr:uid="{00000000-0005-0000-0000-000014430000}"/>
    <cellStyle name="EYHeader1 5 2 6 3" xfId="17192" xr:uid="{00000000-0005-0000-0000-000015430000}"/>
    <cellStyle name="EYHeader1 5 2 7" xfId="17193" xr:uid="{00000000-0005-0000-0000-000016430000}"/>
    <cellStyle name="EYHeader1 5 2 7 2" xfId="17194" xr:uid="{00000000-0005-0000-0000-000017430000}"/>
    <cellStyle name="EYHeader1 5 2 7 2 2" xfId="17195" xr:uid="{00000000-0005-0000-0000-000018430000}"/>
    <cellStyle name="EYHeader1 5 2 7 3" xfId="17196" xr:uid="{00000000-0005-0000-0000-000019430000}"/>
    <cellStyle name="EYHeader1 5 2 8" xfId="17197" xr:uid="{00000000-0005-0000-0000-00001A430000}"/>
    <cellStyle name="EYHeader1 5 2 8 2" xfId="17198" xr:uid="{00000000-0005-0000-0000-00001B430000}"/>
    <cellStyle name="EYHeader1 5 2 8 2 2" xfId="17199" xr:uid="{00000000-0005-0000-0000-00001C430000}"/>
    <cellStyle name="EYHeader1 5 2 8 3" xfId="17200" xr:uid="{00000000-0005-0000-0000-00001D430000}"/>
    <cellStyle name="EYHeader1 5 2 9" xfId="17201" xr:uid="{00000000-0005-0000-0000-00001E430000}"/>
    <cellStyle name="EYHeader1 5 2 9 2" xfId="17202" xr:uid="{00000000-0005-0000-0000-00001F430000}"/>
    <cellStyle name="EYHeader1 5 2 9 2 2" xfId="17203" xr:uid="{00000000-0005-0000-0000-000020430000}"/>
    <cellStyle name="EYHeader1 5 2 9 3" xfId="17204" xr:uid="{00000000-0005-0000-0000-000021430000}"/>
    <cellStyle name="EYHeader1 5 20" xfId="17205" xr:uid="{00000000-0005-0000-0000-000022430000}"/>
    <cellStyle name="EYHeader1 5 20 2" xfId="17206" xr:uid="{00000000-0005-0000-0000-000023430000}"/>
    <cellStyle name="EYHeader1 5 20 2 2" xfId="17207" xr:uid="{00000000-0005-0000-0000-000024430000}"/>
    <cellStyle name="EYHeader1 5 20 3" xfId="17208" xr:uid="{00000000-0005-0000-0000-000025430000}"/>
    <cellStyle name="EYHeader1 5 21" xfId="17209" xr:uid="{00000000-0005-0000-0000-000026430000}"/>
    <cellStyle name="EYHeader1 5 21 2" xfId="17210" xr:uid="{00000000-0005-0000-0000-000027430000}"/>
    <cellStyle name="EYHeader1 5 22" xfId="17211" xr:uid="{00000000-0005-0000-0000-000028430000}"/>
    <cellStyle name="EYHeader1 5 3" xfId="17212" xr:uid="{00000000-0005-0000-0000-000029430000}"/>
    <cellStyle name="EYHeader1 5 3 2" xfId="17213" xr:uid="{00000000-0005-0000-0000-00002A430000}"/>
    <cellStyle name="EYHeader1 5 3 2 2" xfId="17214" xr:uid="{00000000-0005-0000-0000-00002B430000}"/>
    <cellStyle name="EYHeader1 5 3 3" xfId="17215" xr:uid="{00000000-0005-0000-0000-00002C430000}"/>
    <cellStyle name="EYHeader1 5 3 4" xfId="17216" xr:uid="{00000000-0005-0000-0000-00002D430000}"/>
    <cellStyle name="EYHeader1 5 4" xfId="17217" xr:uid="{00000000-0005-0000-0000-00002E430000}"/>
    <cellStyle name="EYHeader1 5 4 2" xfId="17218" xr:uid="{00000000-0005-0000-0000-00002F430000}"/>
    <cellStyle name="EYHeader1 5 4 2 2" xfId="17219" xr:uid="{00000000-0005-0000-0000-000030430000}"/>
    <cellStyle name="EYHeader1 5 4 3" xfId="17220" xr:uid="{00000000-0005-0000-0000-000031430000}"/>
    <cellStyle name="EYHeader1 5 5" xfId="17221" xr:uid="{00000000-0005-0000-0000-000032430000}"/>
    <cellStyle name="EYHeader1 5 5 2" xfId="17222" xr:uid="{00000000-0005-0000-0000-000033430000}"/>
    <cellStyle name="EYHeader1 5 5 2 2" xfId="17223" xr:uid="{00000000-0005-0000-0000-000034430000}"/>
    <cellStyle name="EYHeader1 5 5 3" xfId="17224" xr:uid="{00000000-0005-0000-0000-000035430000}"/>
    <cellStyle name="EYHeader1 5 6" xfId="17225" xr:uid="{00000000-0005-0000-0000-000036430000}"/>
    <cellStyle name="EYHeader1 5 6 2" xfId="17226" xr:uid="{00000000-0005-0000-0000-000037430000}"/>
    <cellStyle name="EYHeader1 5 6 2 2" xfId="17227" xr:uid="{00000000-0005-0000-0000-000038430000}"/>
    <cellStyle name="EYHeader1 5 6 3" xfId="17228" xr:uid="{00000000-0005-0000-0000-000039430000}"/>
    <cellStyle name="EYHeader1 5 7" xfId="17229" xr:uid="{00000000-0005-0000-0000-00003A430000}"/>
    <cellStyle name="EYHeader1 5 7 2" xfId="17230" xr:uid="{00000000-0005-0000-0000-00003B430000}"/>
    <cellStyle name="EYHeader1 5 7 2 2" xfId="17231" xr:uid="{00000000-0005-0000-0000-00003C430000}"/>
    <cellStyle name="EYHeader1 5 7 3" xfId="17232" xr:uid="{00000000-0005-0000-0000-00003D430000}"/>
    <cellStyle name="EYHeader1 5 8" xfId="17233" xr:uid="{00000000-0005-0000-0000-00003E430000}"/>
    <cellStyle name="EYHeader1 5 8 2" xfId="17234" xr:uid="{00000000-0005-0000-0000-00003F430000}"/>
    <cellStyle name="EYHeader1 5 8 2 2" xfId="17235" xr:uid="{00000000-0005-0000-0000-000040430000}"/>
    <cellStyle name="EYHeader1 5 8 3" xfId="17236" xr:uid="{00000000-0005-0000-0000-000041430000}"/>
    <cellStyle name="EYHeader1 5 9" xfId="17237" xr:uid="{00000000-0005-0000-0000-000042430000}"/>
    <cellStyle name="EYHeader1 5 9 2" xfId="17238" xr:uid="{00000000-0005-0000-0000-000043430000}"/>
    <cellStyle name="EYHeader1 5 9 2 2" xfId="17239" xr:uid="{00000000-0005-0000-0000-000044430000}"/>
    <cellStyle name="EYHeader1 5 9 3" xfId="17240" xr:uid="{00000000-0005-0000-0000-000045430000}"/>
    <cellStyle name="EYHeader1 6" xfId="17241" xr:uid="{00000000-0005-0000-0000-000046430000}"/>
    <cellStyle name="EYHeader1 6 2" xfId="17242" xr:uid="{00000000-0005-0000-0000-000047430000}"/>
    <cellStyle name="EYHeader1 6 2 2" xfId="17243" xr:uid="{00000000-0005-0000-0000-000048430000}"/>
    <cellStyle name="EYHeader1 6 2 2 2" xfId="17244" xr:uid="{00000000-0005-0000-0000-000049430000}"/>
    <cellStyle name="EYHeader1 6 2 2 3" xfId="17245" xr:uid="{00000000-0005-0000-0000-00004A430000}"/>
    <cellStyle name="EYHeader1 6 3" xfId="17246" xr:uid="{00000000-0005-0000-0000-00004B430000}"/>
    <cellStyle name="EYHeader1 6 3 2" xfId="17247" xr:uid="{00000000-0005-0000-0000-00004C430000}"/>
    <cellStyle name="EYHeader1 6 3 3" xfId="17248" xr:uid="{00000000-0005-0000-0000-00004D430000}"/>
    <cellStyle name="EYHeader1 6 4" xfId="17249" xr:uid="{00000000-0005-0000-0000-00004E430000}"/>
    <cellStyle name="EYHeader1 6 5" xfId="17250" xr:uid="{00000000-0005-0000-0000-00004F430000}"/>
    <cellStyle name="EYHeader1 7" xfId="17251" xr:uid="{00000000-0005-0000-0000-000050430000}"/>
    <cellStyle name="EYHeader1 7 2" xfId="17252" xr:uid="{00000000-0005-0000-0000-000051430000}"/>
    <cellStyle name="EYHeader1 7 2 2" xfId="17253" xr:uid="{00000000-0005-0000-0000-000052430000}"/>
    <cellStyle name="EYHeader1 7 3" xfId="17254" xr:uid="{00000000-0005-0000-0000-000053430000}"/>
    <cellStyle name="EYHeader1 7 4" xfId="17255" xr:uid="{00000000-0005-0000-0000-000054430000}"/>
    <cellStyle name="EYHeader1 8" xfId="17256" xr:uid="{00000000-0005-0000-0000-000055430000}"/>
    <cellStyle name="EYHeader1 8 2" xfId="17257" xr:uid="{00000000-0005-0000-0000-000056430000}"/>
    <cellStyle name="EYHeader1 8 2 2" xfId="17258" xr:uid="{00000000-0005-0000-0000-000057430000}"/>
    <cellStyle name="EYHeader1 8 3" xfId="17259" xr:uid="{00000000-0005-0000-0000-000058430000}"/>
    <cellStyle name="EYHeader1 9" xfId="17260" xr:uid="{00000000-0005-0000-0000-000059430000}"/>
    <cellStyle name="EYHeader1 9 2" xfId="17261" xr:uid="{00000000-0005-0000-0000-00005A430000}"/>
    <cellStyle name="EYHeader1 9 2 2" xfId="17262" xr:uid="{00000000-0005-0000-0000-00005B430000}"/>
    <cellStyle name="EYHeader1 9 3" xfId="17263" xr:uid="{00000000-0005-0000-0000-00005C430000}"/>
    <cellStyle name="EYHeader2" xfId="17264" xr:uid="{00000000-0005-0000-0000-00005D430000}"/>
    <cellStyle name="EYInputValue" xfId="17265" xr:uid="{00000000-0005-0000-0000-00005E430000}"/>
    <cellStyle name="EYPercent" xfId="17266" xr:uid="{00000000-0005-0000-0000-00005F430000}"/>
    <cellStyle name="F2" xfId="17267" xr:uid="{00000000-0005-0000-0000-000060430000}"/>
    <cellStyle name="F3" xfId="17268" xr:uid="{00000000-0005-0000-0000-000061430000}"/>
    <cellStyle name="F4" xfId="17269" xr:uid="{00000000-0005-0000-0000-000062430000}"/>
    <cellStyle name="F5" xfId="17270" xr:uid="{00000000-0005-0000-0000-000063430000}"/>
    <cellStyle name="F6" xfId="17271" xr:uid="{00000000-0005-0000-0000-000064430000}"/>
    <cellStyle name="F7" xfId="17272" xr:uid="{00000000-0005-0000-0000-000065430000}"/>
    <cellStyle name="F8" xfId="17273" xr:uid="{00000000-0005-0000-0000-000066430000}"/>
    <cellStyle name="Feeder Field" xfId="17274" xr:uid="{00000000-0005-0000-0000-000067430000}"/>
    <cellStyle name="Feeder Field 10" xfId="17275" xr:uid="{00000000-0005-0000-0000-000068430000}"/>
    <cellStyle name="Feeder Field 10 2" xfId="17276" xr:uid="{00000000-0005-0000-0000-000069430000}"/>
    <cellStyle name="Feeder Field 10 2 2" xfId="17277" xr:uid="{00000000-0005-0000-0000-00006A430000}"/>
    <cellStyle name="Feeder Field 10 3" xfId="17278" xr:uid="{00000000-0005-0000-0000-00006B430000}"/>
    <cellStyle name="Feeder Field 11" xfId="17279" xr:uid="{00000000-0005-0000-0000-00006C430000}"/>
    <cellStyle name="Feeder Field 11 2" xfId="17280" xr:uid="{00000000-0005-0000-0000-00006D430000}"/>
    <cellStyle name="Feeder Field 11 2 2" xfId="17281" xr:uid="{00000000-0005-0000-0000-00006E430000}"/>
    <cellStyle name="Feeder Field 11 3" xfId="17282" xr:uid="{00000000-0005-0000-0000-00006F430000}"/>
    <cellStyle name="Feeder Field 12" xfId="17283" xr:uid="{00000000-0005-0000-0000-000070430000}"/>
    <cellStyle name="Feeder Field 12 2" xfId="17284" xr:uid="{00000000-0005-0000-0000-000071430000}"/>
    <cellStyle name="Feeder Field 12 2 2" xfId="17285" xr:uid="{00000000-0005-0000-0000-000072430000}"/>
    <cellStyle name="Feeder Field 12 3" xfId="17286" xr:uid="{00000000-0005-0000-0000-000073430000}"/>
    <cellStyle name="Feeder Field 13" xfId="17287" xr:uid="{00000000-0005-0000-0000-000074430000}"/>
    <cellStyle name="Feeder Field 13 2" xfId="17288" xr:uid="{00000000-0005-0000-0000-000075430000}"/>
    <cellStyle name="Feeder Field 13 2 2" xfId="17289" xr:uid="{00000000-0005-0000-0000-000076430000}"/>
    <cellStyle name="Feeder Field 13 3" xfId="17290" xr:uid="{00000000-0005-0000-0000-000077430000}"/>
    <cellStyle name="Feeder Field 14" xfId="17291" xr:uid="{00000000-0005-0000-0000-000078430000}"/>
    <cellStyle name="Feeder Field 14 2" xfId="17292" xr:uid="{00000000-0005-0000-0000-000079430000}"/>
    <cellStyle name="Feeder Field 14 2 2" xfId="17293" xr:uid="{00000000-0005-0000-0000-00007A430000}"/>
    <cellStyle name="Feeder Field 14 3" xfId="17294" xr:uid="{00000000-0005-0000-0000-00007B430000}"/>
    <cellStyle name="Feeder Field 15" xfId="17295" xr:uid="{00000000-0005-0000-0000-00007C430000}"/>
    <cellStyle name="Feeder Field 15 2" xfId="17296" xr:uid="{00000000-0005-0000-0000-00007D430000}"/>
    <cellStyle name="Feeder Field 15 2 2" xfId="17297" xr:uid="{00000000-0005-0000-0000-00007E430000}"/>
    <cellStyle name="Feeder Field 15 3" xfId="17298" xr:uid="{00000000-0005-0000-0000-00007F430000}"/>
    <cellStyle name="Feeder Field 16" xfId="17299" xr:uid="{00000000-0005-0000-0000-000080430000}"/>
    <cellStyle name="Feeder Field 16 2" xfId="17300" xr:uid="{00000000-0005-0000-0000-000081430000}"/>
    <cellStyle name="Feeder Field 16 2 2" xfId="17301" xr:uid="{00000000-0005-0000-0000-000082430000}"/>
    <cellStyle name="Feeder Field 16 3" xfId="17302" xr:uid="{00000000-0005-0000-0000-000083430000}"/>
    <cellStyle name="Feeder Field 17" xfId="17303" xr:uid="{00000000-0005-0000-0000-000084430000}"/>
    <cellStyle name="Feeder Field 17 2" xfId="17304" xr:uid="{00000000-0005-0000-0000-000085430000}"/>
    <cellStyle name="Feeder Field 17 2 2" xfId="17305" xr:uid="{00000000-0005-0000-0000-000086430000}"/>
    <cellStyle name="Feeder Field 17 3" xfId="17306" xr:uid="{00000000-0005-0000-0000-000087430000}"/>
    <cellStyle name="Feeder Field 18" xfId="17307" xr:uid="{00000000-0005-0000-0000-000088430000}"/>
    <cellStyle name="Feeder Field 18 2" xfId="17308" xr:uid="{00000000-0005-0000-0000-000089430000}"/>
    <cellStyle name="Feeder Field 18 2 2" xfId="17309" xr:uid="{00000000-0005-0000-0000-00008A430000}"/>
    <cellStyle name="Feeder Field 18 3" xfId="17310" xr:uid="{00000000-0005-0000-0000-00008B430000}"/>
    <cellStyle name="Feeder Field 19" xfId="17311" xr:uid="{00000000-0005-0000-0000-00008C430000}"/>
    <cellStyle name="Feeder Field 19 2" xfId="17312" xr:uid="{00000000-0005-0000-0000-00008D430000}"/>
    <cellStyle name="Feeder Field 19 2 2" xfId="17313" xr:uid="{00000000-0005-0000-0000-00008E430000}"/>
    <cellStyle name="Feeder Field 19 3" xfId="17314" xr:uid="{00000000-0005-0000-0000-00008F430000}"/>
    <cellStyle name="Feeder Field 2" xfId="17315" xr:uid="{00000000-0005-0000-0000-000090430000}"/>
    <cellStyle name="Feeder Field 2 10" xfId="17316" xr:uid="{00000000-0005-0000-0000-000091430000}"/>
    <cellStyle name="Feeder Field 2 10 2" xfId="17317" xr:uid="{00000000-0005-0000-0000-000092430000}"/>
    <cellStyle name="Feeder Field 2 10 2 2" xfId="17318" xr:uid="{00000000-0005-0000-0000-000093430000}"/>
    <cellStyle name="Feeder Field 2 10 3" xfId="17319" xr:uid="{00000000-0005-0000-0000-000094430000}"/>
    <cellStyle name="Feeder Field 2 11" xfId="17320" xr:uid="{00000000-0005-0000-0000-000095430000}"/>
    <cellStyle name="Feeder Field 2 11 2" xfId="17321" xr:uid="{00000000-0005-0000-0000-000096430000}"/>
    <cellStyle name="Feeder Field 2 11 2 2" xfId="17322" xr:uid="{00000000-0005-0000-0000-000097430000}"/>
    <cellStyle name="Feeder Field 2 11 3" xfId="17323" xr:uid="{00000000-0005-0000-0000-000098430000}"/>
    <cellStyle name="Feeder Field 2 12" xfId="17324" xr:uid="{00000000-0005-0000-0000-000099430000}"/>
    <cellStyle name="Feeder Field 2 12 2" xfId="17325" xr:uid="{00000000-0005-0000-0000-00009A430000}"/>
    <cellStyle name="Feeder Field 2 12 2 2" xfId="17326" xr:uid="{00000000-0005-0000-0000-00009B430000}"/>
    <cellStyle name="Feeder Field 2 12 3" xfId="17327" xr:uid="{00000000-0005-0000-0000-00009C430000}"/>
    <cellStyle name="Feeder Field 2 13" xfId="17328" xr:uid="{00000000-0005-0000-0000-00009D430000}"/>
    <cellStyle name="Feeder Field 2 13 2" xfId="17329" xr:uid="{00000000-0005-0000-0000-00009E430000}"/>
    <cellStyle name="Feeder Field 2 13 2 2" xfId="17330" xr:uid="{00000000-0005-0000-0000-00009F430000}"/>
    <cellStyle name="Feeder Field 2 13 3" xfId="17331" xr:uid="{00000000-0005-0000-0000-0000A0430000}"/>
    <cellStyle name="Feeder Field 2 14" xfId="17332" xr:uid="{00000000-0005-0000-0000-0000A1430000}"/>
    <cellStyle name="Feeder Field 2 14 2" xfId="17333" xr:uid="{00000000-0005-0000-0000-0000A2430000}"/>
    <cellStyle name="Feeder Field 2 14 2 2" xfId="17334" xr:uid="{00000000-0005-0000-0000-0000A3430000}"/>
    <cellStyle name="Feeder Field 2 14 3" xfId="17335" xr:uid="{00000000-0005-0000-0000-0000A4430000}"/>
    <cellStyle name="Feeder Field 2 15" xfId="17336" xr:uid="{00000000-0005-0000-0000-0000A5430000}"/>
    <cellStyle name="Feeder Field 2 15 2" xfId="17337" xr:uid="{00000000-0005-0000-0000-0000A6430000}"/>
    <cellStyle name="Feeder Field 2 15 2 2" xfId="17338" xr:uid="{00000000-0005-0000-0000-0000A7430000}"/>
    <cellStyle name="Feeder Field 2 15 3" xfId="17339" xr:uid="{00000000-0005-0000-0000-0000A8430000}"/>
    <cellStyle name="Feeder Field 2 16" xfId="17340" xr:uid="{00000000-0005-0000-0000-0000A9430000}"/>
    <cellStyle name="Feeder Field 2 16 2" xfId="17341" xr:uid="{00000000-0005-0000-0000-0000AA430000}"/>
    <cellStyle name="Feeder Field 2 16 2 2" xfId="17342" xr:uid="{00000000-0005-0000-0000-0000AB430000}"/>
    <cellStyle name="Feeder Field 2 16 3" xfId="17343" xr:uid="{00000000-0005-0000-0000-0000AC430000}"/>
    <cellStyle name="Feeder Field 2 17" xfId="17344" xr:uid="{00000000-0005-0000-0000-0000AD430000}"/>
    <cellStyle name="Feeder Field 2 17 2" xfId="17345" xr:uid="{00000000-0005-0000-0000-0000AE430000}"/>
    <cellStyle name="Feeder Field 2 17 2 2" xfId="17346" xr:uid="{00000000-0005-0000-0000-0000AF430000}"/>
    <cellStyle name="Feeder Field 2 17 3" xfId="17347" xr:uid="{00000000-0005-0000-0000-0000B0430000}"/>
    <cellStyle name="Feeder Field 2 18" xfId="17348" xr:uid="{00000000-0005-0000-0000-0000B1430000}"/>
    <cellStyle name="Feeder Field 2 18 2" xfId="17349" xr:uid="{00000000-0005-0000-0000-0000B2430000}"/>
    <cellStyle name="Feeder Field 2 18 2 2" xfId="17350" xr:uid="{00000000-0005-0000-0000-0000B3430000}"/>
    <cellStyle name="Feeder Field 2 18 3" xfId="17351" xr:uid="{00000000-0005-0000-0000-0000B4430000}"/>
    <cellStyle name="Feeder Field 2 19" xfId="17352" xr:uid="{00000000-0005-0000-0000-0000B5430000}"/>
    <cellStyle name="Feeder Field 2 19 2" xfId="17353" xr:uid="{00000000-0005-0000-0000-0000B6430000}"/>
    <cellStyle name="Feeder Field 2 19 2 2" xfId="17354" xr:uid="{00000000-0005-0000-0000-0000B7430000}"/>
    <cellStyle name="Feeder Field 2 19 3" xfId="17355" xr:uid="{00000000-0005-0000-0000-0000B8430000}"/>
    <cellStyle name="Feeder Field 2 2" xfId="17356" xr:uid="{00000000-0005-0000-0000-0000B9430000}"/>
    <cellStyle name="Feeder Field 2 2 10" xfId="17357" xr:uid="{00000000-0005-0000-0000-0000BA430000}"/>
    <cellStyle name="Feeder Field 2 2 10 2" xfId="17358" xr:uid="{00000000-0005-0000-0000-0000BB430000}"/>
    <cellStyle name="Feeder Field 2 2 10 2 2" xfId="17359" xr:uid="{00000000-0005-0000-0000-0000BC430000}"/>
    <cellStyle name="Feeder Field 2 2 10 3" xfId="17360" xr:uid="{00000000-0005-0000-0000-0000BD430000}"/>
    <cellStyle name="Feeder Field 2 2 11" xfId="17361" xr:uid="{00000000-0005-0000-0000-0000BE430000}"/>
    <cellStyle name="Feeder Field 2 2 11 2" xfId="17362" xr:uid="{00000000-0005-0000-0000-0000BF430000}"/>
    <cellStyle name="Feeder Field 2 2 11 2 2" xfId="17363" xr:uid="{00000000-0005-0000-0000-0000C0430000}"/>
    <cellStyle name="Feeder Field 2 2 11 3" xfId="17364" xr:uid="{00000000-0005-0000-0000-0000C1430000}"/>
    <cellStyle name="Feeder Field 2 2 12" xfId="17365" xr:uid="{00000000-0005-0000-0000-0000C2430000}"/>
    <cellStyle name="Feeder Field 2 2 12 2" xfId="17366" xr:uid="{00000000-0005-0000-0000-0000C3430000}"/>
    <cellStyle name="Feeder Field 2 2 12 2 2" xfId="17367" xr:uid="{00000000-0005-0000-0000-0000C4430000}"/>
    <cellStyle name="Feeder Field 2 2 12 3" xfId="17368" xr:uid="{00000000-0005-0000-0000-0000C5430000}"/>
    <cellStyle name="Feeder Field 2 2 13" xfId="17369" xr:uid="{00000000-0005-0000-0000-0000C6430000}"/>
    <cellStyle name="Feeder Field 2 2 13 2" xfId="17370" xr:uid="{00000000-0005-0000-0000-0000C7430000}"/>
    <cellStyle name="Feeder Field 2 2 13 2 2" xfId="17371" xr:uid="{00000000-0005-0000-0000-0000C8430000}"/>
    <cellStyle name="Feeder Field 2 2 13 3" xfId="17372" xr:uid="{00000000-0005-0000-0000-0000C9430000}"/>
    <cellStyle name="Feeder Field 2 2 14" xfId="17373" xr:uid="{00000000-0005-0000-0000-0000CA430000}"/>
    <cellStyle name="Feeder Field 2 2 14 2" xfId="17374" xr:uid="{00000000-0005-0000-0000-0000CB430000}"/>
    <cellStyle name="Feeder Field 2 2 14 2 2" xfId="17375" xr:uid="{00000000-0005-0000-0000-0000CC430000}"/>
    <cellStyle name="Feeder Field 2 2 14 3" xfId="17376" xr:uid="{00000000-0005-0000-0000-0000CD430000}"/>
    <cellStyle name="Feeder Field 2 2 15" xfId="17377" xr:uid="{00000000-0005-0000-0000-0000CE430000}"/>
    <cellStyle name="Feeder Field 2 2 15 2" xfId="17378" xr:uid="{00000000-0005-0000-0000-0000CF430000}"/>
    <cellStyle name="Feeder Field 2 2 15 2 2" xfId="17379" xr:uid="{00000000-0005-0000-0000-0000D0430000}"/>
    <cellStyle name="Feeder Field 2 2 15 3" xfId="17380" xr:uid="{00000000-0005-0000-0000-0000D1430000}"/>
    <cellStyle name="Feeder Field 2 2 16" xfId="17381" xr:uid="{00000000-0005-0000-0000-0000D2430000}"/>
    <cellStyle name="Feeder Field 2 2 16 2" xfId="17382" xr:uid="{00000000-0005-0000-0000-0000D3430000}"/>
    <cellStyle name="Feeder Field 2 2 16 2 2" xfId="17383" xr:uid="{00000000-0005-0000-0000-0000D4430000}"/>
    <cellStyle name="Feeder Field 2 2 16 3" xfId="17384" xr:uid="{00000000-0005-0000-0000-0000D5430000}"/>
    <cellStyle name="Feeder Field 2 2 17" xfId="17385" xr:uid="{00000000-0005-0000-0000-0000D6430000}"/>
    <cellStyle name="Feeder Field 2 2 17 2" xfId="17386" xr:uid="{00000000-0005-0000-0000-0000D7430000}"/>
    <cellStyle name="Feeder Field 2 2 17 2 2" xfId="17387" xr:uid="{00000000-0005-0000-0000-0000D8430000}"/>
    <cellStyle name="Feeder Field 2 2 17 3" xfId="17388" xr:uid="{00000000-0005-0000-0000-0000D9430000}"/>
    <cellStyle name="Feeder Field 2 2 18" xfId="17389" xr:uid="{00000000-0005-0000-0000-0000DA430000}"/>
    <cellStyle name="Feeder Field 2 2 18 2" xfId="17390" xr:uid="{00000000-0005-0000-0000-0000DB430000}"/>
    <cellStyle name="Feeder Field 2 2 19" xfId="17391" xr:uid="{00000000-0005-0000-0000-0000DC430000}"/>
    <cellStyle name="Feeder Field 2 2 2" xfId="17392" xr:uid="{00000000-0005-0000-0000-0000DD430000}"/>
    <cellStyle name="Feeder Field 2 2 2 10" xfId="17393" xr:uid="{00000000-0005-0000-0000-0000DE430000}"/>
    <cellStyle name="Feeder Field 2 2 2 10 2" xfId="17394" xr:uid="{00000000-0005-0000-0000-0000DF430000}"/>
    <cellStyle name="Feeder Field 2 2 2 10 2 2" xfId="17395" xr:uid="{00000000-0005-0000-0000-0000E0430000}"/>
    <cellStyle name="Feeder Field 2 2 2 10 3" xfId="17396" xr:uid="{00000000-0005-0000-0000-0000E1430000}"/>
    <cellStyle name="Feeder Field 2 2 2 11" xfId="17397" xr:uid="{00000000-0005-0000-0000-0000E2430000}"/>
    <cellStyle name="Feeder Field 2 2 2 11 2" xfId="17398" xr:uid="{00000000-0005-0000-0000-0000E3430000}"/>
    <cellStyle name="Feeder Field 2 2 2 11 2 2" xfId="17399" xr:uid="{00000000-0005-0000-0000-0000E4430000}"/>
    <cellStyle name="Feeder Field 2 2 2 11 3" xfId="17400" xr:uid="{00000000-0005-0000-0000-0000E5430000}"/>
    <cellStyle name="Feeder Field 2 2 2 12" xfId="17401" xr:uid="{00000000-0005-0000-0000-0000E6430000}"/>
    <cellStyle name="Feeder Field 2 2 2 12 2" xfId="17402" xr:uid="{00000000-0005-0000-0000-0000E7430000}"/>
    <cellStyle name="Feeder Field 2 2 2 12 2 2" xfId="17403" xr:uid="{00000000-0005-0000-0000-0000E8430000}"/>
    <cellStyle name="Feeder Field 2 2 2 12 3" xfId="17404" xr:uid="{00000000-0005-0000-0000-0000E9430000}"/>
    <cellStyle name="Feeder Field 2 2 2 13" xfId="17405" xr:uid="{00000000-0005-0000-0000-0000EA430000}"/>
    <cellStyle name="Feeder Field 2 2 2 13 2" xfId="17406" xr:uid="{00000000-0005-0000-0000-0000EB430000}"/>
    <cellStyle name="Feeder Field 2 2 2 13 2 2" xfId="17407" xr:uid="{00000000-0005-0000-0000-0000EC430000}"/>
    <cellStyle name="Feeder Field 2 2 2 13 3" xfId="17408" xr:uid="{00000000-0005-0000-0000-0000ED430000}"/>
    <cellStyle name="Feeder Field 2 2 2 14" xfId="17409" xr:uid="{00000000-0005-0000-0000-0000EE430000}"/>
    <cellStyle name="Feeder Field 2 2 2 14 2" xfId="17410" xr:uid="{00000000-0005-0000-0000-0000EF430000}"/>
    <cellStyle name="Feeder Field 2 2 2 14 2 2" xfId="17411" xr:uid="{00000000-0005-0000-0000-0000F0430000}"/>
    <cellStyle name="Feeder Field 2 2 2 14 3" xfId="17412" xr:uid="{00000000-0005-0000-0000-0000F1430000}"/>
    <cellStyle name="Feeder Field 2 2 2 15" xfId="17413" xr:uid="{00000000-0005-0000-0000-0000F2430000}"/>
    <cellStyle name="Feeder Field 2 2 2 15 2" xfId="17414" xr:uid="{00000000-0005-0000-0000-0000F3430000}"/>
    <cellStyle name="Feeder Field 2 2 2 15 2 2" xfId="17415" xr:uid="{00000000-0005-0000-0000-0000F4430000}"/>
    <cellStyle name="Feeder Field 2 2 2 15 3" xfId="17416" xr:uid="{00000000-0005-0000-0000-0000F5430000}"/>
    <cellStyle name="Feeder Field 2 2 2 16" xfId="17417" xr:uid="{00000000-0005-0000-0000-0000F6430000}"/>
    <cellStyle name="Feeder Field 2 2 2 16 2" xfId="17418" xr:uid="{00000000-0005-0000-0000-0000F7430000}"/>
    <cellStyle name="Feeder Field 2 2 2 16 2 2" xfId="17419" xr:uid="{00000000-0005-0000-0000-0000F8430000}"/>
    <cellStyle name="Feeder Field 2 2 2 16 3" xfId="17420" xr:uid="{00000000-0005-0000-0000-0000F9430000}"/>
    <cellStyle name="Feeder Field 2 2 2 17" xfId="17421" xr:uid="{00000000-0005-0000-0000-0000FA430000}"/>
    <cellStyle name="Feeder Field 2 2 2 17 2" xfId="17422" xr:uid="{00000000-0005-0000-0000-0000FB430000}"/>
    <cellStyle name="Feeder Field 2 2 2 17 2 2" xfId="17423" xr:uid="{00000000-0005-0000-0000-0000FC430000}"/>
    <cellStyle name="Feeder Field 2 2 2 17 3" xfId="17424" xr:uid="{00000000-0005-0000-0000-0000FD430000}"/>
    <cellStyle name="Feeder Field 2 2 2 18" xfId="17425" xr:uid="{00000000-0005-0000-0000-0000FE430000}"/>
    <cellStyle name="Feeder Field 2 2 2 18 2" xfId="17426" xr:uid="{00000000-0005-0000-0000-0000FF430000}"/>
    <cellStyle name="Feeder Field 2 2 2 18 2 2" xfId="17427" xr:uid="{00000000-0005-0000-0000-000000440000}"/>
    <cellStyle name="Feeder Field 2 2 2 18 3" xfId="17428" xr:uid="{00000000-0005-0000-0000-000001440000}"/>
    <cellStyle name="Feeder Field 2 2 2 19" xfId="17429" xr:uid="{00000000-0005-0000-0000-000002440000}"/>
    <cellStyle name="Feeder Field 2 2 2 19 2" xfId="17430" xr:uid="{00000000-0005-0000-0000-000003440000}"/>
    <cellStyle name="Feeder Field 2 2 2 19 2 2" xfId="17431" xr:uid="{00000000-0005-0000-0000-000004440000}"/>
    <cellStyle name="Feeder Field 2 2 2 19 3" xfId="17432" xr:uid="{00000000-0005-0000-0000-000005440000}"/>
    <cellStyle name="Feeder Field 2 2 2 2" xfId="17433" xr:uid="{00000000-0005-0000-0000-000006440000}"/>
    <cellStyle name="Feeder Field 2 2 2 2 2" xfId="17434" xr:uid="{00000000-0005-0000-0000-000007440000}"/>
    <cellStyle name="Feeder Field 2 2 2 2 2 2" xfId="17435" xr:uid="{00000000-0005-0000-0000-000008440000}"/>
    <cellStyle name="Feeder Field 2 2 2 2 2 3" xfId="17436" xr:uid="{00000000-0005-0000-0000-000009440000}"/>
    <cellStyle name="Feeder Field 2 2 2 2 3" xfId="17437" xr:uid="{00000000-0005-0000-0000-00000A440000}"/>
    <cellStyle name="Feeder Field 2 2 2 2 3 2" xfId="17438" xr:uid="{00000000-0005-0000-0000-00000B440000}"/>
    <cellStyle name="Feeder Field 2 2 2 2 4" xfId="17439" xr:uid="{00000000-0005-0000-0000-00000C440000}"/>
    <cellStyle name="Feeder Field 2 2 2 20" xfId="17440" xr:uid="{00000000-0005-0000-0000-00000D440000}"/>
    <cellStyle name="Feeder Field 2 2 2 20 2" xfId="17441" xr:uid="{00000000-0005-0000-0000-00000E440000}"/>
    <cellStyle name="Feeder Field 2 2 2 20 2 2" xfId="17442" xr:uid="{00000000-0005-0000-0000-00000F440000}"/>
    <cellStyle name="Feeder Field 2 2 2 20 3" xfId="17443" xr:uid="{00000000-0005-0000-0000-000010440000}"/>
    <cellStyle name="Feeder Field 2 2 2 21" xfId="17444" xr:uid="{00000000-0005-0000-0000-000011440000}"/>
    <cellStyle name="Feeder Field 2 2 2 21 2" xfId="17445" xr:uid="{00000000-0005-0000-0000-000012440000}"/>
    <cellStyle name="Feeder Field 2 2 2 22" xfId="17446" xr:uid="{00000000-0005-0000-0000-000013440000}"/>
    <cellStyle name="Feeder Field 2 2 2 23" xfId="17447" xr:uid="{00000000-0005-0000-0000-000014440000}"/>
    <cellStyle name="Feeder Field 2 2 2 3" xfId="17448" xr:uid="{00000000-0005-0000-0000-000015440000}"/>
    <cellStyle name="Feeder Field 2 2 2 3 2" xfId="17449" xr:uid="{00000000-0005-0000-0000-000016440000}"/>
    <cellStyle name="Feeder Field 2 2 2 3 2 2" xfId="17450" xr:uid="{00000000-0005-0000-0000-000017440000}"/>
    <cellStyle name="Feeder Field 2 2 2 3 3" xfId="17451" xr:uid="{00000000-0005-0000-0000-000018440000}"/>
    <cellStyle name="Feeder Field 2 2 2 3 4" xfId="17452" xr:uid="{00000000-0005-0000-0000-000019440000}"/>
    <cellStyle name="Feeder Field 2 2 2 4" xfId="17453" xr:uid="{00000000-0005-0000-0000-00001A440000}"/>
    <cellStyle name="Feeder Field 2 2 2 4 2" xfId="17454" xr:uid="{00000000-0005-0000-0000-00001B440000}"/>
    <cellStyle name="Feeder Field 2 2 2 4 2 2" xfId="17455" xr:uid="{00000000-0005-0000-0000-00001C440000}"/>
    <cellStyle name="Feeder Field 2 2 2 4 3" xfId="17456" xr:uid="{00000000-0005-0000-0000-00001D440000}"/>
    <cellStyle name="Feeder Field 2 2 2 4 4" xfId="17457" xr:uid="{00000000-0005-0000-0000-00001E440000}"/>
    <cellStyle name="Feeder Field 2 2 2 5" xfId="17458" xr:uid="{00000000-0005-0000-0000-00001F440000}"/>
    <cellStyle name="Feeder Field 2 2 2 5 2" xfId="17459" xr:uid="{00000000-0005-0000-0000-000020440000}"/>
    <cellStyle name="Feeder Field 2 2 2 5 2 2" xfId="17460" xr:uid="{00000000-0005-0000-0000-000021440000}"/>
    <cellStyle name="Feeder Field 2 2 2 5 3" xfId="17461" xr:uid="{00000000-0005-0000-0000-000022440000}"/>
    <cellStyle name="Feeder Field 2 2 2 6" xfId="17462" xr:uid="{00000000-0005-0000-0000-000023440000}"/>
    <cellStyle name="Feeder Field 2 2 2 6 2" xfId="17463" xr:uid="{00000000-0005-0000-0000-000024440000}"/>
    <cellStyle name="Feeder Field 2 2 2 6 2 2" xfId="17464" xr:uid="{00000000-0005-0000-0000-000025440000}"/>
    <cellStyle name="Feeder Field 2 2 2 6 3" xfId="17465" xr:uid="{00000000-0005-0000-0000-000026440000}"/>
    <cellStyle name="Feeder Field 2 2 2 7" xfId="17466" xr:uid="{00000000-0005-0000-0000-000027440000}"/>
    <cellStyle name="Feeder Field 2 2 2 7 2" xfId="17467" xr:uid="{00000000-0005-0000-0000-000028440000}"/>
    <cellStyle name="Feeder Field 2 2 2 7 2 2" xfId="17468" xr:uid="{00000000-0005-0000-0000-000029440000}"/>
    <cellStyle name="Feeder Field 2 2 2 7 3" xfId="17469" xr:uid="{00000000-0005-0000-0000-00002A440000}"/>
    <cellStyle name="Feeder Field 2 2 2 8" xfId="17470" xr:uid="{00000000-0005-0000-0000-00002B440000}"/>
    <cellStyle name="Feeder Field 2 2 2 8 2" xfId="17471" xr:uid="{00000000-0005-0000-0000-00002C440000}"/>
    <cellStyle name="Feeder Field 2 2 2 8 2 2" xfId="17472" xr:uid="{00000000-0005-0000-0000-00002D440000}"/>
    <cellStyle name="Feeder Field 2 2 2 8 3" xfId="17473" xr:uid="{00000000-0005-0000-0000-00002E440000}"/>
    <cellStyle name="Feeder Field 2 2 2 9" xfId="17474" xr:uid="{00000000-0005-0000-0000-00002F440000}"/>
    <cellStyle name="Feeder Field 2 2 2 9 2" xfId="17475" xr:uid="{00000000-0005-0000-0000-000030440000}"/>
    <cellStyle name="Feeder Field 2 2 2 9 2 2" xfId="17476" xr:uid="{00000000-0005-0000-0000-000031440000}"/>
    <cellStyle name="Feeder Field 2 2 2 9 3" xfId="17477" xr:uid="{00000000-0005-0000-0000-000032440000}"/>
    <cellStyle name="Feeder Field 2 2 20" xfId="17478" xr:uid="{00000000-0005-0000-0000-000033440000}"/>
    <cellStyle name="Feeder Field 2 2 3" xfId="17479" xr:uid="{00000000-0005-0000-0000-000034440000}"/>
    <cellStyle name="Feeder Field 2 2 3 2" xfId="17480" xr:uid="{00000000-0005-0000-0000-000035440000}"/>
    <cellStyle name="Feeder Field 2 2 3 2 2" xfId="17481" xr:uid="{00000000-0005-0000-0000-000036440000}"/>
    <cellStyle name="Feeder Field 2 2 3 2 3" xfId="17482" xr:uid="{00000000-0005-0000-0000-000037440000}"/>
    <cellStyle name="Feeder Field 2 2 3 3" xfId="17483" xr:uid="{00000000-0005-0000-0000-000038440000}"/>
    <cellStyle name="Feeder Field 2 2 3 3 2" xfId="17484" xr:uid="{00000000-0005-0000-0000-000039440000}"/>
    <cellStyle name="Feeder Field 2 2 3 4" xfId="17485" xr:uid="{00000000-0005-0000-0000-00003A440000}"/>
    <cellStyle name="Feeder Field 2 2 4" xfId="17486" xr:uid="{00000000-0005-0000-0000-00003B440000}"/>
    <cellStyle name="Feeder Field 2 2 4 2" xfId="17487" xr:uid="{00000000-0005-0000-0000-00003C440000}"/>
    <cellStyle name="Feeder Field 2 2 4 2 2" xfId="17488" xr:uid="{00000000-0005-0000-0000-00003D440000}"/>
    <cellStyle name="Feeder Field 2 2 4 3" xfId="17489" xr:uid="{00000000-0005-0000-0000-00003E440000}"/>
    <cellStyle name="Feeder Field 2 2 4 4" xfId="17490" xr:uid="{00000000-0005-0000-0000-00003F440000}"/>
    <cellStyle name="Feeder Field 2 2 5" xfId="17491" xr:uid="{00000000-0005-0000-0000-000040440000}"/>
    <cellStyle name="Feeder Field 2 2 5 2" xfId="17492" xr:uid="{00000000-0005-0000-0000-000041440000}"/>
    <cellStyle name="Feeder Field 2 2 5 2 2" xfId="17493" xr:uid="{00000000-0005-0000-0000-000042440000}"/>
    <cellStyle name="Feeder Field 2 2 5 3" xfId="17494" xr:uid="{00000000-0005-0000-0000-000043440000}"/>
    <cellStyle name="Feeder Field 2 2 5 4" xfId="17495" xr:uid="{00000000-0005-0000-0000-000044440000}"/>
    <cellStyle name="Feeder Field 2 2 6" xfId="17496" xr:uid="{00000000-0005-0000-0000-000045440000}"/>
    <cellStyle name="Feeder Field 2 2 6 2" xfId="17497" xr:uid="{00000000-0005-0000-0000-000046440000}"/>
    <cellStyle name="Feeder Field 2 2 6 2 2" xfId="17498" xr:uid="{00000000-0005-0000-0000-000047440000}"/>
    <cellStyle name="Feeder Field 2 2 6 3" xfId="17499" xr:uid="{00000000-0005-0000-0000-000048440000}"/>
    <cellStyle name="Feeder Field 2 2 7" xfId="17500" xr:uid="{00000000-0005-0000-0000-000049440000}"/>
    <cellStyle name="Feeder Field 2 2 7 2" xfId="17501" xr:uid="{00000000-0005-0000-0000-00004A440000}"/>
    <cellStyle name="Feeder Field 2 2 7 2 2" xfId="17502" xr:uid="{00000000-0005-0000-0000-00004B440000}"/>
    <cellStyle name="Feeder Field 2 2 7 3" xfId="17503" xr:uid="{00000000-0005-0000-0000-00004C440000}"/>
    <cellStyle name="Feeder Field 2 2 8" xfId="17504" xr:uid="{00000000-0005-0000-0000-00004D440000}"/>
    <cellStyle name="Feeder Field 2 2 8 2" xfId="17505" xr:uid="{00000000-0005-0000-0000-00004E440000}"/>
    <cellStyle name="Feeder Field 2 2 8 2 2" xfId="17506" xr:uid="{00000000-0005-0000-0000-00004F440000}"/>
    <cellStyle name="Feeder Field 2 2 8 3" xfId="17507" xr:uid="{00000000-0005-0000-0000-000050440000}"/>
    <cellStyle name="Feeder Field 2 2 9" xfId="17508" xr:uid="{00000000-0005-0000-0000-000051440000}"/>
    <cellStyle name="Feeder Field 2 2 9 2" xfId="17509" xr:uid="{00000000-0005-0000-0000-000052440000}"/>
    <cellStyle name="Feeder Field 2 2 9 2 2" xfId="17510" xr:uid="{00000000-0005-0000-0000-000053440000}"/>
    <cellStyle name="Feeder Field 2 2 9 3" xfId="17511" xr:uid="{00000000-0005-0000-0000-000054440000}"/>
    <cellStyle name="Feeder Field 2 20" xfId="17512" xr:uid="{00000000-0005-0000-0000-000055440000}"/>
    <cellStyle name="Feeder Field 2 20 2" xfId="17513" xr:uid="{00000000-0005-0000-0000-000056440000}"/>
    <cellStyle name="Feeder Field 2 20 2 2" xfId="17514" xr:uid="{00000000-0005-0000-0000-000057440000}"/>
    <cellStyle name="Feeder Field 2 20 3" xfId="17515" xr:uid="{00000000-0005-0000-0000-000058440000}"/>
    <cellStyle name="Feeder Field 2 21" xfId="17516" xr:uid="{00000000-0005-0000-0000-000059440000}"/>
    <cellStyle name="Feeder Field 2 21 2" xfId="17517" xr:uid="{00000000-0005-0000-0000-00005A440000}"/>
    <cellStyle name="Feeder Field 2 22" xfId="17518" xr:uid="{00000000-0005-0000-0000-00005B440000}"/>
    <cellStyle name="Feeder Field 2 23" xfId="17519" xr:uid="{00000000-0005-0000-0000-00005C440000}"/>
    <cellStyle name="Feeder Field 2 3" xfId="17520" xr:uid="{00000000-0005-0000-0000-00005D440000}"/>
    <cellStyle name="Feeder Field 2 3 10" xfId="17521" xr:uid="{00000000-0005-0000-0000-00005E440000}"/>
    <cellStyle name="Feeder Field 2 3 10 2" xfId="17522" xr:uid="{00000000-0005-0000-0000-00005F440000}"/>
    <cellStyle name="Feeder Field 2 3 10 2 2" xfId="17523" xr:uid="{00000000-0005-0000-0000-000060440000}"/>
    <cellStyle name="Feeder Field 2 3 10 3" xfId="17524" xr:uid="{00000000-0005-0000-0000-000061440000}"/>
    <cellStyle name="Feeder Field 2 3 11" xfId="17525" xr:uid="{00000000-0005-0000-0000-000062440000}"/>
    <cellStyle name="Feeder Field 2 3 11 2" xfId="17526" xr:uid="{00000000-0005-0000-0000-000063440000}"/>
    <cellStyle name="Feeder Field 2 3 11 2 2" xfId="17527" xr:uid="{00000000-0005-0000-0000-000064440000}"/>
    <cellStyle name="Feeder Field 2 3 11 3" xfId="17528" xr:uid="{00000000-0005-0000-0000-000065440000}"/>
    <cellStyle name="Feeder Field 2 3 12" xfId="17529" xr:uid="{00000000-0005-0000-0000-000066440000}"/>
    <cellStyle name="Feeder Field 2 3 12 2" xfId="17530" xr:uid="{00000000-0005-0000-0000-000067440000}"/>
    <cellStyle name="Feeder Field 2 3 12 2 2" xfId="17531" xr:uid="{00000000-0005-0000-0000-000068440000}"/>
    <cellStyle name="Feeder Field 2 3 12 3" xfId="17532" xr:uid="{00000000-0005-0000-0000-000069440000}"/>
    <cellStyle name="Feeder Field 2 3 13" xfId="17533" xr:uid="{00000000-0005-0000-0000-00006A440000}"/>
    <cellStyle name="Feeder Field 2 3 13 2" xfId="17534" xr:uid="{00000000-0005-0000-0000-00006B440000}"/>
    <cellStyle name="Feeder Field 2 3 13 2 2" xfId="17535" xr:uid="{00000000-0005-0000-0000-00006C440000}"/>
    <cellStyle name="Feeder Field 2 3 13 3" xfId="17536" xr:uid="{00000000-0005-0000-0000-00006D440000}"/>
    <cellStyle name="Feeder Field 2 3 14" xfId="17537" xr:uid="{00000000-0005-0000-0000-00006E440000}"/>
    <cellStyle name="Feeder Field 2 3 14 2" xfId="17538" xr:uid="{00000000-0005-0000-0000-00006F440000}"/>
    <cellStyle name="Feeder Field 2 3 14 2 2" xfId="17539" xr:uid="{00000000-0005-0000-0000-000070440000}"/>
    <cellStyle name="Feeder Field 2 3 14 3" xfId="17540" xr:uid="{00000000-0005-0000-0000-000071440000}"/>
    <cellStyle name="Feeder Field 2 3 15" xfId="17541" xr:uid="{00000000-0005-0000-0000-000072440000}"/>
    <cellStyle name="Feeder Field 2 3 15 2" xfId="17542" xr:uid="{00000000-0005-0000-0000-000073440000}"/>
    <cellStyle name="Feeder Field 2 3 15 2 2" xfId="17543" xr:uid="{00000000-0005-0000-0000-000074440000}"/>
    <cellStyle name="Feeder Field 2 3 15 3" xfId="17544" xr:uid="{00000000-0005-0000-0000-000075440000}"/>
    <cellStyle name="Feeder Field 2 3 16" xfId="17545" xr:uid="{00000000-0005-0000-0000-000076440000}"/>
    <cellStyle name="Feeder Field 2 3 16 2" xfId="17546" xr:uid="{00000000-0005-0000-0000-000077440000}"/>
    <cellStyle name="Feeder Field 2 3 16 2 2" xfId="17547" xr:uid="{00000000-0005-0000-0000-000078440000}"/>
    <cellStyle name="Feeder Field 2 3 16 3" xfId="17548" xr:uid="{00000000-0005-0000-0000-000079440000}"/>
    <cellStyle name="Feeder Field 2 3 17" xfId="17549" xr:uid="{00000000-0005-0000-0000-00007A440000}"/>
    <cellStyle name="Feeder Field 2 3 17 2" xfId="17550" xr:uid="{00000000-0005-0000-0000-00007B440000}"/>
    <cellStyle name="Feeder Field 2 3 17 2 2" xfId="17551" xr:uid="{00000000-0005-0000-0000-00007C440000}"/>
    <cellStyle name="Feeder Field 2 3 17 3" xfId="17552" xr:uid="{00000000-0005-0000-0000-00007D440000}"/>
    <cellStyle name="Feeder Field 2 3 18" xfId="17553" xr:uid="{00000000-0005-0000-0000-00007E440000}"/>
    <cellStyle name="Feeder Field 2 3 18 2" xfId="17554" xr:uid="{00000000-0005-0000-0000-00007F440000}"/>
    <cellStyle name="Feeder Field 2 3 19" xfId="17555" xr:uid="{00000000-0005-0000-0000-000080440000}"/>
    <cellStyle name="Feeder Field 2 3 2" xfId="17556" xr:uid="{00000000-0005-0000-0000-000081440000}"/>
    <cellStyle name="Feeder Field 2 3 2 10" xfId="17557" xr:uid="{00000000-0005-0000-0000-000082440000}"/>
    <cellStyle name="Feeder Field 2 3 2 10 2" xfId="17558" xr:uid="{00000000-0005-0000-0000-000083440000}"/>
    <cellStyle name="Feeder Field 2 3 2 10 2 2" xfId="17559" xr:uid="{00000000-0005-0000-0000-000084440000}"/>
    <cellStyle name="Feeder Field 2 3 2 10 3" xfId="17560" xr:uid="{00000000-0005-0000-0000-000085440000}"/>
    <cellStyle name="Feeder Field 2 3 2 11" xfId="17561" xr:uid="{00000000-0005-0000-0000-000086440000}"/>
    <cellStyle name="Feeder Field 2 3 2 11 2" xfId="17562" xr:uid="{00000000-0005-0000-0000-000087440000}"/>
    <cellStyle name="Feeder Field 2 3 2 11 2 2" xfId="17563" xr:uid="{00000000-0005-0000-0000-000088440000}"/>
    <cellStyle name="Feeder Field 2 3 2 11 3" xfId="17564" xr:uid="{00000000-0005-0000-0000-000089440000}"/>
    <cellStyle name="Feeder Field 2 3 2 12" xfId="17565" xr:uid="{00000000-0005-0000-0000-00008A440000}"/>
    <cellStyle name="Feeder Field 2 3 2 12 2" xfId="17566" xr:uid="{00000000-0005-0000-0000-00008B440000}"/>
    <cellStyle name="Feeder Field 2 3 2 12 2 2" xfId="17567" xr:uid="{00000000-0005-0000-0000-00008C440000}"/>
    <cellStyle name="Feeder Field 2 3 2 12 3" xfId="17568" xr:uid="{00000000-0005-0000-0000-00008D440000}"/>
    <cellStyle name="Feeder Field 2 3 2 13" xfId="17569" xr:uid="{00000000-0005-0000-0000-00008E440000}"/>
    <cellStyle name="Feeder Field 2 3 2 13 2" xfId="17570" xr:uid="{00000000-0005-0000-0000-00008F440000}"/>
    <cellStyle name="Feeder Field 2 3 2 13 2 2" xfId="17571" xr:uid="{00000000-0005-0000-0000-000090440000}"/>
    <cellStyle name="Feeder Field 2 3 2 13 3" xfId="17572" xr:uid="{00000000-0005-0000-0000-000091440000}"/>
    <cellStyle name="Feeder Field 2 3 2 14" xfId="17573" xr:uid="{00000000-0005-0000-0000-000092440000}"/>
    <cellStyle name="Feeder Field 2 3 2 14 2" xfId="17574" xr:uid="{00000000-0005-0000-0000-000093440000}"/>
    <cellStyle name="Feeder Field 2 3 2 14 2 2" xfId="17575" xr:uid="{00000000-0005-0000-0000-000094440000}"/>
    <cellStyle name="Feeder Field 2 3 2 14 3" xfId="17576" xr:uid="{00000000-0005-0000-0000-000095440000}"/>
    <cellStyle name="Feeder Field 2 3 2 15" xfId="17577" xr:uid="{00000000-0005-0000-0000-000096440000}"/>
    <cellStyle name="Feeder Field 2 3 2 15 2" xfId="17578" xr:uid="{00000000-0005-0000-0000-000097440000}"/>
    <cellStyle name="Feeder Field 2 3 2 15 2 2" xfId="17579" xr:uid="{00000000-0005-0000-0000-000098440000}"/>
    <cellStyle name="Feeder Field 2 3 2 15 3" xfId="17580" xr:uid="{00000000-0005-0000-0000-000099440000}"/>
    <cellStyle name="Feeder Field 2 3 2 16" xfId="17581" xr:uid="{00000000-0005-0000-0000-00009A440000}"/>
    <cellStyle name="Feeder Field 2 3 2 16 2" xfId="17582" xr:uid="{00000000-0005-0000-0000-00009B440000}"/>
    <cellStyle name="Feeder Field 2 3 2 16 2 2" xfId="17583" xr:uid="{00000000-0005-0000-0000-00009C440000}"/>
    <cellStyle name="Feeder Field 2 3 2 16 3" xfId="17584" xr:uid="{00000000-0005-0000-0000-00009D440000}"/>
    <cellStyle name="Feeder Field 2 3 2 17" xfId="17585" xr:uid="{00000000-0005-0000-0000-00009E440000}"/>
    <cellStyle name="Feeder Field 2 3 2 17 2" xfId="17586" xr:uid="{00000000-0005-0000-0000-00009F440000}"/>
    <cellStyle name="Feeder Field 2 3 2 17 2 2" xfId="17587" xr:uid="{00000000-0005-0000-0000-0000A0440000}"/>
    <cellStyle name="Feeder Field 2 3 2 17 3" xfId="17588" xr:uid="{00000000-0005-0000-0000-0000A1440000}"/>
    <cellStyle name="Feeder Field 2 3 2 18" xfId="17589" xr:uid="{00000000-0005-0000-0000-0000A2440000}"/>
    <cellStyle name="Feeder Field 2 3 2 18 2" xfId="17590" xr:uid="{00000000-0005-0000-0000-0000A3440000}"/>
    <cellStyle name="Feeder Field 2 3 2 18 2 2" xfId="17591" xr:uid="{00000000-0005-0000-0000-0000A4440000}"/>
    <cellStyle name="Feeder Field 2 3 2 18 3" xfId="17592" xr:uid="{00000000-0005-0000-0000-0000A5440000}"/>
    <cellStyle name="Feeder Field 2 3 2 19" xfId="17593" xr:uid="{00000000-0005-0000-0000-0000A6440000}"/>
    <cellStyle name="Feeder Field 2 3 2 19 2" xfId="17594" xr:uid="{00000000-0005-0000-0000-0000A7440000}"/>
    <cellStyle name="Feeder Field 2 3 2 19 2 2" xfId="17595" xr:uid="{00000000-0005-0000-0000-0000A8440000}"/>
    <cellStyle name="Feeder Field 2 3 2 19 3" xfId="17596" xr:uid="{00000000-0005-0000-0000-0000A9440000}"/>
    <cellStyle name="Feeder Field 2 3 2 2" xfId="17597" xr:uid="{00000000-0005-0000-0000-0000AA440000}"/>
    <cellStyle name="Feeder Field 2 3 2 2 2" xfId="17598" xr:uid="{00000000-0005-0000-0000-0000AB440000}"/>
    <cellStyle name="Feeder Field 2 3 2 2 2 2" xfId="17599" xr:uid="{00000000-0005-0000-0000-0000AC440000}"/>
    <cellStyle name="Feeder Field 2 3 2 2 3" xfId="17600" xr:uid="{00000000-0005-0000-0000-0000AD440000}"/>
    <cellStyle name="Feeder Field 2 3 2 2 4" xfId="17601" xr:uid="{00000000-0005-0000-0000-0000AE440000}"/>
    <cellStyle name="Feeder Field 2 3 2 20" xfId="17602" xr:uid="{00000000-0005-0000-0000-0000AF440000}"/>
    <cellStyle name="Feeder Field 2 3 2 20 2" xfId="17603" xr:uid="{00000000-0005-0000-0000-0000B0440000}"/>
    <cellStyle name="Feeder Field 2 3 2 20 2 2" xfId="17604" xr:uid="{00000000-0005-0000-0000-0000B1440000}"/>
    <cellStyle name="Feeder Field 2 3 2 20 3" xfId="17605" xr:uid="{00000000-0005-0000-0000-0000B2440000}"/>
    <cellStyle name="Feeder Field 2 3 2 21" xfId="17606" xr:uid="{00000000-0005-0000-0000-0000B3440000}"/>
    <cellStyle name="Feeder Field 2 3 2 21 2" xfId="17607" xr:uid="{00000000-0005-0000-0000-0000B4440000}"/>
    <cellStyle name="Feeder Field 2 3 2 22" xfId="17608" xr:uid="{00000000-0005-0000-0000-0000B5440000}"/>
    <cellStyle name="Feeder Field 2 3 2 23" xfId="17609" xr:uid="{00000000-0005-0000-0000-0000B6440000}"/>
    <cellStyle name="Feeder Field 2 3 2 3" xfId="17610" xr:uid="{00000000-0005-0000-0000-0000B7440000}"/>
    <cellStyle name="Feeder Field 2 3 2 3 2" xfId="17611" xr:uid="{00000000-0005-0000-0000-0000B8440000}"/>
    <cellStyle name="Feeder Field 2 3 2 3 2 2" xfId="17612" xr:uid="{00000000-0005-0000-0000-0000B9440000}"/>
    <cellStyle name="Feeder Field 2 3 2 3 3" xfId="17613" xr:uid="{00000000-0005-0000-0000-0000BA440000}"/>
    <cellStyle name="Feeder Field 2 3 2 3 4" xfId="17614" xr:uid="{00000000-0005-0000-0000-0000BB440000}"/>
    <cellStyle name="Feeder Field 2 3 2 4" xfId="17615" xr:uid="{00000000-0005-0000-0000-0000BC440000}"/>
    <cellStyle name="Feeder Field 2 3 2 4 2" xfId="17616" xr:uid="{00000000-0005-0000-0000-0000BD440000}"/>
    <cellStyle name="Feeder Field 2 3 2 4 2 2" xfId="17617" xr:uid="{00000000-0005-0000-0000-0000BE440000}"/>
    <cellStyle name="Feeder Field 2 3 2 4 3" xfId="17618" xr:uid="{00000000-0005-0000-0000-0000BF440000}"/>
    <cellStyle name="Feeder Field 2 3 2 5" xfId="17619" xr:uid="{00000000-0005-0000-0000-0000C0440000}"/>
    <cellStyle name="Feeder Field 2 3 2 5 2" xfId="17620" xr:uid="{00000000-0005-0000-0000-0000C1440000}"/>
    <cellStyle name="Feeder Field 2 3 2 5 2 2" xfId="17621" xr:uid="{00000000-0005-0000-0000-0000C2440000}"/>
    <cellStyle name="Feeder Field 2 3 2 5 3" xfId="17622" xr:uid="{00000000-0005-0000-0000-0000C3440000}"/>
    <cellStyle name="Feeder Field 2 3 2 6" xfId="17623" xr:uid="{00000000-0005-0000-0000-0000C4440000}"/>
    <cellStyle name="Feeder Field 2 3 2 6 2" xfId="17624" xr:uid="{00000000-0005-0000-0000-0000C5440000}"/>
    <cellStyle name="Feeder Field 2 3 2 6 2 2" xfId="17625" xr:uid="{00000000-0005-0000-0000-0000C6440000}"/>
    <cellStyle name="Feeder Field 2 3 2 6 3" xfId="17626" xr:uid="{00000000-0005-0000-0000-0000C7440000}"/>
    <cellStyle name="Feeder Field 2 3 2 7" xfId="17627" xr:uid="{00000000-0005-0000-0000-0000C8440000}"/>
    <cellStyle name="Feeder Field 2 3 2 7 2" xfId="17628" xr:uid="{00000000-0005-0000-0000-0000C9440000}"/>
    <cellStyle name="Feeder Field 2 3 2 7 2 2" xfId="17629" xr:uid="{00000000-0005-0000-0000-0000CA440000}"/>
    <cellStyle name="Feeder Field 2 3 2 7 3" xfId="17630" xr:uid="{00000000-0005-0000-0000-0000CB440000}"/>
    <cellStyle name="Feeder Field 2 3 2 8" xfId="17631" xr:uid="{00000000-0005-0000-0000-0000CC440000}"/>
    <cellStyle name="Feeder Field 2 3 2 8 2" xfId="17632" xr:uid="{00000000-0005-0000-0000-0000CD440000}"/>
    <cellStyle name="Feeder Field 2 3 2 8 2 2" xfId="17633" xr:uid="{00000000-0005-0000-0000-0000CE440000}"/>
    <cellStyle name="Feeder Field 2 3 2 8 3" xfId="17634" xr:uid="{00000000-0005-0000-0000-0000CF440000}"/>
    <cellStyle name="Feeder Field 2 3 2 9" xfId="17635" xr:uid="{00000000-0005-0000-0000-0000D0440000}"/>
    <cellStyle name="Feeder Field 2 3 2 9 2" xfId="17636" xr:uid="{00000000-0005-0000-0000-0000D1440000}"/>
    <cellStyle name="Feeder Field 2 3 2 9 2 2" xfId="17637" xr:uid="{00000000-0005-0000-0000-0000D2440000}"/>
    <cellStyle name="Feeder Field 2 3 2 9 3" xfId="17638" xr:uid="{00000000-0005-0000-0000-0000D3440000}"/>
    <cellStyle name="Feeder Field 2 3 20" xfId="17639" xr:uid="{00000000-0005-0000-0000-0000D4440000}"/>
    <cellStyle name="Feeder Field 2 3 3" xfId="17640" xr:uid="{00000000-0005-0000-0000-0000D5440000}"/>
    <cellStyle name="Feeder Field 2 3 3 2" xfId="17641" xr:uid="{00000000-0005-0000-0000-0000D6440000}"/>
    <cellStyle name="Feeder Field 2 3 3 2 2" xfId="17642" xr:uid="{00000000-0005-0000-0000-0000D7440000}"/>
    <cellStyle name="Feeder Field 2 3 3 3" xfId="17643" xr:uid="{00000000-0005-0000-0000-0000D8440000}"/>
    <cellStyle name="Feeder Field 2 3 3 4" xfId="17644" xr:uid="{00000000-0005-0000-0000-0000D9440000}"/>
    <cellStyle name="Feeder Field 2 3 4" xfId="17645" xr:uid="{00000000-0005-0000-0000-0000DA440000}"/>
    <cellStyle name="Feeder Field 2 3 4 2" xfId="17646" xr:uid="{00000000-0005-0000-0000-0000DB440000}"/>
    <cellStyle name="Feeder Field 2 3 4 2 2" xfId="17647" xr:uid="{00000000-0005-0000-0000-0000DC440000}"/>
    <cellStyle name="Feeder Field 2 3 4 3" xfId="17648" xr:uid="{00000000-0005-0000-0000-0000DD440000}"/>
    <cellStyle name="Feeder Field 2 3 4 4" xfId="17649" xr:uid="{00000000-0005-0000-0000-0000DE440000}"/>
    <cellStyle name="Feeder Field 2 3 5" xfId="17650" xr:uid="{00000000-0005-0000-0000-0000DF440000}"/>
    <cellStyle name="Feeder Field 2 3 5 2" xfId="17651" xr:uid="{00000000-0005-0000-0000-0000E0440000}"/>
    <cellStyle name="Feeder Field 2 3 5 2 2" xfId="17652" xr:uid="{00000000-0005-0000-0000-0000E1440000}"/>
    <cellStyle name="Feeder Field 2 3 5 3" xfId="17653" xr:uid="{00000000-0005-0000-0000-0000E2440000}"/>
    <cellStyle name="Feeder Field 2 3 6" xfId="17654" xr:uid="{00000000-0005-0000-0000-0000E3440000}"/>
    <cellStyle name="Feeder Field 2 3 6 2" xfId="17655" xr:uid="{00000000-0005-0000-0000-0000E4440000}"/>
    <cellStyle name="Feeder Field 2 3 6 2 2" xfId="17656" xr:uid="{00000000-0005-0000-0000-0000E5440000}"/>
    <cellStyle name="Feeder Field 2 3 6 3" xfId="17657" xr:uid="{00000000-0005-0000-0000-0000E6440000}"/>
    <cellStyle name="Feeder Field 2 3 7" xfId="17658" xr:uid="{00000000-0005-0000-0000-0000E7440000}"/>
    <cellStyle name="Feeder Field 2 3 7 2" xfId="17659" xr:uid="{00000000-0005-0000-0000-0000E8440000}"/>
    <cellStyle name="Feeder Field 2 3 7 2 2" xfId="17660" xr:uid="{00000000-0005-0000-0000-0000E9440000}"/>
    <cellStyle name="Feeder Field 2 3 7 3" xfId="17661" xr:uid="{00000000-0005-0000-0000-0000EA440000}"/>
    <cellStyle name="Feeder Field 2 3 8" xfId="17662" xr:uid="{00000000-0005-0000-0000-0000EB440000}"/>
    <cellStyle name="Feeder Field 2 3 8 2" xfId="17663" xr:uid="{00000000-0005-0000-0000-0000EC440000}"/>
    <cellStyle name="Feeder Field 2 3 8 2 2" xfId="17664" xr:uid="{00000000-0005-0000-0000-0000ED440000}"/>
    <cellStyle name="Feeder Field 2 3 8 3" xfId="17665" xr:uid="{00000000-0005-0000-0000-0000EE440000}"/>
    <cellStyle name="Feeder Field 2 3 9" xfId="17666" xr:uid="{00000000-0005-0000-0000-0000EF440000}"/>
    <cellStyle name="Feeder Field 2 3 9 2" xfId="17667" xr:uid="{00000000-0005-0000-0000-0000F0440000}"/>
    <cellStyle name="Feeder Field 2 3 9 2 2" xfId="17668" xr:uid="{00000000-0005-0000-0000-0000F1440000}"/>
    <cellStyle name="Feeder Field 2 3 9 3" xfId="17669" xr:uid="{00000000-0005-0000-0000-0000F2440000}"/>
    <cellStyle name="Feeder Field 2 4" xfId="17670" xr:uid="{00000000-0005-0000-0000-0000F3440000}"/>
    <cellStyle name="Feeder Field 2 4 10" xfId="17671" xr:uid="{00000000-0005-0000-0000-0000F4440000}"/>
    <cellStyle name="Feeder Field 2 4 10 2" xfId="17672" xr:uid="{00000000-0005-0000-0000-0000F5440000}"/>
    <cellStyle name="Feeder Field 2 4 10 2 2" xfId="17673" xr:uid="{00000000-0005-0000-0000-0000F6440000}"/>
    <cellStyle name="Feeder Field 2 4 10 3" xfId="17674" xr:uid="{00000000-0005-0000-0000-0000F7440000}"/>
    <cellStyle name="Feeder Field 2 4 11" xfId="17675" xr:uid="{00000000-0005-0000-0000-0000F8440000}"/>
    <cellStyle name="Feeder Field 2 4 11 2" xfId="17676" xr:uid="{00000000-0005-0000-0000-0000F9440000}"/>
    <cellStyle name="Feeder Field 2 4 11 2 2" xfId="17677" xr:uid="{00000000-0005-0000-0000-0000FA440000}"/>
    <cellStyle name="Feeder Field 2 4 11 3" xfId="17678" xr:uid="{00000000-0005-0000-0000-0000FB440000}"/>
    <cellStyle name="Feeder Field 2 4 12" xfId="17679" xr:uid="{00000000-0005-0000-0000-0000FC440000}"/>
    <cellStyle name="Feeder Field 2 4 12 2" xfId="17680" xr:uid="{00000000-0005-0000-0000-0000FD440000}"/>
    <cellStyle name="Feeder Field 2 4 12 2 2" xfId="17681" xr:uid="{00000000-0005-0000-0000-0000FE440000}"/>
    <cellStyle name="Feeder Field 2 4 12 3" xfId="17682" xr:uid="{00000000-0005-0000-0000-0000FF440000}"/>
    <cellStyle name="Feeder Field 2 4 13" xfId="17683" xr:uid="{00000000-0005-0000-0000-000000450000}"/>
    <cellStyle name="Feeder Field 2 4 13 2" xfId="17684" xr:uid="{00000000-0005-0000-0000-000001450000}"/>
    <cellStyle name="Feeder Field 2 4 13 2 2" xfId="17685" xr:uid="{00000000-0005-0000-0000-000002450000}"/>
    <cellStyle name="Feeder Field 2 4 13 3" xfId="17686" xr:uid="{00000000-0005-0000-0000-000003450000}"/>
    <cellStyle name="Feeder Field 2 4 14" xfId="17687" xr:uid="{00000000-0005-0000-0000-000004450000}"/>
    <cellStyle name="Feeder Field 2 4 14 2" xfId="17688" xr:uid="{00000000-0005-0000-0000-000005450000}"/>
    <cellStyle name="Feeder Field 2 4 14 2 2" xfId="17689" xr:uid="{00000000-0005-0000-0000-000006450000}"/>
    <cellStyle name="Feeder Field 2 4 14 3" xfId="17690" xr:uid="{00000000-0005-0000-0000-000007450000}"/>
    <cellStyle name="Feeder Field 2 4 15" xfId="17691" xr:uid="{00000000-0005-0000-0000-000008450000}"/>
    <cellStyle name="Feeder Field 2 4 15 2" xfId="17692" xr:uid="{00000000-0005-0000-0000-000009450000}"/>
    <cellStyle name="Feeder Field 2 4 15 2 2" xfId="17693" xr:uid="{00000000-0005-0000-0000-00000A450000}"/>
    <cellStyle name="Feeder Field 2 4 15 3" xfId="17694" xr:uid="{00000000-0005-0000-0000-00000B450000}"/>
    <cellStyle name="Feeder Field 2 4 16" xfId="17695" xr:uid="{00000000-0005-0000-0000-00000C450000}"/>
    <cellStyle name="Feeder Field 2 4 16 2" xfId="17696" xr:uid="{00000000-0005-0000-0000-00000D450000}"/>
    <cellStyle name="Feeder Field 2 4 16 2 2" xfId="17697" xr:uid="{00000000-0005-0000-0000-00000E450000}"/>
    <cellStyle name="Feeder Field 2 4 16 3" xfId="17698" xr:uid="{00000000-0005-0000-0000-00000F450000}"/>
    <cellStyle name="Feeder Field 2 4 17" xfId="17699" xr:uid="{00000000-0005-0000-0000-000010450000}"/>
    <cellStyle name="Feeder Field 2 4 17 2" xfId="17700" xr:uid="{00000000-0005-0000-0000-000011450000}"/>
    <cellStyle name="Feeder Field 2 4 17 2 2" xfId="17701" xr:uid="{00000000-0005-0000-0000-000012450000}"/>
    <cellStyle name="Feeder Field 2 4 17 3" xfId="17702" xr:uid="{00000000-0005-0000-0000-000013450000}"/>
    <cellStyle name="Feeder Field 2 4 18" xfId="17703" xr:uid="{00000000-0005-0000-0000-000014450000}"/>
    <cellStyle name="Feeder Field 2 4 18 2" xfId="17704" xr:uid="{00000000-0005-0000-0000-000015450000}"/>
    <cellStyle name="Feeder Field 2 4 18 2 2" xfId="17705" xr:uid="{00000000-0005-0000-0000-000016450000}"/>
    <cellStyle name="Feeder Field 2 4 18 3" xfId="17706" xr:uid="{00000000-0005-0000-0000-000017450000}"/>
    <cellStyle name="Feeder Field 2 4 19" xfId="17707" xr:uid="{00000000-0005-0000-0000-000018450000}"/>
    <cellStyle name="Feeder Field 2 4 19 2" xfId="17708" xr:uid="{00000000-0005-0000-0000-000019450000}"/>
    <cellStyle name="Feeder Field 2 4 19 2 2" xfId="17709" xr:uid="{00000000-0005-0000-0000-00001A450000}"/>
    <cellStyle name="Feeder Field 2 4 19 3" xfId="17710" xr:uid="{00000000-0005-0000-0000-00001B450000}"/>
    <cellStyle name="Feeder Field 2 4 2" xfId="17711" xr:uid="{00000000-0005-0000-0000-00001C450000}"/>
    <cellStyle name="Feeder Field 2 4 2 10" xfId="17712" xr:uid="{00000000-0005-0000-0000-00001D450000}"/>
    <cellStyle name="Feeder Field 2 4 2 10 2" xfId="17713" xr:uid="{00000000-0005-0000-0000-00001E450000}"/>
    <cellStyle name="Feeder Field 2 4 2 10 2 2" xfId="17714" xr:uid="{00000000-0005-0000-0000-00001F450000}"/>
    <cellStyle name="Feeder Field 2 4 2 10 3" xfId="17715" xr:uid="{00000000-0005-0000-0000-000020450000}"/>
    <cellStyle name="Feeder Field 2 4 2 11" xfId="17716" xr:uid="{00000000-0005-0000-0000-000021450000}"/>
    <cellStyle name="Feeder Field 2 4 2 11 2" xfId="17717" xr:uid="{00000000-0005-0000-0000-000022450000}"/>
    <cellStyle name="Feeder Field 2 4 2 11 2 2" xfId="17718" xr:uid="{00000000-0005-0000-0000-000023450000}"/>
    <cellStyle name="Feeder Field 2 4 2 11 3" xfId="17719" xr:uid="{00000000-0005-0000-0000-000024450000}"/>
    <cellStyle name="Feeder Field 2 4 2 12" xfId="17720" xr:uid="{00000000-0005-0000-0000-000025450000}"/>
    <cellStyle name="Feeder Field 2 4 2 12 2" xfId="17721" xr:uid="{00000000-0005-0000-0000-000026450000}"/>
    <cellStyle name="Feeder Field 2 4 2 12 2 2" xfId="17722" xr:uid="{00000000-0005-0000-0000-000027450000}"/>
    <cellStyle name="Feeder Field 2 4 2 12 3" xfId="17723" xr:uid="{00000000-0005-0000-0000-000028450000}"/>
    <cellStyle name="Feeder Field 2 4 2 13" xfId="17724" xr:uid="{00000000-0005-0000-0000-000029450000}"/>
    <cellStyle name="Feeder Field 2 4 2 13 2" xfId="17725" xr:uid="{00000000-0005-0000-0000-00002A450000}"/>
    <cellStyle name="Feeder Field 2 4 2 13 2 2" xfId="17726" xr:uid="{00000000-0005-0000-0000-00002B450000}"/>
    <cellStyle name="Feeder Field 2 4 2 13 3" xfId="17727" xr:uid="{00000000-0005-0000-0000-00002C450000}"/>
    <cellStyle name="Feeder Field 2 4 2 14" xfId="17728" xr:uid="{00000000-0005-0000-0000-00002D450000}"/>
    <cellStyle name="Feeder Field 2 4 2 14 2" xfId="17729" xr:uid="{00000000-0005-0000-0000-00002E450000}"/>
    <cellStyle name="Feeder Field 2 4 2 14 2 2" xfId="17730" xr:uid="{00000000-0005-0000-0000-00002F450000}"/>
    <cellStyle name="Feeder Field 2 4 2 14 3" xfId="17731" xr:uid="{00000000-0005-0000-0000-000030450000}"/>
    <cellStyle name="Feeder Field 2 4 2 15" xfId="17732" xr:uid="{00000000-0005-0000-0000-000031450000}"/>
    <cellStyle name="Feeder Field 2 4 2 15 2" xfId="17733" xr:uid="{00000000-0005-0000-0000-000032450000}"/>
    <cellStyle name="Feeder Field 2 4 2 15 2 2" xfId="17734" xr:uid="{00000000-0005-0000-0000-000033450000}"/>
    <cellStyle name="Feeder Field 2 4 2 15 3" xfId="17735" xr:uid="{00000000-0005-0000-0000-000034450000}"/>
    <cellStyle name="Feeder Field 2 4 2 16" xfId="17736" xr:uid="{00000000-0005-0000-0000-000035450000}"/>
    <cellStyle name="Feeder Field 2 4 2 16 2" xfId="17737" xr:uid="{00000000-0005-0000-0000-000036450000}"/>
    <cellStyle name="Feeder Field 2 4 2 16 2 2" xfId="17738" xr:uid="{00000000-0005-0000-0000-000037450000}"/>
    <cellStyle name="Feeder Field 2 4 2 16 3" xfId="17739" xr:uid="{00000000-0005-0000-0000-000038450000}"/>
    <cellStyle name="Feeder Field 2 4 2 17" xfId="17740" xr:uid="{00000000-0005-0000-0000-000039450000}"/>
    <cellStyle name="Feeder Field 2 4 2 17 2" xfId="17741" xr:uid="{00000000-0005-0000-0000-00003A450000}"/>
    <cellStyle name="Feeder Field 2 4 2 17 2 2" xfId="17742" xr:uid="{00000000-0005-0000-0000-00003B450000}"/>
    <cellStyle name="Feeder Field 2 4 2 17 3" xfId="17743" xr:uid="{00000000-0005-0000-0000-00003C450000}"/>
    <cellStyle name="Feeder Field 2 4 2 18" xfId="17744" xr:uid="{00000000-0005-0000-0000-00003D450000}"/>
    <cellStyle name="Feeder Field 2 4 2 18 2" xfId="17745" xr:uid="{00000000-0005-0000-0000-00003E450000}"/>
    <cellStyle name="Feeder Field 2 4 2 18 2 2" xfId="17746" xr:uid="{00000000-0005-0000-0000-00003F450000}"/>
    <cellStyle name="Feeder Field 2 4 2 18 3" xfId="17747" xr:uid="{00000000-0005-0000-0000-000040450000}"/>
    <cellStyle name="Feeder Field 2 4 2 19" xfId="17748" xr:uid="{00000000-0005-0000-0000-000041450000}"/>
    <cellStyle name="Feeder Field 2 4 2 19 2" xfId="17749" xr:uid="{00000000-0005-0000-0000-000042450000}"/>
    <cellStyle name="Feeder Field 2 4 2 19 2 2" xfId="17750" xr:uid="{00000000-0005-0000-0000-000043450000}"/>
    <cellStyle name="Feeder Field 2 4 2 19 3" xfId="17751" xr:uid="{00000000-0005-0000-0000-000044450000}"/>
    <cellStyle name="Feeder Field 2 4 2 2" xfId="17752" xr:uid="{00000000-0005-0000-0000-000045450000}"/>
    <cellStyle name="Feeder Field 2 4 2 2 2" xfId="17753" xr:uid="{00000000-0005-0000-0000-000046450000}"/>
    <cellStyle name="Feeder Field 2 4 2 2 2 2" xfId="17754" xr:uid="{00000000-0005-0000-0000-000047450000}"/>
    <cellStyle name="Feeder Field 2 4 2 2 3" xfId="17755" xr:uid="{00000000-0005-0000-0000-000048450000}"/>
    <cellStyle name="Feeder Field 2 4 2 2 4" xfId="17756" xr:uid="{00000000-0005-0000-0000-000049450000}"/>
    <cellStyle name="Feeder Field 2 4 2 20" xfId="17757" xr:uid="{00000000-0005-0000-0000-00004A450000}"/>
    <cellStyle name="Feeder Field 2 4 2 20 2" xfId="17758" xr:uid="{00000000-0005-0000-0000-00004B450000}"/>
    <cellStyle name="Feeder Field 2 4 2 20 2 2" xfId="17759" xr:uid="{00000000-0005-0000-0000-00004C450000}"/>
    <cellStyle name="Feeder Field 2 4 2 20 3" xfId="17760" xr:uid="{00000000-0005-0000-0000-00004D450000}"/>
    <cellStyle name="Feeder Field 2 4 2 21" xfId="17761" xr:uid="{00000000-0005-0000-0000-00004E450000}"/>
    <cellStyle name="Feeder Field 2 4 2 21 2" xfId="17762" xr:uid="{00000000-0005-0000-0000-00004F450000}"/>
    <cellStyle name="Feeder Field 2 4 2 22" xfId="17763" xr:uid="{00000000-0005-0000-0000-000050450000}"/>
    <cellStyle name="Feeder Field 2 4 2 23" xfId="17764" xr:uid="{00000000-0005-0000-0000-000051450000}"/>
    <cellStyle name="Feeder Field 2 4 2 3" xfId="17765" xr:uid="{00000000-0005-0000-0000-000052450000}"/>
    <cellStyle name="Feeder Field 2 4 2 3 2" xfId="17766" xr:uid="{00000000-0005-0000-0000-000053450000}"/>
    <cellStyle name="Feeder Field 2 4 2 3 2 2" xfId="17767" xr:uid="{00000000-0005-0000-0000-000054450000}"/>
    <cellStyle name="Feeder Field 2 4 2 3 3" xfId="17768" xr:uid="{00000000-0005-0000-0000-000055450000}"/>
    <cellStyle name="Feeder Field 2 4 2 4" xfId="17769" xr:uid="{00000000-0005-0000-0000-000056450000}"/>
    <cellStyle name="Feeder Field 2 4 2 4 2" xfId="17770" xr:uid="{00000000-0005-0000-0000-000057450000}"/>
    <cellStyle name="Feeder Field 2 4 2 4 2 2" xfId="17771" xr:uid="{00000000-0005-0000-0000-000058450000}"/>
    <cellStyle name="Feeder Field 2 4 2 4 3" xfId="17772" xr:uid="{00000000-0005-0000-0000-000059450000}"/>
    <cellStyle name="Feeder Field 2 4 2 5" xfId="17773" xr:uid="{00000000-0005-0000-0000-00005A450000}"/>
    <cellStyle name="Feeder Field 2 4 2 5 2" xfId="17774" xr:uid="{00000000-0005-0000-0000-00005B450000}"/>
    <cellStyle name="Feeder Field 2 4 2 5 2 2" xfId="17775" xr:uid="{00000000-0005-0000-0000-00005C450000}"/>
    <cellStyle name="Feeder Field 2 4 2 5 3" xfId="17776" xr:uid="{00000000-0005-0000-0000-00005D450000}"/>
    <cellStyle name="Feeder Field 2 4 2 6" xfId="17777" xr:uid="{00000000-0005-0000-0000-00005E450000}"/>
    <cellStyle name="Feeder Field 2 4 2 6 2" xfId="17778" xr:uid="{00000000-0005-0000-0000-00005F450000}"/>
    <cellStyle name="Feeder Field 2 4 2 6 2 2" xfId="17779" xr:uid="{00000000-0005-0000-0000-000060450000}"/>
    <cellStyle name="Feeder Field 2 4 2 6 3" xfId="17780" xr:uid="{00000000-0005-0000-0000-000061450000}"/>
    <cellStyle name="Feeder Field 2 4 2 7" xfId="17781" xr:uid="{00000000-0005-0000-0000-000062450000}"/>
    <cellStyle name="Feeder Field 2 4 2 7 2" xfId="17782" xr:uid="{00000000-0005-0000-0000-000063450000}"/>
    <cellStyle name="Feeder Field 2 4 2 7 2 2" xfId="17783" xr:uid="{00000000-0005-0000-0000-000064450000}"/>
    <cellStyle name="Feeder Field 2 4 2 7 3" xfId="17784" xr:uid="{00000000-0005-0000-0000-000065450000}"/>
    <cellStyle name="Feeder Field 2 4 2 8" xfId="17785" xr:uid="{00000000-0005-0000-0000-000066450000}"/>
    <cellStyle name="Feeder Field 2 4 2 8 2" xfId="17786" xr:uid="{00000000-0005-0000-0000-000067450000}"/>
    <cellStyle name="Feeder Field 2 4 2 8 2 2" xfId="17787" xr:uid="{00000000-0005-0000-0000-000068450000}"/>
    <cellStyle name="Feeder Field 2 4 2 8 3" xfId="17788" xr:uid="{00000000-0005-0000-0000-000069450000}"/>
    <cellStyle name="Feeder Field 2 4 2 9" xfId="17789" xr:uid="{00000000-0005-0000-0000-00006A450000}"/>
    <cellStyle name="Feeder Field 2 4 2 9 2" xfId="17790" xr:uid="{00000000-0005-0000-0000-00006B450000}"/>
    <cellStyle name="Feeder Field 2 4 2 9 2 2" xfId="17791" xr:uid="{00000000-0005-0000-0000-00006C450000}"/>
    <cellStyle name="Feeder Field 2 4 2 9 3" xfId="17792" xr:uid="{00000000-0005-0000-0000-00006D450000}"/>
    <cellStyle name="Feeder Field 2 4 20" xfId="17793" xr:uid="{00000000-0005-0000-0000-00006E450000}"/>
    <cellStyle name="Feeder Field 2 4 20 2" xfId="17794" xr:uid="{00000000-0005-0000-0000-00006F450000}"/>
    <cellStyle name="Feeder Field 2 4 20 2 2" xfId="17795" xr:uid="{00000000-0005-0000-0000-000070450000}"/>
    <cellStyle name="Feeder Field 2 4 20 3" xfId="17796" xr:uid="{00000000-0005-0000-0000-000071450000}"/>
    <cellStyle name="Feeder Field 2 4 21" xfId="17797" xr:uid="{00000000-0005-0000-0000-000072450000}"/>
    <cellStyle name="Feeder Field 2 4 21 2" xfId="17798" xr:uid="{00000000-0005-0000-0000-000073450000}"/>
    <cellStyle name="Feeder Field 2 4 21 2 2" xfId="17799" xr:uid="{00000000-0005-0000-0000-000074450000}"/>
    <cellStyle name="Feeder Field 2 4 21 3" xfId="17800" xr:uid="{00000000-0005-0000-0000-000075450000}"/>
    <cellStyle name="Feeder Field 2 4 22" xfId="17801" xr:uid="{00000000-0005-0000-0000-000076450000}"/>
    <cellStyle name="Feeder Field 2 4 22 2" xfId="17802" xr:uid="{00000000-0005-0000-0000-000077450000}"/>
    <cellStyle name="Feeder Field 2 4 23" xfId="17803" xr:uid="{00000000-0005-0000-0000-000078450000}"/>
    <cellStyle name="Feeder Field 2 4 24" xfId="17804" xr:uid="{00000000-0005-0000-0000-000079450000}"/>
    <cellStyle name="Feeder Field 2 4 3" xfId="17805" xr:uid="{00000000-0005-0000-0000-00007A450000}"/>
    <cellStyle name="Feeder Field 2 4 3 2" xfId="17806" xr:uid="{00000000-0005-0000-0000-00007B450000}"/>
    <cellStyle name="Feeder Field 2 4 3 2 2" xfId="17807" xr:uid="{00000000-0005-0000-0000-00007C450000}"/>
    <cellStyle name="Feeder Field 2 4 3 3" xfId="17808" xr:uid="{00000000-0005-0000-0000-00007D450000}"/>
    <cellStyle name="Feeder Field 2 4 3 4" xfId="17809" xr:uid="{00000000-0005-0000-0000-00007E450000}"/>
    <cellStyle name="Feeder Field 2 4 4" xfId="17810" xr:uid="{00000000-0005-0000-0000-00007F450000}"/>
    <cellStyle name="Feeder Field 2 4 4 2" xfId="17811" xr:uid="{00000000-0005-0000-0000-000080450000}"/>
    <cellStyle name="Feeder Field 2 4 4 2 2" xfId="17812" xr:uid="{00000000-0005-0000-0000-000081450000}"/>
    <cellStyle name="Feeder Field 2 4 4 3" xfId="17813" xr:uid="{00000000-0005-0000-0000-000082450000}"/>
    <cellStyle name="Feeder Field 2 4 4 4" xfId="17814" xr:uid="{00000000-0005-0000-0000-000083450000}"/>
    <cellStyle name="Feeder Field 2 4 5" xfId="17815" xr:uid="{00000000-0005-0000-0000-000084450000}"/>
    <cellStyle name="Feeder Field 2 4 5 2" xfId="17816" xr:uid="{00000000-0005-0000-0000-000085450000}"/>
    <cellStyle name="Feeder Field 2 4 5 2 2" xfId="17817" xr:uid="{00000000-0005-0000-0000-000086450000}"/>
    <cellStyle name="Feeder Field 2 4 5 3" xfId="17818" xr:uid="{00000000-0005-0000-0000-000087450000}"/>
    <cellStyle name="Feeder Field 2 4 6" xfId="17819" xr:uid="{00000000-0005-0000-0000-000088450000}"/>
    <cellStyle name="Feeder Field 2 4 6 2" xfId="17820" xr:uid="{00000000-0005-0000-0000-000089450000}"/>
    <cellStyle name="Feeder Field 2 4 6 2 2" xfId="17821" xr:uid="{00000000-0005-0000-0000-00008A450000}"/>
    <cellStyle name="Feeder Field 2 4 6 3" xfId="17822" xr:uid="{00000000-0005-0000-0000-00008B450000}"/>
    <cellStyle name="Feeder Field 2 4 7" xfId="17823" xr:uid="{00000000-0005-0000-0000-00008C450000}"/>
    <cellStyle name="Feeder Field 2 4 7 2" xfId="17824" xr:uid="{00000000-0005-0000-0000-00008D450000}"/>
    <cellStyle name="Feeder Field 2 4 7 2 2" xfId="17825" xr:uid="{00000000-0005-0000-0000-00008E450000}"/>
    <cellStyle name="Feeder Field 2 4 7 3" xfId="17826" xr:uid="{00000000-0005-0000-0000-00008F450000}"/>
    <cellStyle name="Feeder Field 2 4 8" xfId="17827" xr:uid="{00000000-0005-0000-0000-000090450000}"/>
    <cellStyle name="Feeder Field 2 4 8 2" xfId="17828" xr:uid="{00000000-0005-0000-0000-000091450000}"/>
    <cellStyle name="Feeder Field 2 4 8 2 2" xfId="17829" xr:uid="{00000000-0005-0000-0000-000092450000}"/>
    <cellStyle name="Feeder Field 2 4 8 3" xfId="17830" xr:uid="{00000000-0005-0000-0000-000093450000}"/>
    <cellStyle name="Feeder Field 2 4 9" xfId="17831" xr:uid="{00000000-0005-0000-0000-000094450000}"/>
    <cellStyle name="Feeder Field 2 4 9 2" xfId="17832" xr:uid="{00000000-0005-0000-0000-000095450000}"/>
    <cellStyle name="Feeder Field 2 4 9 2 2" xfId="17833" xr:uid="{00000000-0005-0000-0000-000096450000}"/>
    <cellStyle name="Feeder Field 2 4 9 3" xfId="17834" xr:uid="{00000000-0005-0000-0000-000097450000}"/>
    <cellStyle name="Feeder Field 2 5" xfId="17835" xr:uid="{00000000-0005-0000-0000-000098450000}"/>
    <cellStyle name="Feeder Field 2 5 10" xfId="17836" xr:uid="{00000000-0005-0000-0000-000099450000}"/>
    <cellStyle name="Feeder Field 2 5 10 2" xfId="17837" xr:uid="{00000000-0005-0000-0000-00009A450000}"/>
    <cellStyle name="Feeder Field 2 5 10 2 2" xfId="17838" xr:uid="{00000000-0005-0000-0000-00009B450000}"/>
    <cellStyle name="Feeder Field 2 5 10 3" xfId="17839" xr:uid="{00000000-0005-0000-0000-00009C450000}"/>
    <cellStyle name="Feeder Field 2 5 11" xfId="17840" xr:uid="{00000000-0005-0000-0000-00009D450000}"/>
    <cellStyle name="Feeder Field 2 5 11 2" xfId="17841" xr:uid="{00000000-0005-0000-0000-00009E450000}"/>
    <cellStyle name="Feeder Field 2 5 11 2 2" xfId="17842" xr:uid="{00000000-0005-0000-0000-00009F450000}"/>
    <cellStyle name="Feeder Field 2 5 11 3" xfId="17843" xr:uid="{00000000-0005-0000-0000-0000A0450000}"/>
    <cellStyle name="Feeder Field 2 5 12" xfId="17844" xr:uid="{00000000-0005-0000-0000-0000A1450000}"/>
    <cellStyle name="Feeder Field 2 5 12 2" xfId="17845" xr:uid="{00000000-0005-0000-0000-0000A2450000}"/>
    <cellStyle name="Feeder Field 2 5 12 2 2" xfId="17846" xr:uid="{00000000-0005-0000-0000-0000A3450000}"/>
    <cellStyle name="Feeder Field 2 5 12 3" xfId="17847" xr:uid="{00000000-0005-0000-0000-0000A4450000}"/>
    <cellStyle name="Feeder Field 2 5 13" xfId="17848" xr:uid="{00000000-0005-0000-0000-0000A5450000}"/>
    <cellStyle name="Feeder Field 2 5 13 2" xfId="17849" xr:uid="{00000000-0005-0000-0000-0000A6450000}"/>
    <cellStyle name="Feeder Field 2 5 13 2 2" xfId="17850" xr:uid="{00000000-0005-0000-0000-0000A7450000}"/>
    <cellStyle name="Feeder Field 2 5 13 3" xfId="17851" xr:uid="{00000000-0005-0000-0000-0000A8450000}"/>
    <cellStyle name="Feeder Field 2 5 14" xfId="17852" xr:uid="{00000000-0005-0000-0000-0000A9450000}"/>
    <cellStyle name="Feeder Field 2 5 14 2" xfId="17853" xr:uid="{00000000-0005-0000-0000-0000AA450000}"/>
    <cellStyle name="Feeder Field 2 5 14 2 2" xfId="17854" xr:uid="{00000000-0005-0000-0000-0000AB450000}"/>
    <cellStyle name="Feeder Field 2 5 14 3" xfId="17855" xr:uid="{00000000-0005-0000-0000-0000AC450000}"/>
    <cellStyle name="Feeder Field 2 5 15" xfId="17856" xr:uid="{00000000-0005-0000-0000-0000AD450000}"/>
    <cellStyle name="Feeder Field 2 5 15 2" xfId="17857" xr:uid="{00000000-0005-0000-0000-0000AE450000}"/>
    <cellStyle name="Feeder Field 2 5 15 2 2" xfId="17858" xr:uid="{00000000-0005-0000-0000-0000AF450000}"/>
    <cellStyle name="Feeder Field 2 5 15 3" xfId="17859" xr:uid="{00000000-0005-0000-0000-0000B0450000}"/>
    <cellStyle name="Feeder Field 2 5 16" xfId="17860" xr:uid="{00000000-0005-0000-0000-0000B1450000}"/>
    <cellStyle name="Feeder Field 2 5 16 2" xfId="17861" xr:uid="{00000000-0005-0000-0000-0000B2450000}"/>
    <cellStyle name="Feeder Field 2 5 16 2 2" xfId="17862" xr:uid="{00000000-0005-0000-0000-0000B3450000}"/>
    <cellStyle name="Feeder Field 2 5 16 3" xfId="17863" xr:uid="{00000000-0005-0000-0000-0000B4450000}"/>
    <cellStyle name="Feeder Field 2 5 17" xfId="17864" xr:uid="{00000000-0005-0000-0000-0000B5450000}"/>
    <cellStyle name="Feeder Field 2 5 17 2" xfId="17865" xr:uid="{00000000-0005-0000-0000-0000B6450000}"/>
    <cellStyle name="Feeder Field 2 5 17 2 2" xfId="17866" xr:uid="{00000000-0005-0000-0000-0000B7450000}"/>
    <cellStyle name="Feeder Field 2 5 17 3" xfId="17867" xr:uid="{00000000-0005-0000-0000-0000B8450000}"/>
    <cellStyle name="Feeder Field 2 5 18" xfId="17868" xr:uid="{00000000-0005-0000-0000-0000B9450000}"/>
    <cellStyle name="Feeder Field 2 5 18 2" xfId="17869" xr:uid="{00000000-0005-0000-0000-0000BA450000}"/>
    <cellStyle name="Feeder Field 2 5 18 2 2" xfId="17870" xr:uid="{00000000-0005-0000-0000-0000BB450000}"/>
    <cellStyle name="Feeder Field 2 5 18 3" xfId="17871" xr:uid="{00000000-0005-0000-0000-0000BC450000}"/>
    <cellStyle name="Feeder Field 2 5 19" xfId="17872" xr:uid="{00000000-0005-0000-0000-0000BD450000}"/>
    <cellStyle name="Feeder Field 2 5 19 2" xfId="17873" xr:uid="{00000000-0005-0000-0000-0000BE450000}"/>
    <cellStyle name="Feeder Field 2 5 19 2 2" xfId="17874" xr:uid="{00000000-0005-0000-0000-0000BF450000}"/>
    <cellStyle name="Feeder Field 2 5 19 3" xfId="17875" xr:uid="{00000000-0005-0000-0000-0000C0450000}"/>
    <cellStyle name="Feeder Field 2 5 2" xfId="17876" xr:uid="{00000000-0005-0000-0000-0000C1450000}"/>
    <cellStyle name="Feeder Field 2 5 2 2" xfId="17877" xr:uid="{00000000-0005-0000-0000-0000C2450000}"/>
    <cellStyle name="Feeder Field 2 5 2 2 2" xfId="17878" xr:uid="{00000000-0005-0000-0000-0000C3450000}"/>
    <cellStyle name="Feeder Field 2 5 2 3" xfId="17879" xr:uid="{00000000-0005-0000-0000-0000C4450000}"/>
    <cellStyle name="Feeder Field 2 5 2 4" xfId="17880" xr:uid="{00000000-0005-0000-0000-0000C5450000}"/>
    <cellStyle name="Feeder Field 2 5 20" xfId="17881" xr:uid="{00000000-0005-0000-0000-0000C6450000}"/>
    <cellStyle name="Feeder Field 2 5 20 2" xfId="17882" xr:uid="{00000000-0005-0000-0000-0000C7450000}"/>
    <cellStyle name="Feeder Field 2 5 20 2 2" xfId="17883" xr:uid="{00000000-0005-0000-0000-0000C8450000}"/>
    <cellStyle name="Feeder Field 2 5 20 3" xfId="17884" xr:uid="{00000000-0005-0000-0000-0000C9450000}"/>
    <cellStyle name="Feeder Field 2 5 21" xfId="17885" xr:uid="{00000000-0005-0000-0000-0000CA450000}"/>
    <cellStyle name="Feeder Field 2 5 21 2" xfId="17886" xr:uid="{00000000-0005-0000-0000-0000CB450000}"/>
    <cellStyle name="Feeder Field 2 5 22" xfId="17887" xr:uid="{00000000-0005-0000-0000-0000CC450000}"/>
    <cellStyle name="Feeder Field 2 5 23" xfId="17888" xr:uid="{00000000-0005-0000-0000-0000CD450000}"/>
    <cellStyle name="Feeder Field 2 5 3" xfId="17889" xr:uid="{00000000-0005-0000-0000-0000CE450000}"/>
    <cellStyle name="Feeder Field 2 5 3 2" xfId="17890" xr:uid="{00000000-0005-0000-0000-0000CF450000}"/>
    <cellStyle name="Feeder Field 2 5 3 2 2" xfId="17891" xr:uid="{00000000-0005-0000-0000-0000D0450000}"/>
    <cellStyle name="Feeder Field 2 5 3 3" xfId="17892" xr:uid="{00000000-0005-0000-0000-0000D1450000}"/>
    <cellStyle name="Feeder Field 2 5 4" xfId="17893" xr:uid="{00000000-0005-0000-0000-0000D2450000}"/>
    <cellStyle name="Feeder Field 2 5 4 2" xfId="17894" xr:uid="{00000000-0005-0000-0000-0000D3450000}"/>
    <cellStyle name="Feeder Field 2 5 4 2 2" xfId="17895" xr:uid="{00000000-0005-0000-0000-0000D4450000}"/>
    <cellStyle name="Feeder Field 2 5 4 3" xfId="17896" xr:uid="{00000000-0005-0000-0000-0000D5450000}"/>
    <cellStyle name="Feeder Field 2 5 5" xfId="17897" xr:uid="{00000000-0005-0000-0000-0000D6450000}"/>
    <cellStyle name="Feeder Field 2 5 5 2" xfId="17898" xr:uid="{00000000-0005-0000-0000-0000D7450000}"/>
    <cellStyle name="Feeder Field 2 5 5 2 2" xfId="17899" xr:uid="{00000000-0005-0000-0000-0000D8450000}"/>
    <cellStyle name="Feeder Field 2 5 5 3" xfId="17900" xr:uid="{00000000-0005-0000-0000-0000D9450000}"/>
    <cellStyle name="Feeder Field 2 5 6" xfId="17901" xr:uid="{00000000-0005-0000-0000-0000DA450000}"/>
    <cellStyle name="Feeder Field 2 5 6 2" xfId="17902" xr:uid="{00000000-0005-0000-0000-0000DB450000}"/>
    <cellStyle name="Feeder Field 2 5 6 2 2" xfId="17903" xr:uid="{00000000-0005-0000-0000-0000DC450000}"/>
    <cellStyle name="Feeder Field 2 5 6 3" xfId="17904" xr:uid="{00000000-0005-0000-0000-0000DD450000}"/>
    <cellStyle name="Feeder Field 2 5 7" xfId="17905" xr:uid="{00000000-0005-0000-0000-0000DE450000}"/>
    <cellStyle name="Feeder Field 2 5 7 2" xfId="17906" xr:uid="{00000000-0005-0000-0000-0000DF450000}"/>
    <cellStyle name="Feeder Field 2 5 7 2 2" xfId="17907" xr:uid="{00000000-0005-0000-0000-0000E0450000}"/>
    <cellStyle name="Feeder Field 2 5 7 3" xfId="17908" xr:uid="{00000000-0005-0000-0000-0000E1450000}"/>
    <cellStyle name="Feeder Field 2 5 8" xfId="17909" xr:uid="{00000000-0005-0000-0000-0000E2450000}"/>
    <cellStyle name="Feeder Field 2 5 8 2" xfId="17910" xr:uid="{00000000-0005-0000-0000-0000E3450000}"/>
    <cellStyle name="Feeder Field 2 5 8 2 2" xfId="17911" xr:uid="{00000000-0005-0000-0000-0000E4450000}"/>
    <cellStyle name="Feeder Field 2 5 8 3" xfId="17912" xr:uid="{00000000-0005-0000-0000-0000E5450000}"/>
    <cellStyle name="Feeder Field 2 5 9" xfId="17913" xr:uid="{00000000-0005-0000-0000-0000E6450000}"/>
    <cellStyle name="Feeder Field 2 5 9 2" xfId="17914" xr:uid="{00000000-0005-0000-0000-0000E7450000}"/>
    <cellStyle name="Feeder Field 2 5 9 2 2" xfId="17915" xr:uid="{00000000-0005-0000-0000-0000E8450000}"/>
    <cellStyle name="Feeder Field 2 5 9 3" xfId="17916" xr:uid="{00000000-0005-0000-0000-0000E9450000}"/>
    <cellStyle name="Feeder Field 2 6" xfId="17917" xr:uid="{00000000-0005-0000-0000-0000EA450000}"/>
    <cellStyle name="Feeder Field 2 6 2" xfId="17918" xr:uid="{00000000-0005-0000-0000-0000EB450000}"/>
    <cellStyle name="Feeder Field 2 6 2 2" xfId="17919" xr:uid="{00000000-0005-0000-0000-0000EC450000}"/>
    <cellStyle name="Feeder Field 2 6 3" xfId="17920" xr:uid="{00000000-0005-0000-0000-0000ED450000}"/>
    <cellStyle name="Feeder Field 2 6 4" xfId="17921" xr:uid="{00000000-0005-0000-0000-0000EE450000}"/>
    <cellStyle name="Feeder Field 2 7" xfId="17922" xr:uid="{00000000-0005-0000-0000-0000EF450000}"/>
    <cellStyle name="Feeder Field 2 7 2" xfId="17923" xr:uid="{00000000-0005-0000-0000-0000F0450000}"/>
    <cellStyle name="Feeder Field 2 7 2 2" xfId="17924" xr:uid="{00000000-0005-0000-0000-0000F1450000}"/>
    <cellStyle name="Feeder Field 2 7 3" xfId="17925" xr:uid="{00000000-0005-0000-0000-0000F2450000}"/>
    <cellStyle name="Feeder Field 2 8" xfId="17926" xr:uid="{00000000-0005-0000-0000-0000F3450000}"/>
    <cellStyle name="Feeder Field 2 8 2" xfId="17927" xr:uid="{00000000-0005-0000-0000-0000F4450000}"/>
    <cellStyle name="Feeder Field 2 8 2 2" xfId="17928" xr:uid="{00000000-0005-0000-0000-0000F5450000}"/>
    <cellStyle name="Feeder Field 2 8 3" xfId="17929" xr:uid="{00000000-0005-0000-0000-0000F6450000}"/>
    <cellStyle name="Feeder Field 2 9" xfId="17930" xr:uid="{00000000-0005-0000-0000-0000F7450000}"/>
    <cellStyle name="Feeder Field 2 9 2" xfId="17931" xr:uid="{00000000-0005-0000-0000-0000F8450000}"/>
    <cellStyle name="Feeder Field 2 9 2 2" xfId="17932" xr:uid="{00000000-0005-0000-0000-0000F9450000}"/>
    <cellStyle name="Feeder Field 2 9 3" xfId="17933" xr:uid="{00000000-0005-0000-0000-0000FA450000}"/>
    <cellStyle name="Feeder Field 20" xfId="17934" xr:uid="{00000000-0005-0000-0000-0000FB450000}"/>
    <cellStyle name="Feeder Field 20 2" xfId="17935" xr:uid="{00000000-0005-0000-0000-0000FC450000}"/>
    <cellStyle name="Feeder Field 20 2 2" xfId="17936" xr:uid="{00000000-0005-0000-0000-0000FD450000}"/>
    <cellStyle name="Feeder Field 20 3" xfId="17937" xr:uid="{00000000-0005-0000-0000-0000FE450000}"/>
    <cellStyle name="Feeder Field 21" xfId="17938" xr:uid="{00000000-0005-0000-0000-0000FF450000}"/>
    <cellStyle name="Feeder Field 21 2" xfId="17939" xr:uid="{00000000-0005-0000-0000-000000460000}"/>
    <cellStyle name="Feeder Field 21 2 2" xfId="17940" xr:uid="{00000000-0005-0000-0000-000001460000}"/>
    <cellStyle name="Feeder Field 21 3" xfId="17941" xr:uid="{00000000-0005-0000-0000-000002460000}"/>
    <cellStyle name="Feeder Field 22" xfId="17942" xr:uid="{00000000-0005-0000-0000-000003460000}"/>
    <cellStyle name="Feeder Field 22 2" xfId="17943" xr:uid="{00000000-0005-0000-0000-000004460000}"/>
    <cellStyle name="Feeder Field 23" xfId="17944" xr:uid="{00000000-0005-0000-0000-000005460000}"/>
    <cellStyle name="Feeder Field 24" xfId="17945" xr:uid="{00000000-0005-0000-0000-000006460000}"/>
    <cellStyle name="Feeder Field 25" xfId="17946" xr:uid="{00000000-0005-0000-0000-000007460000}"/>
    <cellStyle name="Feeder Field 26" xfId="17947" xr:uid="{00000000-0005-0000-0000-000008460000}"/>
    <cellStyle name="Feeder Field 27" xfId="17948" xr:uid="{00000000-0005-0000-0000-000009460000}"/>
    <cellStyle name="Feeder Field 3" xfId="17949" xr:uid="{00000000-0005-0000-0000-00000A460000}"/>
    <cellStyle name="Feeder Field 3 10" xfId="17950" xr:uid="{00000000-0005-0000-0000-00000B460000}"/>
    <cellStyle name="Feeder Field 3 10 2" xfId="17951" xr:uid="{00000000-0005-0000-0000-00000C460000}"/>
    <cellStyle name="Feeder Field 3 10 2 2" xfId="17952" xr:uid="{00000000-0005-0000-0000-00000D460000}"/>
    <cellStyle name="Feeder Field 3 10 3" xfId="17953" xr:uid="{00000000-0005-0000-0000-00000E460000}"/>
    <cellStyle name="Feeder Field 3 11" xfId="17954" xr:uid="{00000000-0005-0000-0000-00000F460000}"/>
    <cellStyle name="Feeder Field 3 11 2" xfId="17955" xr:uid="{00000000-0005-0000-0000-000010460000}"/>
    <cellStyle name="Feeder Field 3 11 2 2" xfId="17956" xr:uid="{00000000-0005-0000-0000-000011460000}"/>
    <cellStyle name="Feeder Field 3 11 3" xfId="17957" xr:uid="{00000000-0005-0000-0000-000012460000}"/>
    <cellStyle name="Feeder Field 3 12" xfId="17958" xr:uid="{00000000-0005-0000-0000-000013460000}"/>
    <cellStyle name="Feeder Field 3 12 2" xfId="17959" xr:uid="{00000000-0005-0000-0000-000014460000}"/>
    <cellStyle name="Feeder Field 3 12 2 2" xfId="17960" xr:uid="{00000000-0005-0000-0000-000015460000}"/>
    <cellStyle name="Feeder Field 3 12 3" xfId="17961" xr:uid="{00000000-0005-0000-0000-000016460000}"/>
    <cellStyle name="Feeder Field 3 13" xfId="17962" xr:uid="{00000000-0005-0000-0000-000017460000}"/>
    <cellStyle name="Feeder Field 3 13 2" xfId="17963" xr:uid="{00000000-0005-0000-0000-000018460000}"/>
    <cellStyle name="Feeder Field 3 13 2 2" xfId="17964" xr:uid="{00000000-0005-0000-0000-000019460000}"/>
    <cellStyle name="Feeder Field 3 13 3" xfId="17965" xr:uid="{00000000-0005-0000-0000-00001A460000}"/>
    <cellStyle name="Feeder Field 3 14" xfId="17966" xr:uid="{00000000-0005-0000-0000-00001B460000}"/>
    <cellStyle name="Feeder Field 3 14 2" xfId="17967" xr:uid="{00000000-0005-0000-0000-00001C460000}"/>
    <cellStyle name="Feeder Field 3 14 2 2" xfId="17968" xr:uid="{00000000-0005-0000-0000-00001D460000}"/>
    <cellStyle name="Feeder Field 3 14 3" xfId="17969" xr:uid="{00000000-0005-0000-0000-00001E460000}"/>
    <cellStyle name="Feeder Field 3 15" xfId="17970" xr:uid="{00000000-0005-0000-0000-00001F460000}"/>
    <cellStyle name="Feeder Field 3 15 2" xfId="17971" xr:uid="{00000000-0005-0000-0000-000020460000}"/>
    <cellStyle name="Feeder Field 3 15 2 2" xfId="17972" xr:uid="{00000000-0005-0000-0000-000021460000}"/>
    <cellStyle name="Feeder Field 3 15 3" xfId="17973" xr:uid="{00000000-0005-0000-0000-000022460000}"/>
    <cellStyle name="Feeder Field 3 16" xfId="17974" xr:uid="{00000000-0005-0000-0000-000023460000}"/>
    <cellStyle name="Feeder Field 3 16 2" xfId="17975" xr:uid="{00000000-0005-0000-0000-000024460000}"/>
    <cellStyle name="Feeder Field 3 16 2 2" xfId="17976" xr:uid="{00000000-0005-0000-0000-000025460000}"/>
    <cellStyle name="Feeder Field 3 16 3" xfId="17977" xr:uid="{00000000-0005-0000-0000-000026460000}"/>
    <cellStyle name="Feeder Field 3 17" xfId="17978" xr:uid="{00000000-0005-0000-0000-000027460000}"/>
    <cellStyle name="Feeder Field 3 17 2" xfId="17979" xr:uid="{00000000-0005-0000-0000-000028460000}"/>
    <cellStyle name="Feeder Field 3 17 2 2" xfId="17980" xr:uid="{00000000-0005-0000-0000-000029460000}"/>
    <cellStyle name="Feeder Field 3 17 3" xfId="17981" xr:uid="{00000000-0005-0000-0000-00002A460000}"/>
    <cellStyle name="Feeder Field 3 18" xfId="17982" xr:uid="{00000000-0005-0000-0000-00002B460000}"/>
    <cellStyle name="Feeder Field 3 18 2" xfId="17983" xr:uid="{00000000-0005-0000-0000-00002C460000}"/>
    <cellStyle name="Feeder Field 3 19" xfId="17984" xr:uid="{00000000-0005-0000-0000-00002D460000}"/>
    <cellStyle name="Feeder Field 3 2" xfId="17985" xr:uid="{00000000-0005-0000-0000-00002E460000}"/>
    <cellStyle name="Feeder Field 3 2 10" xfId="17986" xr:uid="{00000000-0005-0000-0000-00002F460000}"/>
    <cellStyle name="Feeder Field 3 2 10 2" xfId="17987" xr:uid="{00000000-0005-0000-0000-000030460000}"/>
    <cellStyle name="Feeder Field 3 2 10 2 2" xfId="17988" xr:uid="{00000000-0005-0000-0000-000031460000}"/>
    <cellStyle name="Feeder Field 3 2 10 3" xfId="17989" xr:uid="{00000000-0005-0000-0000-000032460000}"/>
    <cellStyle name="Feeder Field 3 2 11" xfId="17990" xr:uid="{00000000-0005-0000-0000-000033460000}"/>
    <cellStyle name="Feeder Field 3 2 11 2" xfId="17991" xr:uid="{00000000-0005-0000-0000-000034460000}"/>
    <cellStyle name="Feeder Field 3 2 11 2 2" xfId="17992" xr:uid="{00000000-0005-0000-0000-000035460000}"/>
    <cellStyle name="Feeder Field 3 2 11 3" xfId="17993" xr:uid="{00000000-0005-0000-0000-000036460000}"/>
    <cellStyle name="Feeder Field 3 2 12" xfId="17994" xr:uid="{00000000-0005-0000-0000-000037460000}"/>
    <cellStyle name="Feeder Field 3 2 12 2" xfId="17995" xr:uid="{00000000-0005-0000-0000-000038460000}"/>
    <cellStyle name="Feeder Field 3 2 12 2 2" xfId="17996" xr:uid="{00000000-0005-0000-0000-000039460000}"/>
    <cellStyle name="Feeder Field 3 2 12 3" xfId="17997" xr:uid="{00000000-0005-0000-0000-00003A460000}"/>
    <cellStyle name="Feeder Field 3 2 13" xfId="17998" xr:uid="{00000000-0005-0000-0000-00003B460000}"/>
    <cellStyle name="Feeder Field 3 2 13 2" xfId="17999" xr:uid="{00000000-0005-0000-0000-00003C460000}"/>
    <cellStyle name="Feeder Field 3 2 13 2 2" xfId="18000" xr:uid="{00000000-0005-0000-0000-00003D460000}"/>
    <cellStyle name="Feeder Field 3 2 13 3" xfId="18001" xr:uid="{00000000-0005-0000-0000-00003E460000}"/>
    <cellStyle name="Feeder Field 3 2 14" xfId="18002" xr:uid="{00000000-0005-0000-0000-00003F460000}"/>
    <cellStyle name="Feeder Field 3 2 14 2" xfId="18003" xr:uid="{00000000-0005-0000-0000-000040460000}"/>
    <cellStyle name="Feeder Field 3 2 14 2 2" xfId="18004" xr:uid="{00000000-0005-0000-0000-000041460000}"/>
    <cellStyle name="Feeder Field 3 2 14 3" xfId="18005" xr:uid="{00000000-0005-0000-0000-000042460000}"/>
    <cellStyle name="Feeder Field 3 2 15" xfId="18006" xr:uid="{00000000-0005-0000-0000-000043460000}"/>
    <cellStyle name="Feeder Field 3 2 15 2" xfId="18007" xr:uid="{00000000-0005-0000-0000-000044460000}"/>
    <cellStyle name="Feeder Field 3 2 15 2 2" xfId="18008" xr:uid="{00000000-0005-0000-0000-000045460000}"/>
    <cellStyle name="Feeder Field 3 2 15 3" xfId="18009" xr:uid="{00000000-0005-0000-0000-000046460000}"/>
    <cellStyle name="Feeder Field 3 2 16" xfId="18010" xr:uid="{00000000-0005-0000-0000-000047460000}"/>
    <cellStyle name="Feeder Field 3 2 16 2" xfId="18011" xr:uid="{00000000-0005-0000-0000-000048460000}"/>
    <cellStyle name="Feeder Field 3 2 16 2 2" xfId="18012" xr:uid="{00000000-0005-0000-0000-000049460000}"/>
    <cellStyle name="Feeder Field 3 2 16 3" xfId="18013" xr:uid="{00000000-0005-0000-0000-00004A460000}"/>
    <cellStyle name="Feeder Field 3 2 17" xfId="18014" xr:uid="{00000000-0005-0000-0000-00004B460000}"/>
    <cellStyle name="Feeder Field 3 2 17 2" xfId="18015" xr:uid="{00000000-0005-0000-0000-00004C460000}"/>
    <cellStyle name="Feeder Field 3 2 17 2 2" xfId="18016" xr:uid="{00000000-0005-0000-0000-00004D460000}"/>
    <cellStyle name="Feeder Field 3 2 17 3" xfId="18017" xr:uid="{00000000-0005-0000-0000-00004E460000}"/>
    <cellStyle name="Feeder Field 3 2 18" xfId="18018" xr:uid="{00000000-0005-0000-0000-00004F460000}"/>
    <cellStyle name="Feeder Field 3 2 18 2" xfId="18019" xr:uid="{00000000-0005-0000-0000-000050460000}"/>
    <cellStyle name="Feeder Field 3 2 18 2 2" xfId="18020" xr:uid="{00000000-0005-0000-0000-000051460000}"/>
    <cellStyle name="Feeder Field 3 2 18 3" xfId="18021" xr:uid="{00000000-0005-0000-0000-000052460000}"/>
    <cellStyle name="Feeder Field 3 2 19" xfId="18022" xr:uid="{00000000-0005-0000-0000-000053460000}"/>
    <cellStyle name="Feeder Field 3 2 19 2" xfId="18023" xr:uid="{00000000-0005-0000-0000-000054460000}"/>
    <cellStyle name="Feeder Field 3 2 19 2 2" xfId="18024" xr:uid="{00000000-0005-0000-0000-000055460000}"/>
    <cellStyle name="Feeder Field 3 2 19 3" xfId="18025" xr:uid="{00000000-0005-0000-0000-000056460000}"/>
    <cellStyle name="Feeder Field 3 2 2" xfId="18026" xr:uid="{00000000-0005-0000-0000-000057460000}"/>
    <cellStyle name="Feeder Field 3 2 2 2" xfId="18027" xr:uid="{00000000-0005-0000-0000-000058460000}"/>
    <cellStyle name="Feeder Field 3 2 2 2 2" xfId="18028" xr:uid="{00000000-0005-0000-0000-000059460000}"/>
    <cellStyle name="Feeder Field 3 2 2 2 2 2" xfId="18029" xr:uid="{00000000-0005-0000-0000-00005A460000}"/>
    <cellStyle name="Feeder Field 3 2 2 2 3" xfId="18030" xr:uid="{00000000-0005-0000-0000-00005B460000}"/>
    <cellStyle name="Feeder Field 3 2 2 2 4" xfId="18031" xr:uid="{00000000-0005-0000-0000-00005C460000}"/>
    <cellStyle name="Feeder Field 3 2 2 3" xfId="18032" xr:uid="{00000000-0005-0000-0000-00005D460000}"/>
    <cellStyle name="Feeder Field 3 2 2 3 2" xfId="18033" xr:uid="{00000000-0005-0000-0000-00005E460000}"/>
    <cellStyle name="Feeder Field 3 2 2 4" xfId="18034" xr:uid="{00000000-0005-0000-0000-00005F460000}"/>
    <cellStyle name="Feeder Field 3 2 2 5" xfId="18035" xr:uid="{00000000-0005-0000-0000-000060460000}"/>
    <cellStyle name="Feeder Field 3 2 20" xfId="18036" xr:uid="{00000000-0005-0000-0000-000061460000}"/>
    <cellStyle name="Feeder Field 3 2 20 2" xfId="18037" xr:uid="{00000000-0005-0000-0000-000062460000}"/>
    <cellStyle name="Feeder Field 3 2 20 2 2" xfId="18038" xr:uid="{00000000-0005-0000-0000-000063460000}"/>
    <cellStyle name="Feeder Field 3 2 20 3" xfId="18039" xr:uid="{00000000-0005-0000-0000-000064460000}"/>
    <cellStyle name="Feeder Field 3 2 21" xfId="18040" xr:uid="{00000000-0005-0000-0000-000065460000}"/>
    <cellStyle name="Feeder Field 3 2 21 2" xfId="18041" xr:uid="{00000000-0005-0000-0000-000066460000}"/>
    <cellStyle name="Feeder Field 3 2 22" xfId="18042" xr:uid="{00000000-0005-0000-0000-000067460000}"/>
    <cellStyle name="Feeder Field 3 2 23" xfId="18043" xr:uid="{00000000-0005-0000-0000-000068460000}"/>
    <cellStyle name="Feeder Field 3 2 3" xfId="18044" xr:uid="{00000000-0005-0000-0000-000069460000}"/>
    <cellStyle name="Feeder Field 3 2 3 2" xfId="18045" xr:uid="{00000000-0005-0000-0000-00006A460000}"/>
    <cellStyle name="Feeder Field 3 2 3 2 2" xfId="18046" xr:uid="{00000000-0005-0000-0000-00006B460000}"/>
    <cellStyle name="Feeder Field 3 2 3 2 3" xfId="18047" xr:uid="{00000000-0005-0000-0000-00006C460000}"/>
    <cellStyle name="Feeder Field 3 2 3 3" xfId="18048" xr:uid="{00000000-0005-0000-0000-00006D460000}"/>
    <cellStyle name="Feeder Field 3 2 3 3 2" xfId="18049" xr:uid="{00000000-0005-0000-0000-00006E460000}"/>
    <cellStyle name="Feeder Field 3 2 3 4" xfId="18050" xr:uid="{00000000-0005-0000-0000-00006F460000}"/>
    <cellStyle name="Feeder Field 3 2 4" xfId="18051" xr:uid="{00000000-0005-0000-0000-000070460000}"/>
    <cellStyle name="Feeder Field 3 2 4 2" xfId="18052" xr:uid="{00000000-0005-0000-0000-000071460000}"/>
    <cellStyle name="Feeder Field 3 2 4 2 2" xfId="18053" xr:uid="{00000000-0005-0000-0000-000072460000}"/>
    <cellStyle name="Feeder Field 3 2 4 3" xfId="18054" xr:uid="{00000000-0005-0000-0000-000073460000}"/>
    <cellStyle name="Feeder Field 3 2 4 4" xfId="18055" xr:uid="{00000000-0005-0000-0000-000074460000}"/>
    <cellStyle name="Feeder Field 3 2 5" xfId="18056" xr:uid="{00000000-0005-0000-0000-000075460000}"/>
    <cellStyle name="Feeder Field 3 2 5 2" xfId="18057" xr:uid="{00000000-0005-0000-0000-000076460000}"/>
    <cellStyle name="Feeder Field 3 2 5 2 2" xfId="18058" xr:uid="{00000000-0005-0000-0000-000077460000}"/>
    <cellStyle name="Feeder Field 3 2 5 3" xfId="18059" xr:uid="{00000000-0005-0000-0000-000078460000}"/>
    <cellStyle name="Feeder Field 3 2 5 4" xfId="18060" xr:uid="{00000000-0005-0000-0000-000079460000}"/>
    <cellStyle name="Feeder Field 3 2 6" xfId="18061" xr:uid="{00000000-0005-0000-0000-00007A460000}"/>
    <cellStyle name="Feeder Field 3 2 6 2" xfId="18062" xr:uid="{00000000-0005-0000-0000-00007B460000}"/>
    <cellStyle name="Feeder Field 3 2 6 2 2" xfId="18063" xr:uid="{00000000-0005-0000-0000-00007C460000}"/>
    <cellStyle name="Feeder Field 3 2 6 3" xfId="18064" xr:uid="{00000000-0005-0000-0000-00007D460000}"/>
    <cellStyle name="Feeder Field 3 2 7" xfId="18065" xr:uid="{00000000-0005-0000-0000-00007E460000}"/>
    <cellStyle name="Feeder Field 3 2 7 2" xfId="18066" xr:uid="{00000000-0005-0000-0000-00007F460000}"/>
    <cellStyle name="Feeder Field 3 2 7 2 2" xfId="18067" xr:uid="{00000000-0005-0000-0000-000080460000}"/>
    <cellStyle name="Feeder Field 3 2 7 3" xfId="18068" xr:uid="{00000000-0005-0000-0000-000081460000}"/>
    <cellStyle name="Feeder Field 3 2 8" xfId="18069" xr:uid="{00000000-0005-0000-0000-000082460000}"/>
    <cellStyle name="Feeder Field 3 2 8 2" xfId="18070" xr:uid="{00000000-0005-0000-0000-000083460000}"/>
    <cellStyle name="Feeder Field 3 2 8 2 2" xfId="18071" xr:uid="{00000000-0005-0000-0000-000084460000}"/>
    <cellStyle name="Feeder Field 3 2 8 3" xfId="18072" xr:uid="{00000000-0005-0000-0000-000085460000}"/>
    <cellStyle name="Feeder Field 3 2 9" xfId="18073" xr:uid="{00000000-0005-0000-0000-000086460000}"/>
    <cellStyle name="Feeder Field 3 2 9 2" xfId="18074" xr:uid="{00000000-0005-0000-0000-000087460000}"/>
    <cellStyle name="Feeder Field 3 2 9 2 2" xfId="18075" xr:uid="{00000000-0005-0000-0000-000088460000}"/>
    <cellStyle name="Feeder Field 3 2 9 3" xfId="18076" xr:uid="{00000000-0005-0000-0000-000089460000}"/>
    <cellStyle name="Feeder Field 3 20" xfId="18077" xr:uid="{00000000-0005-0000-0000-00008A460000}"/>
    <cellStyle name="Feeder Field 3 3" xfId="18078" xr:uid="{00000000-0005-0000-0000-00008B460000}"/>
    <cellStyle name="Feeder Field 3 3 2" xfId="18079" xr:uid="{00000000-0005-0000-0000-00008C460000}"/>
    <cellStyle name="Feeder Field 3 3 2 2" xfId="18080" xr:uid="{00000000-0005-0000-0000-00008D460000}"/>
    <cellStyle name="Feeder Field 3 3 2 2 2" xfId="18081" xr:uid="{00000000-0005-0000-0000-00008E460000}"/>
    <cellStyle name="Feeder Field 3 3 2 3" xfId="18082" xr:uid="{00000000-0005-0000-0000-00008F460000}"/>
    <cellStyle name="Feeder Field 3 3 2 4" xfId="18083" xr:uid="{00000000-0005-0000-0000-000090460000}"/>
    <cellStyle name="Feeder Field 3 3 3" xfId="18084" xr:uid="{00000000-0005-0000-0000-000091460000}"/>
    <cellStyle name="Feeder Field 3 3 3 2" xfId="18085" xr:uid="{00000000-0005-0000-0000-000092460000}"/>
    <cellStyle name="Feeder Field 3 3 4" xfId="18086" xr:uid="{00000000-0005-0000-0000-000093460000}"/>
    <cellStyle name="Feeder Field 3 3 5" xfId="18087" xr:uid="{00000000-0005-0000-0000-000094460000}"/>
    <cellStyle name="Feeder Field 3 4" xfId="18088" xr:uid="{00000000-0005-0000-0000-000095460000}"/>
    <cellStyle name="Feeder Field 3 4 2" xfId="18089" xr:uid="{00000000-0005-0000-0000-000096460000}"/>
    <cellStyle name="Feeder Field 3 4 2 2" xfId="18090" xr:uid="{00000000-0005-0000-0000-000097460000}"/>
    <cellStyle name="Feeder Field 3 4 2 3" xfId="18091" xr:uid="{00000000-0005-0000-0000-000098460000}"/>
    <cellStyle name="Feeder Field 3 4 3" xfId="18092" xr:uid="{00000000-0005-0000-0000-000099460000}"/>
    <cellStyle name="Feeder Field 3 4 3 2" xfId="18093" xr:uid="{00000000-0005-0000-0000-00009A460000}"/>
    <cellStyle name="Feeder Field 3 4 4" xfId="18094" xr:uid="{00000000-0005-0000-0000-00009B460000}"/>
    <cellStyle name="Feeder Field 3 5" xfId="18095" xr:uid="{00000000-0005-0000-0000-00009C460000}"/>
    <cellStyle name="Feeder Field 3 5 2" xfId="18096" xr:uid="{00000000-0005-0000-0000-00009D460000}"/>
    <cellStyle name="Feeder Field 3 5 2 2" xfId="18097" xr:uid="{00000000-0005-0000-0000-00009E460000}"/>
    <cellStyle name="Feeder Field 3 5 2 3" xfId="18098" xr:uid="{00000000-0005-0000-0000-00009F460000}"/>
    <cellStyle name="Feeder Field 3 5 3" xfId="18099" xr:uid="{00000000-0005-0000-0000-0000A0460000}"/>
    <cellStyle name="Feeder Field 3 5 4" xfId="18100" xr:uid="{00000000-0005-0000-0000-0000A1460000}"/>
    <cellStyle name="Feeder Field 3 6" xfId="18101" xr:uid="{00000000-0005-0000-0000-0000A2460000}"/>
    <cellStyle name="Feeder Field 3 6 2" xfId="18102" xr:uid="{00000000-0005-0000-0000-0000A3460000}"/>
    <cellStyle name="Feeder Field 3 6 2 2" xfId="18103" xr:uid="{00000000-0005-0000-0000-0000A4460000}"/>
    <cellStyle name="Feeder Field 3 6 3" xfId="18104" xr:uid="{00000000-0005-0000-0000-0000A5460000}"/>
    <cellStyle name="Feeder Field 3 6 4" xfId="18105" xr:uid="{00000000-0005-0000-0000-0000A6460000}"/>
    <cellStyle name="Feeder Field 3 7" xfId="18106" xr:uid="{00000000-0005-0000-0000-0000A7460000}"/>
    <cellStyle name="Feeder Field 3 7 2" xfId="18107" xr:uid="{00000000-0005-0000-0000-0000A8460000}"/>
    <cellStyle name="Feeder Field 3 7 2 2" xfId="18108" xr:uid="{00000000-0005-0000-0000-0000A9460000}"/>
    <cellStyle name="Feeder Field 3 7 3" xfId="18109" xr:uid="{00000000-0005-0000-0000-0000AA460000}"/>
    <cellStyle name="Feeder Field 3 8" xfId="18110" xr:uid="{00000000-0005-0000-0000-0000AB460000}"/>
    <cellStyle name="Feeder Field 3 8 2" xfId="18111" xr:uid="{00000000-0005-0000-0000-0000AC460000}"/>
    <cellStyle name="Feeder Field 3 8 2 2" xfId="18112" xr:uid="{00000000-0005-0000-0000-0000AD460000}"/>
    <cellStyle name="Feeder Field 3 8 3" xfId="18113" xr:uid="{00000000-0005-0000-0000-0000AE460000}"/>
    <cellStyle name="Feeder Field 3 9" xfId="18114" xr:uid="{00000000-0005-0000-0000-0000AF460000}"/>
    <cellStyle name="Feeder Field 3 9 2" xfId="18115" xr:uid="{00000000-0005-0000-0000-0000B0460000}"/>
    <cellStyle name="Feeder Field 3 9 2 2" xfId="18116" xr:uid="{00000000-0005-0000-0000-0000B1460000}"/>
    <cellStyle name="Feeder Field 3 9 3" xfId="18117" xr:uid="{00000000-0005-0000-0000-0000B2460000}"/>
    <cellStyle name="Feeder Field 4" xfId="18118" xr:uid="{00000000-0005-0000-0000-0000B3460000}"/>
    <cellStyle name="Feeder Field 4 10" xfId="18119" xr:uid="{00000000-0005-0000-0000-0000B4460000}"/>
    <cellStyle name="Feeder Field 4 10 2" xfId="18120" xr:uid="{00000000-0005-0000-0000-0000B5460000}"/>
    <cellStyle name="Feeder Field 4 10 2 2" xfId="18121" xr:uid="{00000000-0005-0000-0000-0000B6460000}"/>
    <cellStyle name="Feeder Field 4 10 3" xfId="18122" xr:uid="{00000000-0005-0000-0000-0000B7460000}"/>
    <cellStyle name="Feeder Field 4 11" xfId="18123" xr:uid="{00000000-0005-0000-0000-0000B8460000}"/>
    <cellStyle name="Feeder Field 4 11 2" xfId="18124" xr:uid="{00000000-0005-0000-0000-0000B9460000}"/>
    <cellStyle name="Feeder Field 4 11 2 2" xfId="18125" xr:uid="{00000000-0005-0000-0000-0000BA460000}"/>
    <cellStyle name="Feeder Field 4 11 3" xfId="18126" xr:uid="{00000000-0005-0000-0000-0000BB460000}"/>
    <cellStyle name="Feeder Field 4 12" xfId="18127" xr:uid="{00000000-0005-0000-0000-0000BC460000}"/>
    <cellStyle name="Feeder Field 4 12 2" xfId="18128" xr:uid="{00000000-0005-0000-0000-0000BD460000}"/>
    <cellStyle name="Feeder Field 4 12 2 2" xfId="18129" xr:uid="{00000000-0005-0000-0000-0000BE460000}"/>
    <cellStyle name="Feeder Field 4 12 3" xfId="18130" xr:uid="{00000000-0005-0000-0000-0000BF460000}"/>
    <cellStyle name="Feeder Field 4 13" xfId="18131" xr:uid="{00000000-0005-0000-0000-0000C0460000}"/>
    <cellStyle name="Feeder Field 4 13 2" xfId="18132" xr:uid="{00000000-0005-0000-0000-0000C1460000}"/>
    <cellStyle name="Feeder Field 4 13 2 2" xfId="18133" xr:uid="{00000000-0005-0000-0000-0000C2460000}"/>
    <cellStyle name="Feeder Field 4 13 3" xfId="18134" xr:uid="{00000000-0005-0000-0000-0000C3460000}"/>
    <cellStyle name="Feeder Field 4 14" xfId="18135" xr:uid="{00000000-0005-0000-0000-0000C4460000}"/>
    <cellStyle name="Feeder Field 4 14 2" xfId="18136" xr:uid="{00000000-0005-0000-0000-0000C5460000}"/>
    <cellStyle name="Feeder Field 4 14 2 2" xfId="18137" xr:uid="{00000000-0005-0000-0000-0000C6460000}"/>
    <cellStyle name="Feeder Field 4 14 3" xfId="18138" xr:uid="{00000000-0005-0000-0000-0000C7460000}"/>
    <cellStyle name="Feeder Field 4 15" xfId="18139" xr:uid="{00000000-0005-0000-0000-0000C8460000}"/>
    <cellStyle name="Feeder Field 4 15 2" xfId="18140" xr:uid="{00000000-0005-0000-0000-0000C9460000}"/>
    <cellStyle name="Feeder Field 4 15 2 2" xfId="18141" xr:uid="{00000000-0005-0000-0000-0000CA460000}"/>
    <cellStyle name="Feeder Field 4 15 3" xfId="18142" xr:uid="{00000000-0005-0000-0000-0000CB460000}"/>
    <cellStyle name="Feeder Field 4 16" xfId="18143" xr:uid="{00000000-0005-0000-0000-0000CC460000}"/>
    <cellStyle name="Feeder Field 4 16 2" xfId="18144" xr:uid="{00000000-0005-0000-0000-0000CD460000}"/>
    <cellStyle name="Feeder Field 4 16 2 2" xfId="18145" xr:uid="{00000000-0005-0000-0000-0000CE460000}"/>
    <cellStyle name="Feeder Field 4 16 3" xfId="18146" xr:uid="{00000000-0005-0000-0000-0000CF460000}"/>
    <cellStyle name="Feeder Field 4 17" xfId="18147" xr:uid="{00000000-0005-0000-0000-0000D0460000}"/>
    <cellStyle name="Feeder Field 4 17 2" xfId="18148" xr:uid="{00000000-0005-0000-0000-0000D1460000}"/>
    <cellStyle name="Feeder Field 4 17 2 2" xfId="18149" xr:uid="{00000000-0005-0000-0000-0000D2460000}"/>
    <cellStyle name="Feeder Field 4 17 3" xfId="18150" xr:uid="{00000000-0005-0000-0000-0000D3460000}"/>
    <cellStyle name="Feeder Field 4 18" xfId="18151" xr:uid="{00000000-0005-0000-0000-0000D4460000}"/>
    <cellStyle name="Feeder Field 4 18 2" xfId="18152" xr:uid="{00000000-0005-0000-0000-0000D5460000}"/>
    <cellStyle name="Feeder Field 4 19" xfId="18153" xr:uid="{00000000-0005-0000-0000-0000D6460000}"/>
    <cellStyle name="Feeder Field 4 2" xfId="18154" xr:uid="{00000000-0005-0000-0000-0000D7460000}"/>
    <cellStyle name="Feeder Field 4 2 10" xfId="18155" xr:uid="{00000000-0005-0000-0000-0000D8460000}"/>
    <cellStyle name="Feeder Field 4 2 10 2" xfId="18156" xr:uid="{00000000-0005-0000-0000-0000D9460000}"/>
    <cellStyle name="Feeder Field 4 2 10 2 2" xfId="18157" xr:uid="{00000000-0005-0000-0000-0000DA460000}"/>
    <cellStyle name="Feeder Field 4 2 10 3" xfId="18158" xr:uid="{00000000-0005-0000-0000-0000DB460000}"/>
    <cellStyle name="Feeder Field 4 2 11" xfId="18159" xr:uid="{00000000-0005-0000-0000-0000DC460000}"/>
    <cellStyle name="Feeder Field 4 2 11 2" xfId="18160" xr:uid="{00000000-0005-0000-0000-0000DD460000}"/>
    <cellStyle name="Feeder Field 4 2 11 2 2" xfId="18161" xr:uid="{00000000-0005-0000-0000-0000DE460000}"/>
    <cellStyle name="Feeder Field 4 2 11 3" xfId="18162" xr:uid="{00000000-0005-0000-0000-0000DF460000}"/>
    <cellStyle name="Feeder Field 4 2 12" xfId="18163" xr:uid="{00000000-0005-0000-0000-0000E0460000}"/>
    <cellStyle name="Feeder Field 4 2 12 2" xfId="18164" xr:uid="{00000000-0005-0000-0000-0000E1460000}"/>
    <cellStyle name="Feeder Field 4 2 12 2 2" xfId="18165" xr:uid="{00000000-0005-0000-0000-0000E2460000}"/>
    <cellStyle name="Feeder Field 4 2 12 3" xfId="18166" xr:uid="{00000000-0005-0000-0000-0000E3460000}"/>
    <cellStyle name="Feeder Field 4 2 13" xfId="18167" xr:uid="{00000000-0005-0000-0000-0000E4460000}"/>
    <cellStyle name="Feeder Field 4 2 13 2" xfId="18168" xr:uid="{00000000-0005-0000-0000-0000E5460000}"/>
    <cellStyle name="Feeder Field 4 2 13 2 2" xfId="18169" xr:uid="{00000000-0005-0000-0000-0000E6460000}"/>
    <cellStyle name="Feeder Field 4 2 13 3" xfId="18170" xr:uid="{00000000-0005-0000-0000-0000E7460000}"/>
    <cellStyle name="Feeder Field 4 2 14" xfId="18171" xr:uid="{00000000-0005-0000-0000-0000E8460000}"/>
    <cellStyle name="Feeder Field 4 2 14 2" xfId="18172" xr:uid="{00000000-0005-0000-0000-0000E9460000}"/>
    <cellStyle name="Feeder Field 4 2 14 2 2" xfId="18173" xr:uid="{00000000-0005-0000-0000-0000EA460000}"/>
    <cellStyle name="Feeder Field 4 2 14 3" xfId="18174" xr:uid="{00000000-0005-0000-0000-0000EB460000}"/>
    <cellStyle name="Feeder Field 4 2 15" xfId="18175" xr:uid="{00000000-0005-0000-0000-0000EC460000}"/>
    <cellStyle name="Feeder Field 4 2 15 2" xfId="18176" xr:uid="{00000000-0005-0000-0000-0000ED460000}"/>
    <cellStyle name="Feeder Field 4 2 15 2 2" xfId="18177" xr:uid="{00000000-0005-0000-0000-0000EE460000}"/>
    <cellStyle name="Feeder Field 4 2 15 3" xfId="18178" xr:uid="{00000000-0005-0000-0000-0000EF460000}"/>
    <cellStyle name="Feeder Field 4 2 16" xfId="18179" xr:uid="{00000000-0005-0000-0000-0000F0460000}"/>
    <cellStyle name="Feeder Field 4 2 16 2" xfId="18180" xr:uid="{00000000-0005-0000-0000-0000F1460000}"/>
    <cellStyle name="Feeder Field 4 2 16 2 2" xfId="18181" xr:uid="{00000000-0005-0000-0000-0000F2460000}"/>
    <cellStyle name="Feeder Field 4 2 16 3" xfId="18182" xr:uid="{00000000-0005-0000-0000-0000F3460000}"/>
    <cellStyle name="Feeder Field 4 2 17" xfId="18183" xr:uid="{00000000-0005-0000-0000-0000F4460000}"/>
    <cellStyle name="Feeder Field 4 2 17 2" xfId="18184" xr:uid="{00000000-0005-0000-0000-0000F5460000}"/>
    <cellStyle name="Feeder Field 4 2 17 2 2" xfId="18185" xr:uid="{00000000-0005-0000-0000-0000F6460000}"/>
    <cellStyle name="Feeder Field 4 2 17 3" xfId="18186" xr:uid="{00000000-0005-0000-0000-0000F7460000}"/>
    <cellStyle name="Feeder Field 4 2 18" xfId="18187" xr:uid="{00000000-0005-0000-0000-0000F8460000}"/>
    <cellStyle name="Feeder Field 4 2 18 2" xfId="18188" xr:uid="{00000000-0005-0000-0000-0000F9460000}"/>
    <cellStyle name="Feeder Field 4 2 18 2 2" xfId="18189" xr:uid="{00000000-0005-0000-0000-0000FA460000}"/>
    <cellStyle name="Feeder Field 4 2 18 3" xfId="18190" xr:uid="{00000000-0005-0000-0000-0000FB460000}"/>
    <cellStyle name="Feeder Field 4 2 19" xfId="18191" xr:uid="{00000000-0005-0000-0000-0000FC460000}"/>
    <cellStyle name="Feeder Field 4 2 19 2" xfId="18192" xr:uid="{00000000-0005-0000-0000-0000FD460000}"/>
    <cellStyle name="Feeder Field 4 2 19 2 2" xfId="18193" xr:uid="{00000000-0005-0000-0000-0000FE460000}"/>
    <cellStyle name="Feeder Field 4 2 19 3" xfId="18194" xr:uid="{00000000-0005-0000-0000-0000FF460000}"/>
    <cellStyle name="Feeder Field 4 2 2" xfId="18195" xr:uid="{00000000-0005-0000-0000-000000470000}"/>
    <cellStyle name="Feeder Field 4 2 2 2" xfId="18196" xr:uid="{00000000-0005-0000-0000-000001470000}"/>
    <cellStyle name="Feeder Field 4 2 2 2 2" xfId="18197" xr:uid="{00000000-0005-0000-0000-000002470000}"/>
    <cellStyle name="Feeder Field 4 2 2 2 2 2" xfId="18198" xr:uid="{00000000-0005-0000-0000-000003470000}"/>
    <cellStyle name="Feeder Field 4 2 2 2 3" xfId="18199" xr:uid="{00000000-0005-0000-0000-000004470000}"/>
    <cellStyle name="Feeder Field 4 2 2 2 4" xfId="18200" xr:uid="{00000000-0005-0000-0000-000005470000}"/>
    <cellStyle name="Feeder Field 4 2 2 3" xfId="18201" xr:uid="{00000000-0005-0000-0000-000006470000}"/>
    <cellStyle name="Feeder Field 4 2 2 3 2" xfId="18202" xr:uid="{00000000-0005-0000-0000-000007470000}"/>
    <cellStyle name="Feeder Field 4 2 2 4" xfId="18203" xr:uid="{00000000-0005-0000-0000-000008470000}"/>
    <cellStyle name="Feeder Field 4 2 2 5" xfId="18204" xr:uid="{00000000-0005-0000-0000-000009470000}"/>
    <cellStyle name="Feeder Field 4 2 20" xfId="18205" xr:uid="{00000000-0005-0000-0000-00000A470000}"/>
    <cellStyle name="Feeder Field 4 2 20 2" xfId="18206" xr:uid="{00000000-0005-0000-0000-00000B470000}"/>
    <cellStyle name="Feeder Field 4 2 20 2 2" xfId="18207" xr:uid="{00000000-0005-0000-0000-00000C470000}"/>
    <cellStyle name="Feeder Field 4 2 20 3" xfId="18208" xr:uid="{00000000-0005-0000-0000-00000D470000}"/>
    <cellStyle name="Feeder Field 4 2 21" xfId="18209" xr:uid="{00000000-0005-0000-0000-00000E470000}"/>
    <cellStyle name="Feeder Field 4 2 21 2" xfId="18210" xr:uid="{00000000-0005-0000-0000-00000F470000}"/>
    <cellStyle name="Feeder Field 4 2 22" xfId="18211" xr:uid="{00000000-0005-0000-0000-000010470000}"/>
    <cellStyle name="Feeder Field 4 2 23" xfId="18212" xr:uid="{00000000-0005-0000-0000-000011470000}"/>
    <cellStyle name="Feeder Field 4 2 3" xfId="18213" xr:uid="{00000000-0005-0000-0000-000012470000}"/>
    <cellStyle name="Feeder Field 4 2 3 2" xfId="18214" xr:uid="{00000000-0005-0000-0000-000013470000}"/>
    <cellStyle name="Feeder Field 4 2 3 2 2" xfId="18215" xr:uid="{00000000-0005-0000-0000-000014470000}"/>
    <cellStyle name="Feeder Field 4 2 3 2 3" xfId="18216" xr:uid="{00000000-0005-0000-0000-000015470000}"/>
    <cellStyle name="Feeder Field 4 2 3 3" xfId="18217" xr:uid="{00000000-0005-0000-0000-000016470000}"/>
    <cellStyle name="Feeder Field 4 2 3 3 2" xfId="18218" xr:uid="{00000000-0005-0000-0000-000017470000}"/>
    <cellStyle name="Feeder Field 4 2 3 4" xfId="18219" xr:uid="{00000000-0005-0000-0000-000018470000}"/>
    <cellStyle name="Feeder Field 4 2 4" xfId="18220" xr:uid="{00000000-0005-0000-0000-000019470000}"/>
    <cellStyle name="Feeder Field 4 2 4 2" xfId="18221" xr:uid="{00000000-0005-0000-0000-00001A470000}"/>
    <cellStyle name="Feeder Field 4 2 4 2 2" xfId="18222" xr:uid="{00000000-0005-0000-0000-00001B470000}"/>
    <cellStyle name="Feeder Field 4 2 4 3" xfId="18223" xr:uid="{00000000-0005-0000-0000-00001C470000}"/>
    <cellStyle name="Feeder Field 4 2 4 4" xfId="18224" xr:uid="{00000000-0005-0000-0000-00001D470000}"/>
    <cellStyle name="Feeder Field 4 2 5" xfId="18225" xr:uid="{00000000-0005-0000-0000-00001E470000}"/>
    <cellStyle name="Feeder Field 4 2 5 2" xfId="18226" xr:uid="{00000000-0005-0000-0000-00001F470000}"/>
    <cellStyle name="Feeder Field 4 2 5 2 2" xfId="18227" xr:uid="{00000000-0005-0000-0000-000020470000}"/>
    <cellStyle name="Feeder Field 4 2 5 3" xfId="18228" xr:uid="{00000000-0005-0000-0000-000021470000}"/>
    <cellStyle name="Feeder Field 4 2 5 4" xfId="18229" xr:uid="{00000000-0005-0000-0000-000022470000}"/>
    <cellStyle name="Feeder Field 4 2 6" xfId="18230" xr:uid="{00000000-0005-0000-0000-000023470000}"/>
    <cellStyle name="Feeder Field 4 2 6 2" xfId="18231" xr:uid="{00000000-0005-0000-0000-000024470000}"/>
    <cellStyle name="Feeder Field 4 2 6 2 2" xfId="18232" xr:uid="{00000000-0005-0000-0000-000025470000}"/>
    <cellStyle name="Feeder Field 4 2 6 3" xfId="18233" xr:uid="{00000000-0005-0000-0000-000026470000}"/>
    <cellStyle name="Feeder Field 4 2 7" xfId="18234" xr:uid="{00000000-0005-0000-0000-000027470000}"/>
    <cellStyle name="Feeder Field 4 2 7 2" xfId="18235" xr:uid="{00000000-0005-0000-0000-000028470000}"/>
    <cellStyle name="Feeder Field 4 2 7 2 2" xfId="18236" xr:uid="{00000000-0005-0000-0000-000029470000}"/>
    <cellStyle name="Feeder Field 4 2 7 3" xfId="18237" xr:uid="{00000000-0005-0000-0000-00002A470000}"/>
    <cellStyle name="Feeder Field 4 2 8" xfId="18238" xr:uid="{00000000-0005-0000-0000-00002B470000}"/>
    <cellStyle name="Feeder Field 4 2 8 2" xfId="18239" xr:uid="{00000000-0005-0000-0000-00002C470000}"/>
    <cellStyle name="Feeder Field 4 2 8 2 2" xfId="18240" xr:uid="{00000000-0005-0000-0000-00002D470000}"/>
    <cellStyle name="Feeder Field 4 2 8 3" xfId="18241" xr:uid="{00000000-0005-0000-0000-00002E470000}"/>
    <cellStyle name="Feeder Field 4 2 9" xfId="18242" xr:uid="{00000000-0005-0000-0000-00002F470000}"/>
    <cellStyle name="Feeder Field 4 2 9 2" xfId="18243" xr:uid="{00000000-0005-0000-0000-000030470000}"/>
    <cellStyle name="Feeder Field 4 2 9 2 2" xfId="18244" xr:uid="{00000000-0005-0000-0000-000031470000}"/>
    <cellStyle name="Feeder Field 4 2 9 3" xfId="18245" xr:uid="{00000000-0005-0000-0000-000032470000}"/>
    <cellStyle name="Feeder Field 4 20" xfId="18246" xr:uid="{00000000-0005-0000-0000-000033470000}"/>
    <cellStyle name="Feeder Field 4 3" xfId="18247" xr:uid="{00000000-0005-0000-0000-000034470000}"/>
    <cellStyle name="Feeder Field 4 3 2" xfId="18248" xr:uid="{00000000-0005-0000-0000-000035470000}"/>
    <cellStyle name="Feeder Field 4 3 2 2" xfId="18249" xr:uid="{00000000-0005-0000-0000-000036470000}"/>
    <cellStyle name="Feeder Field 4 3 2 2 2" xfId="18250" xr:uid="{00000000-0005-0000-0000-000037470000}"/>
    <cellStyle name="Feeder Field 4 3 2 3" xfId="18251" xr:uid="{00000000-0005-0000-0000-000038470000}"/>
    <cellStyle name="Feeder Field 4 3 2 4" xfId="18252" xr:uid="{00000000-0005-0000-0000-000039470000}"/>
    <cellStyle name="Feeder Field 4 3 3" xfId="18253" xr:uid="{00000000-0005-0000-0000-00003A470000}"/>
    <cellStyle name="Feeder Field 4 3 3 2" xfId="18254" xr:uid="{00000000-0005-0000-0000-00003B470000}"/>
    <cellStyle name="Feeder Field 4 3 4" xfId="18255" xr:uid="{00000000-0005-0000-0000-00003C470000}"/>
    <cellStyle name="Feeder Field 4 3 5" xfId="18256" xr:uid="{00000000-0005-0000-0000-00003D470000}"/>
    <cellStyle name="Feeder Field 4 4" xfId="18257" xr:uid="{00000000-0005-0000-0000-00003E470000}"/>
    <cellStyle name="Feeder Field 4 4 2" xfId="18258" xr:uid="{00000000-0005-0000-0000-00003F470000}"/>
    <cellStyle name="Feeder Field 4 4 2 2" xfId="18259" xr:uid="{00000000-0005-0000-0000-000040470000}"/>
    <cellStyle name="Feeder Field 4 4 2 3" xfId="18260" xr:uid="{00000000-0005-0000-0000-000041470000}"/>
    <cellStyle name="Feeder Field 4 4 3" xfId="18261" xr:uid="{00000000-0005-0000-0000-000042470000}"/>
    <cellStyle name="Feeder Field 4 4 3 2" xfId="18262" xr:uid="{00000000-0005-0000-0000-000043470000}"/>
    <cellStyle name="Feeder Field 4 4 4" xfId="18263" xr:uid="{00000000-0005-0000-0000-000044470000}"/>
    <cellStyle name="Feeder Field 4 5" xfId="18264" xr:uid="{00000000-0005-0000-0000-000045470000}"/>
    <cellStyle name="Feeder Field 4 5 2" xfId="18265" xr:uid="{00000000-0005-0000-0000-000046470000}"/>
    <cellStyle name="Feeder Field 4 5 2 2" xfId="18266" xr:uid="{00000000-0005-0000-0000-000047470000}"/>
    <cellStyle name="Feeder Field 4 5 2 3" xfId="18267" xr:uid="{00000000-0005-0000-0000-000048470000}"/>
    <cellStyle name="Feeder Field 4 5 3" xfId="18268" xr:uid="{00000000-0005-0000-0000-000049470000}"/>
    <cellStyle name="Feeder Field 4 5 4" xfId="18269" xr:uid="{00000000-0005-0000-0000-00004A470000}"/>
    <cellStyle name="Feeder Field 4 6" xfId="18270" xr:uid="{00000000-0005-0000-0000-00004B470000}"/>
    <cellStyle name="Feeder Field 4 6 2" xfId="18271" xr:uid="{00000000-0005-0000-0000-00004C470000}"/>
    <cellStyle name="Feeder Field 4 6 2 2" xfId="18272" xr:uid="{00000000-0005-0000-0000-00004D470000}"/>
    <cellStyle name="Feeder Field 4 6 3" xfId="18273" xr:uid="{00000000-0005-0000-0000-00004E470000}"/>
    <cellStyle name="Feeder Field 4 6 4" xfId="18274" xr:uid="{00000000-0005-0000-0000-00004F470000}"/>
    <cellStyle name="Feeder Field 4 7" xfId="18275" xr:uid="{00000000-0005-0000-0000-000050470000}"/>
    <cellStyle name="Feeder Field 4 7 2" xfId="18276" xr:uid="{00000000-0005-0000-0000-000051470000}"/>
    <cellStyle name="Feeder Field 4 7 2 2" xfId="18277" xr:uid="{00000000-0005-0000-0000-000052470000}"/>
    <cellStyle name="Feeder Field 4 7 3" xfId="18278" xr:uid="{00000000-0005-0000-0000-000053470000}"/>
    <cellStyle name="Feeder Field 4 8" xfId="18279" xr:uid="{00000000-0005-0000-0000-000054470000}"/>
    <cellStyle name="Feeder Field 4 8 2" xfId="18280" xr:uid="{00000000-0005-0000-0000-000055470000}"/>
    <cellStyle name="Feeder Field 4 8 2 2" xfId="18281" xr:uid="{00000000-0005-0000-0000-000056470000}"/>
    <cellStyle name="Feeder Field 4 8 3" xfId="18282" xr:uid="{00000000-0005-0000-0000-000057470000}"/>
    <cellStyle name="Feeder Field 4 9" xfId="18283" xr:uid="{00000000-0005-0000-0000-000058470000}"/>
    <cellStyle name="Feeder Field 4 9 2" xfId="18284" xr:uid="{00000000-0005-0000-0000-000059470000}"/>
    <cellStyle name="Feeder Field 4 9 2 2" xfId="18285" xr:uid="{00000000-0005-0000-0000-00005A470000}"/>
    <cellStyle name="Feeder Field 4 9 3" xfId="18286" xr:uid="{00000000-0005-0000-0000-00005B470000}"/>
    <cellStyle name="Feeder Field 5" xfId="18287" xr:uid="{00000000-0005-0000-0000-00005C470000}"/>
    <cellStyle name="Feeder Field 5 10" xfId="18288" xr:uid="{00000000-0005-0000-0000-00005D470000}"/>
    <cellStyle name="Feeder Field 5 10 2" xfId="18289" xr:uid="{00000000-0005-0000-0000-00005E470000}"/>
    <cellStyle name="Feeder Field 5 10 2 2" xfId="18290" xr:uid="{00000000-0005-0000-0000-00005F470000}"/>
    <cellStyle name="Feeder Field 5 10 3" xfId="18291" xr:uid="{00000000-0005-0000-0000-000060470000}"/>
    <cellStyle name="Feeder Field 5 11" xfId="18292" xr:uid="{00000000-0005-0000-0000-000061470000}"/>
    <cellStyle name="Feeder Field 5 11 2" xfId="18293" xr:uid="{00000000-0005-0000-0000-000062470000}"/>
    <cellStyle name="Feeder Field 5 11 2 2" xfId="18294" xr:uid="{00000000-0005-0000-0000-000063470000}"/>
    <cellStyle name="Feeder Field 5 11 3" xfId="18295" xr:uid="{00000000-0005-0000-0000-000064470000}"/>
    <cellStyle name="Feeder Field 5 12" xfId="18296" xr:uid="{00000000-0005-0000-0000-000065470000}"/>
    <cellStyle name="Feeder Field 5 12 2" xfId="18297" xr:uid="{00000000-0005-0000-0000-000066470000}"/>
    <cellStyle name="Feeder Field 5 12 2 2" xfId="18298" xr:uid="{00000000-0005-0000-0000-000067470000}"/>
    <cellStyle name="Feeder Field 5 12 3" xfId="18299" xr:uid="{00000000-0005-0000-0000-000068470000}"/>
    <cellStyle name="Feeder Field 5 13" xfId="18300" xr:uid="{00000000-0005-0000-0000-000069470000}"/>
    <cellStyle name="Feeder Field 5 13 2" xfId="18301" xr:uid="{00000000-0005-0000-0000-00006A470000}"/>
    <cellStyle name="Feeder Field 5 13 2 2" xfId="18302" xr:uid="{00000000-0005-0000-0000-00006B470000}"/>
    <cellStyle name="Feeder Field 5 13 3" xfId="18303" xr:uid="{00000000-0005-0000-0000-00006C470000}"/>
    <cellStyle name="Feeder Field 5 14" xfId="18304" xr:uid="{00000000-0005-0000-0000-00006D470000}"/>
    <cellStyle name="Feeder Field 5 14 2" xfId="18305" xr:uid="{00000000-0005-0000-0000-00006E470000}"/>
    <cellStyle name="Feeder Field 5 14 2 2" xfId="18306" xr:uid="{00000000-0005-0000-0000-00006F470000}"/>
    <cellStyle name="Feeder Field 5 14 3" xfId="18307" xr:uid="{00000000-0005-0000-0000-000070470000}"/>
    <cellStyle name="Feeder Field 5 15" xfId="18308" xr:uid="{00000000-0005-0000-0000-000071470000}"/>
    <cellStyle name="Feeder Field 5 15 2" xfId="18309" xr:uid="{00000000-0005-0000-0000-000072470000}"/>
    <cellStyle name="Feeder Field 5 15 2 2" xfId="18310" xr:uid="{00000000-0005-0000-0000-000073470000}"/>
    <cellStyle name="Feeder Field 5 15 3" xfId="18311" xr:uid="{00000000-0005-0000-0000-000074470000}"/>
    <cellStyle name="Feeder Field 5 16" xfId="18312" xr:uid="{00000000-0005-0000-0000-000075470000}"/>
    <cellStyle name="Feeder Field 5 16 2" xfId="18313" xr:uid="{00000000-0005-0000-0000-000076470000}"/>
    <cellStyle name="Feeder Field 5 16 2 2" xfId="18314" xr:uid="{00000000-0005-0000-0000-000077470000}"/>
    <cellStyle name="Feeder Field 5 16 3" xfId="18315" xr:uid="{00000000-0005-0000-0000-000078470000}"/>
    <cellStyle name="Feeder Field 5 17" xfId="18316" xr:uid="{00000000-0005-0000-0000-000079470000}"/>
    <cellStyle name="Feeder Field 5 17 2" xfId="18317" xr:uid="{00000000-0005-0000-0000-00007A470000}"/>
    <cellStyle name="Feeder Field 5 17 2 2" xfId="18318" xr:uid="{00000000-0005-0000-0000-00007B470000}"/>
    <cellStyle name="Feeder Field 5 17 3" xfId="18319" xr:uid="{00000000-0005-0000-0000-00007C470000}"/>
    <cellStyle name="Feeder Field 5 18" xfId="18320" xr:uid="{00000000-0005-0000-0000-00007D470000}"/>
    <cellStyle name="Feeder Field 5 18 2" xfId="18321" xr:uid="{00000000-0005-0000-0000-00007E470000}"/>
    <cellStyle name="Feeder Field 5 18 2 2" xfId="18322" xr:uid="{00000000-0005-0000-0000-00007F470000}"/>
    <cellStyle name="Feeder Field 5 18 3" xfId="18323" xr:uid="{00000000-0005-0000-0000-000080470000}"/>
    <cellStyle name="Feeder Field 5 19" xfId="18324" xr:uid="{00000000-0005-0000-0000-000081470000}"/>
    <cellStyle name="Feeder Field 5 19 2" xfId="18325" xr:uid="{00000000-0005-0000-0000-000082470000}"/>
    <cellStyle name="Feeder Field 5 19 2 2" xfId="18326" xr:uid="{00000000-0005-0000-0000-000083470000}"/>
    <cellStyle name="Feeder Field 5 19 3" xfId="18327" xr:uid="{00000000-0005-0000-0000-000084470000}"/>
    <cellStyle name="Feeder Field 5 2" xfId="18328" xr:uid="{00000000-0005-0000-0000-000085470000}"/>
    <cellStyle name="Feeder Field 5 2 10" xfId="18329" xr:uid="{00000000-0005-0000-0000-000086470000}"/>
    <cellStyle name="Feeder Field 5 2 10 2" xfId="18330" xr:uid="{00000000-0005-0000-0000-000087470000}"/>
    <cellStyle name="Feeder Field 5 2 10 2 2" xfId="18331" xr:uid="{00000000-0005-0000-0000-000088470000}"/>
    <cellStyle name="Feeder Field 5 2 10 3" xfId="18332" xr:uid="{00000000-0005-0000-0000-000089470000}"/>
    <cellStyle name="Feeder Field 5 2 11" xfId="18333" xr:uid="{00000000-0005-0000-0000-00008A470000}"/>
    <cellStyle name="Feeder Field 5 2 11 2" xfId="18334" xr:uid="{00000000-0005-0000-0000-00008B470000}"/>
    <cellStyle name="Feeder Field 5 2 11 2 2" xfId="18335" xr:uid="{00000000-0005-0000-0000-00008C470000}"/>
    <cellStyle name="Feeder Field 5 2 11 3" xfId="18336" xr:uid="{00000000-0005-0000-0000-00008D470000}"/>
    <cellStyle name="Feeder Field 5 2 12" xfId="18337" xr:uid="{00000000-0005-0000-0000-00008E470000}"/>
    <cellStyle name="Feeder Field 5 2 12 2" xfId="18338" xr:uid="{00000000-0005-0000-0000-00008F470000}"/>
    <cellStyle name="Feeder Field 5 2 12 2 2" xfId="18339" xr:uid="{00000000-0005-0000-0000-000090470000}"/>
    <cellStyle name="Feeder Field 5 2 12 3" xfId="18340" xr:uid="{00000000-0005-0000-0000-000091470000}"/>
    <cellStyle name="Feeder Field 5 2 13" xfId="18341" xr:uid="{00000000-0005-0000-0000-000092470000}"/>
    <cellStyle name="Feeder Field 5 2 13 2" xfId="18342" xr:uid="{00000000-0005-0000-0000-000093470000}"/>
    <cellStyle name="Feeder Field 5 2 13 2 2" xfId="18343" xr:uid="{00000000-0005-0000-0000-000094470000}"/>
    <cellStyle name="Feeder Field 5 2 13 3" xfId="18344" xr:uid="{00000000-0005-0000-0000-000095470000}"/>
    <cellStyle name="Feeder Field 5 2 14" xfId="18345" xr:uid="{00000000-0005-0000-0000-000096470000}"/>
    <cellStyle name="Feeder Field 5 2 14 2" xfId="18346" xr:uid="{00000000-0005-0000-0000-000097470000}"/>
    <cellStyle name="Feeder Field 5 2 14 2 2" xfId="18347" xr:uid="{00000000-0005-0000-0000-000098470000}"/>
    <cellStyle name="Feeder Field 5 2 14 3" xfId="18348" xr:uid="{00000000-0005-0000-0000-000099470000}"/>
    <cellStyle name="Feeder Field 5 2 15" xfId="18349" xr:uid="{00000000-0005-0000-0000-00009A470000}"/>
    <cellStyle name="Feeder Field 5 2 15 2" xfId="18350" xr:uid="{00000000-0005-0000-0000-00009B470000}"/>
    <cellStyle name="Feeder Field 5 2 15 2 2" xfId="18351" xr:uid="{00000000-0005-0000-0000-00009C470000}"/>
    <cellStyle name="Feeder Field 5 2 15 3" xfId="18352" xr:uid="{00000000-0005-0000-0000-00009D470000}"/>
    <cellStyle name="Feeder Field 5 2 16" xfId="18353" xr:uid="{00000000-0005-0000-0000-00009E470000}"/>
    <cellStyle name="Feeder Field 5 2 16 2" xfId="18354" xr:uid="{00000000-0005-0000-0000-00009F470000}"/>
    <cellStyle name="Feeder Field 5 2 16 2 2" xfId="18355" xr:uid="{00000000-0005-0000-0000-0000A0470000}"/>
    <cellStyle name="Feeder Field 5 2 16 3" xfId="18356" xr:uid="{00000000-0005-0000-0000-0000A1470000}"/>
    <cellStyle name="Feeder Field 5 2 17" xfId="18357" xr:uid="{00000000-0005-0000-0000-0000A2470000}"/>
    <cellStyle name="Feeder Field 5 2 17 2" xfId="18358" xr:uid="{00000000-0005-0000-0000-0000A3470000}"/>
    <cellStyle name="Feeder Field 5 2 17 2 2" xfId="18359" xr:uid="{00000000-0005-0000-0000-0000A4470000}"/>
    <cellStyle name="Feeder Field 5 2 17 3" xfId="18360" xr:uid="{00000000-0005-0000-0000-0000A5470000}"/>
    <cellStyle name="Feeder Field 5 2 18" xfId="18361" xr:uid="{00000000-0005-0000-0000-0000A6470000}"/>
    <cellStyle name="Feeder Field 5 2 18 2" xfId="18362" xr:uid="{00000000-0005-0000-0000-0000A7470000}"/>
    <cellStyle name="Feeder Field 5 2 18 2 2" xfId="18363" xr:uid="{00000000-0005-0000-0000-0000A8470000}"/>
    <cellStyle name="Feeder Field 5 2 18 3" xfId="18364" xr:uid="{00000000-0005-0000-0000-0000A9470000}"/>
    <cellStyle name="Feeder Field 5 2 19" xfId="18365" xr:uid="{00000000-0005-0000-0000-0000AA470000}"/>
    <cellStyle name="Feeder Field 5 2 19 2" xfId="18366" xr:uid="{00000000-0005-0000-0000-0000AB470000}"/>
    <cellStyle name="Feeder Field 5 2 19 2 2" xfId="18367" xr:uid="{00000000-0005-0000-0000-0000AC470000}"/>
    <cellStyle name="Feeder Field 5 2 19 3" xfId="18368" xr:uid="{00000000-0005-0000-0000-0000AD470000}"/>
    <cellStyle name="Feeder Field 5 2 2" xfId="18369" xr:uid="{00000000-0005-0000-0000-0000AE470000}"/>
    <cellStyle name="Feeder Field 5 2 2 2" xfId="18370" xr:uid="{00000000-0005-0000-0000-0000AF470000}"/>
    <cellStyle name="Feeder Field 5 2 2 2 2" xfId="18371" xr:uid="{00000000-0005-0000-0000-0000B0470000}"/>
    <cellStyle name="Feeder Field 5 2 2 2 3" xfId="18372" xr:uid="{00000000-0005-0000-0000-0000B1470000}"/>
    <cellStyle name="Feeder Field 5 2 2 3" xfId="18373" xr:uid="{00000000-0005-0000-0000-0000B2470000}"/>
    <cellStyle name="Feeder Field 5 2 2 3 2" xfId="18374" xr:uid="{00000000-0005-0000-0000-0000B3470000}"/>
    <cellStyle name="Feeder Field 5 2 2 4" xfId="18375" xr:uid="{00000000-0005-0000-0000-0000B4470000}"/>
    <cellStyle name="Feeder Field 5 2 20" xfId="18376" xr:uid="{00000000-0005-0000-0000-0000B5470000}"/>
    <cellStyle name="Feeder Field 5 2 20 2" xfId="18377" xr:uid="{00000000-0005-0000-0000-0000B6470000}"/>
    <cellStyle name="Feeder Field 5 2 20 2 2" xfId="18378" xr:uid="{00000000-0005-0000-0000-0000B7470000}"/>
    <cellStyle name="Feeder Field 5 2 20 3" xfId="18379" xr:uid="{00000000-0005-0000-0000-0000B8470000}"/>
    <cellStyle name="Feeder Field 5 2 21" xfId="18380" xr:uid="{00000000-0005-0000-0000-0000B9470000}"/>
    <cellStyle name="Feeder Field 5 2 21 2" xfId="18381" xr:uid="{00000000-0005-0000-0000-0000BA470000}"/>
    <cellStyle name="Feeder Field 5 2 22" xfId="18382" xr:uid="{00000000-0005-0000-0000-0000BB470000}"/>
    <cellStyle name="Feeder Field 5 2 23" xfId="18383" xr:uid="{00000000-0005-0000-0000-0000BC470000}"/>
    <cellStyle name="Feeder Field 5 2 3" xfId="18384" xr:uid="{00000000-0005-0000-0000-0000BD470000}"/>
    <cellStyle name="Feeder Field 5 2 3 2" xfId="18385" xr:uid="{00000000-0005-0000-0000-0000BE470000}"/>
    <cellStyle name="Feeder Field 5 2 3 2 2" xfId="18386" xr:uid="{00000000-0005-0000-0000-0000BF470000}"/>
    <cellStyle name="Feeder Field 5 2 3 3" xfId="18387" xr:uid="{00000000-0005-0000-0000-0000C0470000}"/>
    <cellStyle name="Feeder Field 5 2 3 4" xfId="18388" xr:uid="{00000000-0005-0000-0000-0000C1470000}"/>
    <cellStyle name="Feeder Field 5 2 4" xfId="18389" xr:uid="{00000000-0005-0000-0000-0000C2470000}"/>
    <cellStyle name="Feeder Field 5 2 4 2" xfId="18390" xr:uid="{00000000-0005-0000-0000-0000C3470000}"/>
    <cellStyle name="Feeder Field 5 2 4 2 2" xfId="18391" xr:uid="{00000000-0005-0000-0000-0000C4470000}"/>
    <cellStyle name="Feeder Field 5 2 4 3" xfId="18392" xr:uid="{00000000-0005-0000-0000-0000C5470000}"/>
    <cellStyle name="Feeder Field 5 2 4 4" xfId="18393" xr:uid="{00000000-0005-0000-0000-0000C6470000}"/>
    <cellStyle name="Feeder Field 5 2 5" xfId="18394" xr:uid="{00000000-0005-0000-0000-0000C7470000}"/>
    <cellStyle name="Feeder Field 5 2 5 2" xfId="18395" xr:uid="{00000000-0005-0000-0000-0000C8470000}"/>
    <cellStyle name="Feeder Field 5 2 5 2 2" xfId="18396" xr:uid="{00000000-0005-0000-0000-0000C9470000}"/>
    <cellStyle name="Feeder Field 5 2 5 3" xfId="18397" xr:uid="{00000000-0005-0000-0000-0000CA470000}"/>
    <cellStyle name="Feeder Field 5 2 6" xfId="18398" xr:uid="{00000000-0005-0000-0000-0000CB470000}"/>
    <cellStyle name="Feeder Field 5 2 6 2" xfId="18399" xr:uid="{00000000-0005-0000-0000-0000CC470000}"/>
    <cellStyle name="Feeder Field 5 2 6 2 2" xfId="18400" xr:uid="{00000000-0005-0000-0000-0000CD470000}"/>
    <cellStyle name="Feeder Field 5 2 6 3" xfId="18401" xr:uid="{00000000-0005-0000-0000-0000CE470000}"/>
    <cellStyle name="Feeder Field 5 2 7" xfId="18402" xr:uid="{00000000-0005-0000-0000-0000CF470000}"/>
    <cellStyle name="Feeder Field 5 2 7 2" xfId="18403" xr:uid="{00000000-0005-0000-0000-0000D0470000}"/>
    <cellStyle name="Feeder Field 5 2 7 2 2" xfId="18404" xr:uid="{00000000-0005-0000-0000-0000D1470000}"/>
    <cellStyle name="Feeder Field 5 2 7 3" xfId="18405" xr:uid="{00000000-0005-0000-0000-0000D2470000}"/>
    <cellStyle name="Feeder Field 5 2 8" xfId="18406" xr:uid="{00000000-0005-0000-0000-0000D3470000}"/>
    <cellStyle name="Feeder Field 5 2 8 2" xfId="18407" xr:uid="{00000000-0005-0000-0000-0000D4470000}"/>
    <cellStyle name="Feeder Field 5 2 8 2 2" xfId="18408" xr:uid="{00000000-0005-0000-0000-0000D5470000}"/>
    <cellStyle name="Feeder Field 5 2 8 3" xfId="18409" xr:uid="{00000000-0005-0000-0000-0000D6470000}"/>
    <cellStyle name="Feeder Field 5 2 9" xfId="18410" xr:uid="{00000000-0005-0000-0000-0000D7470000}"/>
    <cellStyle name="Feeder Field 5 2 9 2" xfId="18411" xr:uid="{00000000-0005-0000-0000-0000D8470000}"/>
    <cellStyle name="Feeder Field 5 2 9 2 2" xfId="18412" xr:uid="{00000000-0005-0000-0000-0000D9470000}"/>
    <cellStyle name="Feeder Field 5 2 9 3" xfId="18413" xr:uid="{00000000-0005-0000-0000-0000DA470000}"/>
    <cellStyle name="Feeder Field 5 20" xfId="18414" xr:uid="{00000000-0005-0000-0000-0000DB470000}"/>
    <cellStyle name="Feeder Field 5 20 2" xfId="18415" xr:uid="{00000000-0005-0000-0000-0000DC470000}"/>
    <cellStyle name="Feeder Field 5 20 2 2" xfId="18416" xr:uid="{00000000-0005-0000-0000-0000DD470000}"/>
    <cellStyle name="Feeder Field 5 20 3" xfId="18417" xr:uid="{00000000-0005-0000-0000-0000DE470000}"/>
    <cellStyle name="Feeder Field 5 21" xfId="18418" xr:uid="{00000000-0005-0000-0000-0000DF470000}"/>
    <cellStyle name="Feeder Field 5 21 2" xfId="18419" xr:uid="{00000000-0005-0000-0000-0000E0470000}"/>
    <cellStyle name="Feeder Field 5 21 2 2" xfId="18420" xr:uid="{00000000-0005-0000-0000-0000E1470000}"/>
    <cellStyle name="Feeder Field 5 21 3" xfId="18421" xr:uid="{00000000-0005-0000-0000-0000E2470000}"/>
    <cellStyle name="Feeder Field 5 22" xfId="18422" xr:uid="{00000000-0005-0000-0000-0000E3470000}"/>
    <cellStyle name="Feeder Field 5 22 2" xfId="18423" xr:uid="{00000000-0005-0000-0000-0000E4470000}"/>
    <cellStyle name="Feeder Field 5 23" xfId="18424" xr:uid="{00000000-0005-0000-0000-0000E5470000}"/>
    <cellStyle name="Feeder Field 5 24" xfId="18425" xr:uid="{00000000-0005-0000-0000-0000E6470000}"/>
    <cellStyle name="Feeder Field 5 3" xfId="18426" xr:uid="{00000000-0005-0000-0000-0000E7470000}"/>
    <cellStyle name="Feeder Field 5 3 2" xfId="18427" xr:uid="{00000000-0005-0000-0000-0000E8470000}"/>
    <cellStyle name="Feeder Field 5 3 2 2" xfId="18428" xr:uid="{00000000-0005-0000-0000-0000E9470000}"/>
    <cellStyle name="Feeder Field 5 3 2 3" xfId="18429" xr:uid="{00000000-0005-0000-0000-0000EA470000}"/>
    <cellStyle name="Feeder Field 5 3 3" xfId="18430" xr:uid="{00000000-0005-0000-0000-0000EB470000}"/>
    <cellStyle name="Feeder Field 5 3 3 2" xfId="18431" xr:uid="{00000000-0005-0000-0000-0000EC470000}"/>
    <cellStyle name="Feeder Field 5 3 4" xfId="18432" xr:uid="{00000000-0005-0000-0000-0000ED470000}"/>
    <cellStyle name="Feeder Field 5 4" xfId="18433" xr:uid="{00000000-0005-0000-0000-0000EE470000}"/>
    <cellStyle name="Feeder Field 5 4 2" xfId="18434" xr:uid="{00000000-0005-0000-0000-0000EF470000}"/>
    <cellStyle name="Feeder Field 5 4 2 2" xfId="18435" xr:uid="{00000000-0005-0000-0000-0000F0470000}"/>
    <cellStyle name="Feeder Field 5 4 3" xfId="18436" xr:uid="{00000000-0005-0000-0000-0000F1470000}"/>
    <cellStyle name="Feeder Field 5 4 4" xfId="18437" xr:uid="{00000000-0005-0000-0000-0000F2470000}"/>
    <cellStyle name="Feeder Field 5 5" xfId="18438" xr:uid="{00000000-0005-0000-0000-0000F3470000}"/>
    <cellStyle name="Feeder Field 5 5 2" xfId="18439" xr:uid="{00000000-0005-0000-0000-0000F4470000}"/>
    <cellStyle name="Feeder Field 5 5 2 2" xfId="18440" xr:uid="{00000000-0005-0000-0000-0000F5470000}"/>
    <cellStyle name="Feeder Field 5 5 3" xfId="18441" xr:uid="{00000000-0005-0000-0000-0000F6470000}"/>
    <cellStyle name="Feeder Field 5 5 4" xfId="18442" xr:uid="{00000000-0005-0000-0000-0000F7470000}"/>
    <cellStyle name="Feeder Field 5 6" xfId="18443" xr:uid="{00000000-0005-0000-0000-0000F8470000}"/>
    <cellStyle name="Feeder Field 5 6 2" xfId="18444" xr:uid="{00000000-0005-0000-0000-0000F9470000}"/>
    <cellStyle name="Feeder Field 5 6 2 2" xfId="18445" xr:uid="{00000000-0005-0000-0000-0000FA470000}"/>
    <cellStyle name="Feeder Field 5 6 3" xfId="18446" xr:uid="{00000000-0005-0000-0000-0000FB470000}"/>
    <cellStyle name="Feeder Field 5 7" xfId="18447" xr:uid="{00000000-0005-0000-0000-0000FC470000}"/>
    <cellStyle name="Feeder Field 5 7 2" xfId="18448" xr:uid="{00000000-0005-0000-0000-0000FD470000}"/>
    <cellStyle name="Feeder Field 5 7 2 2" xfId="18449" xr:uid="{00000000-0005-0000-0000-0000FE470000}"/>
    <cellStyle name="Feeder Field 5 7 3" xfId="18450" xr:uid="{00000000-0005-0000-0000-0000FF470000}"/>
    <cellStyle name="Feeder Field 5 8" xfId="18451" xr:uid="{00000000-0005-0000-0000-000000480000}"/>
    <cellStyle name="Feeder Field 5 8 2" xfId="18452" xr:uid="{00000000-0005-0000-0000-000001480000}"/>
    <cellStyle name="Feeder Field 5 8 2 2" xfId="18453" xr:uid="{00000000-0005-0000-0000-000002480000}"/>
    <cellStyle name="Feeder Field 5 8 3" xfId="18454" xr:uid="{00000000-0005-0000-0000-000003480000}"/>
    <cellStyle name="Feeder Field 5 9" xfId="18455" xr:uid="{00000000-0005-0000-0000-000004480000}"/>
    <cellStyle name="Feeder Field 5 9 2" xfId="18456" xr:uid="{00000000-0005-0000-0000-000005480000}"/>
    <cellStyle name="Feeder Field 5 9 2 2" xfId="18457" xr:uid="{00000000-0005-0000-0000-000006480000}"/>
    <cellStyle name="Feeder Field 5 9 3" xfId="18458" xr:uid="{00000000-0005-0000-0000-000007480000}"/>
    <cellStyle name="Feeder Field 6" xfId="18459" xr:uid="{00000000-0005-0000-0000-000008480000}"/>
    <cellStyle name="Feeder Field 6 10" xfId="18460" xr:uid="{00000000-0005-0000-0000-000009480000}"/>
    <cellStyle name="Feeder Field 6 10 2" xfId="18461" xr:uid="{00000000-0005-0000-0000-00000A480000}"/>
    <cellStyle name="Feeder Field 6 10 2 2" xfId="18462" xr:uid="{00000000-0005-0000-0000-00000B480000}"/>
    <cellStyle name="Feeder Field 6 10 3" xfId="18463" xr:uid="{00000000-0005-0000-0000-00000C480000}"/>
    <cellStyle name="Feeder Field 6 11" xfId="18464" xr:uid="{00000000-0005-0000-0000-00000D480000}"/>
    <cellStyle name="Feeder Field 6 11 2" xfId="18465" xr:uid="{00000000-0005-0000-0000-00000E480000}"/>
    <cellStyle name="Feeder Field 6 11 2 2" xfId="18466" xr:uid="{00000000-0005-0000-0000-00000F480000}"/>
    <cellStyle name="Feeder Field 6 11 3" xfId="18467" xr:uid="{00000000-0005-0000-0000-000010480000}"/>
    <cellStyle name="Feeder Field 6 12" xfId="18468" xr:uid="{00000000-0005-0000-0000-000011480000}"/>
    <cellStyle name="Feeder Field 6 12 2" xfId="18469" xr:uid="{00000000-0005-0000-0000-000012480000}"/>
    <cellStyle name="Feeder Field 6 12 2 2" xfId="18470" xr:uid="{00000000-0005-0000-0000-000013480000}"/>
    <cellStyle name="Feeder Field 6 12 3" xfId="18471" xr:uid="{00000000-0005-0000-0000-000014480000}"/>
    <cellStyle name="Feeder Field 6 13" xfId="18472" xr:uid="{00000000-0005-0000-0000-000015480000}"/>
    <cellStyle name="Feeder Field 6 13 2" xfId="18473" xr:uid="{00000000-0005-0000-0000-000016480000}"/>
    <cellStyle name="Feeder Field 6 13 2 2" xfId="18474" xr:uid="{00000000-0005-0000-0000-000017480000}"/>
    <cellStyle name="Feeder Field 6 13 3" xfId="18475" xr:uid="{00000000-0005-0000-0000-000018480000}"/>
    <cellStyle name="Feeder Field 6 14" xfId="18476" xr:uid="{00000000-0005-0000-0000-000019480000}"/>
    <cellStyle name="Feeder Field 6 14 2" xfId="18477" xr:uid="{00000000-0005-0000-0000-00001A480000}"/>
    <cellStyle name="Feeder Field 6 14 2 2" xfId="18478" xr:uid="{00000000-0005-0000-0000-00001B480000}"/>
    <cellStyle name="Feeder Field 6 14 3" xfId="18479" xr:uid="{00000000-0005-0000-0000-00001C480000}"/>
    <cellStyle name="Feeder Field 6 15" xfId="18480" xr:uid="{00000000-0005-0000-0000-00001D480000}"/>
    <cellStyle name="Feeder Field 6 15 2" xfId="18481" xr:uid="{00000000-0005-0000-0000-00001E480000}"/>
    <cellStyle name="Feeder Field 6 15 2 2" xfId="18482" xr:uid="{00000000-0005-0000-0000-00001F480000}"/>
    <cellStyle name="Feeder Field 6 15 3" xfId="18483" xr:uid="{00000000-0005-0000-0000-000020480000}"/>
    <cellStyle name="Feeder Field 6 16" xfId="18484" xr:uid="{00000000-0005-0000-0000-000021480000}"/>
    <cellStyle name="Feeder Field 6 16 2" xfId="18485" xr:uid="{00000000-0005-0000-0000-000022480000}"/>
    <cellStyle name="Feeder Field 6 16 2 2" xfId="18486" xr:uid="{00000000-0005-0000-0000-000023480000}"/>
    <cellStyle name="Feeder Field 6 16 3" xfId="18487" xr:uid="{00000000-0005-0000-0000-000024480000}"/>
    <cellStyle name="Feeder Field 6 17" xfId="18488" xr:uid="{00000000-0005-0000-0000-000025480000}"/>
    <cellStyle name="Feeder Field 6 17 2" xfId="18489" xr:uid="{00000000-0005-0000-0000-000026480000}"/>
    <cellStyle name="Feeder Field 6 17 2 2" xfId="18490" xr:uid="{00000000-0005-0000-0000-000027480000}"/>
    <cellStyle name="Feeder Field 6 17 3" xfId="18491" xr:uid="{00000000-0005-0000-0000-000028480000}"/>
    <cellStyle name="Feeder Field 6 18" xfId="18492" xr:uid="{00000000-0005-0000-0000-000029480000}"/>
    <cellStyle name="Feeder Field 6 18 2" xfId="18493" xr:uid="{00000000-0005-0000-0000-00002A480000}"/>
    <cellStyle name="Feeder Field 6 18 2 2" xfId="18494" xr:uid="{00000000-0005-0000-0000-00002B480000}"/>
    <cellStyle name="Feeder Field 6 18 3" xfId="18495" xr:uid="{00000000-0005-0000-0000-00002C480000}"/>
    <cellStyle name="Feeder Field 6 19" xfId="18496" xr:uid="{00000000-0005-0000-0000-00002D480000}"/>
    <cellStyle name="Feeder Field 6 19 2" xfId="18497" xr:uid="{00000000-0005-0000-0000-00002E480000}"/>
    <cellStyle name="Feeder Field 6 19 2 2" xfId="18498" xr:uid="{00000000-0005-0000-0000-00002F480000}"/>
    <cellStyle name="Feeder Field 6 19 3" xfId="18499" xr:uid="{00000000-0005-0000-0000-000030480000}"/>
    <cellStyle name="Feeder Field 6 2" xfId="18500" xr:uid="{00000000-0005-0000-0000-000031480000}"/>
    <cellStyle name="Feeder Field 6 2 2" xfId="18501" xr:uid="{00000000-0005-0000-0000-000032480000}"/>
    <cellStyle name="Feeder Field 6 2 2 2" xfId="18502" xr:uid="{00000000-0005-0000-0000-000033480000}"/>
    <cellStyle name="Feeder Field 6 2 2 3" xfId="18503" xr:uid="{00000000-0005-0000-0000-000034480000}"/>
    <cellStyle name="Feeder Field 6 2 3" xfId="18504" xr:uid="{00000000-0005-0000-0000-000035480000}"/>
    <cellStyle name="Feeder Field 6 2 3 2" xfId="18505" xr:uid="{00000000-0005-0000-0000-000036480000}"/>
    <cellStyle name="Feeder Field 6 2 4" xfId="18506" xr:uid="{00000000-0005-0000-0000-000037480000}"/>
    <cellStyle name="Feeder Field 6 20" xfId="18507" xr:uid="{00000000-0005-0000-0000-000038480000}"/>
    <cellStyle name="Feeder Field 6 20 2" xfId="18508" xr:uid="{00000000-0005-0000-0000-000039480000}"/>
    <cellStyle name="Feeder Field 6 20 2 2" xfId="18509" xr:uid="{00000000-0005-0000-0000-00003A480000}"/>
    <cellStyle name="Feeder Field 6 20 3" xfId="18510" xr:uid="{00000000-0005-0000-0000-00003B480000}"/>
    <cellStyle name="Feeder Field 6 21" xfId="18511" xr:uid="{00000000-0005-0000-0000-00003C480000}"/>
    <cellStyle name="Feeder Field 6 21 2" xfId="18512" xr:uid="{00000000-0005-0000-0000-00003D480000}"/>
    <cellStyle name="Feeder Field 6 22" xfId="18513" xr:uid="{00000000-0005-0000-0000-00003E480000}"/>
    <cellStyle name="Feeder Field 6 23" xfId="18514" xr:uid="{00000000-0005-0000-0000-00003F480000}"/>
    <cellStyle name="Feeder Field 6 3" xfId="18515" xr:uid="{00000000-0005-0000-0000-000040480000}"/>
    <cellStyle name="Feeder Field 6 3 2" xfId="18516" xr:uid="{00000000-0005-0000-0000-000041480000}"/>
    <cellStyle name="Feeder Field 6 3 2 2" xfId="18517" xr:uid="{00000000-0005-0000-0000-000042480000}"/>
    <cellStyle name="Feeder Field 6 3 3" xfId="18518" xr:uid="{00000000-0005-0000-0000-000043480000}"/>
    <cellStyle name="Feeder Field 6 3 4" xfId="18519" xr:uid="{00000000-0005-0000-0000-000044480000}"/>
    <cellStyle name="Feeder Field 6 4" xfId="18520" xr:uid="{00000000-0005-0000-0000-000045480000}"/>
    <cellStyle name="Feeder Field 6 4 2" xfId="18521" xr:uid="{00000000-0005-0000-0000-000046480000}"/>
    <cellStyle name="Feeder Field 6 4 2 2" xfId="18522" xr:uid="{00000000-0005-0000-0000-000047480000}"/>
    <cellStyle name="Feeder Field 6 4 3" xfId="18523" xr:uid="{00000000-0005-0000-0000-000048480000}"/>
    <cellStyle name="Feeder Field 6 4 4" xfId="18524" xr:uid="{00000000-0005-0000-0000-000049480000}"/>
    <cellStyle name="Feeder Field 6 5" xfId="18525" xr:uid="{00000000-0005-0000-0000-00004A480000}"/>
    <cellStyle name="Feeder Field 6 5 2" xfId="18526" xr:uid="{00000000-0005-0000-0000-00004B480000}"/>
    <cellStyle name="Feeder Field 6 5 2 2" xfId="18527" xr:uid="{00000000-0005-0000-0000-00004C480000}"/>
    <cellStyle name="Feeder Field 6 5 3" xfId="18528" xr:uid="{00000000-0005-0000-0000-00004D480000}"/>
    <cellStyle name="Feeder Field 6 6" xfId="18529" xr:uid="{00000000-0005-0000-0000-00004E480000}"/>
    <cellStyle name="Feeder Field 6 6 2" xfId="18530" xr:uid="{00000000-0005-0000-0000-00004F480000}"/>
    <cellStyle name="Feeder Field 6 6 2 2" xfId="18531" xr:uid="{00000000-0005-0000-0000-000050480000}"/>
    <cellStyle name="Feeder Field 6 6 3" xfId="18532" xr:uid="{00000000-0005-0000-0000-000051480000}"/>
    <cellStyle name="Feeder Field 6 7" xfId="18533" xr:uid="{00000000-0005-0000-0000-000052480000}"/>
    <cellStyle name="Feeder Field 6 7 2" xfId="18534" xr:uid="{00000000-0005-0000-0000-000053480000}"/>
    <cellStyle name="Feeder Field 6 7 2 2" xfId="18535" xr:uid="{00000000-0005-0000-0000-000054480000}"/>
    <cellStyle name="Feeder Field 6 7 3" xfId="18536" xr:uid="{00000000-0005-0000-0000-000055480000}"/>
    <cellStyle name="Feeder Field 6 8" xfId="18537" xr:uid="{00000000-0005-0000-0000-000056480000}"/>
    <cellStyle name="Feeder Field 6 8 2" xfId="18538" xr:uid="{00000000-0005-0000-0000-000057480000}"/>
    <cellStyle name="Feeder Field 6 8 2 2" xfId="18539" xr:uid="{00000000-0005-0000-0000-000058480000}"/>
    <cellStyle name="Feeder Field 6 8 3" xfId="18540" xr:uid="{00000000-0005-0000-0000-000059480000}"/>
    <cellStyle name="Feeder Field 6 9" xfId="18541" xr:uid="{00000000-0005-0000-0000-00005A480000}"/>
    <cellStyle name="Feeder Field 6 9 2" xfId="18542" xr:uid="{00000000-0005-0000-0000-00005B480000}"/>
    <cellStyle name="Feeder Field 6 9 2 2" xfId="18543" xr:uid="{00000000-0005-0000-0000-00005C480000}"/>
    <cellStyle name="Feeder Field 6 9 3" xfId="18544" xr:uid="{00000000-0005-0000-0000-00005D480000}"/>
    <cellStyle name="Feeder Field 7" xfId="18545" xr:uid="{00000000-0005-0000-0000-00005E480000}"/>
    <cellStyle name="Feeder Field 7 2" xfId="18546" xr:uid="{00000000-0005-0000-0000-00005F480000}"/>
    <cellStyle name="Feeder Field 7 2 2" xfId="18547" xr:uid="{00000000-0005-0000-0000-000060480000}"/>
    <cellStyle name="Feeder Field 7 2 3" xfId="18548" xr:uid="{00000000-0005-0000-0000-000061480000}"/>
    <cellStyle name="Feeder Field 7 3" xfId="18549" xr:uid="{00000000-0005-0000-0000-000062480000}"/>
    <cellStyle name="Feeder Field 7 3 2" xfId="18550" xr:uid="{00000000-0005-0000-0000-000063480000}"/>
    <cellStyle name="Feeder Field 7 4" xfId="18551" xr:uid="{00000000-0005-0000-0000-000064480000}"/>
    <cellStyle name="Feeder Field 8" xfId="18552" xr:uid="{00000000-0005-0000-0000-000065480000}"/>
    <cellStyle name="Feeder Field 8 2" xfId="18553" xr:uid="{00000000-0005-0000-0000-000066480000}"/>
    <cellStyle name="Feeder Field 8 2 2" xfId="18554" xr:uid="{00000000-0005-0000-0000-000067480000}"/>
    <cellStyle name="Feeder Field 8 2 3" xfId="18555" xr:uid="{00000000-0005-0000-0000-000068480000}"/>
    <cellStyle name="Feeder Field 8 3" xfId="18556" xr:uid="{00000000-0005-0000-0000-000069480000}"/>
    <cellStyle name="Feeder Field 8 4" xfId="18557" xr:uid="{00000000-0005-0000-0000-00006A480000}"/>
    <cellStyle name="Feeder Field 9" xfId="18558" xr:uid="{00000000-0005-0000-0000-00006B480000}"/>
    <cellStyle name="Feeder Field 9 2" xfId="18559" xr:uid="{00000000-0005-0000-0000-00006C480000}"/>
    <cellStyle name="Feeder Field 9 2 2" xfId="18560" xr:uid="{00000000-0005-0000-0000-00006D480000}"/>
    <cellStyle name="Feeder Field 9 3" xfId="18561" xr:uid="{00000000-0005-0000-0000-00006E480000}"/>
    <cellStyle name="Feeder Field 9 4" xfId="18562" xr:uid="{00000000-0005-0000-0000-00006F480000}"/>
    <cellStyle name="Fijo" xfId="18563" xr:uid="{00000000-0005-0000-0000-000070480000}"/>
    <cellStyle name="Finance" xfId="18564" xr:uid="{00000000-0005-0000-0000-000071480000}"/>
    <cellStyle name="Financiero" xfId="18565" xr:uid="{00000000-0005-0000-0000-000072480000}"/>
    <cellStyle name="Fixed" xfId="18566" xr:uid="{00000000-0005-0000-0000-000073480000}"/>
    <cellStyle name="Flag" xfId="18567" xr:uid="{00000000-0005-0000-0000-000074480000}"/>
    <cellStyle name="Flash" xfId="18568" xr:uid="{00000000-0005-0000-0000-000075480000}"/>
    <cellStyle name="Fonts" xfId="18569" xr:uid="{00000000-0005-0000-0000-000076480000}"/>
    <cellStyle name="Footer SBILogo1" xfId="18570" xr:uid="{00000000-0005-0000-0000-000077480000}"/>
    <cellStyle name="Footer SBILogo2" xfId="18571" xr:uid="{00000000-0005-0000-0000-000078480000}"/>
    <cellStyle name="Footnote" xfId="18572" xr:uid="{00000000-0005-0000-0000-000079480000}"/>
    <cellStyle name="footnote ref" xfId="18573" xr:uid="{00000000-0005-0000-0000-00007A480000}"/>
    <cellStyle name="Footnote Reference" xfId="18574" xr:uid="{00000000-0005-0000-0000-00007B480000}"/>
    <cellStyle name="footnote text" xfId="18575" xr:uid="{00000000-0005-0000-0000-00007C480000}"/>
    <cellStyle name="Footnote_% Change" xfId="18576" xr:uid="{00000000-0005-0000-0000-00007D480000}"/>
    <cellStyle name="General" xfId="18577" xr:uid="{00000000-0005-0000-0000-00007E480000}"/>
    <cellStyle name="General 2" xfId="18578" xr:uid="{00000000-0005-0000-0000-00007F480000}"/>
    <cellStyle name="General 3" xfId="18579" xr:uid="{00000000-0005-0000-0000-000080480000}"/>
    <cellStyle name="General 4" xfId="18580" xr:uid="{00000000-0005-0000-0000-000081480000}"/>
    <cellStyle name="Good 2" xfId="18581" xr:uid="{00000000-0005-0000-0000-000082480000}"/>
    <cellStyle name="Good 3" xfId="18582" xr:uid="{00000000-0005-0000-0000-000083480000}"/>
    <cellStyle name="Good 4" xfId="18583" xr:uid="{00000000-0005-0000-0000-000084480000}"/>
    <cellStyle name="Good 5" xfId="18584" xr:uid="{00000000-0005-0000-0000-000085480000}"/>
    <cellStyle name="Good 6" xfId="18585" xr:uid="{00000000-0005-0000-0000-000086480000}"/>
    <cellStyle name="Good 7" xfId="18586" xr:uid="{00000000-0005-0000-0000-000087480000}"/>
    <cellStyle name="Grey" xfId="18587" xr:uid="{00000000-0005-0000-0000-000088480000}"/>
    <cellStyle name="Greyed" xfId="18588" xr:uid="{00000000-0005-0000-0000-000089480000}"/>
    <cellStyle name="Greyed 2" xfId="18589" xr:uid="{00000000-0005-0000-0000-00008A480000}"/>
    <cellStyle name="Greyed 3" xfId="18590" xr:uid="{00000000-0005-0000-0000-00008B480000}"/>
    <cellStyle name="Greyed out" xfId="18591" xr:uid="{00000000-0005-0000-0000-00008C480000}"/>
    <cellStyle name="Greyed_5A4 PCT Slides 2010-11" xfId="18592" xr:uid="{00000000-0005-0000-0000-00008D480000}"/>
    <cellStyle name="Group" xfId="18593" xr:uid="{00000000-0005-0000-0000-00008E480000}"/>
    <cellStyle name="GroupNote" xfId="18594" xr:uid="{00000000-0005-0000-0000-00008F480000}"/>
    <cellStyle name="H1" xfId="18595" xr:uid="{00000000-0005-0000-0000-000090480000}"/>
    <cellStyle name="H2" xfId="18596" xr:uid="{00000000-0005-0000-0000-000091480000}"/>
    <cellStyle name="H3" xfId="18597" xr:uid="{00000000-0005-0000-0000-000092480000}"/>
    <cellStyle name="H3Bold" xfId="18598" xr:uid="{00000000-0005-0000-0000-000093480000}"/>
    <cellStyle name="Hard Percent" xfId="18599" xr:uid="{00000000-0005-0000-0000-000094480000}"/>
    <cellStyle name="Header" xfId="18600" xr:uid="{00000000-0005-0000-0000-000095480000}"/>
    <cellStyle name="Header Draft Stamp" xfId="18601" xr:uid="{00000000-0005-0000-0000-000096480000}"/>
    <cellStyle name="Header_% Change" xfId="18602" xr:uid="{00000000-0005-0000-0000-000097480000}"/>
    <cellStyle name="Header0" xfId="18603" xr:uid="{00000000-0005-0000-0000-000098480000}"/>
    <cellStyle name="Header1" xfId="18604" xr:uid="{00000000-0005-0000-0000-000099480000}"/>
    <cellStyle name="Header2" xfId="18605" xr:uid="{00000000-0005-0000-0000-00009A480000}"/>
    <cellStyle name="HeaderGrant" xfId="18606" xr:uid="{00000000-0005-0000-0000-00009B480000}"/>
    <cellStyle name="HeaderLabel" xfId="18607" xr:uid="{00000000-0005-0000-0000-00009C480000}"/>
    <cellStyle name="HeaderLEA" xfId="18608" xr:uid="{00000000-0005-0000-0000-00009D480000}"/>
    <cellStyle name="HeaderText" xfId="18609" xr:uid="{00000000-0005-0000-0000-00009E480000}"/>
    <cellStyle name="Heading" xfId="18610" xr:uid="{00000000-0005-0000-0000-00009F480000}"/>
    <cellStyle name="Heading 1 10" xfId="50404" xr:uid="{04BA296E-158D-4C3D-8858-E43C1B1C1A7C}"/>
    <cellStyle name="Heading 1 2" xfId="18611" xr:uid="{00000000-0005-0000-0000-0000A0480000}"/>
    <cellStyle name="Heading 1 2 2" xfId="18612" xr:uid="{00000000-0005-0000-0000-0000A1480000}"/>
    <cellStyle name="Heading 1 2_asset sales" xfId="18613" xr:uid="{00000000-0005-0000-0000-0000A2480000}"/>
    <cellStyle name="Heading 1 3" xfId="18614" xr:uid="{00000000-0005-0000-0000-0000A3480000}"/>
    <cellStyle name="Heading 1 3 2" xfId="18615" xr:uid="{00000000-0005-0000-0000-0000A4480000}"/>
    <cellStyle name="Heading 1 4" xfId="18616" xr:uid="{00000000-0005-0000-0000-0000A5480000}"/>
    <cellStyle name="Heading 1 4 2" xfId="18617" xr:uid="{00000000-0005-0000-0000-0000A6480000}"/>
    <cellStyle name="Heading 1 5" xfId="18618" xr:uid="{00000000-0005-0000-0000-0000A7480000}"/>
    <cellStyle name="Heading 1 5 2" xfId="18619" xr:uid="{00000000-0005-0000-0000-0000A8480000}"/>
    <cellStyle name="Heading 1 6" xfId="18620" xr:uid="{00000000-0005-0000-0000-0000A9480000}"/>
    <cellStyle name="Heading 1 7" xfId="18621" xr:uid="{00000000-0005-0000-0000-0000AA480000}"/>
    <cellStyle name="Heading 1 8" xfId="50397" xr:uid="{0497738C-E346-4CBF-A4D6-6B7CFD3E447D}"/>
    <cellStyle name="Heading 1 8 2" xfId="50655" xr:uid="{4C025333-3834-46BD-A5D0-ED826AC1D2EB}"/>
    <cellStyle name="Heading 1 9" xfId="50392" xr:uid="{4F1961E4-5E40-453A-BA65-2A42086ECD95}"/>
    <cellStyle name="Heading 1 Above" xfId="18622" xr:uid="{00000000-0005-0000-0000-0000AB480000}"/>
    <cellStyle name="Heading 1+" xfId="18623" xr:uid="{00000000-0005-0000-0000-0000AC480000}"/>
    <cellStyle name="Heading 2 2" xfId="18624" xr:uid="{00000000-0005-0000-0000-0000AD480000}"/>
    <cellStyle name="Heading 2 3" xfId="18625" xr:uid="{00000000-0005-0000-0000-0000AE480000}"/>
    <cellStyle name="Heading 2 3 2" xfId="18626" xr:uid="{00000000-0005-0000-0000-0000AF480000}"/>
    <cellStyle name="Heading 2 4" xfId="18627" xr:uid="{00000000-0005-0000-0000-0000B0480000}"/>
    <cellStyle name="Heading 2 4 2" xfId="18628" xr:uid="{00000000-0005-0000-0000-0000B1480000}"/>
    <cellStyle name="Heading 2 5" xfId="18629" xr:uid="{00000000-0005-0000-0000-0000B2480000}"/>
    <cellStyle name="Heading 2 6" xfId="18630" xr:uid="{00000000-0005-0000-0000-0000B3480000}"/>
    <cellStyle name="Heading 2 7" xfId="18631" xr:uid="{00000000-0005-0000-0000-0000B4480000}"/>
    <cellStyle name="Heading 2 Below" xfId="18632" xr:uid="{00000000-0005-0000-0000-0000B5480000}"/>
    <cellStyle name="Heading 2+" xfId="18633" xr:uid="{00000000-0005-0000-0000-0000B6480000}"/>
    <cellStyle name="Heading 3 2" xfId="18634" xr:uid="{00000000-0005-0000-0000-0000B7480000}"/>
    <cellStyle name="Heading 3 2 2" xfId="18635" xr:uid="{00000000-0005-0000-0000-0000B8480000}"/>
    <cellStyle name="Heading 3 3" xfId="18636" xr:uid="{00000000-0005-0000-0000-0000B9480000}"/>
    <cellStyle name="Heading 3 3 2" xfId="18637" xr:uid="{00000000-0005-0000-0000-0000BA480000}"/>
    <cellStyle name="Heading 3 4" xfId="18638" xr:uid="{00000000-0005-0000-0000-0000BB480000}"/>
    <cellStyle name="Heading 3 4 2" xfId="18639" xr:uid="{00000000-0005-0000-0000-0000BC480000}"/>
    <cellStyle name="Heading 3 5" xfId="18640" xr:uid="{00000000-0005-0000-0000-0000BD480000}"/>
    <cellStyle name="Heading 3 6" xfId="18641" xr:uid="{00000000-0005-0000-0000-0000BE480000}"/>
    <cellStyle name="Heading 3 7" xfId="18642" xr:uid="{00000000-0005-0000-0000-0000BF480000}"/>
    <cellStyle name="Heading 3+" xfId="18643" xr:uid="{00000000-0005-0000-0000-0000C0480000}"/>
    <cellStyle name="Heading 4 2" xfId="18644" xr:uid="{00000000-0005-0000-0000-0000C1480000}"/>
    <cellStyle name="Heading 4 3" xfId="18645" xr:uid="{00000000-0005-0000-0000-0000C2480000}"/>
    <cellStyle name="Heading 4 3 2" xfId="18646" xr:uid="{00000000-0005-0000-0000-0000C3480000}"/>
    <cellStyle name="Heading 4 4" xfId="18647" xr:uid="{00000000-0005-0000-0000-0000C4480000}"/>
    <cellStyle name="Heading 4 4 2" xfId="18648" xr:uid="{00000000-0005-0000-0000-0000C5480000}"/>
    <cellStyle name="Heading 4 5" xfId="18649" xr:uid="{00000000-0005-0000-0000-0000C6480000}"/>
    <cellStyle name="Heading 4 6" xfId="18650" xr:uid="{00000000-0005-0000-0000-0000C7480000}"/>
    <cellStyle name="Heading 4 7" xfId="18651" xr:uid="{00000000-0005-0000-0000-0000C8480000}"/>
    <cellStyle name="Heading 5" xfId="18652" xr:uid="{00000000-0005-0000-0000-0000C9480000}"/>
    <cellStyle name="Heading 6" xfId="18653" xr:uid="{00000000-0005-0000-0000-0000CA480000}"/>
    <cellStyle name="Heading 7" xfId="18654" xr:uid="{00000000-0005-0000-0000-0000CB480000}"/>
    <cellStyle name="Heading 8" xfId="18655" xr:uid="{00000000-0005-0000-0000-0000CC480000}"/>
    <cellStyle name="Heading1" xfId="18656" xr:uid="{00000000-0005-0000-0000-0000CD480000}"/>
    <cellStyle name="Heading2" xfId="18657" xr:uid="{00000000-0005-0000-0000-0000CE480000}"/>
    <cellStyle name="Heading3" xfId="18658" xr:uid="{00000000-0005-0000-0000-0000CF480000}"/>
    <cellStyle name="Heading4" xfId="18659" xr:uid="{00000000-0005-0000-0000-0000D0480000}"/>
    <cellStyle name="Heading5" xfId="18660" xr:uid="{00000000-0005-0000-0000-0000D1480000}"/>
    <cellStyle name="Headings" xfId="18661" xr:uid="{00000000-0005-0000-0000-0000D2480000}"/>
    <cellStyle name="Horizontal" xfId="18662" xr:uid="{00000000-0005-0000-0000-0000D3480000}"/>
    <cellStyle name="Hyperlink" xfId="50419" builtinId="8"/>
    <cellStyle name="Hyperlink 2" xfId="18663" xr:uid="{00000000-0005-0000-0000-0000D4480000}"/>
    <cellStyle name="Hyperlink 2 2" xfId="18664" xr:uid="{00000000-0005-0000-0000-0000D5480000}"/>
    <cellStyle name="Hyperlink 2 2 2" xfId="18665" xr:uid="{00000000-0005-0000-0000-0000D6480000}"/>
    <cellStyle name="Hyperlink 2 2 3" xfId="18666" xr:uid="{00000000-0005-0000-0000-0000D7480000}"/>
    <cellStyle name="Hyperlink 2 2 4" xfId="18667" xr:uid="{00000000-0005-0000-0000-0000D8480000}"/>
    <cellStyle name="Hyperlink 2 3" xfId="18668" xr:uid="{00000000-0005-0000-0000-0000D9480000}"/>
    <cellStyle name="Hyperlink 2 3 2" xfId="18669" xr:uid="{00000000-0005-0000-0000-0000DA480000}"/>
    <cellStyle name="Hyperlink 2 4" xfId="18670" xr:uid="{00000000-0005-0000-0000-0000DB480000}"/>
    <cellStyle name="Hyperlink 3" xfId="18671" xr:uid="{00000000-0005-0000-0000-0000DC480000}"/>
    <cellStyle name="Hyperlink 3 2" xfId="18672" xr:uid="{00000000-0005-0000-0000-0000DD480000}"/>
    <cellStyle name="Hyperlink 3 3" xfId="18673" xr:uid="{00000000-0005-0000-0000-0000DE480000}"/>
    <cellStyle name="Hyperlink 3 4" xfId="18674" xr:uid="{00000000-0005-0000-0000-0000DF480000}"/>
    <cellStyle name="Hyperlink 4" xfId="18675" xr:uid="{00000000-0005-0000-0000-0000E0480000}"/>
    <cellStyle name="Hyperlink 4 2" xfId="18676" xr:uid="{00000000-0005-0000-0000-0000E1480000}"/>
    <cellStyle name="Hyperlink 4 3" xfId="18677" xr:uid="{00000000-0005-0000-0000-0000E2480000}"/>
    <cellStyle name="Hyperlink 5" xfId="18678" xr:uid="{00000000-0005-0000-0000-0000E3480000}"/>
    <cellStyle name="Hyperlink 6" xfId="18679" xr:uid="{00000000-0005-0000-0000-0000E4480000}"/>
    <cellStyle name="Hyperlink 7" xfId="18680" xr:uid="{00000000-0005-0000-0000-0000E5480000}"/>
    <cellStyle name="Hyperlink 8" xfId="18681" xr:uid="{00000000-0005-0000-0000-0000E6480000}"/>
    <cellStyle name="I'm here now" xfId="18682" xr:uid="{00000000-0005-0000-0000-0000E7480000}"/>
    <cellStyle name="Imported" xfId="18683" xr:uid="{00000000-0005-0000-0000-0000E8480000}"/>
    <cellStyle name="IndentedPlain" xfId="18684" xr:uid="{00000000-0005-0000-0000-0000E9480000}"/>
    <cellStyle name="Information" xfId="18685" xr:uid="{00000000-0005-0000-0000-0000EA480000}"/>
    <cellStyle name="Input [yellow]" xfId="18686" xr:uid="{00000000-0005-0000-0000-0000EB480000}"/>
    <cellStyle name="Input 1" xfId="18687" xr:uid="{00000000-0005-0000-0000-0000EC480000}"/>
    <cellStyle name="Input 10" xfId="18688" xr:uid="{00000000-0005-0000-0000-0000ED480000}"/>
    <cellStyle name="Input 11" xfId="18689" xr:uid="{00000000-0005-0000-0000-0000EE480000}"/>
    <cellStyle name="Input 12" xfId="18690" xr:uid="{00000000-0005-0000-0000-0000EF480000}"/>
    <cellStyle name="Input 13" xfId="18691" xr:uid="{00000000-0005-0000-0000-0000F0480000}"/>
    <cellStyle name="Input 14" xfId="18692" xr:uid="{00000000-0005-0000-0000-0000F1480000}"/>
    <cellStyle name="Input 15" xfId="18693" xr:uid="{00000000-0005-0000-0000-0000F2480000}"/>
    <cellStyle name="Input 16" xfId="18694" xr:uid="{00000000-0005-0000-0000-0000F3480000}"/>
    <cellStyle name="Input 17" xfId="18695" xr:uid="{00000000-0005-0000-0000-0000F4480000}"/>
    <cellStyle name="Input 18" xfId="18696" xr:uid="{00000000-0005-0000-0000-0000F5480000}"/>
    <cellStyle name="Input 19" xfId="18697" xr:uid="{00000000-0005-0000-0000-0000F6480000}"/>
    <cellStyle name="Input 2" xfId="18698" xr:uid="{00000000-0005-0000-0000-0000F7480000}"/>
    <cellStyle name="Input 2 10" xfId="18699" xr:uid="{00000000-0005-0000-0000-0000F8480000}"/>
    <cellStyle name="Input 2 10 10" xfId="18700" xr:uid="{00000000-0005-0000-0000-0000F9480000}"/>
    <cellStyle name="Input 2 10 10 2" xfId="18701" xr:uid="{00000000-0005-0000-0000-0000FA480000}"/>
    <cellStyle name="Input 2 10 10 2 2" xfId="18702" xr:uid="{00000000-0005-0000-0000-0000FB480000}"/>
    <cellStyle name="Input 2 10 10 3" xfId="18703" xr:uid="{00000000-0005-0000-0000-0000FC480000}"/>
    <cellStyle name="Input 2 10 11" xfId="18704" xr:uid="{00000000-0005-0000-0000-0000FD480000}"/>
    <cellStyle name="Input 2 10 11 2" xfId="18705" xr:uid="{00000000-0005-0000-0000-0000FE480000}"/>
    <cellStyle name="Input 2 10 11 2 2" xfId="18706" xr:uid="{00000000-0005-0000-0000-0000FF480000}"/>
    <cellStyle name="Input 2 10 11 3" xfId="18707" xr:uid="{00000000-0005-0000-0000-000000490000}"/>
    <cellStyle name="Input 2 10 12" xfId="18708" xr:uid="{00000000-0005-0000-0000-000001490000}"/>
    <cellStyle name="Input 2 10 12 2" xfId="18709" xr:uid="{00000000-0005-0000-0000-000002490000}"/>
    <cellStyle name="Input 2 10 12 2 2" xfId="18710" xr:uid="{00000000-0005-0000-0000-000003490000}"/>
    <cellStyle name="Input 2 10 12 3" xfId="18711" xr:uid="{00000000-0005-0000-0000-000004490000}"/>
    <cellStyle name="Input 2 10 13" xfId="18712" xr:uid="{00000000-0005-0000-0000-000005490000}"/>
    <cellStyle name="Input 2 10 13 2" xfId="18713" xr:uid="{00000000-0005-0000-0000-000006490000}"/>
    <cellStyle name="Input 2 10 13 2 2" xfId="18714" xr:uid="{00000000-0005-0000-0000-000007490000}"/>
    <cellStyle name="Input 2 10 13 3" xfId="18715" xr:uid="{00000000-0005-0000-0000-000008490000}"/>
    <cellStyle name="Input 2 10 14" xfId="18716" xr:uid="{00000000-0005-0000-0000-000009490000}"/>
    <cellStyle name="Input 2 10 14 2" xfId="18717" xr:uid="{00000000-0005-0000-0000-00000A490000}"/>
    <cellStyle name="Input 2 10 14 2 2" xfId="18718" xr:uid="{00000000-0005-0000-0000-00000B490000}"/>
    <cellStyle name="Input 2 10 14 3" xfId="18719" xr:uid="{00000000-0005-0000-0000-00000C490000}"/>
    <cellStyle name="Input 2 10 15" xfId="18720" xr:uid="{00000000-0005-0000-0000-00000D490000}"/>
    <cellStyle name="Input 2 10 15 2" xfId="18721" xr:uid="{00000000-0005-0000-0000-00000E490000}"/>
    <cellStyle name="Input 2 10 15 2 2" xfId="18722" xr:uid="{00000000-0005-0000-0000-00000F490000}"/>
    <cellStyle name="Input 2 10 15 3" xfId="18723" xr:uid="{00000000-0005-0000-0000-000010490000}"/>
    <cellStyle name="Input 2 10 16" xfId="18724" xr:uid="{00000000-0005-0000-0000-000011490000}"/>
    <cellStyle name="Input 2 10 16 2" xfId="18725" xr:uid="{00000000-0005-0000-0000-000012490000}"/>
    <cellStyle name="Input 2 10 16 2 2" xfId="18726" xr:uid="{00000000-0005-0000-0000-000013490000}"/>
    <cellStyle name="Input 2 10 16 3" xfId="18727" xr:uid="{00000000-0005-0000-0000-000014490000}"/>
    <cellStyle name="Input 2 10 17" xfId="18728" xr:uid="{00000000-0005-0000-0000-000015490000}"/>
    <cellStyle name="Input 2 10 17 2" xfId="18729" xr:uid="{00000000-0005-0000-0000-000016490000}"/>
    <cellStyle name="Input 2 10 17 2 2" xfId="18730" xr:uid="{00000000-0005-0000-0000-000017490000}"/>
    <cellStyle name="Input 2 10 17 3" xfId="18731" xr:uid="{00000000-0005-0000-0000-000018490000}"/>
    <cellStyle name="Input 2 10 18" xfId="18732" xr:uid="{00000000-0005-0000-0000-000019490000}"/>
    <cellStyle name="Input 2 10 18 2" xfId="18733" xr:uid="{00000000-0005-0000-0000-00001A490000}"/>
    <cellStyle name="Input 2 10 18 2 2" xfId="18734" xr:uid="{00000000-0005-0000-0000-00001B490000}"/>
    <cellStyle name="Input 2 10 18 3" xfId="18735" xr:uid="{00000000-0005-0000-0000-00001C490000}"/>
    <cellStyle name="Input 2 10 19" xfId="18736" xr:uid="{00000000-0005-0000-0000-00001D490000}"/>
    <cellStyle name="Input 2 10 19 2" xfId="18737" xr:uid="{00000000-0005-0000-0000-00001E490000}"/>
    <cellStyle name="Input 2 10 19 2 2" xfId="18738" xr:uid="{00000000-0005-0000-0000-00001F490000}"/>
    <cellStyle name="Input 2 10 19 3" xfId="18739" xr:uid="{00000000-0005-0000-0000-000020490000}"/>
    <cellStyle name="Input 2 10 2" xfId="18740" xr:uid="{00000000-0005-0000-0000-000021490000}"/>
    <cellStyle name="Input 2 10 2 10" xfId="18741" xr:uid="{00000000-0005-0000-0000-000022490000}"/>
    <cellStyle name="Input 2 10 2 10 2" xfId="18742" xr:uid="{00000000-0005-0000-0000-000023490000}"/>
    <cellStyle name="Input 2 10 2 10 2 2" xfId="18743" xr:uid="{00000000-0005-0000-0000-000024490000}"/>
    <cellStyle name="Input 2 10 2 10 3" xfId="18744" xr:uid="{00000000-0005-0000-0000-000025490000}"/>
    <cellStyle name="Input 2 10 2 11" xfId="18745" xr:uid="{00000000-0005-0000-0000-000026490000}"/>
    <cellStyle name="Input 2 10 2 11 2" xfId="18746" xr:uid="{00000000-0005-0000-0000-000027490000}"/>
    <cellStyle name="Input 2 10 2 11 2 2" xfId="18747" xr:uid="{00000000-0005-0000-0000-000028490000}"/>
    <cellStyle name="Input 2 10 2 11 3" xfId="18748" xr:uid="{00000000-0005-0000-0000-000029490000}"/>
    <cellStyle name="Input 2 10 2 12" xfId="18749" xr:uid="{00000000-0005-0000-0000-00002A490000}"/>
    <cellStyle name="Input 2 10 2 12 2" xfId="18750" xr:uid="{00000000-0005-0000-0000-00002B490000}"/>
    <cellStyle name="Input 2 10 2 12 2 2" xfId="18751" xr:uid="{00000000-0005-0000-0000-00002C490000}"/>
    <cellStyle name="Input 2 10 2 12 3" xfId="18752" xr:uid="{00000000-0005-0000-0000-00002D490000}"/>
    <cellStyle name="Input 2 10 2 13" xfId="18753" xr:uid="{00000000-0005-0000-0000-00002E490000}"/>
    <cellStyle name="Input 2 10 2 13 2" xfId="18754" xr:uid="{00000000-0005-0000-0000-00002F490000}"/>
    <cellStyle name="Input 2 10 2 13 2 2" xfId="18755" xr:uid="{00000000-0005-0000-0000-000030490000}"/>
    <cellStyle name="Input 2 10 2 13 3" xfId="18756" xr:uid="{00000000-0005-0000-0000-000031490000}"/>
    <cellStyle name="Input 2 10 2 14" xfId="18757" xr:uid="{00000000-0005-0000-0000-000032490000}"/>
    <cellStyle name="Input 2 10 2 14 2" xfId="18758" xr:uid="{00000000-0005-0000-0000-000033490000}"/>
    <cellStyle name="Input 2 10 2 14 2 2" xfId="18759" xr:uid="{00000000-0005-0000-0000-000034490000}"/>
    <cellStyle name="Input 2 10 2 14 3" xfId="18760" xr:uid="{00000000-0005-0000-0000-000035490000}"/>
    <cellStyle name="Input 2 10 2 15" xfId="18761" xr:uid="{00000000-0005-0000-0000-000036490000}"/>
    <cellStyle name="Input 2 10 2 15 2" xfId="18762" xr:uid="{00000000-0005-0000-0000-000037490000}"/>
    <cellStyle name="Input 2 10 2 15 2 2" xfId="18763" xr:uid="{00000000-0005-0000-0000-000038490000}"/>
    <cellStyle name="Input 2 10 2 15 3" xfId="18764" xr:uid="{00000000-0005-0000-0000-000039490000}"/>
    <cellStyle name="Input 2 10 2 16" xfId="18765" xr:uid="{00000000-0005-0000-0000-00003A490000}"/>
    <cellStyle name="Input 2 10 2 16 2" xfId="18766" xr:uid="{00000000-0005-0000-0000-00003B490000}"/>
    <cellStyle name="Input 2 10 2 16 2 2" xfId="18767" xr:uid="{00000000-0005-0000-0000-00003C490000}"/>
    <cellStyle name="Input 2 10 2 16 3" xfId="18768" xr:uid="{00000000-0005-0000-0000-00003D490000}"/>
    <cellStyle name="Input 2 10 2 17" xfId="18769" xr:uid="{00000000-0005-0000-0000-00003E490000}"/>
    <cellStyle name="Input 2 10 2 17 2" xfId="18770" xr:uid="{00000000-0005-0000-0000-00003F490000}"/>
    <cellStyle name="Input 2 10 2 17 2 2" xfId="18771" xr:uid="{00000000-0005-0000-0000-000040490000}"/>
    <cellStyle name="Input 2 10 2 17 3" xfId="18772" xr:uid="{00000000-0005-0000-0000-000041490000}"/>
    <cellStyle name="Input 2 10 2 18" xfId="18773" xr:uid="{00000000-0005-0000-0000-000042490000}"/>
    <cellStyle name="Input 2 10 2 18 2" xfId="18774" xr:uid="{00000000-0005-0000-0000-000043490000}"/>
    <cellStyle name="Input 2 10 2 18 2 2" xfId="18775" xr:uid="{00000000-0005-0000-0000-000044490000}"/>
    <cellStyle name="Input 2 10 2 18 3" xfId="18776" xr:uid="{00000000-0005-0000-0000-000045490000}"/>
    <cellStyle name="Input 2 10 2 19" xfId="18777" xr:uid="{00000000-0005-0000-0000-000046490000}"/>
    <cellStyle name="Input 2 10 2 19 2" xfId="18778" xr:uid="{00000000-0005-0000-0000-000047490000}"/>
    <cellStyle name="Input 2 10 2 19 2 2" xfId="18779" xr:uid="{00000000-0005-0000-0000-000048490000}"/>
    <cellStyle name="Input 2 10 2 19 3" xfId="18780" xr:uid="{00000000-0005-0000-0000-000049490000}"/>
    <cellStyle name="Input 2 10 2 2" xfId="18781" xr:uid="{00000000-0005-0000-0000-00004A490000}"/>
    <cellStyle name="Input 2 10 2 2 2" xfId="18782" xr:uid="{00000000-0005-0000-0000-00004B490000}"/>
    <cellStyle name="Input 2 10 2 2 2 2" xfId="18783" xr:uid="{00000000-0005-0000-0000-00004C490000}"/>
    <cellStyle name="Input 2 10 2 2 2 3" xfId="18784" xr:uid="{00000000-0005-0000-0000-00004D490000}"/>
    <cellStyle name="Input 2 10 2 2 3" xfId="18785" xr:uid="{00000000-0005-0000-0000-00004E490000}"/>
    <cellStyle name="Input 2 10 2 2 3 2" xfId="18786" xr:uid="{00000000-0005-0000-0000-00004F490000}"/>
    <cellStyle name="Input 2 10 2 2 4" xfId="18787" xr:uid="{00000000-0005-0000-0000-000050490000}"/>
    <cellStyle name="Input 2 10 2 20" xfId="18788" xr:uid="{00000000-0005-0000-0000-000051490000}"/>
    <cellStyle name="Input 2 10 2 20 2" xfId="18789" xr:uid="{00000000-0005-0000-0000-000052490000}"/>
    <cellStyle name="Input 2 10 2 20 2 2" xfId="18790" xr:uid="{00000000-0005-0000-0000-000053490000}"/>
    <cellStyle name="Input 2 10 2 20 3" xfId="18791" xr:uid="{00000000-0005-0000-0000-000054490000}"/>
    <cellStyle name="Input 2 10 2 21" xfId="18792" xr:uid="{00000000-0005-0000-0000-000055490000}"/>
    <cellStyle name="Input 2 10 2 21 2" xfId="18793" xr:uid="{00000000-0005-0000-0000-000056490000}"/>
    <cellStyle name="Input 2 10 2 22" xfId="18794" xr:uid="{00000000-0005-0000-0000-000057490000}"/>
    <cellStyle name="Input 2 10 2 23" xfId="18795" xr:uid="{00000000-0005-0000-0000-000058490000}"/>
    <cellStyle name="Input 2 10 2 3" xfId="18796" xr:uid="{00000000-0005-0000-0000-000059490000}"/>
    <cellStyle name="Input 2 10 2 3 2" xfId="18797" xr:uid="{00000000-0005-0000-0000-00005A490000}"/>
    <cellStyle name="Input 2 10 2 3 2 2" xfId="18798" xr:uid="{00000000-0005-0000-0000-00005B490000}"/>
    <cellStyle name="Input 2 10 2 3 3" xfId="18799" xr:uid="{00000000-0005-0000-0000-00005C490000}"/>
    <cellStyle name="Input 2 10 2 3 4" xfId="18800" xr:uid="{00000000-0005-0000-0000-00005D490000}"/>
    <cellStyle name="Input 2 10 2 4" xfId="18801" xr:uid="{00000000-0005-0000-0000-00005E490000}"/>
    <cellStyle name="Input 2 10 2 4 2" xfId="18802" xr:uid="{00000000-0005-0000-0000-00005F490000}"/>
    <cellStyle name="Input 2 10 2 4 2 2" xfId="18803" xr:uid="{00000000-0005-0000-0000-000060490000}"/>
    <cellStyle name="Input 2 10 2 4 3" xfId="18804" xr:uid="{00000000-0005-0000-0000-000061490000}"/>
    <cellStyle name="Input 2 10 2 4 4" xfId="18805" xr:uid="{00000000-0005-0000-0000-000062490000}"/>
    <cellStyle name="Input 2 10 2 5" xfId="18806" xr:uid="{00000000-0005-0000-0000-000063490000}"/>
    <cellStyle name="Input 2 10 2 5 2" xfId="18807" xr:uid="{00000000-0005-0000-0000-000064490000}"/>
    <cellStyle name="Input 2 10 2 5 2 2" xfId="18808" xr:uid="{00000000-0005-0000-0000-000065490000}"/>
    <cellStyle name="Input 2 10 2 5 3" xfId="18809" xr:uid="{00000000-0005-0000-0000-000066490000}"/>
    <cellStyle name="Input 2 10 2 6" xfId="18810" xr:uid="{00000000-0005-0000-0000-000067490000}"/>
    <cellStyle name="Input 2 10 2 6 2" xfId="18811" xr:uid="{00000000-0005-0000-0000-000068490000}"/>
    <cellStyle name="Input 2 10 2 6 2 2" xfId="18812" xr:uid="{00000000-0005-0000-0000-000069490000}"/>
    <cellStyle name="Input 2 10 2 6 3" xfId="18813" xr:uid="{00000000-0005-0000-0000-00006A490000}"/>
    <cellStyle name="Input 2 10 2 7" xfId="18814" xr:uid="{00000000-0005-0000-0000-00006B490000}"/>
    <cellStyle name="Input 2 10 2 7 2" xfId="18815" xr:uid="{00000000-0005-0000-0000-00006C490000}"/>
    <cellStyle name="Input 2 10 2 7 2 2" xfId="18816" xr:uid="{00000000-0005-0000-0000-00006D490000}"/>
    <cellStyle name="Input 2 10 2 7 3" xfId="18817" xr:uid="{00000000-0005-0000-0000-00006E490000}"/>
    <cellStyle name="Input 2 10 2 8" xfId="18818" xr:uid="{00000000-0005-0000-0000-00006F490000}"/>
    <cellStyle name="Input 2 10 2 8 2" xfId="18819" xr:uid="{00000000-0005-0000-0000-000070490000}"/>
    <cellStyle name="Input 2 10 2 8 2 2" xfId="18820" xr:uid="{00000000-0005-0000-0000-000071490000}"/>
    <cellStyle name="Input 2 10 2 8 3" xfId="18821" xr:uid="{00000000-0005-0000-0000-000072490000}"/>
    <cellStyle name="Input 2 10 2 9" xfId="18822" xr:uid="{00000000-0005-0000-0000-000073490000}"/>
    <cellStyle name="Input 2 10 2 9 2" xfId="18823" xr:uid="{00000000-0005-0000-0000-000074490000}"/>
    <cellStyle name="Input 2 10 2 9 2 2" xfId="18824" xr:uid="{00000000-0005-0000-0000-000075490000}"/>
    <cellStyle name="Input 2 10 2 9 3" xfId="18825" xr:uid="{00000000-0005-0000-0000-000076490000}"/>
    <cellStyle name="Input 2 10 20" xfId="18826" xr:uid="{00000000-0005-0000-0000-000077490000}"/>
    <cellStyle name="Input 2 10 20 2" xfId="18827" xr:uid="{00000000-0005-0000-0000-000078490000}"/>
    <cellStyle name="Input 2 10 20 2 2" xfId="18828" xr:uid="{00000000-0005-0000-0000-000079490000}"/>
    <cellStyle name="Input 2 10 20 3" xfId="18829" xr:uid="{00000000-0005-0000-0000-00007A490000}"/>
    <cellStyle name="Input 2 10 21" xfId="18830" xr:uid="{00000000-0005-0000-0000-00007B490000}"/>
    <cellStyle name="Input 2 10 21 2" xfId="18831" xr:uid="{00000000-0005-0000-0000-00007C490000}"/>
    <cellStyle name="Input 2 10 21 2 2" xfId="18832" xr:uid="{00000000-0005-0000-0000-00007D490000}"/>
    <cellStyle name="Input 2 10 21 3" xfId="18833" xr:uid="{00000000-0005-0000-0000-00007E490000}"/>
    <cellStyle name="Input 2 10 22" xfId="18834" xr:uid="{00000000-0005-0000-0000-00007F490000}"/>
    <cellStyle name="Input 2 10 22 2" xfId="18835" xr:uid="{00000000-0005-0000-0000-000080490000}"/>
    <cellStyle name="Input 2 10 23" xfId="18836" xr:uid="{00000000-0005-0000-0000-000081490000}"/>
    <cellStyle name="Input 2 10 24" xfId="18837" xr:uid="{00000000-0005-0000-0000-000082490000}"/>
    <cellStyle name="Input 2 10 3" xfId="18838" xr:uid="{00000000-0005-0000-0000-000083490000}"/>
    <cellStyle name="Input 2 10 3 2" xfId="18839" xr:uid="{00000000-0005-0000-0000-000084490000}"/>
    <cellStyle name="Input 2 10 3 2 2" xfId="18840" xr:uid="{00000000-0005-0000-0000-000085490000}"/>
    <cellStyle name="Input 2 10 3 2 3" xfId="18841" xr:uid="{00000000-0005-0000-0000-000086490000}"/>
    <cellStyle name="Input 2 10 3 3" xfId="18842" xr:uid="{00000000-0005-0000-0000-000087490000}"/>
    <cellStyle name="Input 2 10 3 3 2" xfId="18843" xr:uid="{00000000-0005-0000-0000-000088490000}"/>
    <cellStyle name="Input 2 10 3 4" xfId="18844" xr:uid="{00000000-0005-0000-0000-000089490000}"/>
    <cellStyle name="Input 2 10 4" xfId="18845" xr:uid="{00000000-0005-0000-0000-00008A490000}"/>
    <cellStyle name="Input 2 10 4 2" xfId="18846" xr:uid="{00000000-0005-0000-0000-00008B490000}"/>
    <cellStyle name="Input 2 10 4 2 2" xfId="18847" xr:uid="{00000000-0005-0000-0000-00008C490000}"/>
    <cellStyle name="Input 2 10 4 3" xfId="18848" xr:uid="{00000000-0005-0000-0000-00008D490000}"/>
    <cellStyle name="Input 2 10 4 4" xfId="18849" xr:uid="{00000000-0005-0000-0000-00008E490000}"/>
    <cellStyle name="Input 2 10 5" xfId="18850" xr:uid="{00000000-0005-0000-0000-00008F490000}"/>
    <cellStyle name="Input 2 10 5 2" xfId="18851" xr:uid="{00000000-0005-0000-0000-000090490000}"/>
    <cellStyle name="Input 2 10 5 2 2" xfId="18852" xr:uid="{00000000-0005-0000-0000-000091490000}"/>
    <cellStyle name="Input 2 10 5 3" xfId="18853" xr:uid="{00000000-0005-0000-0000-000092490000}"/>
    <cellStyle name="Input 2 10 5 4" xfId="18854" xr:uid="{00000000-0005-0000-0000-000093490000}"/>
    <cellStyle name="Input 2 10 6" xfId="18855" xr:uid="{00000000-0005-0000-0000-000094490000}"/>
    <cellStyle name="Input 2 10 6 2" xfId="18856" xr:uid="{00000000-0005-0000-0000-000095490000}"/>
    <cellStyle name="Input 2 10 6 2 2" xfId="18857" xr:uid="{00000000-0005-0000-0000-000096490000}"/>
    <cellStyle name="Input 2 10 6 3" xfId="18858" xr:uid="{00000000-0005-0000-0000-000097490000}"/>
    <cellStyle name="Input 2 10 7" xfId="18859" xr:uid="{00000000-0005-0000-0000-000098490000}"/>
    <cellStyle name="Input 2 10 7 2" xfId="18860" xr:uid="{00000000-0005-0000-0000-000099490000}"/>
    <cellStyle name="Input 2 10 7 2 2" xfId="18861" xr:uid="{00000000-0005-0000-0000-00009A490000}"/>
    <cellStyle name="Input 2 10 7 3" xfId="18862" xr:uid="{00000000-0005-0000-0000-00009B490000}"/>
    <cellStyle name="Input 2 10 8" xfId="18863" xr:uid="{00000000-0005-0000-0000-00009C490000}"/>
    <cellStyle name="Input 2 10 8 2" xfId="18864" xr:uid="{00000000-0005-0000-0000-00009D490000}"/>
    <cellStyle name="Input 2 10 8 2 2" xfId="18865" xr:uid="{00000000-0005-0000-0000-00009E490000}"/>
    <cellStyle name="Input 2 10 8 3" xfId="18866" xr:uid="{00000000-0005-0000-0000-00009F490000}"/>
    <cellStyle name="Input 2 10 9" xfId="18867" xr:uid="{00000000-0005-0000-0000-0000A0490000}"/>
    <cellStyle name="Input 2 10 9 2" xfId="18868" xr:uid="{00000000-0005-0000-0000-0000A1490000}"/>
    <cellStyle name="Input 2 10 9 2 2" xfId="18869" xr:uid="{00000000-0005-0000-0000-0000A2490000}"/>
    <cellStyle name="Input 2 10 9 3" xfId="18870" xr:uid="{00000000-0005-0000-0000-0000A3490000}"/>
    <cellStyle name="Input 2 11" xfId="18871" xr:uid="{00000000-0005-0000-0000-0000A4490000}"/>
    <cellStyle name="Input 2 11 10" xfId="18872" xr:uid="{00000000-0005-0000-0000-0000A5490000}"/>
    <cellStyle name="Input 2 11 10 2" xfId="18873" xr:uid="{00000000-0005-0000-0000-0000A6490000}"/>
    <cellStyle name="Input 2 11 10 2 2" xfId="18874" xr:uid="{00000000-0005-0000-0000-0000A7490000}"/>
    <cellStyle name="Input 2 11 10 3" xfId="18875" xr:uid="{00000000-0005-0000-0000-0000A8490000}"/>
    <cellStyle name="Input 2 11 11" xfId="18876" xr:uid="{00000000-0005-0000-0000-0000A9490000}"/>
    <cellStyle name="Input 2 11 11 2" xfId="18877" xr:uid="{00000000-0005-0000-0000-0000AA490000}"/>
    <cellStyle name="Input 2 11 11 2 2" xfId="18878" xr:uid="{00000000-0005-0000-0000-0000AB490000}"/>
    <cellStyle name="Input 2 11 11 3" xfId="18879" xr:uid="{00000000-0005-0000-0000-0000AC490000}"/>
    <cellStyle name="Input 2 11 12" xfId="18880" xr:uid="{00000000-0005-0000-0000-0000AD490000}"/>
    <cellStyle name="Input 2 11 12 2" xfId="18881" xr:uid="{00000000-0005-0000-0000-0000AE490000}"/>
    <cellStyle name="Input 2 11 12 2 2" xfId="18882" xr:uid="{00000000-0005-0000-0000-0000AF490000}"/>
    <cellStyle name="Input 2 11 12 3" xfId="18883" xr:uid="{00000000-0005-0000-0000-0000B0490000}"/>
    <cellStyle name="Input 2 11 13" xfId="18884" xr:uid="{00000000-0005-0000-0000-0000B1490000}"/>
    <cellStyle name="Input 2 11 13 2" xfId="18885" xr:uid="{00000000-0005-0000-0000-0000B2490000}"/>
    <cellStyle name="Input 2 11 13 2 2" xfId="18886" xr:uid="{00000000-0005-0000-0000-0000B3490000}"/>
    <cellStyle name="Input 2 11 13 3" xfId="18887" xr:uid="{00000000-0005-0000-0000-0000B4490000}"/>
    <cellStyle name="Input 2 11 14" xfId="18888" xr:uid="{00000000-0005-0000-0000-0000B5490000}"/>
    <cellStyle name="Input 2 11 14 2" xfId="18889" xr:uid="{00000000-0005-0000-0000-0000B6490000}"/>
    <cellStyle name="Input 2 11 14 2 2" xfId="18890" xr:uid="{00000000-0005-0000-0000-0000B7490000}"/>
    <cellStyle name="Input 2 11 14 3" xfId="18891" xr:uid="{00000000-0005-0000-0000-0000B8490000}"/>
    <cellStyle name="Input 2 11 15" xfId="18892" xr:uid="{00000000-0005-0000-0000-0000B9490000}"/>
    <cellStyle name="Input 2 11 15 2" xfId="18893" xr:uid="{00000000-0005-0000-0000-0000BA490000}"/>
    <cellStyle name="Input 2 11 15 2 2" xfId="18894" xr:uid="{00000000-0005-0000-0000-0000BB490000}"/>
    <cellStyle name="Input 2 11 15 3" xfId="18895" xr:uid="{00000000-0005-0000-0000-0000BC490000}"/>
    <cellStyle name="Input 2 11 16" xfId="18896" xr:uid="{00000000-0005-0000-0000-0000BD490000}"/>
    <cellStyle name="Input 2 11 16 2" xfId="18897" xr:uid="{00000000-0005-0000-0000-0000BE490000}"/>
    <cellStyle name="Input 2 11 16 2 2" xfId="18898" xr:uid="{00000000-0005-0000-0000-0000BF490000}"/>
    <cellStyle name="Input 2 11 16 3" xfId="18899" xr:uid="{00000000-0005-0000-0000-0000C0490000}"/>
    <cellStyle name="Input 2 11 17" xfId="18900" xr:uid="{00000000-0005-0000-0000-0000C1490000}"/>
    <cellStyle name="Input 2 11 17 2" xfId="18901" xr:uid="{00000000-0005-0000-0000-0000C2490000}"/>
    <cellStyle name="Input 2 11 17 2 2" xfId="18902" xr:uid="{00000000-0005-0000-0000-0000C3490000}"/>
    <cellStyle name="Input 2 11 17 3" xfId="18903" xr:uid="{00000000-0005-0000-0000-0000C4490000}"/>
    <cellStyle name="Input 2 11 18" xfId="18904" xr:uid="{00000000-0005-0000-0000-0000C5490000}"/>
    <cellStyle name="Input 2 11 18 2" xfId="18905" xr:uid="{00000000-0005-0000-0000-0000C6490000}"/>
    <cellStyle name="Input 2 11 18 2 2" xfId="18906" xr:uid="{00000000-0005-0000-0000-0000C7490000}"/>
    <cellStyle name="Input 2 11 18 3" xfId="18907" xr:uid="{00000000-0005-0000-0000-0000C8490000}"/>
    <cellStyle name="Input 2 11 19" xfId="18908" xr:uid="{00000000-0005-0000-0000-0000C9490000}"/>
    <cellStyle name="Input 2 11 19 2" xfId="18909" xr:uid="{00000000-0005-0000-0000-0000CA490000}"/>
    <cellStyle name="Input 2 11 19 2 2" xfId="18910" xr:uid="{00000000-0005-0000-0000-0000CB490000}"/>
    <cellStyle name="Input 2 11 19 3" xfId="18911" xr:uid="{00000000-0005-0000-0000-0000CC490000}"/>
    <cellStyle name="Input 2 11 2" xfId="18912" xr:uid="{00000000-0005-0000-0000-0000CD490000}"/>
    <cellStyle name="Input 2 11 2 2" xfId="18913" xr:uid="{00000000-0005-0000-0000-0000CE490000}"/>
    <cellStyle name="Input 2 11 2 2 2" xfId="18914" xr:uid="{00000000-0005-0000-0000-0000CF490000}"/>
    <cellStyle name="Input 2 11 2 2 3" xfId="18915" xr:uid="{00000000-0005-0000-0000-0000D0490000}"/>
    <cellStyle name="Input 2 11 2 3" xfId="18916" xr:uid="{00000000-0005-0000-0000-0000D1490000}"/>
    <cellStyle name="Input 2 11 2 3 2" xfId="18917" xr:uid="{00000000-0005-0000-0000-0000D2490000}"/>
    <cellStyle name="Input 2 11 2 4" xfId="18918" xr:uid="{00000000-0005-0000-0000-0000D3490000}"/>
    <cellStyle name="Input 2 11 20" xfId="18919" xr:uid="{00000000-0005-0000-0000-0000D4490000}"/>
    <cellStyle name="Input 2 11 20 2" xfId="18920" xr:uid="{00000000-0005-0000-0000-0000D5490000}"/>
    <cellStyle name="Input 2 11 20 2 2" xfId="18921" xr:uid="{00000000-0005-0000-0000-0000D6490000}"/>
    <cellStyle name="Input 2 11 20 3" xfId="18922" xr:uid="{00000000-0005-0000-0000-0000D7490000}"/>
    <cellStyle name="Input 2 11 21" xfId="18923" xr:uid="{00000000-0005-0000-0000-0000D8490000}"/>
    <cellStyle name="Input 2 11 21 2" xfId="18924" xr:uid="{00000000-0005-0000-0000-0000D9490000}"/>
    <cellStyle name="Input 2 11 22" xfId="18925" xr:uid="{00000000-0005-0000-0000-0000DA490000}"/>
    <cellStyle name="Input 2 11 23" xfId="18926" xr:uid="{00000000-0005-0000-0000-0000DB490000}"/>
    <cellStyle name="Input 2 11 3" xfId="18927" xr:uid="{00000000-0005-0000-0000-0000DC490000}"/>
    <cellStyle name="Input 2 11 3 2" xfId="18928" xr:uid="{00000000-0005-0000-0000-0000DD490000}"/>
    <cellStyle name="Input 2 11 3 2 2" xfId="18929" xr:uid="{00000000-0005-0000-0000-0000DE490000}"/>
    <cellStyle name="Input 2 11 3 3" xfId="18930" xr:uid="{00000000-0005-0000-0000-0000DF490000}"/>
    <cellStyle name="Input 2 11 3 4" xfId="18931" xr:uid="{00000000-0005-0000-0000-0000E0490000}"/>
    <cellStyle name="Input 2 11 4" xfId="18932" xr:uid="{00000000-0005-0000-0000-0000E1490000}"/>
    <cellStyle name="Input 2 11 4 2" xfId="18933" xr:uid="{00000000-0005-0000-0000-0000E2490000}"/>
    <cellStyle name="Input 2 11 4 2 2" xfId="18934" xr:uid="{00000000-0005-0000-0000-0000E3490000}"/>
    <cellStyle name="Input 2 11 4 3" xfId="18935" xr:uid="{00000000-0005-0000-0000-0000E4490000}"/>
    <cellStyle name="Input 2 11 4 4" xfId="18936" xr:uid="{00000000-0005-0000-0000-0000E5490000}"/>
    <cellStyle name="Input 2 11 5" xfId="18937" xr:uid="{00000000-0005-0000-0000-0000E6490000}"/>
    <cellStyle name="Input 2 11 5 2" xfId="18938" xr:uid="{00000000-0005-0000-0000-0000E7490000}"/>
    <cellStyle name="Input 2 11 5 2 2" xfId="18939" xr:uid="{00000000-0005-0000-0000-0000E8490000}"/>
    <cellStyle name="Input 2 11 5 3" xfId="18940" xr:uid="{00000000-0005-0000-0000-0000E9490000}"/>
    <cellStyle name="Input 2 11 6" xfId="18941" xr:uid="{00000000-0005-0000-0000-0000EA490000}"/>
    <cellStyle name="Input 2 11 6 2" xfId="18942" xr:uid="{00000000-0005-0000-0000-0000EB490000}"/>
    <cellStyle name="Input 2 11 6 2 2" xfId="18943" xr:uid="{00000000-0005-0000-0000-0000EC490000}"/>
    <cellStyle name="Input 2 11 6 3" xfId="18944" xr:uid="{00000000-0005-0000-0000-0000ED490000}"/>
    <cellStyle name="Input 2 11 7" xfId="18945" xr:uid="{00000000-0005-0000-0000-0000EE490000}"/>
    <cellStyle name="Input 2 11 7 2" xfId="18946" xr:uid="{00000000-0005-0000-0000-0000EF490000}"/>
    <cellStyle name="Input 2 11 7 2 2" xfId="18947" xr:uid="{00000000-0005-0000-0000-0000F0490000}"/>
    <cellStyle name="Input 2 11 7 3" xfId="18948" xr:uid="{00000000-0005-0000-0000-0000F1490000}"/>
    <cellStyle name="Input 2 11 8" xfId="18949" xr:uid="{00000000-0005-0000-0000-0000F2490000}"/>
    <cellStyle name="Input 2 11 8 2" xfId="18950" xr:uid="{00000000-0005-0000-0000-0000F3490000}"/>
    <cellStyle name="Input 2 11 8 2 2" xfId="18951" xr:uid="{00000000-0005-0000-0000-0000F4490000}"/>
    <cellStyle name="Input 2 11 8 3" xfId="18952" xr:uid="{00000000-0005-0000-0000-0000F5490000}"/>
    <cellStyle name="Input 2 11 9" xfId="18953" xr:uid="{00000000-0005-0000-0000-0000F6490000}"/>
    <cellStyle name="Input 2 11 9 2" xfId="18954" xr:uid="{00000000-0005-0000-0000-0000F7490000}"/>
    <cellStyle name="Input 2 11 9 2 2" xfId="18955" xr:uid="{00000000-0005-0000-0000-0000F8490000}"/>
    <cellStyle name="Input 2 11 9 3" xfId="18956" xr:uid="{00000000-0005-0000-0000-0000F9490000}"/>
    <cellStyle name="Input 2 12" xfId="18957" xr:uid="{00000000-0005-0000-0000-0000FA490000}"/>
    <cellStyle name="Input 2 12 2" xfId="18958" xr:uid="{00000000-0005-0000-0000-0000FB490000}"/>
    <cellStyle name="Input 2 12 2 2" xfId="18959" xr:uid="{00000000-0005-0000-0000-0000FC490000}"/>
    <cellStyle name="Input 2 12 2 3" xfId="18960" xr:uid="{00000000-0005-0000-0000-0000FD490000}"/>
    <cellStyle name="Input 2 12 3" xfId="18961" xr:uid="{00000000-0005-0000-0000-0000FE490000}"/>
    <cellStyle name="Input 2 12 3 2" xfId="18962" xr:uid="{00000000-0005-0000-0000-0000FF490000}"/>
    <cellStyle name="Input 2 12 4" xfId="18963" xr:uid="{00000000-0005-0000-0000-0000004A0000}"/>
    <cellStyle name="Input 2 13" xfId="18964" xr:uid="{00000000-0005-0000-0000-0000014A0000}"/>
    <cellStyle name="Input 2 13 2" xfId="18965" xr:uid="{00000000-0005-0000-0000-0000024A0000}"/>
    <cellStyle name="Input 2 13 2 2" xfId="18966" xr:uid="{00000000-0005-0000-0000-0000034A0000}"/>
    <cellStyle name="Input 2 13 2 3" xfId="18967" xr:uid="{00000000-0005-0000-0000-0000044A0000}"/>
    <cellStyle name="Input 2 13 3" xfId="18968" xr:uid="{00000000-0005-0000-0000-0000054A0000}"/>
    <cellStyle name="Input 2 13 4" xfId="18969" xr:uid="{00000000-0005-0000-0000-0000064A0000}"/>
    <cellStyle name="Input 2 14" xfId="18970" xr:uid="{00000000-0005-0000-0000-0000074A0000}"/>
    <cellStyle name="Input 2 14 2" xfId="18971" xr:uid="{00000000-0005-0000-0000-0000084A0000}"/>
    <cellStyle name="Input 2 14 2 2" xfId="18972" xr:uid="{00000000-0005-0000-0000-0000094A0000}"/>
    <cellStyle name="Input 2 14 3" xfId="18973" xr:uid="{00000000-0005-0000-0000-00000A4A0000}"/>
    <cellStyle name="Input 2 14 4" xfId="18974" xr:uid="{00000000-0005-0000-0000-00000B4A0000}"/>
    <cellStyle name="Input 2 15" xfId="18975" xr:uid="{00000000-0005-0000-0000-00000C4A0000}"/>
    <cellStyle name="Input 2 15 2" xfId="18976" xr:uid="{00000000-0005-0000-0000-00000D4A0000}"/>
    <cellStyle name="Input 2 15 2 2" xfId="18977" xr:uid="{00000000-0005-0000-0000-00000E4A0000}"/>
    <cellStyle name="Input 2 15 3" xfId="18978" xr:uid="{00000000-0005-0000-0000-00000F4A0000}"/>
    <cellStyle name="Input 2 16" xfId="18979" xr:uid="{00000000-0005-0000-0000-0000104A0000}"/>
    <cellStyle name="Input 2 16 2" xfId="18980" xr:uid="{00000000-0005-0000-0000-0000114A0000}"/>
    <cellStyle name="Input 2 16 2 2" xfId="18981" xr:uid="{00000000-0005-0000-0000-0000124A0000}"/>
    <cellStyle name="Input 2 16 3" xfId="18982" xr:uid="{00000000-0005-0000-0000-0000134A0000}"/>
    <cellStyle name="Input 2 17" xfId="18983" xr:uid="{00000000-0005-0000-0000-0000144A0000}"/>
    <cellStyle name="Input 2 17 2" xfId="18984" xr:uid="{00000000-0005-0000-0000-0000154A0000}"/>
    <cellStyle name="Input 2 17 2 2" xfId="18985" xr:uid="{00000000-0005-0000-0000-0000164A0000}"/>
    <cellStyle name="Input 2 17 3" xfId="18986" xr:uid="{00000000-0005-0000-0000-0000174A0000}"/>
    <cellStyle name="Input 2 18" xfId="18987" xr:uid="{00000000-0005-0000-0000-0000184A0000}"/>
    <cellStyle name="Input 2 18 2" xfId="18988" xr:uid="{00000000-0005-0000-0000-0000194A0000}"/>
    <cellStyle name="Input 2 18 2 2" xfId="18989" xr:uid="{00000000-0005-0000-0000-00001A4A0000}"/>
    <cellStyle name="Input 2 18 3" xfId="18990" xr:uid="{00000000-0005-0000-0000-00001B4A0000}"/>
    <cellStyle name="Input 2 19" xfId="18991" xr:uid="{00000000-0005-0000-0000-00001C4A0000}"/>
    <cellStyle name="Input 2 19 2" xfId="18992" xr:uid="{00000000-0005-0000-0000-00001D4A0000}"/>
    <cellStyle name="Input 2 19 2 2" xfId="18993" xr:uid="{00000000-0005-0000-0000-00001E4A0000}"/>
    <cellStyle name="Input 2 19 3" xfId="18994" xr:uid="{00000000-0005-0000-0000-00001F4A0000}"/>
    <cellStyle name="Input 2 2" xfId="18995" xr:uid="{00000000-0005-0000-0000-0000204A0000}"/>
    <cellStyle name="Input 2 2 2" xfId="18996" xr:uid="{00000000-0005-0000-0000-0000214A0000}"/>
    <cellStyle name="Input 2 2 3" xfId="18997" xr:uid="{00000000-0005-0000-0000-0000224A0000}"/>
    <cellStyle name="Input 2 2 4" xfId="18998" xr:uid="{00000000-0005-0000-0000-0000234A0000}"/>
    <cellStyle name="Input 2 20" xfId="18999" xr:uid="{00000000-0005-0000-0000-0000244A0000}"/>
    <cellStyle name="Input 2 20 2" xfId="19000" xr:uid="{00000000-0005-0000-0000-0000254A0000}"/>
    <cellStyle name="Input 2 20 2 2" xfId="19001" xr:uid="{00000000-0005-0000-0000-0000264A0000}"/>
    <cellStyle name="Input 2 20 3" xfId="19002" xr:uid="{00000000-0005-0000-0000-0000274A0000}"/>
    <cellStyle name="Input 2 21" xfId="19003" xr:uid="{00000000-0005-0000-0000-0000284A0000}"/>
    <cellStyle name="Input 2 21 2" xfId="19004" xr:uid="{00000000-0005-0000-0000-0000294A0000}"/>
    <cellStyle name="Input 2 21 2 2" xfId="19005" xr:uid="{00000000-0005-0000-0000-00002A4A0000}"/>
    <cellStyle name="Input 2 21 3" xfId="19006" xr:uid="{00000000-0005-0000-0000-00002B4A0000}"/>
    <cellStyle name="Input 2 22" xfId="19007" xr:uid="{00000000-0005-0000-0000-00002C4A0000}"/>
    <cellStyle name="Input 2 22 2" xfId="19008" xr:uid="{00000000-0005-0000-0000-00002D4A0000}"/>
    <cellStyle name="Input 2 22 2 2" xfId="19009" xr:uid="{00000000-0005-0000-0000-00002E4A0000}"/>
    <cellStyle name="Input 2 22 3" xfId="19010" xr:uid="{00000000-0005-0000-0000-00002F4A0000}"/>
    <cellStyle name="Input 2 23" xfId="19011" xr:uid="{00000000-0005-0000-0000-0000304A0000}"/>
    <cellStyle name="Input 2 23 2" xfId="19012" xr:uid="{00000000-0005-0000-0000-0000314A0000}"/>
    <cellStyle name="Input 2 23 2 2" xfId="19013" xr:uid="{00000000-0005-0000-0000-0000324A0000}"/>
    <cellStyle name="Input 2 23 3" xfId="19014" xr:uid="{00000000-0005-0000-0000-0000334A0000}"/>
    <cellStyle name="Input 2 24" xfId="19015" xr:uid="{00000000-0005-0000-0000-0000344A0000}"/>
    <cellStyle name="Input 2 24 2" xfId="19016" xr:uid="{00000000-0005-0000-0000-0000354A0000}"/>
    <cellStyle name="Input 2 24 2 2" xfId="19017" xr:uid="{00000000-0005-0000-0000-0000364A0000}"/>
    <cellStyle name="Input 2 24 3" xfId="19018" xr:uid="{00000000-0005-0000-0000-0000374A0000}"/>
    <cellStyle name="Input 2 25" xfId="19019" xr:uid="{00000000-0005-0000-0000-0000384A0000}"/>
    <cellStyle name="Input 2 25 2" xfId="19020" xr:uid="{00000000-0005-0000-0000-0000394A0000}"/>
    <cellStyle name="Input 2 25 2 2" xfId="19021" xr:uid="{00000000-0005-0000-0000-00003A4A0000}"/>
    <cellStyle name="Input 2 25 3" xfId="19022" xr:uid="{00000000-0005-0000-0000-00003B4A0000}"/>
    <cellStyle name="Input 2 26" xfId="19023" xr:uid="{00000000-0005-0000-0000-00003C4A0000}"/>
    <cellStyle name="Input 2 26 2" xfId="19024" xr:uid="{00000000-0005-0000-0000-00003D4A0000}"/>
    <cellStyle name="Input 2 26 2 2" xfId="19025" xr:uid="{00000000-0005-0000-0000-00003E4A0000}"/>
    <cellStyle name="Input 2 26 3" xfId="19026" xr:uid="{00000000-0005-0000-0000-00003F4A0000}"/>
    <cellStyle name="Input 2 27" xfId="19027" xr:uid="{00000000-0005-0000-0000-0000404A0000}"/>
    <cellStyle name="Input 2 27 2" xfId="19028" xr:uid="{00000000-0005-0000-0000-0000414A0000}"/>
    <cellStyle name="Input 2 28" xfId="19029" xr:uid="{00000000-0005-0000-0000-0000424A0000}"/>
    <cellStyle name="Input 2 29" xfId="19030" xr:uid="{00000000-0005-0000-0000-0000434A0000}"/>
    <cellStyle name="Input 2 3" xfId="19031" xr:uid="{00000000-0005-0000-0000-0000444A0000}"/>
    <cellStyle name="Input 2 30" xfId="19032" xr:uid="{00000000-0005-0000-0000-0000454A0000}"/>
    <cellStyle name="Input 2 31" xfId="19033" xr:uid="{00000000-0005-0000-0000-0000464A0000}"/>
    <cellStyle name="Input 2 32" xfId="19034" xr:uid="{00000000-0005-0000-0000-0000474A0000}"/>
    <cellStyle name="Input 2 33" xfId="50454" xr:uid="{BC7537D2-B2CA-4097-BCA3-DB266095E3B5}"/>
    <cellStyle name="Input 2 34" xfId="50465" xr:uid="{5EFBA9CC-8078-4C19-9590-F018A57A5BDB}"/>
    <cellStyle name="Input 2 35" xfId="50490" xr:uid="{35C69ED8-2F2C-4143-AF32-676DB3C7A7D8}"/>
    <cellStyle name="Input 2 36" xfId="50502" xr:uid="{5805111D-C6DF-4BEF-89AF-8E30A903A1F0}"/>
    <cellStyle name="Input 2 37" xfId="50506" xr:uid="{7A42BE1E-3220-49F9-ADDD-12BB6B7F487B}"/>
    <cellStyle name="Input 2 38" xfId="50510" xr:uid="{FC34B240-1B8A-46FD-B5B4-DD3F32A3EC11}"/>
    <cellStyle name="Input 2 39" xfId="50581" xr:uid="{9641CF1A-38AC-4091-A7A3-43438844E0BF}"/>
    <cellStyle name="Input 2 4" xfId="19035" xr:uid="{00000000-0005-0000-0000-0000484A0000}"/>
    <cellStyle name="Input 2 40" xfId="50550" xr:uid="{40879565-1C64-431F-B91B-B66F567BB33D}"/>
    <cellStyle name="Input 2 41" xfId="50562" xr:uid="{766D0E72-797D-44F3-909D-244E81735B83}"/>
    <cellStyle name="Input 2 5" xfId="19036" xr:uid="{00000000-0005-0000-0000-0000494A0000}"/>
    <cellStyle name="Input 2 6" xfId="19037" xr:uid="{00000000-0005-0000-0000-00004A4A0000}"/>
    <cellStyle name="Input 2 7" xfId="19038" xr:uid="{00000000-0005-0000-0000-00004B4A0000}"/>
    <cellStyle name="Input 2 7 10" xfId="19039" xr:uid="{00000000-0005-0000-0000-00004C4A0000}"/>
    <cellStyle name="Input 2 7 10 2" xfId="19040" xr:uid="{00000000-0005-0000-0000-00004D4A0000}"/>
    <cellStyle name="Input 2 7 10 2 2" xfId="19041" xr:uid="{00000000-0005-0000-0000-00004E4A0000}"/>
    <cellStyle name="Input 2 7 10 3" xfId="19042" xr:uid="{00000000-0005-0000-0000-00004F4A0000}"/>
    <cellStyle name="Input 2 7 11" xfId="19043" xr:uid="{00000000-0005-0000-0000-0000504A0000}"/>
    <cellStyle name="Input 2 7 11 2" xfId="19044" xr:uid="{00000000-0005-0000-0000-0000514A0000}"/>
    <cellStyle name="Input 2 7 11 2 2" xfId="19045" xr:uid="{00000000-0005-0000-0000-0000524A0000}"/>
    <cellStyle name="Input 2 7 11 3" xfId="19046" xr:uid="{00000000-0005-0000-0000-0000534A0000}"/>
    <cellStyle name="Input 2 7 12" xfId="19047" xr:uid="{00000000-0005-0000-0000-0000544A0000}"/>
    <cellStyle name="Input 2 7 12 2" xfId="19048" xr:uid="{00000000-0005-0000-0000-0000554A0000}"/>
    <cellStyle name="Input 2 7 12 2 2" xfId="19049" xr:uid="{00000000-0005-0000-0000-0000564A0000}"/>
    <cellStyle name="Input 2 7 12 3" xfId="19050" xr:uid="{00000000-0005-0000-0000-0000574A0000}"/>
    <cellStyle name="Input 2 7 13" xfId="19051" xr:uid="{00000000-0005-0000-0000-0000584A0000}"/>
    <cellStyle name="Input 2 7 13 2" xfId="19052" xr:uid="{00000000-0005-0000-0000-0000594A0000}"/>
    <cellStyle name="Input 2 7 13 2 2" xfId="19053" xr:uid="{00000000-0005-0000-0000-00005A4A0000}"/>
    <cellStyle name="Input 2 7 13 3" xfId="19054" xr:uid="{00000000-0005-0000-0000-00005B4A0000}"/>
    <cellStyle name="Input 2 7 14" xfId="19055" xr:uid="{00000000-0005-0000-0000-00005C4A0000}"/>
    <cellStyle name="Input 2 7 14 2" xfId="19056" xr:uid="{00000000-0005-0000-0000-00005D4A0000}"/>
    <cellStyle name="Input 2 7 14 2 2" xfId="19057" xr:uid="{00000000-0005-0000-0000-00005E4A0000}"/>
    <cellStyle name="Input 2 7 14 3" xfId="19058" xr:uid="{00000000-0005-0000-0000-00005F4A0000}"/>
    <cellStyle name="Input 2 7 15" xfId="19059" xr:uid="{00000000-0005-0000-0000-0000604A0000}"/>
    <cellStyle name="Input 2 7 15 2" xfId="19060" xr:uid="{00000000-0005-0000-0000-0000614A0000}"/>
    <cellStyle name="Input 2 7 15 2 2" xfId="19061" xr:uid="{00000000-0005-0000-0000-0000624A0000}"/>
    <cellStyle name="Input 2 7 15 3" xfId="19062" xr:uid="{00000000-0005-0000-0000-0000634A0000}"/>
    <cellStyle name="Input 2 7 16" xfId="19063" xr:uid="{00000000-0005-0000-0000-0000644A0000}"/>
    <cellStyle name="Input 2 7 16 2" xfId="19064" xr:uid="{00000000-0005-0000-0000-0000654A0000}"/>
    <cellStyle name="Input 2 7 16 2 2" xfId="19065" xr:uid="{00000000-0005-0000-0000-0000664A0000}"/>
    <cellStyle name="Input 2 7 16 3" xfId="19066" xr:uid="{00000000-0005-0000-0000-0000674A0000}"/>
    <cellStyle name="Input 2 7 17" xfId="19067" xr:uid="{00000000-0005-0000-0000-0000684A0000}"/>
    <cellStyle name="Input 2 7 17 2" xfId="19068" xr:uid="{00000000-0005-0000-0000-0000694A0000}"/>
    <cellStyle name="Input 2 7 17 2 2" xfId="19069" xr:uid="{00000000-0005-0000-0000-00006A4A0000}"/>
    <cellStyle name="Input 2 7 17 3" xfId="19070" xr:uid="{00000000-0005-0000-0000-00006B4A0000}"/>
    <cellStyle name="Input 2 7 18" xfId="19071" xr:uid="{00000000-0005-0000-0000-00006C4A0000}"/>
    <cellStyle name="Input 2 7 18 2" xfId="19072" xr:uid="{00000000-0005-0000-0000-00006D4A0000}"/>
    <cellStyle name="Input 2 7 18 2 2" xfId="19073" xr:uid="{00000000-0005-0000-0000-00006E4A0000}"/>
    <cellStyle name="Input 2 7 18 3" xfId="19074" xr:uid="{00000000-0005-0000-0000-00006F4A0000}"/>
    <cellStyle name="Input 2 7 19" xfId="19075" xr:uid="{00000000-0005-0000-0000-0000704A0000}"/>
    <cellStyle name="Input 2 7 19 2" xfId="19076" xr:uid="{00000000-0005-0000-0000-0000714A0000}"/>
    <cellStyle name="Input 2 7 19 2 2" xfId="19077" xr:uid="{00000000-0005-0000-0000-0000724A0000}"/>
    <cellStyle name="Input 2 7 19 3" xfId="19078" xr:uid="{00000000-0005-0000-0000-0000734A0000}"/>
    <cellStyle name="Input 2 7 2" xfId="19079" xr:uid="{00000000-0005-0000-0000-0000744A0000}"/>
    <cellStyle name="Input 2 7 2 10" xfId="19080" xr:uid="{00000000-0005-0000-0000-0000754A0000}"/>
    <cellStyle name="Input 2 7 2 10 2" xfId="19081" xr:uid="{00000000-0005-0000-0000-0000764A0000}"/>
    <cellStyle name="Input 2 7 2 10 2 2" xfId="19082" xr:uid="{00000000-0005-0000-0000-0000774A0000}"/>
    <cellStyle name="Input 2 7 2 10 3" xfId="19083" xr:uid="{00000000-0005-0000-0000-0000784A0000}"/>
    <cellStyle name="Input 2 7 2 11" xfId="19084" xr:uid="{00000000-0005-0000-0000-0000794A0000}"/>
    <cellStyle name="Input 2 7 2 11 2" xfId="19085" xr:uid="{00000000-0005-0000-0000-00007A4A0000}"/>
    <cellStyle name="Input 2 7 2 11 2 2" xfId="19086" xr:uid="{00000000-0005-0000-0000-00007B4A0000}"/>
    <cellStyle name="Input 2 7 2 11 3" xfId="19087" xr:uid="{00000000-0005-0000-0000-00007C4A0000}"/>
    <cellStyle name="Input 2 7 2 12" xfId="19088" xr:uid="{00000000-0005-0000-0000-00007D4A0000}"/>
    <cellStyle name="Input 2 7 2 12 2" xfId="19089" xr:uid="{00000000-0005-0000-0000-00007E4A0000}"/>
    <cellStyle name="Input 2 7 2 12 2 2" xfId="19090" xr:uid="{00000000-0005-0000-0000-00007F4A0000}"/>
    <cellStyle name="Input 2 7 2 12 3" xfId="19091" xr:uid="{00000000-0005-0000-0000-0000804A0000}"/>
    <cellStyle name="Input 2 7 2 13" xfId="19092" xr:uid="{00000000-0005-0000-0000-0000814A0000}"/>
    <cellStyle name="Input 2 7 2 13 2" xfId="19093" xr:uid="{00000000-0005-0000-0000-0000824A0000}"/>
    <cellStyle name="Input 2 7 2 13 2 2" xfId="19094" xr:uid="{00000000-0005-0000-0000-0000834A0000}"/>
    <cellStyle name="Input 2 7 2 13 3" xfId="19095" xr:uid="{00000000-0005-0000-0000-0000844A0000}"/>
    <cellStyle name="Input 2 7 2 14" xfId="19096" xr:uid="{00000000-0005-0000-0000-0000854A0000}"/>
    <cellStyle name="Input 2 7 2 14 2" xfId="19097" xr:uid="{00000000-0005-0000-0000-0000864A0000}"/>
    <cellStyle name="Input 2 7 2 14 2 2" xfId="19098" xr:uid="{00000000-0005-0000-0000-0000874A0000}"/>
    <cellStyle name="Input 2 7 2 14 3" xfId="19099" xr:uid="{00000000-0005-0000-0000-0000884A0000}"/>
    <cellStyle name="Input 2 7 2 15" xfId="19100" xr:uid="{00000000-0005-0000-0000-0000894A0000}"/>
    <cellStyle name="Input 2 7 2 15 2" xfId="19101" xr:uid="{00000000-0005-0000-0000-00008A4A0000}"/>
    <cellStyle name="Input 2 7 2 15 2 2" xfId="19102" xr:uid="{00000000-0005-0000-0000-00008B4A0000}"/>
    <cellStyle name="Input 2 7 2 15 3" xfId="19103" xr:uid="{00000000-0005-0000-0000-00008C4A0000}"/>
    <cellStyle name="Input 2 7 2 16" xfId="19104" xr:uid="{00000000-0005-0000-0000-00008D4A0000}"/>
    <cellStyle name="Input 2 7 2 16 2" xfId="19105" xr:uid="{00000000-0005-0000-0000-00008E4A0000}"/>
    <cellStyle name="Input 2 7 2 16 2 2" xfId="19106" xr:uid="{00000000-0005-0000-0000-00008F4A0000}"/>
    <cellStyle name="Input 2 7 2 16 3" xfId="19107" xr:uid="{00000000-0005-0000-0000-0000904A0000}"/>
    <cellStyle name="Input 2 7 2 17" xfId="19108" xr:uid="{00000000-0005-0000-0000-0000914A0000}"/>
    <cellStyle name="Input 2 7 2 17 2" xfId="19109" xr:uid="{00000000-0005-0000-0000-0000924A0000}"/>
    <cellStyle name="Input 2 7 2 17 2 2" xfId="19110" xr:uid="{00000000-0005-0000-0000-0000934A0000}"/>
    <cellStyle name="Input 2 7 2 17 3" xfId="19111" xr:uid="{00000000-0005-0000-0000-0000944A0000}"/>
    <cellStyle name="Input 2 7 2 18" xfId="19112" xr:uid="{00000000-0005-0000-0000-0000954A0000}"/>
    <cellStyle name="Input 2 7 2 18 2" xfId="19113" xr:uid="{00000000-0005-0000-0000-0000964A0000}"/>
    <cellStyle name="Input 2 7 2 19" xfId="19114" xr:uid="{00000000-0005-0000-0000-0000974A0000}"/>
    <cellStyle name="Input 2 7 2 2" xfId="19115" xr:uid="{00000000-0005-0000-0000-0000984A0000}"/>
    <cellStyle name="Input 2 7 2 2 10" xfId="19116" xr:uid="{00000000-0005-0000-0000-0000994A0000}"/>
    <cellStyle name="Input 2 7 2 2 10 2" xfId="19117" xr:uid="{00000000-0005-0000-0000-00009A4A0000}"/>
    <cellStyle name="Input 2 7 2 2 10 2 2" xfId="19118" xr:uid="{00000000-0005-0000-0000-00009B4A0000}"/>
    <cellStyle name="Input 2 7 2 2 10 3" xfId="19119" xr:uid="{00000000-0005-0000-0000-00009C4A0000}"/>
    <cellStyle name="Input 2 7 2 2 11" xfId="19120" xr:uid="{00000000-0005-0000-0000-00009D4A0000}"/>
    <cellStyle name="Input 2 7 2 2 11 2" xfId="19121" xr:uid="{00000000-0005-0000-0000-00009E4A0000}"/>
    <cellStyle name="Input 2 7 2 2 11 2 2" xfId="19122" xr:uid="{00000000-0005-0000-0000-00009F4A0000}"/>
    <cellStyle name="Input 2 7 2 2 11 3" xfId="19123" xr:uid="{00000000-0005-0000-0000-0000A04A0000}"/>
    <cellStyle name="Input 2 7 2 2 12" xfId="19124" xr:uid="{00000000-0005-0000-0000-0000A14A0000}"/>
    <cellStyle name="Input 2 7 2 2 12 2" xfId="19125" xr:uid="{00000000-0005-0000-0000-0000A24A0000}"/>
    <cellStyle name="Input 2 7 2 2 12 2 2" xfId="19126" xr:uid="{00000000-0005-0000-0000-0000A34A0000}"/>
    <cellStyle name="Input 2 7 2 2 12 3" xfId="19127" xr:uid="{00000000-0005-0000-0000-0000A44A0000}"/>
    <cellStyle name="Input 2 7 2 2 13" xfId="19128" xr:uid="{00000000-0005-0000-0000-0000A54A0000}"/>
    <cellStyle name="Input 2 7 2 2 13 2" xfId="19129" xr:uid="{00000000-0005-0000-0000-0000A64A0000}"/>
    <cellStyle name="Input 2 7 2 2 13 2 2" xfId="19130" xr:uid="{00000000-0005-0000-0000-0000A74A0000}"/>
    <cellStyle name="Input 2 7 2 2 13 3" xfId="19131" xr:uid="{00000000-0005-0000-0000-0000A84A0000}"/>
    <cellStyle name="Input 2 7 2 2 14" xfId="19132" xr:uid="{00000000-0005-0000-0000-0000A94A0000}"/>
    <cellStyle name="Input 2 7 2 2 14 2" xfId="19133" xr:uid="{00000000-0005-0000-0000-0000AA4A0000}"/>
    <cellStyle name="Input 2 7 2 2 14 2 2" xfId="19134" xr:uid="{00000000-0005-0000-0000-0000AB4A0000}"/>
    <cellStyle name="Input 2 7 2 2 14 3" xfId="19135" xr:uid="{00000000-0005-0000-0000-0000AC4A0000}"/>
    <cellStyle name="Input 2 7 2 2 15" xfId="19136" xr:uid="{00000000-0005-0000-0000-0000AD4A0000}"/>
    <cellStyle name="Input 2 7 2 2 15 2" xfId="19137" xr:uid="{00000000-0005-0000-0000-0000AE4A0000}"/>
    <cellStyle name="Input 2 7 2 2 15 2 2" xfId="19138" xr:uid="{00000000-0005-0000-0000-0000AF4A0000}"/>
    <cellStyle name="Input 2 7 2 2 15 3" xfId="19139" xr:uid="{00000000-0005-0000-0000-0000B04A0000}"/>
    <cellStyle name="Input 2 7 2 2 16" xfId="19140" xr:uid="{00000000-0005-0000-0000-0000B14A0000}"/>
    <cellStyle name="Input 2 7 2 2 16 2" xfId="19141" xr:uid="{00000000-0005-0000-0000-0000B24A0000}"/>
    <cellStyle name="Input 2 7 2 2 16 2 2" xfId="19142" xr:uid="{00000000-0005-0000-0000-0000B34A0000}"/>
    <cellStyle name="Input 2 7 2 2 16 3" xfId="19143" xr:uid="{00000000-0005-0000-0000-0000B44A0000}"/>
    <cellStyle name="Input 2 7 2 2 17" xfId="19144" xr:uid="{00000000-0005-0000-0000-0000B54A0000}"/>
    <cellStyle name="Input 2 7 2 2 17 2" xfId="19145" xr:uid="{00000000-0005-0000-0000-0000B64A0000}"/>
    <cellStyle name="Input 2 7 2 2 17 2 2" xfId="19146" xr:uid="{00000000-0005-0000-0000-0000B74A0000}"/>
    <cellStyle name="Input 2 7 2 2 17 3" xfId="19147" xr:uid="{00000000-0005-0000-0000-0000B84A0000}"/>
    <cellStyle name="Input 2 7 2 2 18" xfId="19148" xr:uid="{00000000-0005-0000-0000-0000B94A0000}"/>
    <cellStyle name="Input 2 7 2 2 18 2" xfId="19149" xr:uid="{00000000-0005-0000-0000-0000BA4A0000}"/>
    <cellStyle name="Input 2 7 2 2 18 2 2" xfId="19150" xr:uid="{00000000-0005-0000-0000-0000BB4A0000}"/>
    <cellStyle name="Input 2 7 2 2 18 3" xfId="19151" xr:uid="{00000000-0005-0000-0000-0000BC4A0000}"/>
    <cellStyle name="Input 2 7 2 2 19" xfId="19152" xr:uid="{00000000-0005-0000-0000-0000BD4A0000}"/>
    <cellStyle name="Input 2 7 2 2 19 2" xfId="19153" xr:uid="{00000000-0005-0000-0000-0000BE4A0000}"/>
    <cellStyle name="Input 2 7 2 2 19 2 2" xfId="19154" xr:uid="{00000000-0005-0000-0000-0000BF4A0000}"/>
    <cellStyle name="Input 2 7 2 2 19 3" xfId="19155" xr:uid="{00000000-0005-0000-0000-0000C04A0000}"/>
    <cellStyle name="Input 2 7 2 2 2" xfId="19156" xr:uid="{00000000-0005-0000-0000-0000C14A0000}"/>
    <cellStyle name="Input 2 7 2 2 2 2" xfId="19157" xr:uid="{00000000-0005-0000-0000-0000C24A0000}"/>
    <cellStyle name="Input 2 7 2 2 2 2 2" xfId="19158" xr:uid="{00000000-0005-0000-0000-0000C34A0000}"/>
    <cellStyle name="Input 2 7 2 2 2 2 3" xfId="19159" xr:uid="{00000000-0005-0000-0000-0000C44A0000}"/>
    <cellStyle name="Input 2 7 2 2 2 3" xfId="19160" xr:uid="{00000000-0005-0000-0000-0000C54A0000}"/>
    <cellStyle name="Input 2 7 2 2 2 3 2" xfId="19161" xr:uid="{00000000-0005-0000-0000-0000C64A0000}"/>
    <cellStyle name="Input 2 7 2 2 2 4" xfId="19162" xr:uid="{00000000-0005-0000-0000-0000C74A0000}"/>
    <cellStyle name="Input 2 7 2 2 20" xfId="19163" xr:uid="{00000000-0005-0000-0000-0000C84A0000}"/>
    <cellStyle name="Input 2 7 2 2 20 2" xfId="19164" xr:uid="{00000000-0005-0000-0000-0000C94A0000}"/>
    <cellStyle name="Input 2 7 2 2 20 2 2" xfId="19165" xr:uid="{00000000-0005-0000-0000-0000CA4A0000}"/>
    <cellStyle name="Input 2 7 2 2 20 3" xfId="19166" xr:uid="{00000000-0005-0000-0000-0000CB4A0000}"/>
    <cellStyle name="Input 2 7 2 2 21" xfId="19167" xr:uid="{00000000-0005-0000-0000-0000CC4A0000}"/>
    <cellStyle name="Input 2 7 2 2 21 2" xfId="19168" xr:uid="{00000000-0005-0000-0000-0000CD4A0000}"/>
    <cellStyle name="Input 2 7 2 2 22" xfId="19169" xr:uid="{00000000-0005-0000-0000-0000CE4A0000}"/>
    <cellStyle name="Input 2 7 2 2 23" xfId="19170" xr:uid="{00000000-0005-0000-0000-0000CF4A0000}"/>
    <cellStyle name="Input 2 7 2 2 3" xfId="19171" xr:uid="{00000000-0005-0000-0000-0000D04A0000}"/>
    <cellStyle name="Input 2 7 2 2 3 2" xfId="19172" xr:uid="{00000000-0005-0000-0000-0000D14A0000}"/>
    <cellStyle name="Input 2 7 2 2 3 2 2" xfId="19173" xr:uid="{00000000-0005-0000-0000-0000D24A0000}"/>
    <cellStyle name="Input 2 7 2 2 3 3" xfId="19174" xr:uid="{00000000-0005-0000-0000-0000D34A0000}"/>
    <cellStyle name="Input 2 7 2 2 3 4" xfId="19175" xr:uid="{00000000-0005-0000-0000-0000D44A0000}"/>
    <cellStyle name="Input 2 7 2 2 4" xfId="19176" xr:uid="{00000000-0005-0000-0000-0000D54A0000}"/>
    <cellStyle name="Input 2 7 2 2 4 2" xfId="19177" xr:uid="{00000000-0005-0000-0000-0000D64A0000}"/>
    <cellStyle name="Input 2 7 2 2 4 2 2" xfId="19178" xr:uid="{00000000-0005-0000-0000-0000D74A0000}"/>
    <cellStyle name="Input 2 7 2 2 4 3" xfId="19179" xr:uid="{00000000-0005-0000-0000-0000D84A0000}"/>
    <cellStyle name="Input 2 7 2 2 4 4" xfId="19180" xr:uid="{00000000-0005-0000-0000-0000D94A0000}"/>
    <cellStyle name="Input 2 7 2 2 5" xfId="19181" xr:uid="{00000000-0005-0000-0000-0000DA4A0000}"/>
    <cellStyle name="Input 2 7 2 2 5 2" xfId="19182" xr:uid="{00000000-0005-0000-0000-0000DB4A0000}"/>
    <cellStyle name="Input 2 7 2 2 5 2 2" xfId="19183" xr:uid="{00000000-0005-0000-0000-0000DC4A0000}"/>
    <cellStyle name="Input 2 7 2 2 5 3" xfId="19184" xr:uid="{00000000-0005-0000-0000-0000DD4A0000}"/>
    <cellStyle name="Input 2 7 2 2 6" xfId="19185" xr:uid="{00000000-0005-0000-0000-0000DE4A0000}"/>
    <cellStyle name="Input 2 7 2 2 6 2" xfId="19186" xr:uid="{00000000-0005-0000-0000-0000DF4A0000}"/>
    <cellStyle name="Input 2 7 2 2 6 2 2" xfId="19187" xr:uid="{00000000-0005-0000-0000-0000E04A0000}"/>
    <cellStyle name="Input 2 7 2 2 6 3" xfId="19188" xr:uid="{00000000-0005-0000-0000-0000E14A0000}"/>
    <cellStyle name="Input 2 7 2 2 7" xfId="19189" xr:uid="{00000000-0005-0000-0000-0000E24A0000}"/>
    <cellStyle name="Input 2 7 2 2 7 2" xfId="19190" xr:uid="{00000000-0005-0000-0000-0000E34A0000}"/>
    <cellStyle name="Input 2 7 2 2 7 2 2" xfId="19191" xr:uid="{00000000-0005-0000-0000-0000E44A0000}"/>
    <cellStyle name="Input 2 7 2 2 7 3" xfId="19192" xr:uid="{00000000-0005-0000-0000-0000E54A0000}"/>
    <cellStyle name="Input 2 7 2 2 8" xfId="19193" xr:uid="{00000000-0005-0000-0000-0000E64A0000}"/>
    <cellStyle name="Input 2 7 2 2 8 2" xfId="19194" xr:uid="{00000000-0005-0000-0000-0000E74A0000}"/>
    <cellStyle name="Input 2 7 2 2 8 2 2" xfId="19195" xr:uid="{00000000-0005-0000-0000-0000E84A0000}"/>
    <cellStyle name="Input 2 7 2 2 8 3" xfId="19196" xr:uid="{00000000-0005-0000-0000-0000E94A0000}"/>
    <cellStyle name="Input 2 7 2 2 9" xfId="19197" xr:uid="{00000000-0005-0000-0000-0000EA4A0000}"/>
    <cellStyle name="Input 2 7 2 2 9 2" xfId="19198" xr:uid="{00000000-0005-0000-0000-0000EB4A0000}"/>
    <cellStyle name="Input 2 7 2 2 9 2 2" xfId="19199" xr:uid="{00000000-0005-0000-0000-0000EC4A0000}"/>
    <cellStyle name="Input 2 7 2 2 9 3" xfId="19200" xr:uid="{00000000-0005-0000-0000-0000ED4A0000}"/>
    <cellStyle name="Input 2 7 2 20" xfId="19201" xr:uid="{00000000-0005-0000-0000-0000EE4A0000}"/>
    <cellStyle name="Input 2 7 2 3" xfId="19202" xr:uid="{00000000-0005-0000-0000-0000EF4A0000}"/>
    <cellStyle name="Input 2 7 2 3 2" xfId="19203" xr:uid="{00000000-0005-0000-0000-0000F04A0000}"/>
    <cellStyle name="Input 2 7 2 3 2 2" xfId="19204" xr:uid="{00000000-0005-0000-0000-0000F14A0000}"/>
    <cellStyle name="Input 2 7 2 3 2 3" xfId="19205" xr:uid="{00000000-0005-0000-0000-0000F24A0000}"/>
    <cellStyle name="Input 2 7 2 3 3" xfId="19206" xr:uid="{00000000-0005-0000-0000-0000F34A0000}"/>
    <cellStyle name="Input 2 7 2 3 3 2" xfId="19207" xr:uid="{00000000-0005-0000-0000-0000F44A0000}"/>
    <cellStyle name="Input 2 7 2 3 4" xfId="19208" xr:uid="{00000000-0005-0000-0000-0000F54A0000}"/>
    <cellStyle name="Input 2 7 2 4" xfId="19209" xr:uid="{00000000-0005-0000-0000-0000F64A0000}"/>
    <cellStyle name="Input 2 7 2 4 2" xfId="19210" xr:uid="{00000000-0005-0000-0000-0000F74A0000}"/>
    <cellStyle name="Input 2 7 2 4 2 2" xfId="19211" xr:uid="{00000000-0005-0000-0000-0000F84A0000}"/>
    <cellStyle name="Input 2 7 2 4 3" xfId="19212" xr:uid="{00000000-0005-0000-0000-0000F94A0000}"/>
    <cellStyle name="Input 2 7 2 4 4" xfId="19213" xr:uid="{00000000-0005-0000-0000-0000FA4A0000}"/>
    <cellStyle name="Input 2 7 2 5" xfId="19214" xr:uid="{00000000-0005-0000-0000-0000FB4A0000}"/>
    <cellStyle name="Input 2 7 2 5 2" xfId="19215" xr:uid="{00000000-0005-0000-0000-0000FC4A0000}"/>
    <cellStyle name="Input 2 7 2 5 2 2" xfId="19216" xr:uid="{00000000-0005-0000-0000-0000FD4A0000}"/>
    <cellStyle name="Input 2 7 2 5 3" xfId="19217" xr:uid="{00000000-0005-0000-0000-0000FE4A0000}"/>
    <cellStyle name="Input 2 7 2 5 4" xfId="19218" xr:uid="{00000000-0005-0000-0000-0000FF4A0000}"/>
    <cellStyle name="Input 2 7 2 6" xfId="19219" xr:uid="{00000000-0005-0000-0000-0000004B0000}"/>
    <cellStyle name="Input 2 7 2 6 2" xfId="19220" xr:uid="{00000000-0005-0000-0000-0000014B0000}"/>
    <cellStyle name="Input 2 7 2 6 2 2" xfId="19221" xr:uid="{00000000-0005-0000-0000-0000024B0000}"/>
    <cellStyle name="Input 2 7 2 6 3" xfId="19222" xr:uid="{00000000-0005-0000-0000-0000034B0000}"/>
    <cellStyle name="Input 2 7 2 7" xfId="19223" xr:uid="{00000000-0005-0000-0000-0000044B0000}"/>
    <cellStyle name="Input 2 7 2 7 2" xfId="19224" xr:uid="{00000000-0005-0000-0000-0000054B0000}"/>
    <cellStyle name="Input 2 7 2 7 2 2" xfId="19225" xr:uid="{00000000-0005-0000-0000-0000064B0000}"/>
    <cellStyle name="Input 2 7 2 7 3" xfId="19226" xr:uid="{00000000-0005-0000-0000-0000074B0000}"/>
    <cellStyle name="Input 2 7 2 8" xfId="19227" xr:uid="{00000000-0005-0000-0000-0000084B0000}"/>
    <cellStyle name="Input 2 7 2 8 2" xfId="19228" xr:uid="{00000000-0005-0000-0000-0000094B0000}"/>
    <cellStyle name="Input 2 7 2 8 2 2" xfId="19229" xr:uid="{00000000-0005-0000-0000-00000A4B0000}"/>
    <cellStyle name="Input 2 7 2 8 3" xfId="19230" xr:uid="{00000000-0005-0000-0000-00000B4B0000}"/>
    <cellStyle name="Input 2 7 2 9" xfId="19231" xr:uid="{00000000-0005-0000-0000-00000C4B0000}"/>
    <cellStyle name="Input 2 7 2 9 2" xfId="19232" xr:uid="{00000000-0005-0000-0000-00000D4B0000}"/>
    <cellStyle name="Input 2 7 2 9 2 2" xfId="19233" xr:uid="{00000000-0005-0000-0000-00000E4B0000}"/>
    <cellStyle name="Input 2 7 2 9 3" xfId="19234" xr:uid="{00000000-0005-0000-0000-00000F4B0000}"/>
    <cellStyle name="Input 2 7 20" xfId="19235" xr:uid="{00000000-0005-0000-0000-0000104B0000}"/>
    <cellStyle name="Input 2 7 20 2" xfId="19236" xr:uid="{00000000-0005-0000-0000-0000114B0000}"/>
    <cellStyle name="Input 2 7 20 2 2" xfId="19237" xr:uid="{00000000-0005-0000-0000-0000124B0000}"/>
    <cellStyle name="Input 2 7 20 3" xfId="19238" xr:uid="{00000000-0005-0000-0000-0000134B0000}"/>
    <cellStyle name="Input 2 7 21" xfId="19239" xr:uid="{00000000-0005-0000-0000-0000144B0000}"/>
    <cellStyle name="Input 2 7 21 2" xfId="19240" xr:uid="{00000000-0005-0000-0000-0000154B0000}"/>
    <cellStyle name="Input 2 7 22" xfId="19241" xr:uid="{00000000-0005-0000-0000-0000164B0000}"/>
    <cellStyle name="Input 2 7 23" xfId="19242" xr:uid="{00000000-0005-0000-0000-0000174B0000}"/>
    <cellStyle name="Input 2 7 3" xfId="19243" xr:uid="{00000000-0005-0000-0000-0000184B0000}"/>
    <cellStyle name="Input 2 7 3 10" xfId="19244" xr:uid="{00000000-0005-0000-0000-0000194B0000}"/>
    <cellStyle name="Input 2 7 3 10 2" xfId="19245" xr:uid="{00000000-0005-0000-0000-00001A4B0000}"/>
    <cellStyle name="Input 2 7 3 10 2 2" xfId="19246" xr:uid="{00000000-0005-0000-0000-00001B4B0000}"/>
    <cellStyle name="Input 2 7 3 10 3" xfId="19247" xr:uid="{00000000-0005-0000-0000-00001C4B0000}"/>
    <cellStyle name="Input 2 7 3 11" xfId="19248" xr:uid="{00000000-0005-0000-0000-00001D4B0000}"/>
    <cellStyle name="Input 2 7 3 11 2" xfId="19249" xr:uid="{00000000-0005-0000-0000-00001E4B0000}"/>
    <cellStyle name="Input 2 7 3 11 2 2" xfId="19250" xr:uid="{00000000-0005-0000-0000-00001F4B0000}"/>
    <cellStyle name="Input 2 7 3 11 3" xfId="19251" xr:uid="{00000000-0005-0000-0000-0000204B0000}"/>
    <cellStyle name="Input 2 7 3 12" xfId="19252" xr:uid="{00000000-0005-0000-0000-0000214B0000}"/>
    <cellStyle name="Input 2 7 3 12 2" xfId="19253" xr:uid="{00000000-0005-0000-0000-0000224B0000}"/>
    <cellStyle name="Input 2 7 3 12 2 2" xfId="19254" xr:uid="{00000000-0005-0000-0000-0000234B0000}"/>
    <cellStyle name="Input 2 7 3 12 3" xfId="19255" xr:uid="{00000000-0005-0000-0000-0000244B0000}"/>
    <cellStyle name="Input 2 7 3 13" xfId="19256" xr:uid="{00000000-0005-0000-0000-0000254B0000}"/>
    <cellStyle name="Input 2 7 3 13 2" xfId="19257" xr:uid="{00000000-0005-0000-0000-0000264B0000}"/>
    <cellStyle name="Input 2 7 3 13 2 2" xfId="19258" xr:uid="{00000000-0005-0000-0000-0000274B0000}"/>
    <cellStyle name="Input 2 7 3 13 3" xfId="19259" xr:uid="{00000000-0005-0000-0000-0000284B0000}"/>
    <cellStyle name="Input 2 7 3 14" xfId="19260" xr:uid="{00000000-0005-0000-0000-0000294B0000}"/>
    <cellStyle name="Input 2 7 3 14 2" xfId="19261" xr:uid="{00000000-0005-0000-0000-00002A4B0000}"/>
    <cellStyle name="Input 2 7 3 14 2 2" xfId="19262" xr:uid="{00000000-0005-0000-0000-00002B4B0000}"/>
    <cellStyle name="Input 2 7 3 14 3" xfId="19263" xr:uid="{00000000-0005-0000-0000-00002C4B0000}"/>
    <cellStyle name="Input 2 7 3 15" xfId="19264" xr:uid="{00000000-0005-0000-0000-00002D4B0000}"/>
    <cellStyle name="Input 2 7 3 15 2" xfId="19265" xr:uid="{00000000-0005-0000-0000-00002E4B0000}"/>
    <cellStyle name="Input 2 7 3 15 2 2" xfId="19266" xr:uid="{00000000-0005-0000-0000-00002F4B0000}"/>
    <cellStyle name="Input 2 7 3 15 3" xfId="19267" xr:uid="{00000000-0005-0000-0000-0000304B0000}"/>
    <cellStyle name="Input 2 7 3 16" xfId="19268" xr:uid="{00000000-0005-0000-0000-0000314B0000}"/>
    <cellStyle name="Input 2 7 3 16 2" xfId="19269" xr:uid="{00000000-0005-0000-0000-0000324B0000}"/>
    <cellStyle name="Input 2 7 3 16 2 2" xfId="19270" xr:uid="{00000000-0005-0000-0000-0000334B0000}"/>
    <cellStyle name="Input 2 7 3 16 3" xfId="19271" xr:uid="{00000000-0005-0000-0000-0000344B0000}"/>
    <cellStyle name="Input 2 7 3 17" xfId="19272" xr:uid="{00000000-0005-0000-0000-0000354B0000}"/>
    <cellStyle name="Input 2 7 3 17 2" xfId="19273" xr:uid="{00000000-0005-0000-0000-0000364B0000}"/>
    <cellStyle name="Input 2 7 3 17 2 2" xfId="19274" xr:uid="{00000000-0005-0000-0000-0000374B0000}"/>
    <cellStyle name="Input 2 7 3 17 3" xfId="19275" xr:uid="{00000000-0005-0000-0000-0000384B0000}"/>
    <cellStyle name="Input 2 7 3 18" xfId="19276" xr:uid="{00000000-0005-0000-0000-0000394B0000}"/>
    <cellStyle name="Input 2 7 3 18 2" xfId="19277" xr:uid="{00000000-0005-0000-0000-00003A4B0000}"/>
    <cellStyle name="Input 2 7 3 19" xfId="19278" xr:uid="{00000000-0005-0000-0000-00003B4B0000}"/>
    <cellStyle name="Input 2 7 3 2" xfId="19279" xr:uid="{00000000-0005-0000-0000-00003C4B0000}"/>
    <cellStyle name="Input 2 7 3 2 10" xfId="19280" xr:uid="{00000000-0005-0000-0000-00003D4B0000}"/>
    <cellStyle name="Input 2 7 3 2 10 2" xfId="19281" xr:uid="{00000000-0005-0000-0000-00003E4B0000}"/>
    <cellStyle name="Input 2 7 3 2 10 2 2" xfId="19282" xr:uid="{00000000-0005-0000-0000-00003F4B0000}"/>
    <cellStyle name="Input 2 7 3 2 10 3" xfId="19283" xr:uid="{00000000-0005-0000-0000-0000404B0000}"/>
    <cellStyle name="Input 2 7 3 2 11" xfId="19284" xr:uid="{00000000-0005-0000-0000-0000414B0000}"/>
    <cellStyle name="Input 2 7 3 2 11 2" xfId="19285" xr:uid="{00000000-0005-0000-0000-0000424B0000}"/>
    <cellStyle name="Input 2 7 3 2 11 2 2" xfId="19286" xr:uid="{00000000-0005-0000-0000-0000434B0000}"/>
    <cellStyle name="Input 2 7 3 2 11 3" xfId="19287" xr:uid="{00000000-0005-0000-0000-0000444B0000}"/>
    <cellStyle name="Input 2 7 3 2 12" xfId="19288" xr:uid="{00000000-0005-0000-0000-0000454B0000}"/>
    <cellStyle name="Input 2 7 3 2 12 2" xfId="19289" xr:uid="{00000000-0005-0000-0000-0000464B0000}"/>
    <cellStyle name="Input 2 7 3 2 12 2 2" xfId="19290" xr:uid="{00000000-0005-0000-0000-0000474B0000}"/>
    <cellStyle name="Input 2 7 3 2 12 3" xfId="19291" xr:uid="{00000000-0005-0000-0000-0000484B0000}"/>
    <cellStyle name="Input 2 7 3 2 13" xfId="19292" xr:uid="{00000000-0005-0000-0000-0000494B0000}"/>
    <cellStyle name="Input 2 7 3 2 13 2" xfId="19293" xr:uid="{00000000-0005-0000-0000-00004A4B0000}"/>
    <cellStyle name="Input 2 7 3 2 13 2 2" xfId="19294" xr:uid="{00000000-0005-0000-0000-00004B4B0000}"/>
    <cellStyle name="Input 2 7 3 2 13 3" xfId="19295" xr:uid="{00000000-0005-0000-0000-00004C4B0000}"/>
    <cellStyle name="Input 2 7 3 2 14" xfId="19296" xr:uid="{00000000-0005-0000-0000-00004D4B0000}"/>
    <cellStyle name="Input 2 7 3 2 14 2" xfId="19297" xr:uid="{00000000-0005-0000-0000-00004E4B0000}"/>
    <cellStyle name="Input 2 7 3 2 14 2 2" xfId="19298" xr:uid="{00000000-0005-0000-0000-00004F4B0000}"/>
    <cellStyle name="Input 2 7 3 2 14 3" xfId="19299" xr:uid="{00000000-0005-0000-0000-0000504B0000}"/>
    <cellStyle name="Input 2 7 3 2 15" xfId="19300" xr:uid="{00000000-0005-0000-0000-0000514B0000}"/>
    <cellStyle name="Input 2 7 3 2 15 2" xfId="19301" xr:uid="{00000000-0005-0000-0000-0000524B0000}"/>
    <cellStyle name="Input 2 7 3 2 15 2 2" xfId="19302" xr:uid="{00000000-0005-0000-0000-0000534B0000}"/>
    <cellStyle name="Input 2 7 3 2 15 3" xfId="19303" xr:uid="{00000000-0005-0000-0000-0000544B0000}"/>
    <cellStyle name="Input 2 7 3 2 16" xfId="19304" xr:uid="{00000000-0005-0000-0000-0000554B0000}"/>
    <cellStyle name="Input 2 7 3 2 16 2" xfId="19305" xr:uid="{00000000-0005-0000-0000-0000564B0000}"/>
    <cellStyle name="Input 2 7 3 2 16 2 2" xfId="19306" xr:uid="{00000000-0005-0000-0000-0000574B0000}"/>
    <cellStyle name="Input 2 7 3 2 16 3" xfId="19307" xr:uid="{00000000-0005-0000-0000-0000584B0000}"/>
    <cellStyle name="Input 2 7 3 2 17" xfId="19308" xr:uid="{00000000-0005-0000-0000-0000594B0000}"/>
    <cellStyle name="Input 2 7 3 2 17 2" xfId="19309" xr:uid="{00000000-0005-0000-0000-00005A4B0000}"/>
    <cellStyle name="Input 2 7 3 2 17 2 2" xfId="19310" xr:uid="{00000000-0005-0000-0000-00005B4B0000}"/>
    <cellStyle name="Input 2 7 3 2 17 3" xfId="19311" xr:uid="{00000000-0005-0000-0000-00005C4B0000}"/>
    <cellStyle name="Input 2 7 3 2 18" xfId="19312" xr:uid="{00000000-0005-0000-0000-00005D4B0000}"/>
    <cellStyle name="Input 2 7 3 2 18 2" xfId="19313" xr:uid="{00000000-0005-0000-0000-00005E4B0000}"/>
    <cellStyle name="Input 2 7 3 2 18 2 2" xfId="19314" xr:uid="{00000000-0005-0000-0000-00005F4B0000}"/>
    <cellStyle name="Input 2 7 3 2 18 3" xfId="19315" xr:uid="{00000000-0005-0000-0000-0000604B0000}"/>
    <cellStyle name="Input 2 7 3 2 19" xfId="19316" xr:uid="{00000000-0005-0000-0000-0000614B0000}"/>
    <cellStyle name="Input 2 7 3 2 19 2" xfId="19317" xr:uid="{00000000-0005-0000-0000-0000624B0000}"/>
    <cellStyle name="Input 2 7 3 2 19 2 2" xfId="19318" xr:uid="{00000000-0005-0000-0000-0000634B0000}"/>
    <cellStyle name="Input 2 7 3 2 19 3" xfId="19319" xr:uid="{00000000-0005-0000-0000-0000644B0000}"/>
    <cellStyle name="Input 2 7 3 2 2" xfId="19320" xr:uid="{00000000-0005-0000-0000-0000654B0000}"/>
    <cellStyle name="Input 2 7 3 2 2 2" xfId="19321" xr:uid="{00000000-0005-0000-0000-0000664B0000}"/>
    <cellStyle name="Input 2 7 3 2 2 2 2" xfId="19322" xr:uid="{00000000-0005-0000-0000-0000674B0000}"/>
    <cellStyle name="Input 2 7 3 2 2 3" xfId="19323" xr:uid="{00000000-0005-0000-0000-0000684B0000}"/>
    <cellStyle name="Input 2 7 3 2 2 4" xfId="19324" xr:uid="{00000000-0005-0000-0000-0000694B0000}"/>
    <cellStyle name="Input 2 7 3 2 20" xfId="19325" xr:uid="{00000000-0005-0000-0000-00006A4B0000}"/>
    <cellStyle name="Input 2 7 3 2 20 2" xfId="19326" xr:uid="{00000000-0005-0000-0000-00006B4B0000}"/>
    <cellStyle name="Input 2 7 3 2 20 2 2" xfId="19327" xr:uid="{00000000-0005-0000-0000-00006C4B0000}"/>
    <cellStyle name="Input 2 7 3 2 20 3" xfId="19328" xr:uid="{00000000-0005-0000-0000-00006D4B0000}"/>
    <cellStyle name="Input 2 7 3 2 21" xfId="19329" xr:uid="{00000000-0005-0000-0000-00006E4B0000}"/>
    <cellStyle name="Input 2 7 3 2 21 2" xfId="19330" xr:uid="{00000000-0005-0000-0000-00006F4B0000}"/>
    <cellStyle name="Input 2 7 3 2 22" xfId="19331" xr:uid="{00000000-0005-0000-0000-0000704B0000}"/>
    <cellStyle name="Input 2 7 3 2 23" xfId="19332" xr:uid="{00000000-0005-0000-0000-0000714B0000}"/>
    <cellStyle name="Input 2 7 3 2 3" xfId="19333" xr:uid="{00000000-0005-0000-0000-0000724B0000}"/>
    <cellStyle name="Input 2 7 3 2 3 2" xfId="19334" xr:uid="{00000000-0005-0000-0000-0000734B0000}"/>
    <cellStyle name="Input 2 7 3 2 3 2 2" xfId="19335" xr:uid="{00000000-0005-0000-0000-0000744B0000}"/>
    <cellStyle name="Input 2 7 3 2 3 3" xfId="19336" xr:uid="{00000000-0005-0000-0000-0000754B0000}"/>
    <cellStyle name="Input 2 7 3 2 3 4" xfId="19337" xr:uid="{00000000-0005-0000-0000-0000764B0000}"/>
    <cellStyle name="Input 2 7 3 2 4" xfId="19338" xr:uid="{00000000-0005-0000-0000-0000774B0000}"/>
    <cellStyle name="Input 2 7 3 2 4 2" xfId="19339" xr:uid="{00000000-0005-0000-0000-0000784B0000}"/>
    <cellStyle name="Input 2 7 3 2 4 2 2" xfId="19340" xr:uid="{00000000-0005-0000-0000-0000794B0000}"/>
    <cellStyle name="Input 2 7 3 2 4 3" xfId="19341" xr:uid="{00000000-0005-0000-0000-00007A4B0000}"/>
    <cellStyle name="Input 2 7 3 2 5" xfId="19342" xr:uid="{00000000-0005-0000-0000-00007B4B0000}"/>
    <cellStyle name="Input 2 7 3 2 5 2" xfId="19343" xr:uid="{00000000-0005-0000-0000-00007C4B0000}"/>
    <cellStyle name="Input 2 7 3 2 5 2 2" xfId="19344" xr:uid="{00000000-0005-0000-0000-00007D4B0000}"/>
    <cellStyle name="Input 2 7 3 2 5 3" xfId="19345" xr:uid="{00000000-0005-0000-0000-00007E4B0000}"/>
    <cellStyle name="Input 2 7 3 2 6" xfId="19346" xr:uid="{00000000-0005-0000-0000-00007F4B0000}"/>
    <cellStyle name="Input 2 7 3 2 6 2" xfId="19347" xr:uid="{00000000-0005-0000-0000-0000804B0000}"/>
    <cellStyle name="Input 2 7 3 2 6 2 2" xfId="19348" xr:uid="{00000000-0005-0000-0000-0000814B0000}"/>
    <cellStyle name="Input 2 7 3 2 6 3" xfId="19349" xr:uid="{00000000-0005-0000-0000-0000824B0000}"/>
    <cellStyle name="Input 2 7 3 2 7" xfId="19350" xr:uid="{00000000-0005-0000-0000-0000834B0000}"/>
    <cellStyle name="Input 2 7 3 2 7 2" xfId="19351" xr:uid="{00000000-0005-0000-0000-0000844B0000}"/>
    <cellStyle name="Input 2 7 3 2 7 2 2" xfId="19352" xr:uid="{00000000-0005-0000-0000-0000854B0000}"/>
    <cellStyle name="Input 2 7 3 2 7 3" xfId="19353" xr:uid="{00000000-0005-0000-0000-0000864B0000}"/>
    <cellStyle name="Input 2 7 3 2 8" xfId="19354" xr:uid="{00000000-0005-0000-0000-0000874B0000}"/>
    <cellStyle name="Input 2 7 3 2 8 2" xfId="19355" xr:uid="{00000000-0005-0000-0000-0000884B0000}"/>
    <cellStyle name="Input 2 7 3 2 8 2 2" xfId="19356" xr:uid="{00000000-0005-0000-0000-0000894B0000}"/>
    <cellStyle name="Input 2 7 3 2 8 3" xfId="19357" xr:uid="{00000000-0005-0000-0000-00008A4B0000}"/>
    <cellStyle name="Input 2 7 3 2 9" xfId="19358" xr:uid="{00000000-0005-0000-0000-00008B4B0000}"/>
    <cellStyle name="Input 2 7 3 2 9 2" xfId="19359" xr:uid="{00000000-0005-0000-0000-00008C4B0000}"/>
    <cellStyle name="Input 2 7 3 2 9 2 2" xfId="19360" xr:uid="{00000000-0005-0000-0000-00008D4B0000}"/>
    <cellStyle name="Input 2 7 3 2 9 3" xfId="19361" xr:uid="{00000000-0005-0000-0000-00008E4B0000}"/>
    <cellStyle name="Input 2 7 3 20" xfId="19362" xr:uid="{00000000-0005-0000-0000-00008F4B0000}"/>
    <cellStyle name="Input 2 7 3 3" xfId="19363" xr:uid="{00000000-0005-0000-0000-0000904B0000}"/>
    <cellStyle name="Input 2 7 3 3 2" xfId="19364" xr:uid="{00000000-0005-0000-0000-0000914B0000}"/>
    <cellStyle name="Input 2 7 3 3 2 2" xfId="19365" xr:uid="{00000000-0005-0000-0000-0000924B0000}"/>
    <cellStyle name="Input 2 7 3 3 3" xfId="19366" xr:uid="{00000000-0005-0000-0000-0000934B0000}"/>
    <cellStyle name="Input 2 7 3 3 4" xfId="19367" xr:uid="{00000000-0005-0000-0000-0000944B0000}"/>
    <cellStyle name="Input 2 7 3 4" xfId="19368" xr:uid="{00000000-0005-0000-0000-0000954B0000}"/>
    <cellStyle name="Input 2 7 3 4 2" xfId="19369" xr:uid="{00000000-0005-0000-0000-0000964B0000}"/>
    <cellStyle name="Input 2 7 3 4 2 2" xfId="19370" xr:uid="{00000000-0005-0000-0000-0000974B0000}"/>
    <cellStyle name="Input 2 7 3 4 3" xfId="19371" xr:uid="{00000000-0005-0000-0000-0000984B0000}"/>
    <cellStyle name="Input 2 7 3 4 4" xfId="19372" xr:uid="{00000000-0005-0000-0000-0000994B0000}"/>
    <cellStyle name="Input 2 7 3 5" xfId="19373" xr:uid="{00000000-0005-0000-0000-00009A4B0000}"/>
    <cellStyle name="Input 2 7 3 5 2" xfId="19374" xr:uid="{00000000-0005-0000-0000-00009B4B0000}"/>
    <cellStyle name="Input 2 7 3 5 2 2" xfId="19375" xr:uid="{00000000-0005-0000-0000-00009C4B0000}"/>
    <cellStyle name="Input 2 7 3 5 3" xfId="19376" xr:uid="{00000000-0005-0000-0000-00009D4B0000}"/>
    <cellStyle name="Input 2 7 3 6" xfId="19377" xr:uid="{00000000-0005-0000-0000-00009E4B0000}"/>
    <cellStyle name="Input 2 7 3 6 2" xfId="19378" xr:uid="{00000000-0005-0000-0000-00009F4B0000}"/>
    <cellStyle name="Input 2 7 3 6 2 2" xfId="19379" xr:uid="{00000000-0005-0000-0000-0000A04B0000}"/>
    <cellStyle name="Input 2 7 3 6 3" xfId="19380" xr:uid="{00000000-0005-0000-0000-0000A14B0000}"/>
    <cellStyle name="Input 2 7 3 7" xfId="19381" xr:uid="{00000000-0005-0000-0000-0000A24B0000}"/>
    <cellStyle name="Input 2 7 3 7 2" xfId="19382" xr:uid="{00000000-0005-0000-0000-0000A34B0000}"/>
    <cellStyle name="Input 2 7 3 7 2 2" xfId="19383" xr:uid="{00000000-0005-0000-0000-0000A44B0000}"/>
    <cellStyle name="Input 2 7 3 7 3" xfId="19384" xr:uid="{00000000-0005-0000-0000-0000A54B0000}"/>
    <cellStyle name="Input 2 7 3 8" xfId="19385" xr:uid="{00000000-0005-0000-0000-0000A64B0000}"/>
    <cellStyle name="Input 2 7 3 8 2" xfId="19386" xr:uid="{00000000-0005-0000-0000-0000A74B0000}"/>
    <cellStyle name="Input 2 7 3 8 2 2" xfId="19387" xr:uid="{00000000-0005-0000-0000-0000A84B0000}"/>
    <cellStyle name="Input 2 7 3 8 3" xfId="19388" xr:uid="{00000000-0005-0000-0000-0000A94B0000}"/>
    <cellStyle name="Input 2 7 3 9" xfId="19389" xr:uid="{00000000-0005-0000-0000-0000AA4B0000}"/>
    <cellStyle name="Input 2 7 3 9 2" xfId="19390" xr:uid="{00000000-0005-0000-0000-0000AB4B0000}"/>
    <cellStyle name="Input 2 7 3 9 2 2" xfId="19391" xr:uid="{00000000-0005-0000-0000-0000AC4B0000}"/>
    <cellStyle name="Input 2 7 3 9 3" xfId="19392" xr:uid="{00000000-0005-0000-0000-0000AD4B0000}"/>
    <cellStyle name="Input 2 7 4" xfId="19393" xr:uid="{00000000-0005-0000-0000-0000AE4B0000}"/>
    <cellStyle name="Input 2 7 4 10" xfId="19394" xr:uid="{00000000-0005-0000-0000-0000AF4B0000}"/>
    <cellStyle name="Input 2 7 4 10 2" xfId="19395" xr:uid="{00000000-0005-0000-0000-0000B04B0000}"/>
    <cellStyle name="Input 2 7 4 10 2 2" xfId="19396" xr:uid="{00000000-0005-0000-0000-0000B14B0000}"/>
    <cellStyle name="Input 2 7 4 10 3" xfId="19397" xr:uid="{00000000-0005-0000-0000-0000B24B0000}"/>
    <cellStyle name="Input 2 7 4 11" xfId="19398" xr:uid="{00000000-0005-0000-0000-0000B34B0000}"/>
    <cellStyle name="Input 2 7 4 11 2" xfId="19399" xr:uid="{00000000-0005-0000-0000-0000B44B0000}"/>
    <cellStyle name="Input 2 7 4 11 2 2" xfId="19400" xr:uid="{00000000-0005-0000-0000-0000B54B0000}"/>
    <cellStyle name="Input 2 7 4 11 3" xfId="19401" xr:uid="{00000000-0005-0000-0000-0000B64B0000}"/>
    <cellStyle name="Input 2 7 4 12" xfId="19402" xr:uid="{00000000-0005-0000-0000-0000B74B0000}"/>
    <cellStyle name="Input 2 7 4 12 2" xfId="19403" xr:uid="{00000000-0005-0000-0000-0000B84B0000}"/>
    <cellStyle name="Input 2 7 4 12 2 2" xfId="19404" xr:uid="{00000000-0005-0000-0000-0000B94B0000}"/>
    <cellStyle name="Input 2 7 4 12 3" xfId="19405" xr:uid="{00000000-0005-0000-0000-0000BA4B0000}"/>
    <cellStyle name="Input 2 7 4 13" xfId="19406" xr:uid="{00000000-0005-0000-0000-0000BB4B0000}"/>
    <cellStyle name="Input 2 7 4 13 2" xfId="19407" xr:uid="{00000000-0005-0000-0000-0000BC4B0000}"/>
    <cellStyle name="Input 2 7 4 13 2 2" xfId="19408" xr:uid="{00000000-0005-0000-0000-0000BD4B0000}"/>
    <cellStyle name="Input 2 7 4 13 3" xfId="19409" xr:uid="{00000000-0005-0000-0000-0000BE4B0000}"/>
    <cellStyle name="Input 2 7 4 14" xfId="19410" xr:uid="{00000000-0005-0000-0000-0000BF4B0000}"/>
    <cellStyle name="Input 2 7 4 14 2" xfId="19411" xr:uid="{00000000-0005-0000-0000-0000C04B0000}"/>
    <cellStyle name="Input 2 7 4 14 2 2" xfId="19412" xr:uid="{00000000-0005-0000-0000-0000C14B0000}"/>
    <cellStyle name="Input 2 7 4 14 3" xfId="19413" xr:uid="{00000000-0005-0000-0000-0000C24B0000}"/>
    <cellStyle name="Input 2 7 4 15" xfId="19414" xr:uid="{00000000-0005-0000-0000-0000C34B0000}"/>
    <cellStyle name="Input 2 7 4 15 2" xfId="19415" xr:uid="{00000000-0005-0000-0000-0000C44B0000}"/>
    <cellStyle name="Input 2 7 4 15 2 2" xfId="19416" xr:uid="{00000000-0005-0000-0000-0000C54B0000}"/>
    <cellStyle name="Input 2 7 4 15 3" xfId="19417" xr:uid="{00000000-0005-0000-0000-0000C64B0000}"/>
    <cellStyle name="Input 2 7 4 16" xfId="19418" xr:uid="{00000000-0005-0000-0000-0000C74B0000}"/>
    <cellStyle name="Input 2 7 4 16 2" xfId="19419" xr:uid="{00000000-0005-0000-0000-0000C84B0000}"/>
    <cellStyle name="Input 2 7 4 16 2 2" xfId="19420" xr:uid="{00000000-0005-0000-0000-0000C94B0000}"/>
    <cellStyle name="Input 2 7 4 16 3" xfId="19421" xr:uid="{00000000-0005-0000-0000-0000CA4B0000}"/>
    <cellStyle name="Input 2 7 4 17" xfId="19422" xr:uid="{00000000-0005-0000-0000-0000CB4B0000}"/>
    <cellStyle name="Input 2 7 4 17 2" xfId="19423" xr:uid="{00000000-0005-0000-0000-0000CC4B0000}"/>
    <cellStyle name="Input 2 7 4 17 2 2" xfId="19424" xr:uid="{00000000-0005-0000-0000-0000CD4B0000}"/>
    <cellStyle name="Input 2 7 4 17 3" xfId="19425" xr:uid="{00000000-0005-0000-0000-0000CE4B0000}"/>
    <cellStyle name="Input 2 7 4 18" xfId="19426" xr:uid="{00000000-0005-0000-0000-0000CF4B0000}"/>
    <cellStyle name="Input 2 7 4 18 2" xfId="19427" xr:uid="{00000000-0005-0000-0000-0000D04B0000}"/>
    <cellStyle name="Input 2 7 4 18 2 2" xfId="19428" xr:uid="{00000000-0005-0000-0000-0000D14B0000}"/>
    <cellStyle name="Input 2 7 4 18 3" xfId="19429" xr:uid="{00000000-0005-0000-0000-0000D24B0000}"/>
    <cellStyle name="Input 2 7 4 19" xfId="19430" xr:uid="{00000000-0005-0000-0000-0000D34B0000}"/>
    <cellStyle name="Input 2 7 4 19 2" xfId="19431" xr:uid="{00000000-0005-0000-0000-0000D44B0000}"/>
    <cellStyle name="Input 2 7 4 19 2 2" xfId="19432" xr:uid="{00000000-0005-0000-0000-0000D54B0000}"/>
    <cellStyle name="Input 2 7 4 19 3" xfId="19433" xr:uid="{00000000-0005-0000-0000-0000D64B0000}"/>
    <cellStyle name="Input 2 7 4 2" xfId="19434" xr:uid="{00000000-0005-0000-0000-0000D74B0000}"/>
    <cellStyle name="Input 2 7 4 2 10" xfId="19435" xr:uid="{00000000-0005-0000-0000-0000D84B0000}"/>
    <cellStyle name="Input 2 7 4 2 10 2" xfId="19436" xr:uid="{00000000-0005-0000-0000-0000D94B0000}"/>
    <cellStyle name="Input 2 7 4 2 10 2 2" xfId="19437" xr:uid="{00000000-0005-0000-0000-0000DA4B0000}"/>
    <cellStyle name="Input 2 7 4 2 10 3" xfId="19438" xr:uid="{00000000-0005-0000-0000-0000DB4B0000}"/>
    <cellStyle name="Input 2 7 4 2 11" xfId="19439" xr:uid="{00000000-0005-0000-0000-0000DC4B0000}"/>
    <cellStyle name="Input 2 7 4 2 11 2" xfId="19440" xr:uid="{00000000-0005-0000-0000-0000DD4B0000}"/>
    <cellStyle name="Input 2 7 4 2 11 2 2" xfId="19441" xr:uid="{00000000-0005-0000-0000-0000DE4B0000}"/>
    <cellStyle name="Input 2 7 4 2 11 3" xfId="19442" xr:uid="{00000000-0005-0000-0000-0000DF4B0000}"/>
    <cellStyle name="Input 2 7 4 2 12" xfId="19443" xr:uid="{00000000-0005-0000-0000-0000E04B0000}"/>
    <cellStyle name="Input 2 7 4 2 12 2" xfId="19444" xr:uid="{00000000-0005-0000-0000-0000E14B0000}"/>
    <cellStyle name="Input 2 7 4 2 12 2 2" xfId="19445" xr:uid="{00000000-0005-0000-0000-0000E24B0000}"/>
    <cellStyle name="Input 2 7 4 2 12 3" xfId="19446" xr:uid="{00000000-0005-0000-0000-0000E34B0000}"/>
    <cellStyle name="Input 2 7 4 2 13" xfId="19447" xr:uid="{00000000-0005-0000-0000-0000E44B0000}"/>
    <cellStyle name="Input 2 7 4 2 13 2" xfId="19448" xr:uid="{00000000-0005-0000-0000-0000E54B0000}"/>
    <cellStyle name="Input 2 7 4 2 13 2 2" xfId="19449" xr:uid="{00000000-0005-0000-0000-0000E64B0000}"/>
    <cellStyle name="Input 2 7 4 2 13 3" xfId="19450" xr:uid="{00000000-0005-0000-0000-0000E74B0000}"/>
    <cellStyle name="Input 2 7 4 2 14" xfId="19451" xr:uid="{00000000-0005-0000-0000-0000E84B0000}"/>
    <cellStyle name="Input 2 7 4 2 14 2" xfId="19452" xr:uid="{00000000-0005-0000-0000-0000E94B0000}"/>
    <cellStyle name="Input 2 7 4 2 14 2 2" xfId="19453" xr:uid="{00000000-0005-0000-0000-0000EA4B0000}"/>
    <cellStyle name="Input 2 7 4 2 14 3" xfId="19454" xr:uid="{00000000-0005-0000-0000-0000EB4B0000}"/>
    <cellStyle name="Input 2 7 4 2 15" xfId="19455" xr:uid="{00000000-0005-0000-0000-0000EC4B0000}"/>
    <cellStyle name="Input 2 7 4 2 15 2" xfId="19456" xr:uid="{00000000-0005-0000-0000-0000ED4B0000}"/>
    <cellStyle name="Input 2 7 4 2 15 2 2" xfId="19457" xr:uid="{00000000-0005-0000-0000-0000EE4B0000}"/>
    <cellStyle name="Input 2 7 4 2 15 3" xfId="19458" xr:uid="{00000000-0005-0000-0000-0000EF4B0000}"/>
    <cellStyle name="Input 2 7 4 2 16" xfId="19459" xr:uid="{00000000-0005-0000-0000-0000F04B0000}"/>
    <cellStyle name="Input 2 7 4 2 16 2" xfId="19460" xr:uid="{00000000-0005-0000-0000-0000F14B0000}"/>
    <cellStyle name="Input 2 7 4 2 16 2 2" xfId="19461" xr:uid="{00000000-0005-0000-0000-0000F24B0000}"/>
    <cellStyle name="Input 2 7 4 2 16 3" xfId="19462" xr:uid="{00000000-0005-0000-0000-0000F34B0000}"/>
    <cellStyle name="Input 2 7 4 2 17" xfId="19463" xr:uid="{00000000-0005-0000-0000-0000F44B0000}"/>
    <cellStyle name="Input 2 7 4 2 17 2" xfId="19464" xr:uid="{00000000-0005-0000-0000-0000F54B0000}"/>
    <cellStyle name="Input 2 7 4 2 17 2 2" xfId="19465" xr:uid="{00000000-0005-0000-0000-0000F64B0000}"/>
    <cellStyle name="Input 2 7 4 2 17 3" xfId="19466" xr:uid="{00000000-0005-0000-0000-0000F74B0000}"/>
    <cellStyle name="Input 2 7 4 2 18" xfId="19467" xr:uid="{00000000-0005-0000-0000-0000F84B0000}"/>
    <cellStyle name="Input 2 7 4 2 18 2" xfId="19468" xr:uid="{00000000-0005-0000-0000-0000F94B0000}"/>
    <cellStyle name="Input 2 7 4 2 18 2 2" xfId="19469" xr:uid="{00000000-0005-0000-0000-0000FA4B0000}"/>
    <cellStyle name="Input 2 7 4 2 18 3" xfId="19470" xr:uid="{00000000-0005-0000-0000-0000FB4B0000}"/>
    <cellStyle name="Input 2 7 4 2 19" xfId="19471" xr:uid="{00000000-0005-0000-0000-0000FC4B0000}"/>
    <cellStyle name="Input 2 7 4 2 19 2" xfId="19472" xr:uid="{00000000-0005-0000-0000-0000FD4B0000}"/>
    <cellStyle name="Input 2 7 4 2 19 2 2" xfId="19473" xr:uid="{00000000-0005-0000-0000-0000FE4B0000}"/>
    <cellStyle name="Input 2 7 4 2 19 3" xfId="19474" xr:uid="{00000000-0005-0000-0000-0000FF4B0000}"/>
    <cellStyle name="Input 2 7 4 2 2" xfId="19475" xr:uid="{00000000-0005-0000-0000-0000004C0000}"/>
    <cellStyle name="Input 2 7 4 2 2 2" xfId="19476" xr:uid="{00000000-0005-0000-0000-0000014C0000}"/>
    <cellStyle name="Input 2 7 4 2 2 2 2" xfId="19477" xr:uid="{00000000-0005-0000-0000-0000024C0000}"/>
    <cellStyle name="Input 2 7 4 2 2 3" xfId="19478" xr:uid="{00000000-0005-0000-0000-0000034C0000}"/>
    <cellStyle name="Input 2 7 4 2 2 4" xfId="19479" xr:uid="{00000000-0005-0000-0000-0000044C0000}"/>
    <cellStyle name="Input 2 7 4 2 20" xfId="19480" xr:uid="{00000000-0005-0000-0000-0000054C0000}"/>
    <cellStyle name="Input 2 7 4 2 20 2" xfId="19481" xr:uid="{00000000-0005-0000-0000-0000064C0000}"/>
    <cellStyle name="Input 2 7 4 2 20 2 2" xfId="19482" xr:uid="{00000000-0005-0000-0000-0000074C0000}"/>
    <cellStyle name="Input 2 7 4 2 20 3" xfId="19483" xr:uid="{00000000-0005-0000-0000-0000084C0000}"/>
    <cellStyle name="Input 2 7 4 2 21" xfId="19484" xr:uid="{00000000-0005-0000-0000-0000094C0000}"/>
    <cellStyle name="Input 2 7 4 2 21 2" xfId="19485" xr:uid="{00000000-0005-0000-0000-00000A4C0000}"/>
    <cellStyle name="Input 2 7 4 2 22" xfId="19486" xr:uid="{00000000-0005-0000-0000-00000B4C0000}"/>
    <cellStyle name="Input 2 7 4 2 23" xfId="19487" xr:uid="{00000000-0005-0000-0000-00000C4C0000}"/>
    <cellStyle name="Input 2 7 4 2 3" xfId="19488" xr:uid="{00000000-0005-0000-0000-00000D4C0000}"/>
    <cellStyle name="Input 2 7 4 2 3 2" xfId="19489" xr:uid="{00000000-0005-0000-0000-00000E4C0000}"/>
    <cellStyle name="Input 2 7 4 2 3 2 2" xfId="19490" xr:uid="{00000000-0005-0000-0000-00000F4C0000}"/>
    <cellStyle name="Input 2 7 4 2 3 3" xfId="19491" xr:uid="{00000000-0005-0000-0000-0000104C0000}"/>
    <cellStyle name="Input 2 7 4 2 4" xfId="19492" xr:uid="{00000000-0005-0000-0000-0000114C0000}"/>
    <cellStyle name="Input 2 7 4 2 4 2" xfId="19493" xr:uid="{00000000-0005-0000-0000-0000124C0000}"/>
    <cellStyle name="Input 2 7 4 2 4 2 2" xfId="19494" xr:uid="{00000000-0005-0000-0000-0000134C0000}"/>
    <cellStyle name="Input 2 7 4 2 4 3" xfId="19495" xr:uid="{00000000-0005-0000-0000-0000144C0000}"/>
    <cellStyle name="Input 2 7 4 2 5" xfId="19496" xr:uid="{00000000-0005-0000-0000-0000154C0000}"/>
    <cellStyle name="Input 2 7 4 2 5 2" xfId="19497" xr:uid="{00000000-0005-0000-0000-0000164C0000}"/>
    <cellStyle name="Input 2 7 4 2 5 2 2" xfId="19498" xr:uid="{00000000-0005-0000-0000-0000174C0000}"/>
    <cellStyle name="Input 2 7 4 2 5 3" xfId="19499" xr:uid="{00000000-0005-0000-0000-0000184C0000}"/>
    <cellStyle name="Input 2 7 4 2 6" xfId="19500" xr:uid="{00000000-0005-0000-0000-0000194C0000}"/>
    <cellStyle name="Input 2 7 4 2 6 2" xfId="19501" xr:uid="{00000000-0005-0000-0000-00001A4C0000}"/>
    <cellStyle name="Input 2 7 4 2 6 2 2" xfId="19502" xr:uid="{00000000-0005-0000-0000-00001B4C0000}"/>
    <cellStyle name="Input 2 7 4 2 6 3" xfId="19503" xr:uid="{00000000-0005-0000-0000-00001C4C0000}"/>
    <cellStyle name="Input 2 7 4 2 7" xfId="19504" xr:uid="{00000000-0005-0000-0000-00001D4C0000}"/>
    <cellStyle name="Input 2 7 4 2 7 2" xfId="19505" xr:uid="{00000000-0005-0000-0000-00001E4C0000}"/>
    <cellStyle name="Input 2 7 4 2 7 2 2" xfId="19506" xr:uid="{00000000-0005-0000-0000-00001F4C0000}"/>
    <cellStyle name="Input 2 7 4 2 7 3" xfId="19507" xr:uid="{00000000-0005-0000-0000-0000204C0000}"/>
    <cellStyle name="Input 2 7 4 2 8" xfId="19508" xr:uid="{00000000-0005-0000-0000-0000214C0000}"/>
    <cellStyle name="Input 2 7 4 2 8 2" xfId="19509" xr:uid="{00000000-0005-0000-0000-0000224C0000}"/>
    <cellStyle name="Input 2 7 4 2 8 2 2" xfId="19510" xr:uid="{00000000-0005-0000-0000-0000234C0000}"/>
    <cellStyle name="Input 2 7 4 2 8 3" xfId="19511" xr:uid="{00000000-0005-0000-0000-0000244C0000}"/>
    <cellStyle name="Input 2 7 4 2 9" xfId="19512" xr:uid="{00000000-0005-0000-0000-0000254C0000}"/>
    <cellStyle name="Input 2 7 4 2 9 2" xfId="19513" xr:uid="{00000000-0005-0000-0000-0000264C0000}"/>
    <cellStyle name="Input 2 7 4 2 9 2 2" xfId="19514" xr:uid="{00000000-0005-0000-0000-0000274C0000}"/>
    <cellStyle name="Input 2 7 4 2 9 3" xfId="19515" xr:uid="{00000000-0005-0000-0000-0000284C0000}"/>
    <cellStyle name="Input 2 7 4 20" xfId="19516" xr:uid="{00000000-0005-0000-0000-0000294C0000}"/>
    <cellStyle name="Input 2 7 4 20 2" xfId="19517" xr:uid="{00000000-0005-0000-0000-00002A4C0000}"/>
    <cellStyle name="Input 2 7 4 20 2 2" xfId="19518" xr:uid="{00000000-0005-0000-0000-00002B4C0000}"/>
    <cellStyle name="Input 2 7 4 20 3" xfId="19519" xr:uid="{00000000-0005-0000-0000-00002C4C0000}"/>
    <cellStyle name="Input 2 7 4 21" xfId="19520" xr:uid="{00000000-0005-0000-0000-00002D4C0000}"/>
    <cellStyle name="Input 2 7 4 21 2" xfId="19521" xr:uid="{00000000-0005-0000-0000-00002E4C0000}"/>
    <cellStyle name="Input 2 7 4 21 2 2" xfId="19522" xr:uid="{00000000-0005-0000-0000-00002F4C0000}"/>
    <cellStyle name="Input 2 7 4 21 3" xfId="19523" xr:uid="{00000000-0005-0000-0000-0000304C0000}"/>
    <cellStyle name="Input 2 7 4 22" xfId="19524" xr:uid="{00000000-0005-0000-0000-0000314C0000}"/>
    <cellStyle name="Input 2 7 4 22 2" xfId="19525" xr:uid="{00000000-0005-0000-0000-0000324C0000}"/>
    <cellStyle name="Input 2 7 4 23" xfId="19526" xr:uid="{00000000-0005-0000-0000-0000334C0000}"/>
    <cellStyle name="Input 2 7 4 24" xfId="19527" xr:uid="{00000000-0005-0000-0000-0000344C0000}"/>
    <cellStyle name="Input 2 7 4 3" xfId="19528" xr:uid="{00000000-0005-0000-0000-0000354C0000}"/>
    <cellStyle name="Input 2 7 4 3 2" xfId="19529" xr:uid="{00000000-0005-0000-0000-0000364C0000}"/>
    <cellStyle name="Input 2 7 4 3 2 2" xfId="19530" xr:uid="{00000000-0005-0000-0000-0000374C0000}"/>
    <cellStyle name="Input 2 7 4 3 3" xfId="19531" xr:uid="{00000000-0005-0000-0000-0000384C0000}"/>
    <cellStyle name="Input 2 7 4 3 4" xfId="19532" xr:uid="{00000000-0005-0000-0000-0000394C0000}"/>
    <cellStyle name="Input 2 7 4 4" xfId="19533" xr:uid="{00000000-0005-0000-0000-00003A4C0000}"/>
    <cellStyle name="Input 2 7 4 4 2" xfId="19534" xr:uid="{00000000-0005-0000-0000-00003B4C0000}"/>
    <cellStyle name="Input 2 7 4 4 2 2" xfId="19535" xr:uid="{00000000-0005-0000-0000-00003C4C0000}"/>
    <cellStyle name="Input 2 7 4 4 3" xfId="19536" xr:uid="{00000000-0005-0000-0000-00003D4C0000}"/>
    <cellStyle name="Input 2 7 4 4 4" xfId="19537" xr:uid="{00000000-0005-0000-0000-00003E4C0000}"/>
    <cellStyle name="Input 2 7 4 5" xfId="19538" xr:uid="{00000000-0005-0000-0000-00003F4C0000}"/>
    <cellStyle name="Input 2 7 4 5 2" xfId="19539" xr:uid="{00000000-0005-0000-0000-0000404C0000}"/>
    <cellStyle name="Input 2 7 4 5 2 2" xfId="19540" xr:uid="{00000000-0005-0000-0000-0000414C0000}"/>
    <cellStyle name="Input 2 7 4 5 3" xfId="19541" xr:uid="{00000000-0005-0000-0000-0000424C0000}"/>
    <cellStyle name="Input 2 7 4 6" xfId="19542" xr:uid="{00000000-0005-0000-0000-0000434C0000}"/>
    <cellStyle name="Input 2 7 4 6 2" xfId="19543" xr:uid="{00000000-0005-0000-0000-0000444C0000}"/>
    <cellStyle name="Input 2 7 4 6 2 2" xfId="19544" xr:uid="{00000000-0005-0000-0000-0000454C0000}"/>
    <cellStyle name="Input 2 7 4 6 3" xfId="19545" xr:uid="{00000000-0005-0000-0000-0000464C0000}"/>
    <cellStyle name="Input 2 7 4 7" xfId="19546" xr:uid="{00000000-0005-0000-0000-0000474C0000}"/>
    <cellStyle name="Input 2 7 4 7 2" xfId="19547" xr:uid="{00000000-0005-0000-0000-0000484C0000}"/>
    <cellStyle name="Input 2 7 4 7 2 2" xfId="19548" xr:uid="{00000000-0005-0000-0000-0000494C0000}"/>
    <cellStyle name="Input 2 7 4 7 3" xfId="19549" xr:uid="{00000000-0005-0000-0000-00004A4C0000}"/>
    <cellStyle name="Input 2 7 4 8" xfId="19550" xr:uid="{00000000-0005-0000-0000-00004B4C0000}"/>
    <cellStyle name="Input 2 7 4 8 2" xfId="19551" xr:uid="{00000000-0005-0000-0000-00004C4C0000}"/>
    <cellStyle name="Input 2 7 4 8 2 2" xfId="19552" xr:uid="{00000000-0005-0000-0000-00004D4C0000}"/>
    <cellStyle name="Input 2 7 4 8 3" xfId="19553" xr:uid="{00000000-0005-0000-0000-00004E4C0000}"/>
    <cellStyle name="Input 2 7 4 9" xfId="19554" xr:uid="{00000000-0005-0000-0000-00004F4C0000}"/>
    <cellStyle name="Input 2 7 4 9 2" xfId="19555" xr:uid="{00000000-0005-0000-0000-0000504C0000}"/>
    <cellStyle name="Input 2 7 4 9 2 2" xfId="19556" xr:uid="{00000000-0005-0000-0000-0000514C0000}"/>
    <cellStyle name="Input 2 7 4 9 3" xfId="19557" xr:uid="{00000000-0005-0000-0000-0000524C0000}"/>
    <cellStyle name="Input 2 7 5" xfId="19558" xr:uid="{00000000-0005-0000-0000-0000534C0000}"/>
    <cellStyle name="Input 2 7 5 10" xfId="19559" xr:uid="{00000000-0005-0000-0000-0000544C0000}"/>
    <cellStyle name="Input 2 7 5 10 2" xfId="19560" xr:uid="{00000000-0005-0000-0000-0000554C0000}"/>
    <cellStyle name="Input 2 7 5 10 2 2" xfId="19561" xr:uid="{00000000-0005-0000-0000-0000564C0000}"/>
    <cellStyle name="Input 2 7 5 10 3" xfId="19562" xr:uid="{00000000-0005-0000-0000-0000574C0000}"/>
    <cellStyle name="Input 2 7 5 11" xfId="19563" xr:uid="{00000000-0005-0000-0000-0000584C0000}"/>
    <cellStyle name="Input 2 7 5 11 2" xfId="19564" xr:uid="{00000000-0005-0000-0000-0000594C0000}"/>
    <cellStyle name="Input 2 7 5 11 2 2" xfId="19565" xr:uid="{00000000-0005-0000-0000-00005A4C0000}"/>
    <cellStyle name="Input 2 7 5 11 3" xfId="19566" xr:uid="{00000000-0005-0000-0000-00005B4C0000}"/>
    <cellStyle name="Input 2 7 5 12" xfId="19567" xr:uid="{00000000-0005-0000-0000-00005C4C0000}"/>
    <cellStyle name="Input 2 7 5 12 2" xfId="19568" xr:uid="{00000000-0005-0000-0000-00005D4C0000}"/>
    <cellStyle name="Input 2 7 5 12 2 2" xfId="19569" xr:uid="{00000000-0005-0000-0000-00005E4C0000}"/>
    <cellStyle name="Input 2 7 5 12 3" xfId="19570" xr:uid="{00000000-0005-0000-0000-00005F4C0000}"/>
    <cellStyle name="Input 2 7 5 13" xfId="19571" xr:uid="{00000000-0005-0000-0000-0000604C0000}"/>
    <cellStyle name="Input 2 7 5 13 2" xfId="19572" xr:uid="{00000000-0005-0000-0000-0000614C0000}"/>
    <cellStyle name="Input 2 7 5 13 2 2" xfId="19573" xr:uid="{00000000-0005-0000-0000-0000624C0000}"/>
    <cellStyle name="Input 2 7 5 13 3" xfId="19574" xr:uid="{00000000-0005-0000-0000-0000634C0000}"/>
    <cellStyle name="Input 2 7 5 14" xfId="19575" xr:uid="{00000000-0005-0000-0000-0000644C0000}"/>
    <cellStyle name="Input 2 7 5 14 2" xfId="19576" xr:uid="{00000000-0005-0000-0000-0000654C0000}"/>
    <cellStyle name="Input 2 7 5 14 2 2" xfId="19577" xr:uid="{00000000-0005-0000-0000-0000664C0000}"/>
    <cellStyle name="Input 2 7 5 14 3" xfId="19578" xr:uid="{00000000-0005-0000-0000-0000674C0000}"/>
    <cellStyle name="Input 2 7 5 15" xfId="19579" xr:uid="{00000000-0005-0000-0000-0000684C0000}"/>
    <cellStyle name="Input 2 7 5 15 2" xfId="19580" xr:uid="{00000000-0005-0000-0000-0000694C0000}"/>
    <cellStyle name="Input 2 7 5 15 2 2" xfId="19581" xr:uid="{00000000-0005-0000-0000-00006A4C0000}"/>
    <cellStyle name="Input 2 7 5 15 3" xfId="19582" xr:uid="{00000000-0005-0000-0000-00006B4C0000}"/>
    <cellStyle name="Input 2 7 5 16" xfId="19583" xr:uid="{00000000-0005-0000-0000-00006C4C0000}"/>
    <cellStyle name="Input 2 7 5 16 2" xfId="19584" xr:uid="{00000000-0005-0000-0000-00006D4C0000}"/>
    <cellStyle name="Input 2 7 5 16 2 2" xfId="19585" xr:uid="{00000000-0005-0000-0000-00006E4C0000}"/>
    <cellStyle name="Input 2 7 5 16 3" xfId="19586" xr:uid="{00000000-0005-0000-0000-00006F4C0000}"/>
    <cellStyle name="Input 2 7 5 17" xfId="19587" xr:uid="{00000000-0005-0000-0000-0000704C0000}"/>
    <cellStyle name="Input 2 7 5 17 2" xfId="19588" xr:uid="{00000000-0005-0000-0000-0000714C0000}"/>
    <cellStyle name="Input 2 7 5 17 2 2" xfId="19589" xr:uid="{00000000-0005-0000-0000-0000724C0000}"/>
    <cellStyle name="Input 2 7 5 17 3" xfId="19590" xr:uid="{00000000-0005-0000-0000-0000734C0000}"/>
    <cellStyle name="Input 2 7 5 18" xfId="19591" xr:uid="{00000000-0005-0000-0000-0000744C0000}"/>
    <cellStyle name="Input 2 7 5 18 2" xfId="19592" xr:uid="{00000000-0005-0000-0000-0000754C0000}"/>
    <cellStyle name="Input 2 7 5 18 2 2" xfId="19593" xr:uid="{00000000-0005-0000-0000-0000764C0000}"/>
    <cellStyle name="Input 2 7 5 18 3" xfId="19594" xr:uid="{00000000-0005-0000-0000-0000774C0000}"/>
    <cellStyle name="Input 2 7 5 19" xfId="19595" xr:uid="{00000000-0005-0000-0000-0000784C0000}"/>
    <cellStyle name="Input 2 7 5 19 2" xfId="19596" xr:uid="{00000000-0005-0000-0000-0000794C0000}"/>
    <cellStyle name="Input 2 7 5 19 2 2" xfId="19597" xr:uid="{00000000-0005-0000-0000-00007A4C0000}"/>
    <cellStyle name="Input 2 7 5 19 3" xfId="19598" xr:uid="{00000000-0005-0000-0000-00007B4C0000}"/>
    <cellStyle name="Input 2 7 5 2" xfId="19599" xr:uid="{00000000-0005-0000-0000-00007C4C0000}"/>
    <cellStyle name="Input 2 7 5 2 2" xfId="19600" xr:uid="{00000000-0005-0000-0000-00007D4C0000}"/>
    <cellStyle name="Input 2 7 5 2 2 2" xfId="19601" xr:uid="{00000000-0005-0000-0000-00007E4C0000}"/>
    <cellStyle name="Input 2 7 5 2 3" xfId="19602" xr:uid="{00000000-0005-0000-0000-00007F4C0000}"/>
    <cellStyle name="Input 2 7 5 2 4" xfId="19603" xr:uid="{00000000-0005-0000-0000-0000804C0000}"/>
    <cellStyle name="Input 2 7 5 20" xfId="19604" xr:uid="{00000000-0005-0000-0000-0000814C0000}"/>
    <cellStyle name="Input 2 7 5 20 2" xfId="19605" xr:uid="{00000000-0005-0000-0000-0000824C0000}"/>
    <cellStyle name="Input 2 7 5 20 2 2" xfId="19606" xr:uid="{00000000-0005-0000-0000-0000834C0000}"/>
    <cellStyle name="Input 2 7 5 20 3" xfId="19607" xr:uid="{00000000-0005-0000-0000-0000844C0000}"/>
    <cellStyle name="Input 2 7 5 21" xfId="19608" xr:uid="{00000000-0005-0000-0000-0000854C0000}"/>
    <cellStyle name="Input 2 7 5 21 2" xfId="19609" xr:uid="{00000000-0005-0000-0000-0000864C0000}"/>
    <cellStyle name="Input 2 7 5 22" xfId="19610" xr:uid="{00000000-0005-0000-0000-0000874C0000}"/>
    <cellStyle name="Input 2 7 5 23" xfId="19611" xr:uid="{00000000-0005-0000-0000-0000884C0000}"/>
    <cellStyle name="Input 2 7 5 3" xfId="19612" xr:uid="{00000000-0005-0000-0000-0000894C0000}"/>
    <cellStyle name="Input 2 7 5 3 2" xfId="19613" xr:uid="{00000000-0005-0000-0000-00008A4C0000}"/>
    <cellStyle name="Input 2 7 5 3 2 2" xfId="19614" xr:uid="{00000000-0005-0000-0000-00008B4C0000}"/>
    <cellStyle name="Input 2 7 5 3 3" xfId="19615" xr:uid="{00000000-0005-0000-0000-00008C4C0000}"/>
    <cellStyle name="Input 2 7 5 4" xfId="19616" xr:uid="{00000000-0005-0000-0000-00008D4C0000}"/>
    <cellStyle name="Input 2 7 5 4 2" xfId="19617" xr:uid="{00000000-0005-0000-0000-00008E4C0000}"/>
    <cellStyle name="Input 2 7 5 4 2 2" xfId="19618" xr:uid="{00000000-0005-0000-0000-00008F4C0000}"/>
    <cellStyle name="Input 2 7 5 4 3" xfId="19619" xr:uid="{00000000-0005-0000-0000-0000904C0000}"/>
    <cellStyle name="Input 2 7 5 5" xfId="19620" xr:uid="{00000000-0005-0000-0000-0000914C0000}"/>
    <cellStyle name="Input 2 7 5 5 2" xfId="19621" xr:uid="{00000000-0005-0000-0000-0000924C0000}"/>
    <cellStyle name="Input 2 7 5 5 2 2" xfId="19622" xr:uid="{00000000-0005-0000-0000-0000934C0000}"/>
    <cellStyle name="Input 2 7 5 5 3" xfId="19623" xr:uid="{00000000-0005-0000-0000-0000944C0000}"/>
    <cellStyle name="Input 2 7 5 6" xfId="19624" xr:uid="{00000000-0005-0000-0000-0000954C0000}"/>
    <cellStyle name="Input 2 7 5 6 2" xfId="19625" xr:uid="{00000000-0005-0000-0000-0000964C0000}"/>
    <cellStyle name="Input 2 7 5 6 2 2" xfId="19626" xr:uid="{00000000-0005-0000-0000-0000974C0000}"/>
    <cellStyle name="Input 2 7 5 6 3" xfId="19627" xr:uid="{00000000-0005-0000-0000-0000984C0000}"/>
    <cellStyle name="Input 2 7 5 7" xfId="19628" xr:uid="{00000000-0005-0000-0000-0000994C0000}"/>
    <cellStyle name="Input 2 7 5 7 2" xfId="19629" xr:uid="{00000000-0005-0000-0000-00009A4C0000}"/>
    <cellStyle name="Input 2 7 5 7 2 2" xfId="19630" xr:uid="{00000000-0005-0000-0000-00009B4C0000}"/>
    <cellStyle name="Input 2 7 5 7 3" xfId="19631" xr:uid="{00000000-0005-0000-0000-00009C4C0000}"/>
    <cellStyle name="Input 2 7 5 8" xfId="19632" xr:uid="{00000000-0005-0000-0000-00009D4C0000}"/>
    <cellStyle name="Input 2 7 5 8 2" xfId="19633" xr:uid="{00000000-0005-0000-0000-00009E4C0000}"/>
    <cellStyle name="Input 2 7 5 8 2 2" xfId="19634" xr:uid="{00000000-0005-0000-0000-00009F4C0000}"/>
    <cellStyle name="Input 2 7 5 8 3" xfId="19635" xr:uid="{00000000-0005-0000-0000-0000A04C0000}"/>
    <cellStyle name="Input 2 7 5 9" xfId="19636" xr:uid="{00000000-0005-0000-0000-0000A14C0000}"/>
    <cellStyle name="Input 2 7 5 9 2" xfId="19637" xr:uid="{00000000-0005-0000-0000-0000A24C0000}"/>
    <cellStyle name="Input 2 7 5 9 2 2" xfId="19638" xr:uid="{00000000-0005-0000-0000-0000A34C0000}"/>
    <cellStyle name="Input 2 7 5 9 3" xfId="19639" xr:uid="{00000000-0005-0000-0000-0000A44C0000}"/>
    <cellStyle name="Input 2 7 6" xfId="19640" xr:uid="{00000000-0005-0000-0000-0000A54C0000}"/>
    <cellStyle name="Input 2 7 6 2" xfId="19641" xr:uid="{00000000-0005-0000-0000-0000A64C0000}"/>
    <cellStyle name="Input 2 7 6 2 2" xfId="19642" xr:uid="{00000000-0005-0000-0000-0000A74C0000}"/>
    <cellStyle name="Input 2 7 6 3" xfId="19643" xr:uid="{00000000-0005-0000-0000-0000A84C0000}"/>
    <cellStyle name="Input 2 7 6 4" xfId="19644" xr:uid="{00000000-0005-0000-0000-0000A94C0000}"/>
    <cellStyle name="Input 2 7 7" xfId="19645" xr:uid="{00000000-0005-0000-0000-0000AA4C0000}"/>
    <cellStyle name="Input 2 7 7 2" xfId="19646" xr:uid="{00000000-0005-0000-0000-0000AB4C0000}"/>
    <cellStyle name="Input 2 7 7 2 2" xfId="19647" xr:uid="{00000000-0005-0000-0000-0000AC4C0000}"/>
    <cellStyle name="Input 2 7 7 3" xfId="19648" xr:uid="{00000000-0005-0000-0000-0000AD4C0000}"/>
    <cellStyle name="Input 2 7 8" xfId="19649" xr:uid="{00000000-0005-0000-0000-0000AE4C0000}"/>
    <cellStyle name="Input 2 7 8 2" xfId="19650" xr:uid="{00000000-0005-0000-0000-0000AF4C0000}"/>
    <cellStyle name="Input 2 7 8 2 2" xfId="19651" xr:uid="{00000000-0005-0000-0000-0000B04C0000}"/>
    <cellStyle name="Input 2 7 8 3" xfId="19652" xr:uid="{00000000-0005-0000-0000-0000B14C0000}"/>
    <cellStyle name="Input 2 7 9" xfId="19653" xr:uid="{00000000-0005-0000-0000-0000B24C0000}"/>
    <cellStyle name="Input 2 7 9 2" xfId="19654" xr:uid="{00000000-0005-0000-0000-0000B34C0000}"/>
    <cellStyle name="Input 2 7 9 2 2" xfId="19655" xr:uid="{00000000-0005-0000-0000-0000B44C0000}"/>
    <cellStyle name="Input 2 7 9 3" xfId="19656" xr:uid="{00000000-0005-0000-0000-0000B54C0000}"/>
    <cellStyle name="Input 2 8" xfId="19657" xr:uid="{00000000-0005-0000-0000-0000B64C0000}"/>
    <cellStyle name="Input 2 8 10" xfId="19658" xr:uid="{00000000-0005-0000-0000-0000B74C0000}"/>
    <cellStyle name="Input 2 8 10 2" xfId="19659" xr:uid="{00000000-0005-0000-0000-0000B84C0000}"/>
    <cellStyle name="Input 2 8 10 2 2" xfId="19660" xr:uid="{00000000-0005-0000-0000-0000B94C0000}"/>
    <cellStyle name="Input 2 8 10 3" xfId="19661" xr:uid="{00000000-0005-0000-0000-0000BA4C0000}"/>
    <cellStyle name="Input 2 8 11" xfId="19662" xr:uid="{00000000-0005-0000-0000-0000BB4C0000}"/>
    <cellStyle name="Input 2 8 11 2" xfId="19663" xr:uid="{00000000-0005-0000-0000-0000BC4C0000}"/>
    <cellStyle name="Input 2 8 11 2 2" xfId="19664" xr:uid="{00000000-0005-0000-0000-0000BD4C0000}"/>
    <cellStyle name="Input 2 8 11 3" xfId="19665" xr:uid="{00000000-0005-0000-0000-0000BE4C0000}"/>
    <cellStyle name="Input 2 8 12" xfId="19666" xr:uid="{00000000-0005-0000-0000-0000BF4C0000}"/>
    <cellStyle name="Input 2 8 12 2" xfId="19667" xr:uid="{00000000-0005-0000-0000-0000C04C0000}"/>
    <cellStyle name="Input 2 8 12 2 2" xfId="19668" xr:uid="{00000000-0005-0000-0000-0000C14C0000}"/>
    <cellStyle name="Input 2 8 12 3" xfId="19669" xr:uid="{00000000-0005-0000-0000-0000C24C0000}"/>
    <cellStyle name="Input 2 8 13" xfId="19670" xr:uid="{00000000-0005-0000-0000-0000C34C0000}"/>
    <cellStyle name="Input 2 8 13 2" xfId="19671" xr:uid="{00000000-0005-0000-0000-0000C44C0000}"/>
    <cellStyle name="Input 2 8 13 2 2" xfId="19672" xr:uid="{00000000-0005-0000-0000-0000C54C0000}"/>
    <cellStyle name="Input 2 8 13 3" xfId="19673" xr:uid="{00000000-0005-0000-0000-0000C64C0000}"/>
    <cellStyle name="Input 2 8 14" xfId="19674" xr:uid="{00000000-0005-0000-0000-0000C74C0000}"/>
    <cellStyle name="Input 2 8 14 2" xfId="19675" xr:uid="{00000000-0005-0000-0000-0000C84C0000}"/>
    <cellStyle name="Input 2 8 14 2 2" xfId="19676" xr:uid="{00000000-0005-0000-0000-0000C94C0000}"/>
    <cellStyle name="Input 2 8 14 3" xfId="19677" xr:uid="{00000000-0005-0000-0000-0000CA4C0000}"/>
    <cellStyle name="Input 2 8 15" xfId="19678" xr:uid="{00000000-0005-0000-0000-0000CB4C0000}"/>
    <cellStyle name="Input 2 8 15 2" xfId="19679" xr:uid="{00000000-0005-0000-0000-0000CC4C0000}"/>
    <cellStyle name="Input 2 8 15 2 2" xfId="19680" xr:uid="{00000000-0005-0000-0000-0000CD4C0000}"/>
    <cellStyle name="Input 2 8 15 3" xfId="19681" xr:uid="{00000000-0005-0000-0000-0000CE4C0000}"/>
    <cellStyle name="Input 2 8 16" xfId="19682" xr:uid="{00000000-0005-0000-0000-0000CF4C0000}"/>
    <cellStyle name="Input 2 8 16 2" xfId="19683" xr:uid="{00000000-0005-0000-0000-0000D04C0000}"/>
    <cellStyle name="Input 2 8 16 2 2" xfId="19684" xr:uid="{00000000-0005-0000-0000-0000D14C0000}"/>
    <cellStyle name="Input 2 8 16 3" xfId="19685" xr:uid="{00000000-0005-0000-0000-0000D24C0000}"/>
    <cellStyle name="Input 2 8 17" xfId="19686" xr:uid="{00000000-0005-0000-0000-0000D34C0000}"/>
    <cellStyle name="Input 2 8 17 2" xfId="19687" xr:uid="{00000000-0005-0000-0000-0000D44C0000}"/>
    <cellStyle name="Input 2 8 17 2 2" xfId="19688" xr:uid="{00000000-0005-0000-0000-0000D54C0000}"/>
    <cellStyle name="Input 2 8 17 3" xfId="19689" xr:uid="{00000000-0005-0000-0000-0000D64C0000}"/>
    <cellStyle name="Input 2 8 18" xfId="19690" xr:uid="{00000000-0005-0000-0000-0000D74C0000}"/>
    <cellStyle name="Input 2 8 18 2" xfId="19691" xr:uid="{00000000-0005-0000-0000-0000D84C0000}"/>
    <cellStyle name="Input 2 8 19" xfId="19692" xr:uid="{00000000-0005-0000-0000-0000D94C0000}"/>
    <cellStyle name="Input 2 8 2" xfId="19693" xr:uid="{00000000-0005-0000-0000-0000DA4C0000}"/>
    <cellStyle name="Input 2 8 2 10" xfId="19694" xr:uid="{00000000-0005-0000-0000-0000DB4C0000}"/>
    <cellStyle name="Input 2 8 2 10 2" xfId="19695" xr:uid="{00000000-0005-0000-0000-0000DC4C0000}"/>
    <cellStyle name="Input 2 8 2 10 2 2" xfId="19696" xr:uid="{00000000-0005-0000-0000-0000DD4C0000}"/>
    <cellStyle name="Input 2 8 2 10 3" xfId="19697" xr:uid="{00000000-0005-0000-0000-0000DE4C0000}"/>
    <cellStyle name="Input 2 8 2 11" xfId="19698" xr:uid="{00000000-0005-0000-0000-0000DF4C0000}"/>
    <cellStyle name="Input 2 8 2 11 2" xfId="19699" xr:uid="{00000000-0005-0000-0000-0000E04C0000}"/>
    <cellStyle name="Input 2 8 2 11 2 2" xfId="19700" xr:uid="{00000000-0005-0000-0000-0000E14C0000}"/>
    <cellStyle name="Input 2 8 2 11 3" xfId="19701" xr:uid="{00000000-0005-0000-0000-0000E24C0000}"/>
    <cellStyle name="Input 2 8 2 12" xfId="19702" xr:uid="{00000000-0005-0000-0000-0000E34C0000}"/>
    <cellStyle name="Input 2 8 2 12 2" xfId="19703" xr:uid="{00000000-0005-0000-0000-0000E44C0000}"/>
    <cellStyle name="Input 2 8 2 12 2 2" xfId="19704" xr:uid="{00000000-0005-0000-0000-0000E54C0000}"/>
    <cellStyle name="Input 2 8 2 12 3" xfId="19705" xr:uid="{00000000-0005-0000-0000-0000E64C0000}"/>
    <cellStyle name="Input 2 8 2 13" xfId="19706" xr:uid="{00000000-0005-0000-0000-0000E74C0000}"/>
    <cellStyle name="Input 2 8 2 13 2" xfId="19707" xr:uid="{00000000-0005-0000-0000-0000E84C0000}"/>
    <cellStyle name="Input 2 8 2 13 2 2" xfId="19708" xr:uid="{00000000-0005-0000-0000-0000E94C0000}"/>
    <cellStyle name="Input 2 8 2 13 3" xfId="19709" xr:uid="{00000000-0005-0000-0000-0000EA4C0000}"/>
    <cellStyle name="Input 2 8 2 14" xfId="19710" xr:uid="{00000000-0005-0000-0000-0000EB4C0000}"/>
    <cellStyle name="Input 2 8 2 14 2" xfId="19711" xr:uid="{00000000-0005-0000-0000-0000EC4C0000}"/>
    <cellStyle name="Input 2 8 2 14 2 2" xfId="19712" xr:uid="{00000000-0005-0000-0000-0000ED4C0000}"/>
    <cellStyle name="Input 2 8 2 14 3" xfId="19713" xr:uid="{00000000-0005-0000-0000-0000EE4C0000}"/>
    <cellStyle name="Input 2 8 2 15" xfId="19714" xr:uid="{00000000-0005-0000-0000-0000EF4C0000}"/>
    <cellStyle name="Input 2 8 2 15 2" xfId="19715" xr:uid="{00000000-0005-0000-0000-0000F04C0000}"/>
    <cellStyle name="Input 2 8 2 15 2 2" xfId="19716" xr:uid="{00000000-0005-0000-0000-0000F14C0000}"/>
    <cellStyle name="Input 2 8 2 15 3" xfId="19717" xr:uid="{00000000-0005-0000-0000-0000F24C0000}"/>
    <cellStyle name="Input 2 8 2 16" xfId="19718" xr:uid="{00000000-0005-0000-0000-0000F34C0000}"/>
    <cellStyle name="Input 2 8 2 16 2" xfId="19719" xr:uid="{00000000-0005-0000-0000-0000F44C0000}"/>
    <cellStyle name="Input 2 8 2 16 2 2" xfId="19720" xr:uid="{00000000-0005-0000-0000-0000F54C0000}"/>
    <cellStyle name="Input 2 8 2 16 3" xfId="19721" xr:uid="{00000000-0005-0000-0000-0000F64C0000}"/>
    <cellStyle name="Input 2 8 2 17" xfId="19722" xr:uid="{00000000-0005-0000-0000-0000F74C0000}"/>
    <cellStyle name="Input 2 8 2 17 2" xfId="19723" xr:uid="{00000000-0005-0000-0000-0000F84C0000}"/>
    <cellStyle name="Input 2 8 2 17 2 2" xfId="19724" xr:uid="{00000000-0005-0000-0000-0000F94C0000}"/>
    <cellStyle name="Input 2 8 2 17 3" xfId="19725" xr:uid="{00000000-0005-0000-0000-0000FA4C0000}"/>
    <cellStyle name="Input 2 8 2 18" xfId="19726" xr:uid="{00000000-0005-0000-0000-0000FB4C0000}"/>
    <cellStyle name="Input 2 8 2 18 2" xfId="19727" xr:uid="{00000000-0005-0000-0000-0000FC4C0000}"/>
    <cellStyle name="Input 2 8 2 18 2 2" xfId="19728" xr:uid="{00000000-0005-0000-0000-0000FD4C0000}"/>
    <cellStyle name="Input 2 8 2 18 3" xfId="19729" xr:uid="{00000000-0005-0000-0000-0000FE4C0000}"/>
    <cellStyle name="Input 2 8 2 19" xfId="19730" xr:uid="{00000000-0005-0000-0000-0000FF4C0000}"/>
    <cellStyle name="Input 2 8 2 19 2" xfId="19731" xr:uid="{00000000-0005-0000-0000-0000004D0000}"/>
    <cellStyle name="Input 2 8 2 19 2 2" xfId="19732" xr:uid="{00000000-0005-0000-0000-0000014D0000}"/>
    <cellStyle name="Input 2 8 2 19 3" xfId="19733" xr:uid="{00000000-0005-0000-0000-0000024D0000}"/>
    <cellStyle name="Input 2 8 2 2" xfId="19734" xr:uid="{00000000-0005-0000-0000-0000034D0000}"/>
    <cellStyle name="Input 2 8 2 2 2" xfId="19735" xr:uid="{00000000-0005-0000-0000-0000044D0000}"/>
    <cellStyle name="Input 2 8 2 2 2 2" xfId="19736" xr:uid="{00000000-0005-0000-0000-0000054D0000}"/>
    <cellStyle name="Input 2 8 2 2 2 2 2" xfId="19737" xr:uid="{00000000-0005-0000-0000-0000064D0000}"/>
    <cellStyle name="Input 2 8 2 2 2 3" xfId="19738" xr:uid="{00000000-0005-0000-0000-0000074D0000}"/>
    <cellStyle name="Input 2 8 2 2 2 4" xfId="19739" xr:uid="{00000000-0005-0000-0000-0000084D0000}"/>
    <cellStyle name="Input 2 8 2 2 3" xfId="19740" xr:uid="{00000000-0005-0000-0000-0000094D0000}"/>
    <cellStyle name="Input 2 8 2 2 3 2" xfId="19741" xr:uid="{00000000-0005-0000-0000-00000A4D0000}"/>
    <cellStyle name="Input 2 8 2 2 4" xfId="19742" xr:uid="{00000000-0005-0000-0000-00000B4D0000}"/>
    <cellStyle name="Input 2 8 2 2 5" xfId="19743" xr:uid="{00000000-0005-0000-0000-00000C4D0000}"/>
    <cellStyle name="Input 2 8 2 20" xfId="19744" xr:uid="{00000000-0005-0000-0000-00000D4D0000}"/>
    <cellStyle name="Input 2 8 2 20 2" xfId="19745" xr:uid="{00000000-0005-0000-0000-00000E4D0000}"/>
    <cellStyle name="Input 2 8 2 20 2 2" xfId="19746" xr:uid="{00000000-0005-0000-0000-00000F4D0000}"/>
    <cellStyle name="Input 2 8 2 20 3" xfId="19747" xr:uid="{00000000-0005-0000-0000-0000104D0000}"/>
    <cellStyle name="Input 2 8 2 21" xfId="19748" xr:uid="{00000000-0005-0000-0000-0000114D0000}"/>
    <cellStyle name="Input 2 8 2 21 2" xfId="19749" xr:uid="{00000000-0005-0000-0000-0000124D0000}"/>
    <cellStyle name="Input 2 8 2 22" xfId="19750" xr:uid="{00000000-0005-0000-0000-0000134D0000}"/>
    <cellStyle name="Input 2 8 2 23" xfId="19751" xr:uid="{00000000-0005-0000-0000-0000144D0000}"/>
    <cellStyle name="Input 2 8 2 3" xfId="19752" xr:uid="{00000000-0005-0000-0000-0000154D0000}"/>
    <cellStyle name="Input 2 8 2 3 2" xfId="19753" xr:uid="{00000000-0005-0000-0000-0000164D0000}"/>
    <cellStyle name="Input 2 8 2 3 2 2" xfId="19754" xr:uid="{00000000-0005-0000-0000-0000174D0000}"/>
    <cellStyle name="Input 2 8 2 3 2 3" xfId="19755" xr:uid="{00000000-0005-0000-0000-0000184D0000}"/>
    <cellStyle name="Input 2 8 2 3 3" xfId="19756" xr:uid="{00000000-0005-0000-0000-0000194D0000}"/>
    <cellStyle name="Input 2 8 2 3 3 2" xfId="19757" xr:uid="{00000000-0005-0000-0000-00001A4D0000}"/>
    <cellStyle name="Input 2 8 2 3 4" xfId="19758" xr:uid="{00000000-0005-0000-0000-00001B4D0000}"/>
    <cellStyle name="Input 2 8 2 4" xfId="19759" xr:uid="{00000000-0005-0000-0000-00001C4D0000}"/>
    <cellStyle name="Input 2 8 2 4 2" xfId="19760" xr:uid="{00000000-0005-0000-0000-00001D4D0000}"/>
    <cellStyle name="Input 2 8 2 4 2 2" xfId="19761" xr:uid="{00000000-0005-0000-0000-00001E4D0000}"/>
    <cellStyle name="Input 2 8 2 4 3" xfId="19762" xr:uid="{00000000-0005-0000-0000-00001F4D0000}"/>
    <cellStyle name="Input 2 8 2 4 4" xfId="19763" xr:uid="{00000000-0005-0000-0000-0000204D0000}"/>
    <cellStyle name="Input 2 8 2 5" xfId="19764" xr:uid="{00000000-0005-0000-0000-0000214D0000}"/>
    <cellStyle name="Input 2 8 2 5 2" xfId="19765" xr:uid="{00000000-0005-0000-0000-0000224D0000}"/>
    <cellStyle name="Input 2 8 2 5 2 2" xfId="19766" xr:uid="{00000000-0005-0000-0000-0000234D0000}"/>
    <cellStyle name="Input 2 8 2 5 3" xfId="19767" xr:uid="{00000000-0005-0000-0000-0000244D0000}"/>
    <cellStyle name="Input 2 8 2 5 4" xfId="19768" xr:uid="{00000000-0005-0000-0000-0000254D0000}"/>
    <cellStyle name="Input 2 8 2 6" xfId="19769" xr:uid="{00000000-0005-0000-0000-0000264D0000}"/>
    <cellStyle name="Input 2 8 2 6 2" xfId="19770" xr:uid="{00000000-0005-0000-0000-0000274D0000}"/>
    <cellStyle name="Input 2 8 2 6 2 2" xfId="19771" xr:uid="{00000000-0005-0000-0000-0000284D0000}"/>
    <cellStyle name="Input 2 8 2 6 3" xfId="19772" xr:uid="{00000000-0005-0000-0000-0000294D0000}"/>
    <cellStyle name="Input 2 8 2 7" xfId="19773" xr:uid="{00000000-0005-0000-0000-00002A4D0000}"/>
    <cellStyle name="Input 2 8 2 7 2" xfId="19774" xr:uid="{00000000-0005-0000-0000-00002B4D0000}"/>
    <cellStyle name="Input 2 8 2 7 2 2" xfId="19775" xr:uid="{00000000-0005-0000-0000-00002C4D0000}"/>
    <cellStyle name="Input 2 8 2 7 3" xfId="19776" xr:uid="{00000000-0005-0000-0000-00002D4D0000}"/>
    <cellStyle name="Input 2 8 2 8" xfId="19777" xr:uid="{00000000-0005-0000-0000-00002E4D0000}"/>
    <cellStyle name="Input 2 8 2 8 2" xfId="19778" xr:uid="{00000000-0005-0000-0000-00002F4D0000}"/>
    <cellStyle name="Input 2 8 2 8 2 2" xfId="19779" xr:uid="{00000000-0005-0000-0000-0000304D0000}"/>
    <cellStyle name="Input 2 8 2 8 3" xfId="19780" xr:uid="{00000000-0005-0000-0000-0000314D0000}"/>
    <cellStyle name="Input 2 8 2 9" xfId="19781" xr:uid="{00000000-0005-0000-0000-0000324D0000}"/>
    <cellStyle name="Input 2 8 2 9 2" xfId="19782" xr:uid="{00000000-0005-0000-0000-0000334D0000}"/>
    <cellStyle name="Input 2 8 2 9 2 2" xfId="19783" xr:uid="{00000000-0005-0000-0000-0000344D0000}"/>
    <cellStyle name="Input 2 8 2 9 3" xfId="19784" xr:uid="{00000000-0005-0000-0000-0000354D0000}"/>
    <cellStyle name="Input 2 8 20" xfId="19785" xr:uid="{00000000-0005-0000-0000-0000364D0000}"/>
    <cellStyle name="Input 2 8 3" xfId="19786" xr:uid="{00000000-0005-0000-0000-0000374D0000}"/>
    <cellStyle name="Input 2 8 3 2" xfId="19787" xr:uid="{00000000-0005-0000-0000-0000384D0000}"/>
    <cellStyle name="Input 2 8 3 2 2" xfId="19788" xr:uid="{00000000-0005-0000-0000-0000394D0000}"/>
    <cellStyle name="Input 2 8 3 2 2 2" xfId="19789" xr:uid="{00000000-0005-0000-0000-00003A4D0000}"/>
    <cellStyle name="Input 2 8 3 2 3" xfId="19790" xr:uid="{00000000-0005-0000-0000-00003B4D0000}"/>
    <cellStyle name="Input 2 8 3 2 4" xfId="19791" xr:uid="{00000000-0005-0000-0000-00003C4D0000}"/>
    <cellStyle name="Input 2 8 3 3" xfId="19792" xr:uid="{00000000-0005-0000-0000-00003D4D0000}"/>
    <cellStyle name="Input 2 8 3 3 2" xfId="19793" xr:uid="{00000000-0005-0000-0000-00003E4D0000}"/>
    <cellStyle name="Input 2 8 3 4" xfId="19794" xr:uid="{00000000-0005-0000-0000-00003F4D0000}"/>
    <cellStyle name="Input 2 8 3 5" xfId="19795" xr:uid="{00000000-0005-0000-0000-0000404D0000}"/>
    <cellStyle name="Input 2 8 4" xfId="19796" xr:uid="{00000000-0005-0000-0000-0000414D0000}"/>
    <cellStyle name="Input 2 8 4 2" xfId="19797" xr:uid="{00000000-0005-0000-0000-0000424D0000}"/>
    <cellStyle name="Input 2 8 4 2 2" xfId="19798" xr:uid="{00000000-0005-0000-0000-0000434D0000}"/>
    <cellStyle name="Input 2 8 4 2 3" xfId="19799" xr:uid="{00000000-0005-0000-0000-0000444D0000}"/>
    <cellStyle name="Input 2 8 4 3" xfId="19800" xr:uid="{00000000-0005-0000-0000-0000454D0000}"/>
    <cellStyle name="Input 2 8 4 3 2" xfId="19801" xr:uid="{00000000-0005-0000-0000-0000464D0000}"/>
    <cellStyle name="Input 2 8 4 4" xfId="19802" xr:uid="{00000000-0005-0000-0000-0000474D0000}"/>
    <cellStyle name="Input 2 8 5" xfId="19803" xr:uid="{00000000-0005-0000-0000-0000484D0000}"/>
    <cellStyle name="Input 2 8 5 2" xfId="19804" xr:uid="{00000000-0005-0000-0000-0000494D0000}"/>
    <cellStyle name="Input 2 8 5 2 2" xfId="19805" xr:uid="{00000000-0005-0000-0000-00004A4D0000}"/>
    <cellStyle name="Input 2 8 5 2 3" xfId="19806" xr:uid="{00000000-0005-0000-0000-00004B4D0000}"/>
    <cellStyle name="Input 2 8 5 3" xfId="19807" xr:uid="{00000000-0005-0000-0000-00004C4D0000}"/>
    <cellStyle name="Input 2 8 5 4" xfId="19808" xr:uid="{00000000-0005-0000-0000-00004D4D0000}"/>
    <cellStyle name="Input 2 8 6" xfId="19809" xr:uid="{00000000-0005-0000-0000-00004E4D0000}"/>
    <cellStyle name="Input 2 8 6 2" xfId="19810" xr:uid="{00000000-0005-0000-0000-00004F4D0000}"/>
    <cellStyle name="Input 2 8 6 2 2" xfId="19811" xr:uid="{00000000-0005-0000-0000-0000504D0000}"/>
    <cellStyle name="Input 2 8 6 3" xfId="19812" xr:uid="{00000000-0005-0000-0000-0000514D0000}"/>
    <cellStyle name="Input 2 8 6 4" xfId="19813" xr:uid="{00000000-0005-0000-0000-0000524D0000}"/>
    <cellStyle name="Input 2 8 7" xfId="19814" xr:uid="{00000000-0005-0000-0000-0000534D0000}"/>
    <cellStyle name="Input 2 8 7 2" xfId="19815" xr:uid="{00000000-0005-0000-0000-0000544D0000}"/>
    <cellStyle name="Input 2 8 7 2 2" xfId="19816" xr:uid="{00000000-0005-0000-0000-0000554D0000}"/>
    <cellStyle name="Input 2 8 7 3" xfId="19817" xr:uid="{00000000-0005-0000-0000-0000564D0000}"/>
    <cellStyle name="Input 2 8 8" xfId="19818" xr:uid="{00000000-0005-0000-0000-0000574D0000}"/>
    <cellStyle name="Input 2 8 8 2" xfId="19819" xr:uid="{00000000-0005-0000-0000-0000584D0000}"/>
    <cellStyle name="Input 2 8 8 2 2" xfId="19820" xr:uid="{00000000-0005-0000-0000-0000594D0000}"/>
    <cellStyle name="Input 2 8 8 3" xfId="19821" xr:uid="{00000000-0005-0000-0000-00005A4D0000}"/>
    <cellStyle name="Input 2 8 9" xfId="19822" xr:uid="{00000000-0005-0000-0000-00005B4D0000}"/>
    <cellStyle name="Input 2 8 9 2" xfId="19823" xr:uid="{00000000-0005-0000-0000-00005C4D0000}"/>
    <cellStyle name="Input 2 8 9 2 2" xfId="19824" xr:uid="{00000000-0005-0000-0000-00005D4D0000}"/>
    <cellStyle name="Input 2 8 9 3" xfId="19825" xr:uid="{00000000-0005-0000-0000-00005E4D0000}"/>
    <cellStyle name="Input 2 9" xfId="19826" xr:uid="{00000000-0005-0000-0000-00005F4D0000}"/>
    <cellStyle name="Input 2 9 10" xfId="19827" xr:uid="{00000000-0005-0000-0000-0000604D0000}"/>
    <cellStyle name="Input 2 9 10 2" xfId="19828" xr:uid="{00000000-0005-0000-0000-0000614D0000}"/>
    <cellStyle name="Input 2 9 10 2 2" xfId="19829" xr:uid="{00000000-0005-0000-0000-0000624D0000}"/>
    <cellStyle name="Input 2 9 10 3" xfId="19830" xr:uid="{00000000-0005-0000-0000-0000634D0000}"/>
    <cellStyle name="Input 2 9 11" xfId="19831" xr:uid="{00000000-0005-0000-0000-0000644D0000}"/>
    <cellStyle name="Input 2 9 11 2" xfId="19832" xr:uid="{00000000-0005-0000-0000-0000654D0000}"/>
    <cellStyle name="Input 2 9 11 2 2" xfId="19833" xr:uid="{00000000-0005-0000-0000-0000664D0000}"/>
    <cellStyle name="Input 2 9 11 3" xfId="19834" xr:uid="{00000000-0005-0000-0000-0000674D0000}"/>
    <cellStyle name="Input 2 9 12" xfId="19835" xr:uid="{00000000-0005-0000-0000-0000684D0000}"/>
    <cellStyle name="Input 2 9 12 2" xfId="19836" xr:uid="{00000000-0005-0000-0000-0000694D0000}"/>
    <cellStyle name="Input 2 9 12 2 2" xfId="19837" xr:uid="{00000000-0005-0000-0000-00006A4D0000}"/>
    <cellStyle name="Input 2 9 12 3" xfId="19838" xr:uid="{00000000-0005-0000-0000-00006B4D0000}"/>
    <cellStyle name="Input 2 9 13" xfId="19839" xr:uid="{00000000-0005-0000-0000-00006C4D0000}"/>
    <cellStyle name="Input 2 9 13 2" xfId="19840" xr:uid="{00000000-0005-0000-0000-00006D4D0000}"/>
    <cellStyle name="Input 2 9 13 2 2" xfId="19841" xr:uid="{00000000-0005-0000-0000-00006E4D0000}"/>
    <cellStyle name="Input 2 9 13 3" xfId="19842" xr:uid="{00000000-0005-0000-0000-00006F4D0000}"/>
    <cellStyle name="Input 2 9 14" xfId="19843" xr:uid="{00000000-0005-0000-0000-0000704D0000}"/>
    <cellStyle name="Input 2 9 14 2" xfId="19844" xr:uid="{00000000-0005-0000-0000-0000714D0000}"/>
    <cellStyle name="Input 2 9 14 2 2" xfId="19845" xr:uid="{00000000-0005-0000-0000-0000724D0000}"/>
    <cellStyle name="Input 2 9 14 3" xfId="19846" xr:uid="{00000000-0005-0000-0000-0000734D0000}"/>
    <cellStyle name="Input 2 9 15" xfId="19847" xr:uid="{00000000-0005-0000-0000-0000744D0000}"/>
    <cellStyle name="Input 2 9 15 2" xfId="19848" xr:uid="{00000000-0005-0000-0000-0000754D0000}"/>
    <cellStyle name="Input 2 9 15 2 2" xfId="19849" xr:uid="{00000000-0005-0000-0000-0000764D0000}"/>
    <cellStyle name="Input 2 9 15 3" xfId="19850" xr:uid="{00000000-0005-0000-0000-0000774D0000}"/>
    <cellStyle name="Input 2 9 16" xfId="19851" xr:uid="{00000000-0005-0000-0000-0000784D0000}"/>
    <cellStyle name="Input 2 9 16 2" xfId="19852" xr:uid="{00000000-0005-0000-0000-0000794D0000}"/>
    <cellStyle name="Input 2 9 16 2 2" xfId="19853" xr:uid="{00000000-0005-0000-0000-00007A4D0000}"/>
    <cellStyle name="Input 2 9 16 3" xfId="19854" xr:uid="{00000000-0005-0000-0000-00007B4D0000}"/>
    <cellStyle name="Input 2 9 17" xfId="19855" xr:uid="{00000000-0005-0000-0000-00007C4D0000}"/>
    <cellStyle name="Input 2 9 17 2" xfId="19856" xr:uid="{00000000-0005-0000-0000-00007D4D0000}"/>
    <cellStyle name="Input 2 9 17 2 2" xfId="19857" xr:uid="{00000000-0005-0000-0000-00007E4D0000}"/>
    <cellStyle name="Input 2 9 17 3" xfId="19858" xr:uid="{00000000-0005-0000-0000-00007F4D0000}"/>
    <cellStyle name="Input 2 9 18" xfId="19859" xr:uid="{00000000-0005-0000-0000-0000804D0000}"/>
    <cellStyle name="Input 2 9 18 2" xfId="19860" xr:uid="{00000000-0005-0000-0000-0000814D0000}"/>
    <cellStyle name="Input 2 9 19" xfId="19861" xr:uid="{00000000-0005-0000-0000-0000824D0000}"/>
    <cellStyle name="Input 2 9 2" xfId="19862" xr:uid="{00000000-0005-0000-0000-0000834D0000}"/>
    <cellStyle name="Input 2 9 2 10" xfId="19863" xr:uid="{00000000-0005-0000-0000-0000844D0000}"/>
    <cellStyle name="Input 2 9 2 10 2" xfId="19864" xr:uid="{00000000-0005-0000-0000-0000854D0000}"/>
    <cellStyle name="Input 2 9 2 10 2 2" xfId="19865" xr:uid="{00000000-0005-0000-0000-0000864D0000}"/>
    <cellStyle name="Input 2 9 2 10 3" xfId="19866" xr:uid="{00000000-0005-0000-0000-0000874D0000}"/>
    <cellStyle name="Input 2 9 2 11" xfId="19867" xr:uid="{00000000-0005-0000-0000-0000884D0000}"/>
    <cellStyle name="Input 2 9 2 11 2" xfId="19868" xr:uid="{00000000-0005-0000-0000-0000894D0000}"/>
    <cellStyle name="Input 2 9 2 11 2 2" xfId="19869" xr:uid="{00000000-0005-0000-0000-00008A4D0000}"/>
    <cellStyle name="Input 2 9 2 11 3" xfId="19870" xr:uid="{00000000-0005-0000-0000-00008B4D0000}"/>
    <cellStyle name="Input 2 9 2 12" xfId="19871" xr:uid="{00000000-0005-0000-0000-00008C4D0000}"/>
    <cellStyle name="Input 2 9 2 12 2" xfId="19872" xr:uid="{00000000-0005-0000-0000-00008D4D0000}"/>
    <cellStyle name="Input 2 9 2 12 2 2" xfId="19873" xr:uid="{00000000-0005-0000-0000-00008E4D0000}"/>
    <cellStyle name="Input 2 9 2 12 3" xfId="19874" xr:uid="{00000000-0005-0000-0000-00008F4D0000}"/>
    <cellStyle name="Input 2 9 2 13" xfId="19875" xr:uid="{00000000-0005-0000-0000-0000904D0000}"/>
    <cellStyle name="Input 2 9 2 13 2" xfId="19876" xr:uid="{00000000-0005-0000-0000-0000914D0000}"/>
    <cellStyle name="Input 2 9 2 13 2 2" xfId="19877" xr:uid="{00000000-0005-0000-0000-0000924D0000}"/>
    <cellStyle name="Input 2 9 2 13 3" xfId="19878" xr:uid="{00000000-0005-0000-0000-0000934D0000}"/>
    <cellStyle name="Input 2 9 2 14" xfId="19879" xr:uid="{00000000-0005-0000-0000-0000944D0000}"/>
    <cellStyle name="Input 2 9 2 14 2" xfId="19880" xr:uid="{00000000-0005-0000-0000-0000954D0000}"/>
    <cellStyle name="Input 2 9 2 14 2 2" xfId="19881" xr:uid="{00000000-0005-0000-0000-0000964D0000}"/>
    <cellStyle name="Input 2 9 2 14 3" xfId="19882" xr:uid="{00000000-0005-0000-0000-0000974D0000}"/>
    <cellStyle name="Input 2 9 2 15" xfId="19883" xr:uid="{00000000-0005-0000-0000-0000984D0000}"/>
    <cellStyle name="Input 2 9 2 15 2" xfId="19884" xr:uid="{00000000-0005-0000-0000-0000994D0000}"/>
    <cellStyle name="Input 2 9 2 15 2 2" xfId="19885" xr:uid="{00000000-0005-0000-0000-00009A4D0000}"/>
    <cellStyle name="Input 2 9 2 15 3" xfId="19886" xr:uid="{00000000-0005-0000-0000-00009B4D0000}"/>
    <cellStyle name="Input 2 9 2 16" xfId="19887" xr:uid="{00000000-0005-0000-0000-00009C4D0000}"/>
    <cellStyle name="Input 2 9 2 16 2" xfId="19888" xr:uid="{00000000-0005-0000-0000-00009D4D0000}"/>
    <cellStyle name="Input 2 9 2 16 2 2" xfId="19889" xr:uid="{00000000-0005-0000-0000-00009E4D0000}"/>
    <cellStyle name="Input 2 9 2 16 3" xfId="19890" xr:uid="{00000000-0005-0000-0000-00009F4D0000}"/>
    <cellStyle name="Input 2 9 2 17" xfId="19891" xr:uid="{00000000-0005-0000-0000-0000A04D0000}"/>
    <cellStyle name="Input 2 9 2 17 2" xfId="19892" xr:uid="{00000000-0005-0000-0000-0000A14D0000}"/>
    <cellStyle name="Input 2 9 2 17 2 2" xfId="19893" xr:uid="{00000000-0005-0000-0000-0000A24D0000}"/>
    <cellStyle name="Input 2 9 2 17 3" xfId="19894" xr:uid="{00000000-0005-0000-0000-0000A34D0000}"/>
    <cellStyle name="Input 2 9 2 18" xfId="19895" xr:uid="{00000000-0005-0000-0000-0000A44D0000}"/>
    <cellStyle name="Input 2 9 2 18 2" xfId="19896" xr:uid="{00000000-0005-0000-0000-0000A54D0000}"/>
    <cellStyle name="Input 2 9 2 18 2 2" xfId="19897" xr:uid="{00000000-0005-0000-0000-0000A64D0000}"/>
    <cellStyle name="Input 2 9 2 18 3" xfId="19898" xr:uid="{00000000-0005-0000-0000-0000A74D0000}"/>
    <cellStyle name="Input 2 9 2 19" xfId="19899" xr:uid="{00000000-0005-0000-0000-0000A84D0000}"/>
    <cellStyle name="Input 2 9 2 19 2" xfId="19900" xr:uid="{00000000-0005-0000-0000-0000A94D0000}"/>
    <cellStyle name="Input 2 9 2 19 2 2" xfId="19901" xr:uid="{00000000-0005-0000-0000-0000AA4D0000}"/>
    <cellStyle name="Input 2 9 2 19 3" xfId="19902" xr:uid="{00000000-0005-0000-0000-0000AB4D0000}"/>
    <cellStyle name="Input 2 9 2 2" xfId="19903" xr:uid="{00000000-0005-0000-0000-0000AC4D0000}"/>
    <cellStyle name="Input 2 9 2 2 2" xfId="19904" xr:uid="{00000000-0005-0000-0000-0000AD4D0000}"/>
    <cellStyle name="Input 2 9 2 2 2 2" xfId="19905" xr:uid="{00000000-0005-0000-0000-0000AE4D0000}"/>
    <cellStyle name="Input 2 9 2 2 2 2 2" xfId="19906" xr:uid="{00000000-0005-0000-0000-0000AF4D0000}"/>
    <cellStyle name="Input 2 9 2 2 2 3" xfId="19907" xr:uid="{00000000-0005-0000-0000-0000B04D0000}"/>
    <cellStyle name="Input 2 9 2 2 2 4" xfId="19908" xr:uid="{00000000-0005-0000-0000-0000B14D0000}"/>
    <cellStyle name="Input 2 9 2 2 3" xfId="19909" xr:uid="{00000000-0005-0000-0000-0000B24D0000}"/>
    <cellStyle name="Input 2 9 2 2 3 2" xfId="19910" xr:uid="{00000000-0005-0000-0000-0000B34D0000}"/>
    <cellStyle name="Input 2 9 2 2 4" xfId="19911" xr:uid="{00000000-0005-0000-0000-0000B44D0000}"/>
    <cellStyle name="Input 2 9 2 2 5" xfId="19912" xr:uid="{00000000-0005-0000-0000-0000B54D0000}"/>
    <cellStyle name="Input 2 9 2 20" xfId="19913" xr:uid="{00000000-0005-0000-0000-0000B64D0000}"/>
    <cellStyle name="Input 2 9 2 20 2" xfId="19914" xr:uid="{00000000-0005-0000-0000-0000B74D0000}"/>
    <cellStyle name="Input 2 9 2 20 2 2" xfId="19915" xr:uid="{00000000-0005-0000-0000-0000B84D0000}"/>
    <cellStyle name="Input 2 9 2 20 3" xfId="19916" xr:uid="{00000000-0005-0000-0000-0000B94D0000}"/>
    <cellStyle name="Input 2 9 2 21" xfId="19917" xr:uid="{00000000-0005-0000-0000-0000BA4D0000}"/>
    <cellStyle name="Input 2 9 2 21 2" xfId="19918" xr:uid="{00000000-0005-0000-0000-0000BB4D0000}"/>
    <cellStyle name="Input 2 9 2 22" xfId="19919" xr:uid="{00000000-0005-0000-0000-0000BC4D0000}"/>
    <cellStyle name="Input 2 9 2 23" xfId="19920" xr:uid="{00000000-0005-0000-0000-0000BD4D0000}"/>
    <cellStyle name="Input 2 9 2 3" xfId="19921" xr:uid="{00000000-0005-0000-0000-0000BE4D0000}"/>
    <cellStyle name="Input 2 9 2 3 2" xfId="19922" xr:uid="{00000000-0005-0000-0000-0000BF4D0000}"/>
    <cellStyle name="Input 2 9 2 3 2 2" xfId="19923" xr:uid="{00000000-0005-0000-0000-0000C04D0000}"/>
    <cellStyle name="Input 2 9 2 3 2 3" xfId="19924" xr:uid="{00000000-0005-0000-0000-0000C14D0000}"/>
    <cellStyle name="Input 2 9 2 3 3" xfId="19925" xr:uid="{00000000-0005-0000-0000-0000C24D0000}"/>
    <cellStyle name="Input 2 9 2 3 3 2" xfId="19926" xr:uid="{00000000-0005-0000-0000-0000C34D0000}"/>
    <cellStyle name="Input 2 9 2 3 4" xfId="19927" xr:uid="{00000000-0005-0000-0000-0000C44D0000}"/>
    <cellStyle name="Input 2 9 2 4" xfId="19928" xr:uid="{00000000-0005-0000-0000-0000C54D0000}"/>
    <cellStyle name="Input 2 9 2 4 2" xfId="19929" xr:uid="{00000000-0005-0000-0000-0000C64D0000}"/>
    <cellStyle name="Input 2 9 2 4 2 2" xfId="19930" xr:uid="{00000000-0005-0000-0000-0000C74D0000}"/>
    <cellStyle name="Input 2 9 2 4 3" xfId="19931" xr:uid="{00000000-0005-0000-0000-0000C84D0000}"/>
    <cellStyle name="Input 2 9 2 4 4" xfId="19932" xr:uid="{00000000-0005-0000-0000-0000C94D0000}"/>
    <cellStyle name="Input 2 9 2 5" xfId="19933" xr:uid="{00000000-0005-0000-0000-0000CA4D0000}"/>
    <cellStyle name="Input 2 9 2 5 2" xfId="19934" xr:uid="{00000000-0005-0000-0000-0000CB4D0000}"/>
    <cellStyle name="Input 2 9 2 5 2 2" xfId="19935" xr:uid="{00000000-0005-0000-0000-0000CC4D0000}"/>
    <cellStyle name="Input 2 9 2 5 3" xfId="19936" xr:uid="{00000000-0005-0000-0000-0000CD4D0000}"/>
    <cellStyle name="Input 2 9 2 5 4" xfId="19937" xr:uid="{00000000-0005-0000-0000-0000CE4D0000}"/>
    <cellStyle name="Input 2 9 2 6" xfId="19938" xr:uid="{00000000-0005-0000-0000-0000CF4D0000}"/>
    <cellStyle name="Input 2 9 2 6 2" xfId="19939" xr:uid="{00000000-0005-0000-0000-0000D04D0000}"/>
    <cellStyle name="Input 2 9 2 6 2 2" xfId="19940" xr:uid="{00000000-0005-0000-0000-0000D14D0000}"/>
    <cellStyle name="Input 2 9 2 6 3" xfId="19941" xr:uid="{00000000-0005-0000-0000-0000D24D0000}"/>
    <cellStyle name="Input 2 9 2 7" xfId="19942" xr:uid="{00000000-0005-0000-0000-0000D34D0000}"/>
    <cellStyle name="Input 2 9 2 7 2" xfId="19943" xr:uid="{00000000-0005-0000-0000-0000D44D0000}"/>
    <cellStyle name="Input 2 9 2 7 2 2" xfId="19944" xr:uid="{00000000-0005-0000-0000-0000D54D0000}"/>
    <cellStyle name="Input 2 9 2 7 3" xfId="19945" xr:uid="{00000000-0005-0000-0000-0000D64D0000}"/>
    <cellStyle name="Input 2 9 2 8" xfId="19946" xr:uid="{00000000-0005-0000-0000-0000D74D0000}"/>
    <cellStyle name="Input 2 9 2 8 2" xfId="19947" xr:uid="{00000000-0005-0000-0000-0000D84D0000}"/>
    <cellStyle name="Input 2 9 2 8 2 2" xfId="19948" xr:uid="{00000000-0005-0000-0000-0000D94D0000}"/>
    <cellStyle name="Input 2 9 2 8 3" xfId="19949" xr:uid="{00000000-0005-0000-0000-0000DA4D0000}"/>
    <cellStyle name="Input 2 9 2 9" xfId="19950" xr:uid="{00000000-0005-0000-0000-0000DB4D0000}"/>
    <cellStyle name="Input 2 9 2 9 2" xfId="19951" xr:uid="{00000000-0005-0000-0000-0000DC4D0000}"/>
    <cellStyle name="Input 2 9 2 9 2 2" xfId="19952" xr:uid="{00000000-0005-0000-0000-0000DD4D0000}"/>
    <cellStyle name="Input 2 9 2 9 3" xfId="19953" xr:uid="{00000000-0005-0000-0000-0000DE4D0000}"/>
    <cellStyle name="Input 2 9 20" xfId="19954" xr:uid="{00000000-0005-0000-0000-0000DF4D0000}"/>
    <cellStyle name="Input 2 9 3" xfId="19955" xr:uid="{00000000-0005-0000-0000-0000E04D0000}"/>
    <cellStyle name="Input 2 9 3 2" xfId="19956" xr:uid="{00000000-0005-0000-0000-0000E14D0000}"/>
    <cellStyle name="Input 2 9 3 2 2" xfId="19957" xr:uid="{00000000-0005-0000-0000-0000E24D0000}"/>
    <cellStyle name="Input 2 9 3 2 2 2" xfId="19958" xr:uid="{00000000-0005-0000-0000-0000E34D0000}"/>
    <cellStyle name="Input 2 9 3 2 3" xfId="19959" xr:uid="{00000000-0005-0000-0000-0000E44D0000}"/>
    <cellStyle name="Input 2 9 3 2 4" xfId="19960" xr:uid="{00000000-0005-0000-0000-0000E54D0000}"/>
    <cellStyle name="Input 2 9 3 3" xfId="19961" xr:uid="{00000000-0005-0000-0000-0000E64D0000}"/>
    <cellStyle name="Input 2 9 3 3 2" xfId="19962" xr:uid="{00000000-0005-0000-0000-0000E74D0000}"/>
    <cellStyle name="Input 2 9 3 4" xfId="19963" xr:uid="{00000000-0005-0000-0000-0000E84D0000}"/>
    <cellStyle name="Input 2 9 3 5" xfId="19964" xr:uid="{00000000-0005-0000-0000-0000E94D0000}"/>
    <cellStyle name="Input 2 9 4" xfId="19965" xr:uid="{00000000-0005-0000-0000-0000EA4D0000}"/>
    <cellStyle name="Input 2 9 4 2" xfId="19966" xr:uid="{00000000-0005-0000-0000-0000EB4D0000}"/>
    <cellStyle name="Input 2 9 4 2 2" xfId="19967" xr:uid="{00000000-0005-0000-0000-0000EC4D0000}"/>
    <cellStyle name="Input 2 9 4 2 3" xfId="19968" xr:uid="{00000000-0005-0000-0000-0000ED4D0000}"/>
    <cellStyle name="Input 2 9 4 3" xfId="19969" xr:uid="{00000000-0005-0000-0000-0000EE4D0000}"/>
    <cellStyle name="Input 2 9 4 3 2" xfId="19970" xr:uid="{00000000-0005-0000-0000-0000EF4D0000}"/>
    <cellStyle name="Input 2 9 4 4" xfId="19971" xr:uid="{00000000-0005-0000-0000-0000F04D0000}"/>
    <cellStyle name="Input 2 9 5" xfId="19972" xr:uid="{00000000-0005-0000-0000-0000F14D0000}"/>
    <cellStyle name="Input 2 9 5 2" xfId="19973" xr:uid="{00000000-0005-0000-0000-0000F24D0000}"/>
    <cellStyle name="Input 2 9 5 2 2" xfId="19974" xr:uid="{00000000-0005-0000-0000-0000F34D0000}"/>
    <cellStyle name="Input 2 9 5 2 3" xfId="19975" xr:uid="{00000000-0005-0000-0000-0000F44D0000}"/>
    <cellStyle name="Input 2 9 5 3" xfId="19976" xr:uid="{00000000-0005-0000-0000-0000F54D0000}"/>
    <cellStyle name="Input 2 9 5 4" xfId="19977" xr:uid="{00000000-0005-0000-0000-0000F64D0000}"/>
    <cellStyle name="Input 2 9 6" xfId="19978" xr:uid="{00000000-0005-0000-0000-0000F74D0000}"/>
    <cellStyle name="Input 2 9 6 2" xfId="19979" xr:uid="{00000000-0005-0000-0000-0000F84D0000}"/>
    <cellStyle name="Input 2 9 6 2 2" xfId="19980" xr:uid="{00000000-0005-0000-0000-0000F94D0000}"/>
    <cellStyle name="Input 2 9 6 3" xfId="19981" xr:uid="{00000000-0005-0000-0000-0000FA4D0000}"/>
    <cellStyle name="Input 2 9 6 4" xfId="19982" xr:uid="{00000000-0005-0000-0000-0000FB4D0000}"/>
    <cellStyle name="Input 2 9 7" xfId="19983" xr:uid="{00000000-0005-0000-0000-0000FC4D0000}"/>
    <cellStyle name="Input 2 9 7 2" xfId="19984" xr:uid="{00000000-0005-0000-0000-0000FD4D0000}"/>
    <cellStyle name="Input 2 9 7 2 2" xfId="19985" xr:uid="{00000000-0005-0000-0000-0000FE4D0000}"/>
    <cellStyle name="Input 2 9 7 3" xfId="19986" xr:uid="{00000000-0005-0000-0000-0000FF4D0000}"/>
    <cellStyle name="Input 2 9 8" xfId="19987" xr:uid="{00000000-0005-0000-0000-0000004E0000}"/>
    <cellStyle name="Input 2 9 8 2" xfId="19988" xr:uid="{00000000-0005-0000-0000-0000014E0000}"/>
    <cellStyle name="Input 2 9 8 2 2" xfId="19989" xr:uid="{00000000-0005-0000-0000-0000024E0000}"/>
    <cellStyle name="Input 2 9 8 3" xfId="19990" xr:uid="{00000000-0005-0000-0000-0000034E0000}"/>
    <cellStyle name="Input 2 9 9" xfId="19991" xr:uid="{00000000-0005-0000-0000-0000044E0000}"/>
    <cellStyle name="Input 2 9 9 2" xfId="19992" xr:uid="{00000000-0005-0000-0000-0000054E0000}"/>
    <cellStyle name="Input 2 9 9 2 2" xfId="19993" xr:uid="{00000000-0005-0000-0000-0000064E0000}"/>
    <cellStyle name="Input 2 9 9 3" xfId="19994" xr:uid="{00000000-0005-0000-0000-0000074E0000}"/>
    <cellStyle name="Input 2_5A4 10-11 Templates Final" xfId="19995" xr:uid="{00000000-0005-0000-0000-0000084E0000}"/>
    <cellStyle name="input 20" xfId="19996" xr:uid="{00000000-0005-0000-0000-0000094E0000}"/>
    <cellStyle name="input 21" xfId="19997" xr:uid="{00000000-0005-0000-0000-00000A4E0000}"/>
    <cellStyle name="Input 22" xfId="19998" xr:uid="{00000000-0005-0000-0000-00000B4E0000}"/>
    <cellStyle name="Input 23" xfId="19999" xr:uid="{00000000-0005-0000-0000-00000C4E0000}"/>
    <cellStyle name="Input 24" xfId="20000" xr:uid="{00000000-0005-0000-0000-00000D4E0000}"/>
    <cellStyle name="Input 25" xfId="50400" xr:uid="{50E46C7C-BDD4-497B-88A8-237121D972DE}"/>
    <cellStyle name="Input 26" xfId="50391" xr:uid="{E7217DCF-BF78-4490-8F04-4F43099D3FE0}"/>
    <cellStyle name="Input 27" xfId="50398" xr:uid="{110F284D-D09F-42FD-B914-B1E68781E613}"/>
    <cellStyle name="Input 28" xfId="50393" xr:uid="{1A591E9E-5E2A-471C-8FDC-42B86B7A0AF0}"/>
    <cellStyle name="Input 29" xfId="50396" xr:uid="{F83F09C2-2EA7-45D8-BB54-647D0D05EB98}"/>
    <cellStyle name="Input 3" xfId="20001" xr:uid="{00000000-0005-0000-0000-00000E4E0000}"/>
    <cellStyle name="Input 3 10" xfId="20002" xr:uid="{00000000-0005-0000-0000-00000F4E0000}"/>
    <cellStyle name="Input 3 10 2" xfId="20003" xr:uid="{00000000-0005-0000-0000-0000104E0000}"/>
    <cellStyle name="Input 3 10 2 2" xfId="20004" xr:uid="{00000000-0005-0000-0000-0000114E0000}"/>
    <cellStyle name="Input 3 10 3" xfId="20005" xr:uid="{00000000-0005-0000-0000-0000124E0000}"/>
    <cellStyle name="Input 3 11" xfId="20006" xr:uid="{00000000-0005-0000-0000-0000134E0000}"/>
    <cellStyle name="Input 3 11 2" xfId="20007" xr:uid="{00000000-0005-0000-0000-0000144E0000}"/>
    <cellStyle name="Input 3 11 2 2" xfId="20008" xr:uid="{00000000-0005-0000-0000-0000154E0000}"/>
    <cellStyle name="Input 3 11 3" xfId="20009" xr:uid="{00000000-0005-0000-0000-0000164E0000}"/>
    <cellStyle name="Input 3 12" xfId="20010" xr:uid="{00000000-0005-0000-0000-0000174E0000}"/>
    <cellStyle name="Input 3 12 2" xfId="20011" xr:uid="{00000000-0005-0000-0000-0000184E0000}"/>
    <cellStyle name="Input 3 12 2 2" xfId="20012" xr:uid="{00000000-0005-0000-0000-0000194E0000}"/>
    <cellStyle name="Input 3 12 3" xfId="20013" xr:uid="{00000000-0005-0000-0000-00001A4E0000}"/>
    <cellStyle name="Input 3 13" xfId="20014" xr:uid="{00000000-0005-0000-0000-00001B4E0000}"/>
    <cellStyle name="Input 3 13 2" xfId="20015" xr:uid="{00000000-0005-0000-0000-00001C4E0000}"/>
    <cellStyle name="Input 3 13 2 2" xfId="20016" xr:uid="{00000000-0005-0000-0000-00001D4E0000}"/>
    <cellStyle name="Input 3 13 3" xfId="20017" xr:uid="{00000000-0005-0000-0000-00001E4E0000}"/>
    <cellStyle name="Input 3 14" xfId="20018" xr:uid="{00000000-0005-0000-0000-00001F4E0000}"/>
    <cellStyle name="Input 3 14 2" xfId="20019" xr:uid="{00000000-0005-0000-0000-0000204E0000}"/>
    <cellStyle name="Input 3 14 2 2" xfId="20020" xr:uid="{00000000-0005-0000-0000-0000214E0000}"/>
    <cellStyle name="Input 3 14 3" xfId="20021" xr:uid="{00000000-0005-0000-0000-0000224E0000}"/>
    <cellStyle name="Input 3 15" xfId="20022" xr:uid="{00000000-0005-0000-0000-0000234E0000}"/>
    <cellStyle name="Input 3 15 2" xfId="20023" xr:uid="{00000000-0005-0000-0000-0000244E0000}"/>
    <cellStyle name="Input 3 15 2 2" xfId="20024" xr:uid="{00000000-0005-0000-0000-0000254E0000}"/>
    <cellStyle name="Input 3 15 3" xfId="20025" xr:uid="{00000000-0005-0000-0000-0000264E0000}"/>
    <cellStyle name="Input 3 16" xfId="20026" xr:uid="{00000000-0005-0000-0000-0000274E0000}"/>
    <cellStyle name="Input 3 16 2" xfId="20027" xr:uid="{00000000-0005-0000-0000-0000284E0000}"/>
    <cellStyle name="Input 3 16 2 2" xfId="20028" xr:uid="{00000000-0005-0000-0000-0000294E0000}"/>
    <cellStyle name="Input 3 16 3" xfId="20029" xr:uid="{00000000-0005-0000-0000-00002A4E0000}"/>
    <cellStyle name="Input 3 17" xfId="20030" xr:uid="{00000000-0005-0000-0000-00002B4E0000}"/>
    <cellStyle name="Input 3 17 2" xfId="20031" xr:uid="{00000000-0005-0000-0000-00002C4E0000}"/>
    <cellStyle name="Input 3 17 2 2" xfId="20032" xr:uid="{00000000-0005-0000-0000-00002D4E0000}"/>
    <cellStyle name="Input 3 17 3" xfId="20033" xr:uid="{00000000-0005-0000-0000-00002E4E0000}"/>
    <cellStyle name="Input 3 18" xfId="20034" xr:uid="{00000000-0005-0000-0000-00002F4E0000}"/>
    <cellStyle name="Input 3 18 2" xfId="20035" xr:uid="{00000000-0005-0000-0000-0000304E0000}"/>
    <cellStyle name="Input 3 18 2 2" xfId="20036" xr:uid="{00000000-0005-0000-0000-0000314E0000}"/>
    <cellStyle name="Input 3 18 3" xfId="20037" xr:uid="{00000000-0005-0000-0000-0000324E0000}"/>
    <cellStyle name="Input 3 19" xfId="20038" xr:uid="{00000000-0005-0000-0000-0000334E0000}"/>
    <cellStyle name="Input 3 19 2" xfId="20039" xr:uid="{00000000-0005-0000-0000-0000344E0000}"/>
    <cellStyle name="Input 3 19 2 2" xfId="20040" xr:uid="{00000000-0005-0000-0000-0000354E0000}"/>
    <cellStyle name="Input 3 19 3" xfId="20041" xr:uid="{00000000-0005-0000-0000-0000364E0000}"/>
    <cellStyle name="Input 3 2" xfId="20042" xr:uid="{00000000-0005-0000-0000-0000374E0000}"/>
    <cellStyle name="Input 3 2 10" xfId="20043" xr:uid="{00000000-0005-0000-0000-0000384E0000}"/>
    <cellStyle name="Input 3 2 10 2" xfId="20044" xr:uid="{00000000-0005-0000-0000-0000394E0000}"/>
    <cellStyle name="Input 3 2 10 2 2" xfId="20045" xr:uid="{00000000-0005-0000-0000-00003A4E0000}"/>
    <cellStyle name="Input 3 2 10 3" xfId="20046" xr:uid="{00000000-0005-0000-0000-00003B4E0000}"/>
    <cellStyle name="Input 3 2 11" xfId="20047" xr:uid="{00000000-0005-0000-0000-00003C4E0000}"/>
    <cellStyle name="Input 3 2 11 2" xfId="20048" xr:uid="{00000000-0005-0000-0000-00003D4E0000}"/>
    <cellStyle name="Input 3 2 11 2 2" xfId="20049" xr:uid="{00000000-0005-0000-0000-00003E4E0000}"/>
    <cellStyle name="Input 3 2 11 3" xfId="20050" xr:uid="{00000000-0005-0000-0000-00003F4E0000}"/>
    <cellStyle name="Input 3 2 12" xfId="20051" xr:uid="{00000000-0005-0000-0000-0000404E0000}"/>
    <cellStyle name="Input 3 2 12 2" xfId="20052" xr:uid="{00000000-0005-0000-0000-0000414E0000}"/>
    <cellStyle name="Input 3 2 12 2 2" xfId="20053" xr:uid="{00000000-0005-0000-0000-0000424E0000}"/>
    <cellStyle name="Input 3 2 12 3" xfId="20054" xr:uid="{00000000-0005-0000-0000-0000434E0000}"/>
    <cellStyle name="Input 3 2 13" xfId="20055" xr:uid="{00000000-0005-0000-0000-0000444E0000}"/>
    <cellStyle name="Input 3 2 13 2" xfId="20056" xr:uid="{00000000-0005-0000-0000-0000454E0000}"/>
    <cellStyle name="Input 3 2 13 2 2" xfId="20057" xr:uid="{00000000-0005-0000-0000-0000464E0000}"/>
    <cellStyle name="Input 3 2 13 3" xfId="20058" xr:uid="{00000000-0005-0000-0000-0000474E0000}"/>
    <cellStyle name="Input 3 2 14" xfId="20059" xr:uid="{00000000-0005-0000-0000-0000484E0000}"/>
    <cellStyle name="Input 3 2 14 2" xfId="20060" xr:uid="{00000000-0005-0000-0000-0000494E0000}"/>
    <cellStyle name="Input 3 2 14 2 2" xfId="20061" xr:uid="{00000000-0005-0000-0000-00004A4E0000}"/>
    <cellStyle name="Input 3 2 14 3" xfId="20062" xr:uid="{00000000-0005-0000-0000-00004B4E0000}"/>
    <cellStyle name="Input 3 2 15" xfId="20063" xr:uid="{00000000-0005-0000-0000-00004C4E0000}"/>
    <cellStyle name="Input 3 2 15 2" xfId="20064" xr:uid="{00000000-0005-0000-0000-00004D4E0000}"/>
    <cellStyle name="Input 3 2 15 2 2" xfId="20065" xr:uid="{00000000-0005-0000-0000-00004E4E0000}"/>
    <cellStyle name="Input 3 2 15 3" xfId="20066" xr:uid="{00000000-0005-0000-0000-00004F4E0000}"/>
    <cellStyle name="Input 3 2 16" xfId="20067" xr:uid="{00000000-0005-0000-0000-0000504E0000}"/>
    <cellStyle name="Input 3 2 16 2" xfId="20068" xr:uid="{00000000-0005-0000-0000-0000514E0000}"/>
    <cellStyle name="Input 3 2 16 2 2" xfId="20069" xr:uid="{00000000-0005-0000-0000-0000524E0000}"/>
    <cellStyle name="Input 3 2 16 3" xfId="20070" xr:uid="{00000000-0005-0000-0000-0000534E0000}"/>
    <cellStyle name="Input 3 2 17" xfId="20071" xr:uid="{00000000-0005-0000-0000-0000544E0000}"/>
    <cellStyle name="Input 3 2 17 2" xfId="20072" xr:uid="{00000000-0005-0000-0000-0000554E0000}"/>
    <cellStyle name="Input 3 2 17 2 2" xfId="20073" xr:uid="{00000000-0005-0000-0000-0000564E0000}"/>
    <cellStyle name="Input 3 2 17 3" xfId="20074" xr:uid="{00000000-0005-0000-0000-0000574E0000}"/>
    <cellStyle name="Input 3 2 18" xfId="20075" xr:uid="{00000000-0005-0000-0000-0000584E0000}"/>
    <cellStyle name="Input 3 2 18 2" xfId="20076" xr:uid="{00000000-0005-0000-0000-0000594E0000}"/>
    <cellStyle name="Input 3 2 18 2 2" xfId="20077" xr:uid="{00000000-0005-0000-0000-00005A4E0000}"/>
    <cellStyle name="Input 3 2 18 3" xfId="20078" xr:uid="{00000000-0005-0000-0000-00005B4E0000}"/>
    <cellStyle name="Input 3 2 19" xfId="20079" xr:uid="{00000000-0005-0000-0000-00005C4E0000}"/>
    <cellStyle name="Input 3 2 19 2" xfId="20080" xr:uid="{00000000-0005-0000-0000-00005D4E0000}"/>
    <cellStyle name="Input 3 2 19 2 2" xfId="20081" xr:uid="{00000000-0005-0000-0000-00005E4E0000}"/>
    <cellStyle name="Input 3 2 19 3" xfId="20082" xr:uid="{00000000-0005-0000-0000-00005F4E0000}"/>
    <cellStyle name="Input 3 2 2" xfId="20083" xr:uid="{00000000-0005-0000-0000-0000604E0000}"/>
    <cellStyle name="Input 3 2 2 10" xfId="20084" xr:uid="{00000000-0005-0000-0000-0000614E0000}"/>
    <cellStyle name="Input 3 2 2 10 2" xfId="20085" xr:uid="{00000000-0005-0000-0000-0000624E0000}"/>
    <cellStyle name="Input 3 2 2 10 2 2" xfId="20086" xr:uid="{00000000-0005-0000-0000-0000634E0000}"/>
    <cellStyle name="Input 3 2 2 10 3" xfId="20087" xr:uid="{00000000-0005-0000-0000-0000644E0000}"/>
    <cellStyle name="Input 3 2 2 11" xfId="20088" xr:uid="{00000000-0005-0000-0000-0000654E0000}"/>
    <cellStyle name="Input 3 2 2 11 2" xfId="20089" xr:uid="{00000000-0005-0000-0000-0000664E0000}"/>
    <cellStyle name="Input 3 2 2 11 2 2" xfId="20090" xr:uid="{00000000-0005-0000-0000-0000674E0000}"/>
    <cellStyle name="Input 3 2 2 11 3" xfId="20091" xr:uid="{00000000-0005-0000-0000-0000684E0000}"/>
    <cellStyle name="Input 3 2 2 12" xfId="20092" xr:uid="{00000000-0005-0000-0000-0000694E0000}"/>
    <cellStyle name="Input 3 2 2 12 2" xfId="20093" xr:uid="{00000000-0005-0000-0000-00006A4E0000}"/>
    <cellStyle name="Input 3 2 2 12 2 2" xfId="20094" xr:uid="{00000000-0005-0000-0000-00006B4E0000}"/>
    <cellStyle name="Input 3 2 2 12 3" xfId="20095" xr:uid="{00000000-0005-0000-0000-00006C4E0000}"/>
    <cellStyle name="Input 3 2 2 13" xfId="20096" xr:uid="{00000000-0005-0000-0000-00006D4E0000}"/>
    <cellStyle name="Input 3 2 2 13 2" xfId="20097" xr:uid="{00000000-0005-0000-0000-00006E4E0000}"/>
    <cellStyle name="Input 3 2 2 13 2 2" xfId="20098" xr:uid="{00000000-0005-0000-0000-00006F4E0000}"/>
    <cellStyle name="Input 3 2 2 13 3" xfId="20099" xr:uid="{00000000-0005-0000-0000-0000704E0000}"/>
    <cellStyle name="Input 3 2 2 14" xfId="20100" xr:uid="{00000000-0005-0000-0000-0000714E0000}"/>
    <cellStyle name="Input 3 2 2 14 2" xfId="20101" xr:uid="{00000000-0005-0000-0000-0000724E0000}"/>
    <cellStyle name="Input 3 2 2 14 2 2" xfId="20102" xr:uid="{00000000-0005-0000-0000-0000734E0000}"/>
    <cellStyle name="Input 3 2 2 14 3" xfId="20103" xr:uid="{00000000-0005-0000-0000-0000744E0000}"/>
    <cellStyle name="Input 3 2 2 15" xfId="20104" xr:uid="{00000000-0005-0000-0000-0000754E0000}"/>
    <cellStyle name="Input 3 2 2 15 2" xfId="20105" xr:uid="{00000000-0005-0000-0000-0000764E0000}"/>
    <cellStyle name="Input 3 2 2 15 2 2" xfId="20106" xr:uid="{00000000-0005-0000-0000-0000774E0000}"/>
    <cellStyle name="Input 3 2 2 15 3" xfId="20107" xr:uid="{00000000-0005-0000-0000-0000784E0000}"/>
    <cellStyle name="Input 3 2 2 16" xfId="20108" xr:uid="{00000000-0005-0000-0000-0000794E0000}"/>
    <cellStyle name="Input 3 2 2 16 2" xfId="20109" xr:uid="{00000000-0005-0000-0000-00007A4E0000}"/>
    <cellStyle name="Input 3 2 2 16 2 2" xfId="20110" xr:uid="{00000000-0005-0000-0000-00007B4E0000}"/>
    <cellStyle name="Input 3 2 2 16 3" xfId="20111" xr:uid="{00000000-0005-0000-0000-00007C4E0000}"/>
    <cellStyle name="Input 3 2 2 17" xfId="20112" xr:uid="{00000000-0005-0000-0000-00007D4E0000}"/>
    <cellStyle name="Input 3 2 2 17 2" xfId="20113" xr:uid="{00000000-0005-0000-0000-00007E4E0000}"/>
    <cellStyle name="Input 3 2 2 17 2 2" xfId="20114" xr:uid="{00000000-0005-0000-0000-00007F4E0000}"/>
    <cellStyle name="Input 3 2 2 17 3" xfId="20115" xr:uid="{00000000-0005-0000-0000-0000804E0000}"/>
    <cellStyle name="Input 3 2 2 18" xfId="20116" xr:uid="{00000000-0005-0000-0000-0000814E0000}"/>
    <cellStyle name="Input 3 2 2 18 2" xfId="20117" xr:uid="{00000000-0005-0000-0000-0000824E0000}"/>
    <cellStyle name="Input 3 2 2 19" xfId="20118" xr:uid="{00000000-0005-0000-0000-0000834E0000}"/>
    <cellStyle name="Input 3 2 2 2" xfId="20119" xr:uid="{00000000-0005-0000-0000-0000844E0000}"/>
    <cellStyle name="Input 3 2 2 2 10" xfId="20120" xr:uid="{00000000-0005-0000-0000-0000854E0000}"/>
    <cellStyle name="Input 3 2 2 2 10 2" xfId="20121" xr:uid="{00000000-0005-0000-0000-0000864E0000}"/>
    <cellStyle name="Input 3 2 2 2 10 2 2" xfId="20122" xr:uid="{00000000-0005-0000-0000-0000874E0000}"/>
    <cellStyle name="Input 3 2 2 2 10 3" xfId="20123" xr:uid="{00000000-0005-0000-0000-0000884E0000}"/>
    <cellStyle name="Input 3 2 2 2 11" xfId="20124" xr:uid="{00000000-0005-0000-0000-0000894E0000}"/>
    <cellStyle name="Input 3 2 2 2 11 2" xfId="20125" xr:uid="{00000000-0005-0000-0000-00008A4E0000}"/>
    <cellStyle name="Input 3 2 2 2 11 2 2" xfId="20126" xr:uid="{00000000-0005-0000-0000-00008B4E0000}"/>
    <cellStyle name="Input 3 2 2 2 11 3" xfId="20127" xr:uid="{00000000-0005-0000-0000-00008C4E0000}"/>
    <cellStyle name="Input 3 2 2 2 12" xfId="20128" xr:uid="{00000000-0005-0000-0000-00008D4E0000}"/>
    <cellStyle name="Input 3 2 2 2 12 2" xfId="20129" xr:uid="{00000000-0005-0000-0000-00008E4E0000}"/>
    <cellStyle name="Input 3 2 2 2 12 2 2" xfId="20130" xr:uid="{00000000-0005-0000-0000-00008F4E0000}"/>
    <cellStyle name="Input 3 2 2 2 12 3" xfId="20131" xr:uid="{00000000-0005-0000-0000-0000904E0000}"/>
    <cellStyle name="Input 3 2 2 2 13" xfId="20132" xr:uid="{00000000-0005-0000-0000-0000914E0000}"/>
    <cellStyle name="Input 3 2 2 2 13 2" xfId="20133" xr:uid="{00000000-0005-0000-0000-0000924E0000}"/>
    <cellStyle name="Input 3 2 2 2 13 2 2" xfId="20134" xr:uid="{00000000-0005-0000-0000-0000934E0000}"/>
    <cellStyle name="Input 3 2 2 2 13 3" xfId="20135" xr:uid="{00000000-0005-0000-0000-0000944E0000}"/>
    <cellStyle name="Input 3 2 2 2 14" xfId="20136" xr:uid="{00000000-0005-0000-0000-0000954E0000}"/>
    <cellStyle name="Input 3 2 2 2 14 2" xfId="20137" xr:uid="{00000000-0005-0000-0000-0000964E0000}"/>
    <cellStyle name="Input 3 2 2 2 14 2 2" xfId="20138" xr:uid="{00000000-0005-0000-0000-0000974E0000}"/>
    <cellStyle name="Input 3 2 2 2 14 3" xfId="20139" xr:uid="{00000000-0005-0000-0000-0000984E0000}"/>
    <cellStyle name="Input 3 2 2 2 15" xfId="20140" xr:uid="{00000000-0005-0000-0000-0000994E0000}"/>
    <cellStyle name="Input 3 2 2 2 15 2" xfId="20141" xr:uid="{00000000-0005-0000-0000-00009A4E0000}"/>
    <cellStyle name="Input 3 2 2 2 15 2 2" xfId="20142" xr:uid="{00000000-0005-0000-0000-00009B4E0000}"/>
    <cellStyle name="Input 3 2 2 2 15 3" xfId="20143" xr:uid="{00000000-0005-0000-0000-00009C4E0000}"/>
    <cellStyle name="Input 3 2 2 2 16" xfId="20144" xr:uid="{00000000-0005-0000-0000-00009D4E0000}"/>
    <cellStyle name="Input 3 2 2 2 16 2" xfId="20145" xr:uid="{00000000-0005-0000-0000-00009E4E0000}"/>
    <cellStyle name="Input 3 2 2 2 16 2 2" xfId="20146" xr:uid="{00000000-0005-0000-0000-00009F4E0000}"/>
    <cellStyle name="Input 3 2 2 2 16 3" xfId="20147" xr:uid="{00000000-0005-0000-0000-0000A04E0000}"/>
    <cellStyle name="Input 3 2 2 2 17" xfId="20148" xr:uid="{00000000-0005-0000-0000-0000A14E0000}"/>
    <cellStyle name="Input 3 2 2 2 17 2" xfId="20149" xr:uid="{00000000-0005-0000-0000-0000A24E0000}"/>
    <cellStyle name="Input 3 2 2 2 17 2 2" xfId="20150" xr:uid="{00000000-0005-0000-0000-0000A34E0000}"/>
    <cellStyle name="Input 3 2 2 2 17 3" xfId="20151" xr:uid="{00000000-0005-0000-0000-0000A44E0000}"/>
    <cellStyle name="Input 3 2 2 2 18" xfId="20152" xr:uid="{00000000-0005-0000-0000-0000A54E0000}"/>
    <cellStyle name="Input 3 2 2 2 18 2" xfId="20153" xr:uid="{00000000-0005-0000-0000-0000A64E0000}"/>
    <cellStyle name="Input 3 2 2 2 18 2 2" xfId="20154" xr:uid="{00000000-0005-0000-0000-0000A74E0000}"/>
    <cellStyle name="Input 3 2 2 2 18 3" xfId="20155" xr:uid="{00000000-0005-0000-0000-0000A84E0000}"/>
    <cellStyle name="Input 3 2 2 2 19" xfId="20156" xr:uid="{00000000-0005-0000-0000-0000A94E0000}"/>
    <cellStyle name="Input 3 2 2 2 19 2" xfId="20157" xr:uid="{00000000-0005-0000-0000-0000AA4E0000}"/>
    <cellStyle name="Input 3 2 2 2 19 2 2" xfId="20158" xr:uid="{00000000-0005-0000-0000-0000AB4E0000}"/>
    <cellStyle name="Input 3 2 2 2 19 3" xfId="20159" xr:uid="{00000000-0005-0000-0000-0000AC4E0000}"/>
    <cellStyle name="Input 3 2 2 2 2" xfId="20160" xr:uid="{00000000-0005-0000-0000-0000AD4E0000}"/>
    <cellStyle name="Input 3 2 2 2 2 2" xfId="20161" xr:uid="{00000000-0005-0000-0000-0000AE4E0000}"/>
    <cellStyle name="Input 3 2 2 2 2 2 2" xfId="20162" xr:uid="{00000000-0005-0000-0000-0000AF4E0000}"/>
    <cellStyle name="Input 3 2 2 2 2 2 3" xfId="20163" xr:uid="{00000000-0005-0000-0000-0000B04E0000}"/>
    <cellStyle name="Input 3 2 2 2 2 3" xfId="20164" xr:uid="{00000000-0005-0000-0000-0000B14E0000}"/>
    <cellStyle name="Input 3 2 2 2 2 3 2" xfId="20165" xr:uid="{00000000-0005-0000-0000-0000B24E0000}"/>
    <cellStyle name="Input 3 2 2 2 2 4" xfId="20166" xr:uid="{00000000-0005-0000-0000-0000B34E0000}"/>
    <cellStyle name="Input 3 2 2 2 20" xfId="20167" xr:uid="{00000000-0005-0000-0000-0000B44E0000}"/>
    <cellStyle name="Input 3 2 2 2 20 2" xfId="20168" xr:uid="{00000000-0005-0000-0000-0000B54E0000}"/>
    <cellStyle name="Input 3 2 2 2 20 2 2" xfId="20169" xr:uid="{00000000-0005-0000-0000-0000B64E0000}"/>
    <cellStyle name="Input 3 2 2 2 20 3" xfId="20170" xr:uid="{00000000-0005-0000-0000-0000B74E0000}"/>
    <cellStyle name="Input 3 2 2 2 21" xfId="20171" xr:uid="{00000000-0005-0000-0000-0000B84E0000}"/>
    <cellStyle name="Input 3 2 2 2 21 2" xfId="20172" xr:uid="{00000000-0005-0000-0000-0000B94E0000}"/>
    <cellStyle name="Input 3 2 2 2 22" xfId="20173" xr:uid="{00000000-0005-0000-0000-0000BA4E0000}"/>
    <cellStyle name="Input 3 2 2 2 23" xfId="20174" xr:uid="{00000000-0005-0000-0000-0000BB4E0000}"/>
    <cellStyle name="Input 3 2 2 2 3" xfId="20175" xr:uid="{00000000-0005-0000-0000-0000BC4E0000}"/>
    <cellStyle name="Input 3 2 2 2 3 2" xfId="20176" xr:uid="{00000000-0005-0000-0000-0000BD4E0000}"/>
    <cellStyle name="Input 3 2 2 2 3 2 2" xfId="20177" xr:uid="{00000000-0005-0000-0000-0000BE4E0000}"/>
    <cellStyle name="Input 3 2 2 2 3 3" xfId="20178" xr:uid="{00000000-0005-0000-0000-0000BF4E0000}"/>
    <cellStyle name="Input 3 2 2 2 3 4" xfId="20179" xr:uid="{00000000-0005-0000-0000-0000C04E0000}"/>
    <cellStyle name="Input 3 2 2 2 4" xfId="20180" xr:uid="{00000000-0005-0000-0000-0000C14E0000}"/>
    <cellStyle name="Input 3 2 2 2 4 2" xfId="20181" xr:uid="{00000000-0005-0000-0000-0000C24E0000}"/>
    <cellStyle name="Input 3 2 2 2 4 2 2" xfId="20182" xr:uid="{00000000-0005-0000-0000-0000C34E0000}"/>
    <cellStyle name="Input 3 2 2 2 4 3" xfId="20183" xr:uid="{00000000-0005-0000-0000-0000C44E0000}"/>
    <cellStyle name="Input 3 2 2 2 4 4" xfId="20184" xr:uid="{00000000-0005-0000-0000-0000C54E0000}"/>
    <cellStyle name="Input 3 2 2 2 5" xfId="20185" xr:uid="{00000000-0005-0000-0000-0000C64E0000}"/>
    <cellStyle name="Input 3 2 2 2 5 2" xfId="20186" xr:uid="{00000000-0005-0000-0000-0000C74E0000}"/>
    <cellStyle name="Input 3 2 2 2 5 2 2" xfId="20187" xr:uid="{00000000-0005-0000-0000-0000C84E0000}"/>
    <cellStyle name="Input 3 2 2 2 5 3" xfId="20188" xr:uid="{00000000-0005-0000-0000-0000C94E0000}"/>
    <cellStyle name="Input 3 2 2 2 6" xfId="20189" xr:uid="{00000000-0005-0000-0000-0000CA4E0000}"/>
    <cellStyle name="Input 3 2 2 2 6 2" xfId="20190" xr:uid="{00000000-0005-0000-0000-0000CB4E0000}"/>
    <cellStyle name="Input 3 2 2 2 6 2 2" xfId="20191" xr:uid="{00000000-0005-0000-0000-0000CC4E0000}"/>
    <cellStyle name="Input 3 2 2 2 6 3" xfId="20192" xr:uid="{00000000-0005-0000-0000-0000CD4E0000}"/>
    <cellStyle name="Input 3 2 2 2 7" xfId="20193" xr:uid="{00000000-0005-0000-0000-0000CE4E0000}"/>
    <cellStyle name="Input 3 2 2 2 7 2" xfId="20194" xr:uid="{00000000-0005-0000-0000-0000CF4E0000}"/>
    <cellStyle name="Input 3 2 2 2 7 2 2" xfId="20195" xr:uid="{00000000-0005-0000-0000-0000D04E0000}"/>
    <cellStyle name="Input 3 2 2 2 7 3" xfId="20196" xr:uid="{00000000-0005-0000-0000-0000D14E0000}"/>
    <cellStyle name="Input 3 2 2 2 8" xfId="20197" xr:uid="{00000000-0005-0000-0000-0000D24E0000}"/>
    <cellStyle name="Input 3 2 2 2 8 2" xfId="20198" xr:uid="{00000000-0005-0000-0000-0000D34E0000}"/>
    <cellStyle name="Input 3 2 2 2 8 2 2" xfId="20199" xr:uid="{00000000-0005-0000-0000-0000D44E0000}"/>
    <cellStyle name="Input 3 2 2 2 8 3" xfId="20200" xr:uid="{00000000-0005-0000-0000-0000D54E0000}"/>
    <cellStyle name="Input 3 2 2 2 9" xfId="20201" xr:uid="{00000000-0005-0000-0000-0000D64E0000}"/>
    <cellStyle name="Input 3 2 2 2 9 2" xfId="20202" xr:uid="{00000000-0005-0000-0000-0000D74E0000}"/>
    <cellStyle name="Input 3 2 2 2 9 2 2" xfId="20203" xr:uid="{00000000-0005-0000-0000-0000D84E0000}"/>
    <cellStyle name="Input 3 2 2 2 9 3" xfId="20204" xr:uid="{00000000-0005-0000-0000-0000D94E0000}"/>
    <cellStyle name="Input 3 2 2 20" xfId="20205" xr:uid="{00000000-0005-0000-0000-0000DA4E0000}"/>
    <cellStyle name="Input 3 2 2 3" xfId="20206" xr:uid="{00000000-0005-0000-0000-0000DB4E0000}"/>
    <cellStyle name="Input 3 2 2 3 2" xfId="20207" xr:uid="{00000000-0005-0000-0000-0000DC4E0000}"/>
    <cellStyle name="Input 3 2 2 3 2 2" xfId="20208" xr:uid="{00000000-0005-0000-0000-0000DD4E0000}"/>
    <cellStyle name="Input 3 2 2 3 2 3" xfId="20209" xr:uid="{00000000-0005-0000-0000-0000DE4E0000}"/>
    <cellStyle name="Input 3 2 2 3 3" xfId="20210" xr:uid="{00000000-0005-0000-0000-0000DF4E0000}"/>
    <cellStyle name="Input 3 2 2 3 3 2" xfId="20211" xr:uid="{00000000-0005-0000-0000-0000E04E0000}"/>
    <cellStyle name="Input 3 2 2 3 4" xfId="20212" xr:uid="{00000000-0005-0000-0000-0000E14E0000}"/>
    <cellStyle name="Input 3 2 2 4" xfId="20213" xr:uid="{00000000-0005-0000-0000-0000E24E0000}"/>
    <cellStyle name="Input 3 2 2 4 2" xfId="20214" xr:uid="{00000000-0005-0000-0000-0000E34E0000}"/>
    <cellStyle name="Input 3 2 2 4 2 2" xfId="20215" xr:uid="{00000000-0005-0000-0000-0000E44E0000}"/>
    <cellStyle name="Input 3 2 2 4 3" xfId="20216" xr:uid="{00000000-0005-0000-0000-0000E54E0000}"/>
    <cellStyle name="Input 3 2 2 4 4" xfId="20217" xr:uid="{00000000-0005-0000-0000-0000E64E0000}"/>
    <cellStyle name="Input 3 2 2 5" xfId="20218" xr:uid="{00000000-0005-0000-0000-0000E74E0000}"/>
    <cellStyle name="Input 3 2 2 5 2" xfId="20219" xr:uid="{00000000-0005-0000-0000-0000E84E0000}"/>
    <cellStyle name="Input 3 2 2 5 2 2" xfId="20220" xr:uid="{00000000-0005-0000-0000-0000E94E0000}"/>
    <cellStyle name="Input 3 2 2 5 3" xfId="20221" xr:uid="{00000000-0005-0000-0000-0000EA4E0000}"/>
    <cellStyle name="Input 3 2 2 5 4" xfId="20222" xr:uid="{00000000-0005-0000-0000-0000EB4E0000}"/>
    <cellStyle name="Input 3 2 2 6" xfId="20223" xr:uid="{00000000-0005-0000-0000-0000EC4E0000}"/>
    <cellStyle name="Input 3 2 2 6 2" xfId="20224" xr:uid="{00000000-0005-0000-0000-0000ED4E0000}"/>
    <cellStyle name="Input 3 2 2 6 2 2" xfId="20225" xr:uid="{00000000-0005-0000-0000-0000EE4E0000}"/>
    <cellStyle name="Input 3 2 2 6 3" xfId="20226" xr:uid="{00000000-0005-0000-0000-0000EF4E0000}"/>
    <cellStyle name="Input 3 2 2 7" xfId="20227" xr:uid="{00000000-0005-0000-0000-0000F04E0000}"/>
    <cellStyle name="Input 3 2 2 7 2" xfId="20228" xr:uid="{00000000-0005-0000-0000-0000F14E0000}"/>
    <cellStyle name="Input 3 2 2 7 2 2" xfId="20229" xr:uid="{00000000-0005-0000-0000-0000F24E0000}"/>
    <cellStyle name="Input 3 2 2 7 3" xfId="20230" xr:uid="{00000000-0005-0000-0000-0000F34E0000}"/>
    <cellStyle name="Input 3 2 2 8" xfId="20231" xr:uid="{00000000-0005-0000-0000-0000F44E0000}"/>
    <cellStyle name="Input 3 2 2 8 2" xfId="20232" xr:uid="{00000000-0005-0000-0000-0000F54E0000}"/>
    <cellStyle name="Input 3 2 2 8 2 2" xfId="20233" xr:uid="{00000000-0005-0000-0000-0000F64E0000}"/>
    <cellStyle name="Input 3 2 2 8 3" xfId="20234" xr:uid="{00000000-0005-0000-0000-0000F74E0000}"/>
    <cellStyle name="Input 3 2 2 9" xfId="20235" xr:uid="{00000000-0005-0000-0000-0000F84E0000}"/>
    <cellStyle name="Input 3 2 2 9 2" xfId="20236" xr:uid="{00000000-0005-0000-0000-0000F94E0000}"/>
    <cellStyle name="Input 3 2 2 9 2 2" xfId="20237" xr:uid="{00000000-0005-0000-0000-0000FA4E0000}"/>
    <cellStyle name="Input 3 2 2 9 3" xfId="20238" xr:uid="{00000000-0005-0000-0000-0000FB4E0000}"/>
    <cellStyle name="Input 3 2 20" xfId="20239" xr:uid="{00000000-0005-0000-0000-0000FC4E0000}"/>
    <cellStyle name="Input 3 2 20 2" xfId="20240" xr:uid="{00000000-0005-0000-0000-0000FD4E0000}"/>
    <cellStyle name="Input 3 2 20 2 2" xfId="20241" xr:uid="{00000000-0005-0000-0000-0000FE4E0000}"/>
    <cellStyle name="Input 3 2 20 3" xfId="20242" xr:uid="{00000000-0005-0000-0000-0000FF4E0000}"/>
    <cellStyle name="Input 3 2 21" xfId="20243" xr:uid="{00000000-0005-0000-0000-0000004F0000}"/>
    <cellStyle name="Input 3 2 21 2" xfId="20244" xr:uid="{00000000-0005-0000-0000-0000014F0000}"/>
    <cellStyle name="Input 3 2 22" xfId="20245" xr:uid="{00000000-0005-0000-0000-0000024F0000}"/>
    <cellStyle name="Input 3 2 23" xfId="20246" xr:uid="{00000000-0005-0000-0000-0000034F0000}"/>
    <cellStyle name="Input 3 2 3" xfId="20247" xr:uid="{00000000-0005-0000-0000-0000044F0000}"/>
    <cellStyle name="Input 3 2 3 10" xfId="20248" xr:uid="{00000000-0005-0000-0000-0000054F0000}"/>
    <cellStyle name="Input 3 2 3 10 2" xfId="20249" xr:uid="{00000000-0005-0000-0000-0000064F0000}"/>
    <cellStyle name="Input 3 2 3 10 2 2" xfId="20250" xr:uid="{00000000-0005-0000-0000-0000074F0000}"/>
    <cellStyle name="Input 3 2 3 10 3" xfId="20251" xr:uid="{00000000-0005-0000-0000-0000084F0000}"/>
    <cellStyle name="Input 3 2 3 11" xfId="20252" xr:uid="{00000000-0005-0000-0000-0000094F0000}"/>
    <cellStyle name="Input 3 2 3 11 2" xfId="20253" xr:uid="{00000000-0005-0000-0000-00000A4F0000}"/>
    <cellStyle name="Input 3 2 3 11 2 2" xfId="20254" xr:uid="{00000000-0005-0000-0000-00000B4F0000}"/>
    <cellStyle name="Input 3 2 3 11 3" xfId="20255" xr:uid="{00000000-0005-0000-0000-00000C4F0000}"/>
    <cellStyle name="Input 3 2 3 12" xfId="20256" xr:uid="{00000000-0005-0000-0000-00000D4F0000}"/>
    <cellStyle name="Input 3 2 3 12 2" xfId="20257" xr:uid="{00000000-0005-0000-0000-00000E4F0000}"/>
    <cellStyle name="Input 3 2 3 12 2 2" xfId="20258" xr:uid="{00000000-0005-0000-0000-00000F4F0000}"/>
    <cellStyle name="Input 3 2 3 12 3" xfId="20259" xr:uid="{00000000-0005-0000-0000-0000104F0000}"/>
    <cellStyle name="Input 3 2 3 13" xfId="20260" xr:uid="{00000000-0005-0000-0000-0000114F0000}"/>
    <cellStyle name="Input 3 2 3 13 2" xfId="20261" xr:uid="{00000000-0005-0000-0000-0000124F0000}"/>
    <cellStyle name="Input 3 2 3 13 2 2" xfId="20262" xr:uid="{00000000-0005-0000-0000-0000134F0000}"/>
    <cellStyle name="Input 3 2 3 13 3" xfId="20263" xr:uid="{00000000-0005-0000-0000-0000144F0000}"/>
    <cellStyle name="Input 3 2 3 14" xfId="20264" xr:uid="{00000000-0005-0000-0000-0000154F0000}"/>
    <cellStyle name="Input 3 2 3 14 2" xfId="20265" xr:uid="{00000000-0005-0000-0000-0000164F0000}"/>
    <cellStyle name="Input 3 2 3 14 2 2" xfId="20266" xr:uid="{00000000-0005-0000-0000-0000174F0000}"/>
    <cellStyle name="Input 3 2 3 14 3" xfId="20267" xr:uid="{00000000-0005-0000-0000-0000184F0000}"/>
    <cellStyle name="Input 3 2 3 15" xfId="20268" xr:uid="{00000000-0005-0000-0000-0000194F0000}"/>
    <cellStyle name="Input 3 2 3 15 2" xfId="20269" xr:uid="{00000000-0005-0000-0000-00001A4F0000}"/>
    <cellStyle name="Input 3 2 3 15 2 2" xfId="20270" xr:uid="{00000000-0005-0000-0000-00001B4F0000}"/>
    <cellStyle name="Input 3 2 3 15 3" xfId="20271" xr:uid="{00000000-0005-0000-0000-00001C4F0000}"/>
    <cellStyle name="Input 3 2 3 16" xfId="20272" xr:uid="{00000000-0005-0000-0000-00001D4F0000}"/>
    <cellStyle name="Input 3 2 3 16 2" xfId="20273" xr:uid="{00000000-0005-0000-0000-00001E4F0000}"/>
    <cellStyle name="Input 3 2 3 16 2 2" xfId="20274" xr:uid="{00000000-0005-0000-0000-00001F4F0000}"/>
    <cellStyle name="Input 3 2 3 16 3" xfId="20275" xr:uid="{00000000-0005-0000-0000-0000204F0000}"/>
    <cellStyle name="Input 3 2 3 17" xfId="20276" xr:uid="{00000000-0005-0000-0000-0000214F0000}"/>
    <cellStyle name="Input 3 2 3 17 2" xfId="20277" xr:uid="{00000000-0005-0000-0000-0000224F0000}"/>
    <cellStyle name="Input 3 2 3 17 2 2" xfId="20278" xr:uid="{00000000-0005-0000-0000-0000234F0000}"/>
    <cellStyle name="Input 3 2 3 17 3" xfId="20279" xr:uid="{00000000-0005-0000-0000-0000244F0000}"/>
    <cellStyle name="Input 3 2 3 18" xfId="20280" xr:uid="{00000000-0005-0000-0000-0000254F0000}"/>
    <cellStyle name="Input 3 2 3 18 2" xfId="20281" xr:uid="{00000000-0005-0000-0000-0000264F0000}"/>
    <cellStyle name="Input 3 2 3 19" xfId="20282" xr:uid="{00000000-0005-0000-0000-0000274F0000}"/>
    <cellStyle name="Input 3 2 3 2" xfId="20283" xr:uid="{00000000-0005-0000-0000-0000284F0000}"/>
    <cellStyle name="Input 3 2 3 2 10" xfId="20284" xr:uid="{00000000-0005-0000-0000-0000294F0000}"/>
    <cellStyle name="Input 3 2 3 2 10 2" xfId="20285" xr:uid="{00000000-0005-0000-0000-00002A4F0000}"/>
    <cellStyle name="Input 3 2 3 2 10 2 2" xfId="20286" xr:uid="{00000000-0005-0000-0000-00002B4F0000}"/>
    <cellStyle name="Input 3 2 3 2 10 3" xfId="20287" xr:uid="{00000000-0005-0000-0000-00002C4F0000}"/>
    <cellStyle name="Input 3 2 3 2 11" xfId="20288" xr:uid="{00000000-0005-0000-0000-00002D4F0000}"/>
    <cellStyle name="Input 3 2 3 2 11 2" xfId="20289" xr:uid="{00000000-0005-0000-0000-00002E4F0000}"/>
    <cellStyle name="Input 3 2 3 2 11 2 2" xfId="20290" xr:uid="{00000000-0005-0000-0000-00002F4F0000}"/>
    <cellStyle name="Input 3 2 3 2 11 3" xfId="20291" xr:uid="{00000000-0005-0000-0000-0000304F0000}"/>
    <cellStyle name="Input 3 2 3 2 12" xfId="20292" xr:uid="{00000000-0005-0000-0000-0000314F0000}"/>
    <cellStyle name="Input 3 2 3 2 12 2" xfId="20293" xr:uid="{00000000-0005-0000-0000-0000324F0000}"/>
    <cellStyle name="Input 3 2 3 2 12 2 2" xfId="20294" xr:uid="{00000000-0005-0000-0000-0000334F0000}"/>
    <cellStyle name="Input 3 2 3 2 12 3" xfId="20295" xr:uid="{00000000-0005-0000-0000-0000344F0000}"/>
    <cellStyle name="Input 3 2 3 2 13" xfId="20296" xr:uid="{00000000-0005-0000-0000-0000354F0000}"/>
    <cellStyle name="Input 3 2 3 2 13 2" xfId="20297" xr:uid="{00000000-0005-0000-0000-0000364F0000}"/>
    <cellStyle name="Input 3 2 3 2 13 2 2" xfId="20298" xr:uid="{00000000-0005-0000-0000-0000374F0000}"/>
    <cellStyle name="Input 3 2 3 2 13 3" xfId="20299" xr:uid="{00000000-0005-0000-0000-0000384F0000}"/>
    <cellStyle name="Input 3 2 3 2 14" xfId="20300" xr:uid="{00000000-0005-0000-0000-0000394F0000}"/>
    <cellStyle name="Input 3 2 3 2 14 2" xfId="20301" xr:uid="{00000000-0005-0000-0000-00003A4F0000}"/>
    <cellStyle name="Input 3 2 3 2 14 2 2" xfId="20302" xr:uid="{00000000-0005-0000-0000-00003B4F0000}"/>
    <cellStyle name="Input 3 2 3 2 14 3" xfId="20303" xr:uid="{00000000-0005-0000-0000-00003C4F0000}"/>
    <cellStyle name="Input 3 2 3 2 15" xfId="20304" xr:uid="{00000000-0005-0000-0000-00003D4F0000}"/>
    <cellStyle name="Input 3 2 3 2 15 2" xfId="20305" xr:uid="{00000000-0005-0000-0000-00003E4F0000}"/>
    <cellStyle name="Input 3 2 3 2 15 2 2" xfId="20306" xr:uid="{00000000-0005-0000-0000-00003F4F0000}"/>
    <cellStyle name="Input 3 2 3 2 15 3" xfId="20307" xr:uid="{00000000-0005-0000-0000-0000404F0000}"/>
    <cellStyle name="Input 3 2 3 2 16" xfId="20308" xr:uid="{00000000-0005-0000-0000-0000414F0000}"/>
    <cellStyle name="Input 3 2 3 2 16 2" xfId="20309" xr:uid="{00000000-0005-0000-0000-0000424F0000}"/>
    <cellStyle name="Input 3 2 3 2 16 2 2" xfId="20310" xr:uid="{00000000-0005-0000-0000-0000434F0000}"/>
    <cellStyle name="Input 3 2 3 2 16 3" xfId="20311" xr:uid="{00000000-0005-0000-0000-0000444F0000}"/>
    <cellStyle name="Input 3 2 3 2 17" xfId="20312" xr:uid="{00000000-0005-0000-0000-0000454F0000}"/>
    <cellStyle name="Input 3 2 3 2 17 2" xfId="20313" xr:uid="{00000000-0005-0000-0000-0000464F0000}"/>
    <cellStyle name="Input 3 2 3 2 17 2 2" xfId="20314" xr:uid="{00000000-0005-0000-0000-0000474F0000}"/>
    <cellStyle name="Input 3 2 3 2 17 3" xfId="20315" xr:uid="{00000000-0005-0000-0000-0000484F0000}"/>
    <cellStyle name="Input 3 2 3 2 18" xfId="20316" xr:uid="{00000000-0005-0000-0000-0000494F0000}"/>
    <cellStyle name="Input 3 2 3 2 18 2" xfId="20317" xr:uid="{00000000-0005-0000-0000-00004A4F0000}"/>
    <cellStyle name="Input 3 2 3 2 18 2 2" xfId="20318" xr:uid="{00000000-0005-0000-0000-00004B4F0000}"/>
    <cellStyle name="Input 3 2 3 2 18 3" xfId="20319" xr:uid="{00000000-0005-0000-0000-00004C4F0000}"/>
    <cellStyle name="Input 3 2 3 2 19" xfId="20320" xr:uid="{00000000-0005-0000-0000-00004D4F0000}"/>
    <cellStyle name="Input 3 2 3 2 19 2" xfId="20321" xr:uid="{00000000-0005-0000-0000-00004E4F0000}"/>
    <cellStyle name="Input 3 2 3 2 19 2 2" xfId="20322" xr:uid="{00000000-0005-0000-0000-00004F4F0000}"/>
    <cellStyle name="Input 3 2 3 2 19 3" xfId="20323" xr:uid="{00000000-0005-0000-0000-0000504F0000}"/>
    <cellStyle name="Input 3 2 3 2 2" xfId="20324" xr:uid="{00000000-0005-0000-0000-0000514F0000}"/>
    <cellStyle name="Input 3 2 3 2 2 2" xfId="20325" xr:uid="{00000000-0005-0000-0000-0000524F0000}"/>
    <cellStyle name="Input 3 2 3 2 2 2 2" xfId="20326" xr:uid="{00000000-0005-0000-0000-0000534F0000}"/>
    <cellStyle name="Input 3 2 3 2 2 3" xfId="20327" xr:uid="{00000000-0005-0000-0000-0000544F0000}"/>
    <cellStyle name="Input 3 2 3 2 2 4" xfId="20328" xr:uid="{00000000-0005-0000-0000-0000554F0000}"/>
    <cellStyle name="Input 3 2 3 2 20" xfId="20329" xr:uid="{00000000-0005-0000-0000-0000564F0000}"/>
    <cellStyle name="Input 3 2 3 2 20 2" xfId="20330" xr:uid="{00000000-0005-0000-0000-0000574F0000}"/>
    <cellStyle name="Input 3 2 3 2 20 2 2" xfId="20331" xr:uid="{00000000-0005-0000-0000-0000584F0000}"/>
    <cellStyle name="Input 3 2 3 2 20 3" xfId="20332" xr:uid="{00000000-0005-0000-0000-0000594F0000}"/>
    <cellStyle name="Input 3 2 3 2 21" xfId="20333" xr:uid="{00000000-0005-0000-0000-00005A4F0000}"/>
    <cellStyle name="Input 3 2 3 2 21 2" xfId="20334" xr:uid="{00000000-0005-0000-0000-00005B4F0000}"/>
    <cellStyle name="Input 3 2 3 2 22" xfId="20335" xr:uid="{00000000-0005-0000-0000-00005C4F0000}"/>
    <cellStyle name="Input 3 2 3 2 23" xfId="20336" xr:uid="{00000000-0005-0000-0000-00005D4F0000}"/>
    <cellStyle name="Input 3 2 3 2 3" xfId="20337" xr:uid="{00000000-0005-0000-0000-00005E4F0000}"/>
    <cellStyle name="Input 3 2 3 2 3 2" xfId="20338" xr:uid="{00000000-0005-0000-0000-00005F4F0000}"/>
    <cellStyle name="Input 3 2 3 2 3 2 2" xfId="20339" xr:uid="{00000000-0005-0000-0000-0000604F0000}"/>
    <cellStyle name="Input 3 2 3 2 3 3" xfId="20340" xr:uid="{00000000-0005-0000-0000-0000614F0000}"/>
    <cellStyle name="Input 3 2 3 2 3 4" xfId="20341" xr:uid="{00000000-0005-0000-0000-0000624F0000}"/>
    <cellStyle name="Input 3 2 3 2 4" xfId="20342" xr:uid="{00000000-0005-0000-0000-0000634F0000}"/>
    <cellStyle name="Input 3 2 3 2 4 2" xfId="20343" xr:uid="{00000000-0005-0000-0000-0000644F0000}"/>
    <cellStyle name="Input 3 2 3 2 4 2 2" xfId="20344" xr:uid="{00000000-0005-0000-0000-0000654F0000}"/>
    <cellStyle name="Input 3 2 3 2 4 3" xfId="20345" xr:uid="{00000000-0005-0000-0000-0000664F0000}"/>
    <cellStyle name="Input 3 2 3 2 5" xfId="20346" xr:uid="{00000000-0005-0000-0000-0000674F0000}"/>
    <cellStyle name="Input 3 2 3 2 5 2" xfId="20347" xr:uid="{00000000-0005-0000-0000-0000684F0000}"/>
    <cellStyle name="Input 3 2 3 2 5 2 2" xfId="20348" xr:uid="{00000000-0005-0000-0000-0000694F0000}"/>
    <cellStyle name="Input 3 2 3 2 5 3" xfId="20349" xr:uid="{00000000-0005-0000-0000-00006A4F0000}"/>
    <cellStyle name="Input 3 2 3 2 6" xfId="20350" xr:uid="{00000000-0005-0000-0000-00006B4F0000}"/>
    <cellStyle name="Input 3 2 3 2 6 2" xfId="20351" xr:uid="{00000000-0005-0000-0000-00006C4F0000}"/>
    <cellStyle name="Input 3 2 3 2 6 2 2" xfId="20352" xr:uid="{00000000-0005-0000-0000-00006D4F0000}"/>
    <cellStyle name="Input 3 2 3 2 6 3" xfId="20353" xr:uid="{00000000-0005-0000-0000-00006E4F0000}"/>
    <cellStyle name="Input 3 2 3 2 7" xfId="20354" xr:uid="{00000000-0005-0000-0000-00006F4F0000}"/>
    <cellStyle name="Input 3 2 3 2 7 2" xfId="20355" xr:uid="{00000000-0005-0000-0000-0000704F0000}"/>
    <cellStyle name="Input 3 2 3 2 7 2 2" xfId="20356" xr:uid="{00000000-0005-0000-0000-0000714F0000}"/>
    <cellStyle name="Input 3 2 3 2 7 3" xfId="20357" xr:uid="{00000000-0005-0000-0000-0000724F0000}"/>
    <cellStyle name="Input 3 2 3 2 8" xfId="20358" xr:uid="{00000000-0005-0000-0000-0000734F0000}"/>
    <cellStyle name="Input 3 2 3 2 8 2" xfId="20359" xr:uid="{00000000-0005-0000-0000-0000744F0000}"/>
    <cellStyle name="Input 3 2 3 2 8 2 2" xfId="20360" xr:uid="{00000000-0005-0000-0000-0000754F0000}"/>
    <cellStyle name="Input 3 2 3 2 8 3" xfId="20361" xr:uid="{00000000-0005-0000-0000-0000764F0000}"/>
    <cellStyle name="Input 3 2 3 2 9" xfId="20362" xr:uid="{00000000-0005-0000-0000-0000774F0000}"/>
    <cellStyle name="Input 3 2 3 2 9 2" xfId="20363" xr:uid="{00000000-0005-0000-0000-0000784F0000}"/>
    <cellStyle name="Input 3 2 3 2 9 2 2" xfId="20364" xr:uid="{00000000-0005-0000-0000-0000794F0000}"/>
    <cellStyle name="Input 3 2 3 2 9 3" xfId="20365" xr:uid="{00000000-0005-0000-0000-00007A4F0000}"/>
    <cellStyle name="Input 3 2 3 20" xfId="20366" xr:uid="{00000000-0005-0000-0000-00007B4F0000}"/>
    <cellStyle name="Input 3 2 3 3" xfId="20367" xr:uid="{00000000-0005-0000-0000-00007C4F0000}"/>
    <cellStyle name="Input 3 2 3 3 2" xfId="20368" xr:uid="{00000000-0005-0000-0000-00007D4F0000}"/>
    <cellStyle name="Input 3 2 3 3 2 2" xfId="20369" xr:uid="{00000000-0005-0000-0000-00007E4F0000}"/>
    <cellStyle name="Input 3 2 3 3 3" xfId="20370" xr:uid="{00000000-0005-0000-0000-00007F4F0000}"/>
    <cellStyle name="Input 3 2 3 3 4" xfId="20371" xr:uid="{00000000-0005-0000-0000-0000804F0000}"/>
    <cellStyle name="Input 3 2 3 4" xfId="20372" xr:uid="{00000000-0005-0000-0000-0000814F0000}"/>
    <cellStyle name="Input 3 2 3 4 2" xfId="20373" xr:uid="{00000000-0005-0000-0000-0000824F0000}"/>
    <cellStyle name="Input 3 2 3 4 2 2" xfId="20374" xr:uid="{00000000-0005-0000-0000-0000834F0000}"/>
    <cellStyle name="Input 3 2 3 4 3" xfId="20375" xr:uid="{00000000-0005-0000-0000-0000844F0000}"/>
    <cellStyle name="Input 3 2 3 4 4" xfId="20376" xr:uid="{00000000-0005-0000-0000-0000854F0000}"/>
    <cellStyle name="Input 3 2 3 5" xfId="20377" xr:uid="{00000000-0005-0000-0000-0000864F0000}"/>
    <cellStyle name="Input 3 2 3 5 2" xfId="20378" xr:uid="{00000000-0005-0000-0000-0000874F0000}"/>
    <cellStyle name="Input 3 2 3 5 2 2" xfId="20379" xr:uid="{00000000-0005-0000-0000-0000884F0000}"/>
    <cellStyle name="Input 3 2 3 5 3" xfId="20380" xr:uid="{00000000-0005-0000-0000-0000894F0000}"/>
    <cellStyle name="Input 3 2 3 6" xfId="20381" xr:uid="{00000000-0005-0000-0000-00008A4F0000}"/>
    <cellStyle name="Input 3 2 3 6 2" xfId="20382" xr:uid="{00000000-0005-0000-0000-00008B4F0000}"/>
    <cellStyle name="Input 3 2 3 6 2 2" xfId="20383" xr:uid="{00000000-0005-0000-0000-00008C4F0000}"/>
    <cellStyle name="Input 3 2 3 6 3" xfId="20384" xr:uid="{00000000-0005-0000-0000-00008D4F0000}"/>
    <cellStyle name="Input 3 2 3 7" xfId="20385" xr:uid="{00000000-0005-0000-0000-00008E4F0000}"/>
    <cellStyle name="Input 3 2 3 7 2" xfId="20386" xr:uid="{00000000-0005-0000-0000-00008F4F0000}"/>
    <cellStyle name="Input 3 2 3 7 2 2" xfId="20387" xr:uid="{00000000-0005-0000-0000-0000904F0000}"/>
    <cellStyle name="Input 3 2 3 7 3" xfId="20388" xr:uid="{00000000-0005-0000-0000-0000914F0000}"/>
    <cellStyle name="Input 3 2 3 8" xfId="20389" xr:uid="{00000000-0005-0000-0000-0000924F0000}"/>
    <cellStyle name="Input 3 2 3 8 2" xfId="20390" xr:uid="{00000000-0005-0000-0000-0000934F0000}"/>
    <cellStyle name="Input 3 2 3 8 2 2" xfId="20391" xr:uid="{00000000-0005-0000-0000-0000944F0000}"/>
    <cellStyle name="Input 3 2 3 8 3" xfId="20392" xr:uid="{00000000-0005-0000-0000-0000954F0000}"/>
    <cellStyle name="Input 3 2 3 9" xfId="20393" xr:uid="{00000000-0005-0000-0000-0000964F0000}"/>
    <cellStyle name="Input 3 2 3 9 2" xfId="20394" xr:uid="{00000000-0005-0000-0000-0000974F0000}"/>
    <cellStyle name="Input 3 2 3 9 2 2" xfId="20395" xr:uid="{00000000-0005-0000-0000-0000984F0000}"/>
    <cellStyle name="Input 3 2 3 9 3" xfId="20396" xr:uid="{00000000-0005-0000-0000-0000994F0000}"/>
    <cellStyle name="Input 3 2 4" xfId="20397" xr:uid="{00000000-0005-0000-0000-00009A4F0000}"/>
    <cellStyle name="Input 3 2 4 10" xfId="20398" xr:uid="{00000000-0005-0000-0000-00009B4F0000}"/>
    <cellStyle name="Input 3 2 4 10 2" xfId="20399" xr:uid="{00000000-0005-0000-0000-00009C4F0000}"/>
    <cellStyle name="Input 3 2 4 10 2 2" xfId="20400" xr:uid="{00000000-0005-0000-0000-00009D4F0000}"/>
    <cellStyle name="Input 3 2 4 10 3" xfId="20401" xr:uid="{00000000-0005-0000-0000-00009E4F0000}"/>
    <cellStyle name="Input 3 2 4 11" xfId="20402" xr:uid="{00000000-0005-0000-0000-00009F4F0000}"/>
    <cellStyle name="Input 3 2 4 11 2" xfId="20403" xr:uid="{00000000-0005-0000-0000-0000A04F0000}"/>
    <cellStyle name="Input 3 2 4 11 2 2" xfId="20404" xr:uid="{00000000-0005-0000-0000-0000A14F0000}"/>
    <cellStyle name="Input 3 2 4 11 3" xfId="20405" xr:uid="{00000000-0005-0000-0000-0000A24F0000}"/>
    <cellStyle name="Input 3 2 4 12" xfId="20406" xr:uid="{00000000-0005-0000-0000-0000A34F0000}"/>
    <cellStyle name="Input 3 2 4 12 2" xfId="20407" xr:uid="{00000000-0005-0000-0000-0000A44F0000}"/>
    <cellStyle name="Input 3 2 4 12 2 2" xfId="20408" xr:uid="{00000000-0005-0000-0000-0000A54F0000}"/>
    <cellStyle name="Input 3 2 4 12 3" xfId="20409" xr:uid="{00000000-0005-0000-0000-0000A64F0000}"/>
    <cellStyle name="Input 3 2 4 13" xfId="20410" xr:uid="{00000000-0005-0000-0000-0000A74F0000}"/>
    <cellStyle name="Input 3 2 4 13 2" xfId="20411" xr:uid="{00000000-0005-0000-0000-0000A84F0000}"/>
    <cellStyle name="Input 3 2 4 13 2 2" xfId="20412" xr:uid="{00000000-0005-0000-0000-0000A94F0000}"/>
    <cellStyle name="Input 3 2 4 13 3" xfId="20413" xr:uid="{00000000-0005-0000-0000-0000AA4F0000}"/>
    <cellStyle name="Input 3 2 4 14" xfId="20414" xr:uid="{00000000-0005-0000-0000-0000AB4F0000}"/>
    <cellStyle name="Input 3 2 4 14 2" xfId="20415" xr:uid="{00000000-0005-0000-0000-0000AC4F0000}"/>
    <cellStyle name="Input 3 2 4 14 2 2" xfId="20416" xr:uid="{00000000-0005-0000-0000-0000AD4F0000}"/>
    <cellStyle name="Input 3 2 4 14 3" xfId="20417" xr:uid="{00000000-0005-0000-0000-0000AE4F0000}"/>
    <cellStyle name="Input 3 2 4 15" xfId="20418" xr:uid="{00000000-0005-0000-0000-0000AF4F0000}"/>
    <cellStyle name="Input 3 2 4 15 2" xfId="20419" xr:uid="{00000000-0005-0000-0000-0000B04F0000}"/>
    <cellStyle name="Input 3 2 4 15 2 2" xfId="20420" xr:uid="{00000000-0005-0000-0000-0000B14F0000}"/>
    <cellStyle name="Input 3 2 4 15 3" xfId="20421" xr:uid="{00000000-0005-0000-0000-0000B24F0000}"/>
    <cellStyle name="Input 3 2 4 16" xfId="20422" xr:uid="{00000000-0005-0000-0000-0000B34F0000}"/>
    <cellStyle name="Input 3 2 4 16 2" xfId="20423" xr:uid="{00000000-0005-0000-0000-0000B44F0000}"/>
    <cellStyle name="Input 3 2 4 16 2 2" xfId="20424" xr:uid="{00000000-0005-0000-0000-0000B54F0000}"/>
    <cellStyle name="Input 3 2 4 16 3" xfId="20425" xr:uid="{00000000-0005-0000-0000-0000B64F0000}"/>
    <cellStyle name="Input 3 2 4 17" xfId="20426" xr:uid="{00000000-0005-0000-0000-0000B74F0000}"/>
    <cellStyle name="Input 3 2 4 17 2" xfId="20427" xr:uid="{00000000-0005-0000-0000-0000B84F0000}"/>
    <cellStyle name="Input 3 2 4 17 2 2" xfId="20428" xr:uid="{00000000-0005-0000-0000-0000B94F0000}"/>
    <cellStyle name="Input 3 2 4 17 3" xfId="20429" xr:uid="{00000000-0005-0000-0000-0000BA4F0000}"/>
    <cellStyle name="Input 3 2 4 18" xfId="20430" xr:uid="{00000000-0005-0000-0000-0000BB4F0000}"/>
    <cellStyle name="Input 3 2 4 18 2" xfId="20431" xr:uid="{00000000-0005-0000-0000-0000BC4F0000}"/>
    <cellStyle name="Input 3 2 4 18 2 2" xfId="20432" xr:uid="{00000000-0005-0000-0000-0000BD4F0000}"/>
    <cellStyle name="Input 3 2 4 18 3" xfId="20433" xr:uid="{00000000-0005-0000-0000-0000BE4F0000}"/>
    <cellStyle name="Input 3 2 4 19" xfId="20434" xr:uid="{00000000-0005-0000-0000-0000BF4F0000}"/>
    <cellStyle name="Input 3 2 4 19 2" xfId="20435" xr:uid="{00000000-0005-0000-0000-0000C04F0000}"/>
    <cellStyle name="Input 3 2 4 19 2 2" xfId="20436" xr:uid="{00000000-0005-0000-0000-0000C14F0000}"/>
    <cellStyle name="Input 3 2 4 19 3" xfId="20437" xr:uid="{00000000-0005-0000-0000-0000C24F0000}"/>
    <cellStyle name="Input 3 2 4 2" xfId="20438" xr:uid="{00000000-0005-0000-0000-0000C34F0000}"/>
    <cellStyle name="Input 3 2 4 2 10" xfId="20439" xr:uid="{00000000-0005-0000-0000-0000C44F0000}"/>
    <cellStyle name="Input 3 2 4 2 10 2" xfId="20440" xr:uid="{00000000-0005-0000-0000-0000C54F0000}"/>
    <cellStyle name="Input 3 2 4 2 10 2 2" xfId="20441" xr:uid="{00000000-0005-0000-0000-0000C64F0000}"/>
    <cellStyle name="Input 3 2 4 2 10 3" xfId="20442" xr:uid="{00000000-0005-0000-0000-0000C74F0000}"/>
    <cellStyle name="Input 3 2 4 2 11" xfId="20443" xr:uid="{00000000-0005-0000-0000-0000C84F0000}"/>
    <cellStyle name="Input 3 2 4 2 11 2" xfId="20444" xr:uid="{00000000-0005-0000-0000-0000C94F0000}"/>
    <cellStyle name="Input 3 2 4 2 11 2 2" xfId="20445" xr:uid="{00000000-0005-0000-0000-0000CA4F0000}"/>
    <cellStyle name="Input 3 2 4 2 11 3" xfId="20446" xr:uid="{00000000-0005-0000-0000-0000CB4F0000}"/>
    <cellStyle name="Input 3 2 4 2 12" xfId="20447" xr:uid="{00000000-0005-0000-0000-0000CC4F0000}"/>
    <cellStyle name="Input 3 2 4 2 12 2" xfId="20448" xr:uid="{00000000-0005-0000-0000-0000CD4F0000}"/>
    <cellStyle name="Input 3 2 4 2 12 2 2" xfId="20449" xr:uid="{00000000-0005-0000-0000-0000CE4F0000}"/>
    <cellStyle name="Input 3 2 4 2 12 3" xfId="20450" xr:uid="{00000000-0005-0000-0000-0000CF4F0000}"/>
    <cellStyle name="Input 3 2 4 2 13" xfId="20451" xr:uid="{00000000-0005-0000-0000-0000D04F0000}"/>
    <cellStyle name="Input 3 2 4 2 13 2" xfId="20452" xr:uid="{00000000-0005-0000-0000-0000D14F0000}"/>
    <cellStyle name="Input 3 2 4 2 13 2 2" xfId="20453" xr:uid="{00000000-0005-0000-0000-0000D24F0000}"/>
    <cellStyle name="Input 3 2 4 2 13 3" xfId="20454" xr:uid="{00000000-0005-0000-0000-0000D34F0000}"/>
    <cellStyle name="Input 3 2 4 2 14" xfId="20455" xr:uid="{00000000-0005-0000-0000-0000D44F0000}"/>
    <cellStyle name="Input 3 2 4 2 14 2" xfId="20456" xr:uid="{00000000-0005-0000-0000-0000D54F0000}"/>
    <cellStyle name="Input 3 2 4 2 14 2 2" xfId="20457" xr:uid="{00000000-0005-0000-0000-0000D64F0000}"/>
    <cellStyle name="Input 3 2 4 2 14 3" xfId="20458" xr:uid="{00000000-0005-0000-0000-0000D74F0000}"/>
    <cellStyle name="Input 3 2 4 2 15" xfId="20459" xr:uid="{00000000-0005-0000-0000-0000D84F0000}"/>
    <cellStyle name="Input 3 2 4 2 15 2" xfId="20460" xr:uid="{00000000-0005-0000-0000-0000D94F0000}"/>
    <cellStyle name="Input 3 2 4 2 15 2 2" xfId="20461" xr:uid="{00000000-0005-0000-0000-0000DA4F0000}"/>
    <cellStyle name="Input 3 2 4 2 15 3" xfId="20462" xr:uid="{00000000-0005-0000-0000-0000DB4F0000}"/>
    <cellStyle name="Input 3 2 4 2 16" xfId="20463" xr:uid="{00000000-0005-0000-0000-0000DC4F0000}"/>
    <cellStyle name="Input 3 2 4 2 16 2" xfId="20464" xr:uid="{00000000-0005-0000-0000-0000DD4F0000}"/>
    <cellStyle name="Input 3 2 4 2 16 2 2" xfId="20465" xr:uid="{00000000-0005-0000-0000-0000DE4F0000}"/>
    <cellStyle name="Input 3 2 4 2 16 3" xfId="20466" xr:uid="{00000000-0005-0000-0000-0000DF4F0000}"/>
    <cellStyle name="Input 3 2 4 2 17" xfId="20467" xr:uid="{00000000-0005-0000-0000-0000E04F0000}"/>
    <cellStyle name="Input 3 2 4 2 17 2" xfId="20468" xr:uid="{00000000-0005-0000-0000-0000E14F0000}"/>
    <cellStyle name="Input 3 2 4 2 17 2 2" xfId="20469" xr:uid="{00000000-0005-0000-0000-0000E24F0000}"/>
    <cellStyle name="Input 3 2 4 2 17 3" xfId="20470" xr:uid="{00000000-0005-0000-0000-0000E34F0000}"/>
    <cellStyle name="Input 3 2 4 2 18" xfId="20471" xr:uid="{00000000-0005-0000-0000-0000E44F0000}"/>
    <cellStyle name="Input 3 2 4 2 18 2" xfId="20472" xr:uid="{00000000-0005-0000-0000-0000E54F0000}"/>
    <cellStyle name="Input 3 2 4 2 18 2 2" xfId="20473" xr:uid="{00000000-0005-0000-0000-0000E64F0000}"/>
    <cellStyle name="Input 3 2 4 2 18 3" xfId="20474" xr:uid="{00000000-0005-0000-0000-0000E74F0000}"/>
    <cellStyle name="Input 3 2 4 2 19" xfId="20475" xr:uid="{00000000-0005-0000-0000-0000E84F0000}"/>
    <cellStyle name="Input 3 2 4 2 19 2" xfId="20476" xr:uid="{00000000-0005-0000-0000-0000E94F0000}"/>
    <cellStyle name="Input 3 2 4 2 19 2 2" xfId="20477" xr:uid="{00000000-0005-0000-0000-0000EA4F0000}"/>
    <cellStyle name="Input 3 2 4 2 19 3" xfId="20478" xr:uid="{00000000-0005-0000-0000-0000EB4F0000}"/>
    <cellStyle name="Input 3 2 4 2 2" xfId="20479" xr:uid="{00000000-0005-0000-0000-0000EC4F0000}"/>
    <cellStyle name="Input 3 2 4 2 2 2" xfId="20480" xr:uid="{00000000-0005-0000-0000-0000ED4F0000}"/>
    <cellStyle name="Input 3 2 4 2 2 2 2" xfId="20481" xr:uid="{00000000-0005-0000-0000-0000EE4F0000}"/>
    <cellStyle name="Input 3 2 4 2 2 3" xfId="20482" xr:uid="{00000000-0005-0000-0000-0000EF4F0000}"/>
    <cellStyle name="Input 3 2 4 2 2 4" xfId="20483" xr:uid="{00000000-0005-0000-0000-0000F04F0000}"/>
    <cellStyle name="Input 3 2 4 2 20" xfId="20484" xr:uid="{00000000-0005-0000-0000-0000F14F0000}"/>
    <cellStyle name="Input 3 2 4 2 20 2" xfId="20485" xr:uid="{00000000-0005-0000-0000-0000F24F0000}"/>
    <cellStyle name="Input 3 2 4 2 20 2 2" xfId="20486" xr:uid="{00000000-0005-0000-0000-0000F34F0000}"/>
    <cellStyle name="Input 3 2 4 2 20 3" xfId="20487" xr:uid="{00000000-0005-0000-0000-0000F44F0000}"/>
    <cellStyle name="Input 3 2 4 2 21" xfId="20488" xr:uid="{00000000-0005-0000-0000-0000F54F0000}"/>
    <cellStyle name="Input 3 2 4 2 21 2" xfId="20489" xr:uid="{00000000-0005-0000-0000-0000F64F0000}"/>
    <cellStyle name="Input 3 2 4 2 22" xfId="20490" xr:uid="{00000000-0005-0000-0000-0000F74F0000}"/>
    <cellStyle name="Input 3 2 4 2 23" xfId="20491" xr:uid="{00000000-0005-0000-0000-0000F84F0000}"/>
    <cellStyle name="Input 3 2 4 2 3" xfId="20492" xr:uid="{00000000-0005-0000-0000-0000F94F0000}"/>
    <cellStyle name="Input 3 2 4 2 3 2" xfId="20493" xr:uid="{00000000-0005-0000-0000-0000FA4F0000}"/>
    <cellStyle name="Input 3 2 4 2 3 2 2" xfId="20494" xr:uid="{00000000-0005-0000-0000-0000FB4F0000}"/>
    <cellStyle name="Input 3 2 4 2 3 3" xfId="20495" xr:uid="{00000000-0005-0000-0000-0000FC4F0000}"/>
    <cellStyle name="Input 3 2 4 2 4" xfId="20496" xr:uid="{00000000-0005-0000-0000-0000FD4F0000}"/>
    <cellStyle name="Input 3 2 4 2 4 2" xfId="20497" xr:uid="{00000000-0005-0000-0000-0000FE4F0000}"/>
    <cellStyle name="Input 3 2 4 2 4 2 2" xfId="20498" xr:uid="{00000000-0005-0000-0000-0000FF4F0000}"/>
    <cellStyle name="Input 3 2 4 2 4 3" xfId="20499" xr:uid="{00000000-0005-0000-0000-000000500000}"/>
    <cellStyle name="Input 3 2 4 2 5" xfId="20500" xr:uid="{00000000-0005-0000-0000-000001500000}"/>
    <cellStyle name="Input 3 2 4 2 5 2" xfId="20501" xr:uid="{00000000-0005-0000-0000-000002500000}"/>
    <cellStyle name="Input 3 2 4 2 5 2 2" xfId="20502" xr:uid="{00000000-0005-0000-0000-000003500000}"/>
    <cellStyle name="Input 3 2 4 2 5 3" xfId="20503" xr:uid="{00000000-0005-0000-0000-000004500000}"/>
    <cellStyle name="Input 3 2 4 2 6" xfId="20504" xr:uid="{00000000-0005-0000-0000-000005500000}"/>
    <cellStyle name="Input 3 2 4 2 6 2" xfId="20505" xr:uid="{00000000-0005-0000-0000-000006500000}"/>
    <cellStyle name="Input 3 2 4 2 6 2 2" xfId="20506" xr:uid="{00000000-0005-0000-0000-000007500000}"/>
    <cellStyle name="Input 3 2 4 2 6 3" xfId="20507" xr:uid="{00000000-0005-0000-0000-000008500000}"/>
    <cellStyle name="Input 3 2 4 2 7" xfId="20508" xr:uid="{00000000-0005-0000-0000-000009500000}"/>
    <cellStyle name="Input 3 2 4 2 7 2" xfId="20509" xr:uid="{00000000-0005-0000-0000-00000A500000}"/>
    <cellStyle name="Input 3 2 4 2 7 2 2" xfId="20510" xr:uid="{00000000-0005-0000-0000-00000B500000}"/>
    <cellStyle name="Input 3 2 4 2 7 3" xfId="20511" xr:uid="{00000000-0005-0000-0000-00000C500000}"/>
    <cellStyle name="Input 3 2 4 2 8" xfId="20512" xr:uid="{00000000-0005-0000-0000-00000D500000}"/>
    <cellStyle name="Input 3 2 4 2 8 2" xfId="20513" xr:uid="{00000000-0005-0000-0000-00000E500000}"/>
    <cellStyle name="Input 3 2 4 2 8 2 2" xfId="20514" xr:uid="{00000000-0005-0000-0000-00000F500000}"/>
    <cellStyle name="Input 3 2 4 2 8 3" xfId="20515" xr:uid="{00000000-0005-0000-0000-000010500000}"/>
    <cellStyle name="Input 3 2 4 2 9" xfId="20516" xr:uid="{00000000-0005-0000-0000-000011500000}"/>
    <cellStyle name="Input 3 2 4 2 9 2" xfId="20517" xr:uid="{00000000-0005-0000-0000-000012500000}"/>
    <cellStyle name="Input 3 2 4 2 9 2 2" xfId="20518" xr:uid="{00000000-0005-0000-0000-000013500000}"/>
    <cellStyle name="Input 3 2 4 2 9 3" xfId="20519" xr:uid="{00000000-0005-0000-0000-000014500000}"/>
    <cellStyle name="Input 3 2 4 20" xfId="20520" xr:uid="{00000000-0005-0000-0000-000015500000}"/>
    <cellStyle name="Input 3 2 4 20 2" xfId="20521" xr:uid="{00000000-0005-0000-0000-000016500000}"/>
    <cellStyle name="Input 3 2 4 20 2 2" xfId="20522" xr:uid="{00000000-0005-0000-0000-000017500000}"/>
    <cellStyle name="Input 3 2 4 20 3" xfId="20523" xr:uid="{00000000-0005-0000-0000-000018500000}"/>
    <cellStyle name="Input 3 2 4 21" xfId="20524" xr:uid="{00000000-0005-0000-0000-000019500000}"/>
    <cellStyle name="Input 3 2 4 21 2" xfId="20525" xr:uid="{00000000-0005-0000-0000-00001A500000}"/>
    <cellStyle name="Input 3 2 4 21 2 2" xfId="20526" xr:uid="{00000000-0005-0000-0000-00001B500000}"/>
    <cellStyle name="Input 3 2 4 21 3" xfId="20527" xr:uid="{00000000-0005-0000-0000-00001C500000}"/>
    <cellStyle name="Input 3 2 4 22" xfId="20528" xr:uid="{00000000-0005-0000-0000-00001D500000}"/>
    <cellStyle name="Input 3 2 4 22 2" xfId="20529" xr:uid="{00000000-0005-0000-0000-00001E500000}"/>
    <cellStyle name="Input 3 2 4 23" xfId="20530" xr:uid="{00000000-0005-0000-0000-00001F500000}"/>
    <cellStyle name="Input 3 2 4 24" xfId="20531" xr:uid="{00000000-0005-0000-0000-000020500000}"/>
    <cellStyle name="Input 3 2 4 3" xfId="20532" xr:uid="{00000000-0005-0000-0000-000021500000}"/>
    <cellStyle name="Input 3 2 4 3 2" xfId="20533" xr:uid="{00000000-0005-0000-0000-000022500000}"/>
    <cellStyle name="Input 3 2 4 3 2 2" xfId="20534" xr:uid="{00000000-0005-0000-0000-000023500000}"/>
    <cellStyle name="Input 3 2 4 3 3" xfId="20535" xr:uid="{00000000-0005-0000-0000-000024500000}"/>
    <cellStyle name="Input 3 2 4 3 4" xfId="20536" xr:uid="{00000000-0005-0000-0000-000025500000}"/>
    <cellStyle name="Input 3 2 4 4" xfId="20537" xr:uid="{00000000-0005-0000-0000-000026500000}"/>
    <cellStyle name="Input 3 2 4 4 2" xfId="20538" xr:uid="{00000000-0005-0000-0000-000027500000}"/>
    <cellStyle name="Input 3 2 4 4 2 2" xfId="20539" xr:uid="{00000000-0005-0000-0000-000028500000}"/>
    <cellStyle name="Input 3 2 4 4 3" xfId="20540" xr:uid="{00000000-0005-0000-0000-000029500000}"/>
    <cellStyle name="Input 3 2 4 4 4" xfId="20541" xr:uid="{00000000-0005-0000-0000-00002A500000}"/>
    <cellStyle name="Input 3 2 4 5" xfId="20542" xr:uid="{00000000-0005-0000-0000-00002B500000}"/>
    <cellStyle name="Input 3 2 4 5 2" xfId="20543" xr:uid="{00000000-0005-0000-0000-00002C500000}"/>
    <cellStyle name="Input 3 2 4 5 2 2" xfId="20544" xr:uid="{00000000-0005-0000-0000-00002D500000}"/>
    <cellStyle name="Input 3 2 4 5 3" xfId="20545" xr:uid="{00000000-0005-0000-0000-00002E500000}"/>
    <cellStyle name="Input 3 2 4 6" xfId="20546" xr:uid="{00000000-0005-0000-0000-00002F500000}"/>
    <cellStyle name="Input 3 2 4 6 2" xfId="20547" xr:uid="{00000000-0005-0000-0000-000030500000}"/>
    <cellStyle name="Input 3 2 4 6 2 2" xfId="20548" xr:uid="{00000000-0005-0000-0000-000031500000}"/>
    <cellStyle name="Input 3 2 4 6 3" xfId="20549" xr:uid="{00000000-0005-0000-0000-000032500000}"/>
    <cellStyle name="Input 3 2 4 7" xfId="20550" xr:uid="{00000000-0005-0000-0000-000033500000}"/>
    <cellStyle name="Input 3 2 4 7 2" xfId="20551" xr:uid="{00000000-0005-0000-0000-000034500000}"/>
    <cellStyle name="Input 3 2 4 7 2 2" xfId="20552" xr:uid="{00000000-0005-0000-0000-000035500000}"/>
    <cellStyle name="Input 3 2 4 7 3" xfId="20553" xr:uid="{00000000-0005-0000-0000-000036500000}"/>
    <cellStyle name="Input 3 2 4 8" xfId="20554" xr:uid="{00000000-0005-0000-0000-000037500000}"/>
    <cellStyle name="Input 3 2 4 8 2" xfId="20555" xr:uid="{00000000-0005-0000-0000-000038500000}"/>
    <cellStyle name="Input 3 2 4 8 2 2" xfId="20556" xr:uid="{00000000-0005-0000-0000-000039500000}"/>
    <cellStyle name="Input 3 2 4 8 3" xfId="20557" xr:uid="{00000000-0005-0000-0000-00003A500000}"/>
    <cellStyle name="Input 3 2 4 9" xfId="20558" xr:uid="{00000000-0005-0000-0000-00003B500000}"/>
    <cellStyle name="Input 3 2 4 9 2" xfId="20559" xr:uid="{00000000-0005-0000-0000-00003C500000}"/>
    <cellStyle name="Input 3 2 4 9 2 2" xfId="20560" xr:uid="{00000000-0005-0000-0000-00003D500000}"/>
    <cellStyle name="Input 3 2 4 9 3" xfId="20561" xr:uid="{00000000-0005-0000-0000-00003E500000}"/>
    <cellStyle name="Input 3 2 5" xfId="20562" xr:uid="{00000000-0005-0000-0000-00003F500000}"/>
    <cellStyle name="Input 3 2 5 10" xfId="20563" xr:uid="{00000000-0005-0000-0000-000040500000}"/>
    <cellStyle name="Input 3 2 5 10 2" xfId="20564" xr:uid="{00000000-0005-0000-0000-000041500000}"/>
    <cellStyle name="Input 3 2 5 10 2 2" xfId="20565" xr:uid="{00000000-0005-0000-0000-000042500000}"/>
    <cellStyle name="Input 3 2 5 10 3" xfId="20566" xr:uid="{00000000-0005-0000-0000-000043500000}"/>
    <cellStyle name="Input 3 2 5 11" xfId="20567" xr:uid="{00000000-0005-0000-0000-000044500000}"/>
    <cellStyle name="Input 3 2 5 11 2" xfId="20568" xr:uid="{00000000-0005-0000-0000-000045500000}"/>
    <cellStyle name="Input 3 2 5 11 2 2" xfId="20569" xr:uid="{00000000-0005-0000-0000-000046500000}"/>
    <cellStyle name="Input 3 2 5 11 3" xfId="20570" xr:uid="{00000000-0005-0000-0000-000047500000}"/>
    <cellStyle name="Input 3 2 5 12" xfId="20571" xr:uid="{00000000-0005-0000-0000-000048500000}"/>
    <cellStyle name="Input 3 2 5 12 2" xfId="20572" xr:uid="{00000000-0005-0000-0000-000049500000}"/>
    <cellStyle name="Input 3 2 5 12 2 2" xfId="20573" xr:uid="{00000000-0005-0000-0000-00004A500000}"/>
    <cellStyle name="Input 3 2 5 12 3" xfId="20574" xr:uid="{00000000-0005-0000-0000-00004B500000}"/>
    <cellStyle name="Input 3 2 5 13" xfId="20575" xr:uid="{00000000-0005-0000-0000-00004C500000}"/>
    <cellStyle name="Input 3 2 5 13 2" xfId="20576" xr:uid="{00000000-0005-0000-0000-00004D500000}"/>
    <cellStyle name="Input 3 2 5 13 2 2" xfId="20577" xr:uid="{00000000-0005-0000-0000-00004E500000}"/>
    <cellStyle name="Input 3 2 5 13 3" xfId="20578" xr:uid="{00000000-0005-0000-0000-00004F500000}"/>
    <cellStyle name="Input 3 2 5 14" xfId="20579" xr:uid="{00000000-0005-0000-0000-000050500000}"/>
    <cellStyle name="Input 3 2 5 14 2" xfId="20580" xr:uid="{00000000-0005-0000-0000-000051500000}"/>
    <cellStyle name="Input 3 2 5 14 2 2" xfId="20581" xr:uid="{00000000-0005-0000-0000-000052500000}"/>
    <cellStyle name="Input 3 2 5 14 3" xfId="20582" xr:uid="{00000000-0005-0000-0000-000053500000}"/>
    <cellStyle name="Input 3 2 5 15" xfId="20583" xr:uid="{00000000-0005-0000-0000-000054500000}"/>
    <cellStyle name="Input 3 2 5 15 2" xfId="20584" xr:uid="{00000000-0005-0000-0000-000055500000}"/>
    <cellStyle name="Input 3 2 5 15 2 2" xfId="20585" xr:uid="{00000000-0005-0000-0000-000056500000}"/>
    <cellStyle name="Input 3 2 5 15 3" xfId="20586" xr:uid="{00000000-0005-0000-0000-000057500000}"/>
    <cellStyle name="Input 3 2 5 16" xfId="20587" xr:uid="{00000000-0005-0000-0000-000058500000}"/>
    <cellStyle name="Input 3 2 5 16 2" xfId="20588" xr:uid="{00000000-0005-0000-0000-000059500000}"/>
    <cellStyle name="Input 3 2 5 16 2 2" xfId="20589" xr:uid="{00000000-0005-0000-0000-00005A500000}"/>
    <cellStyle name="Input 3 2 5 16 3" xfId="20590" xr:uid="{00000000-0005-0000-0000-00005B500000}"/>
    <cellStyle name="Input 3 2 5 17" xfId="20591" xr:uid="{00000000-0005-0000-0000-00005C500000}"/>
    <cellStyle name="Input 3 2 5 17 2" xfId="20592" xr:uid="{00000000-0005-0000-0000-00005D500000}"/>
    <cellStyle name="Input 3 2 5 17 2 2" xfId="20593" xr:uid="{00000000-0005-0000-0000-00005E500000}"/>
    <cellStyle name="Input 3 2 5 17 3" xfId="20594" xr:uid="{00000000-0005-0000-0000-00005F500000}"/>
    <cellStyle name="Input 3 2 5 18" xfId="20595" xr:uid="{00000000-0005-0000-0000-000060500000}"/>
    <cellStyle name="Input 3 2 5 18 2" xfId="20596" xr:uid="{00000000-0005-0000-0000-000061500000}"/>
    <cellStyle name="Input 3 2 5 18 2 2" xfId="20597" xr:uid="{00000000-0005-0000-0000-000062500000}"/>
    <cellStyle name="Input 3 2 5 18 3" xfId="20598" xr:uid="{00000000-0005-0000-0000-000063500000}"/>
    <cellStyle name="Input 3 2 5 19" xfId="20599" xr:uid="{00000000-0005-0000-0000-000064500000}"/>
    <cellStyle name="Input 3 2 5 19 2" xfId="20600" xr:uid="{00000000-0005-0000-0000-000065500000}"/>
    <cellStyle name="Input 3 2 5 19 2 2" xfId="20601" xr:uid="{00000000-0005-0000-0000-000066500000}"/>
    <cellStyle name="Input 3 2 5 19 3" xfId="20602" xr:uid="{00000000-0005-0000-0000-000067500000}"/>
    <cellStyle name="Input 3 2 5 2" xfId="20603" xr:uid="{00000000-0005-0000-0000-000068500000}"/>
    <cellStyle name="Input 3 2 5 2 2" xfId="20604" xr:uid="{00000000-0005-0000-0000-000069500000}"/>
    <cellStyle name="Input 3 2 5 2 2 2" xfId="20605" xr:uid="{00000000-0005-0000-0000-00006A500000}"/>
    <cellStyle name="Input 3 2 5 2 3" xfId="20606" xr:uid="{00000000-0005-0000-0000-00006B500000}"/>
    <cellStyle name="Input 3 2 5 2 4" xfId="20607" xr:uid="{00000000-0005-0000-0000-00006C500000}"/>
    <cellStyle name="Input 3 2 5 20" xfId="20608" xr:uid="{00000000-0005-0000-0000-00006D500000}"/>
    <cellStyle name="Input 3 2 5 20 2" xfId="20609" xr:uid="{00000000-0005-0000-0000-00006E500000}"/>
    <cellStyle name="Input 3 2 5 20 2 2" xfId="20610" xr:uid="{00000000-0005-0000-0000-00006F500000}"/>
    <cellStyle name="Input 3 2 5 20 3" xfId="20611" xr:uid="{00000000-0005-0000-0000-000070500000}"/>
    <cellStyle name="Input 3 2 5 21" xfId="20612" xr:uid="{00000000-0005-0000-0000-000071500000}"/>
    <cellStyle name="Input 3 2 5 21 2" xfId="20613" xr:uid="{00000000-0005-0000-0000-000072500000}"/>
    <cellStyle name="Input 3 2 5 22" xfId="20614" xr:uid="{00000000-0005-0000-0000-000073500000}"/>
    <cellStyle name="Input 3 2 5 23" xfId="20615" xr:uid="{00000000-0005-0000-0000-000074500000}"/>
    <cellStyle name="Input 3 2 5 3" xfId="20616" xr:uid="{00000000-0005-0000-0000-000075500000}"/>
    <cellStyle name="Input 3 2 5 3 2" xfId="20617" xr:uid="{00000000-0005-0000-0000-000076500000}"/>
    <cellStyle name="Input 3 2 5 3 2 2" xfId="20618" xr:uid="{00000000-0005-0000-0000-000077500000}"/>
    <cellStyle name="Input 3 2 5 3 3" xfId="20619" xr:uid="{00000000-0005-0000-0000-000078500000}"/>
    <cellStyle name="Input 3 2 5 4" xfId="20620" xr:uid="{00000000-0005-0000-0000-000079500000}"/>
    <cellStyle name="Input 3 2 5 4 2" xfId="20621" xr:uid="{00000000-0005-0000-0000-00007A500000}"/>
    <cellStyle name="Input 3 2 5 4 2 2" xfId="20622" xr:uid="{00000000-0005-0000-0000-00007B500000}"/>
    <cellStyle name="Input 3 2 5 4 3" xfId="20623" xr:uid="{00000000-0005-0000-0000-00007C500000}"/>
    <cellStyle name="Input 3 2 5 5" xfId="20624" xr:uid="{00000000-0005-0000-0000-00007D500000}"/>
    <cellStyle name="Input 3 2 5 5 2" xfId="20625" xr:uid="{00000000-0005-0000-0000-00007E500000}"/>
    <cellStyle name="Input 3 2 5 5 2 2" xfId="20626" xr:uid="{00000000-0005-0000-0000-00007F500000}"/>
    <cellStyle name="Input 3 2 5 5 3" xfId="20627" xr:uid="{00000000-0005-0000-0000-000080500000}"/>
    <cellStyle name="Input 3 2 5 6" xfId="20628" xr:uid="{00000000-0005-0000-0000-000081500000}"/>
    <cellStyle name="Input 3 2 5 6 2" xfId="20629" xr:uid="{00000000-0005-0000-0000-000082500000}"/>
    <cellStyle name="Input 3 2 5 6 2 2" xfId="20630" xr:uid="{00000000-0005-0000-0000-000083500000}"/>
    <cellStyle name="Input 3 2 5 6 3" xfId="20631" xr:uid="{00000000-0005-0000-0000-000084500000}"/>
    <cellStyle name="Input 3 2 5 7" xfId="20632" xr:uid="{00000000-0005-0000-0000-000085500000}"/>
    <cellStyle name="Input 3 2 5 7 2" xfId="20633" xr:uid="{00000000-0005-0000-0000-000086500000}"/>
    <cellStyle name="Input 3 2 5 7 2 2" xfId="20634" xr:uid="{00000000-0005-0000-0000-000087500000}"/>
    <cellStyle name="Input 3 2 5 7 3" xfId="20635" xr:uid="{00000000-0005-0000-0000-000088500000}"/>
    <cellStyle name="Input 3 2 5 8" xfId="20636" xr:uid="{00000000-0005-0000-0000-000089500000}"/>
    <cellStyle name="Input 3 2 5 8 2" xfId="20637" xr:uid="{00000000-0005-0000-0000-00008A500000}"/>
    <cellStyle name="Input 3 2 5 8 2 2" xfId="20638" xr:uid="{00000000-0005-0000-0000-00008B500000}"/>
    <cellStyle name="Input 3 2 5 8 3" xfId="20639" xr:uid="{00000000-0005-0000-0000-00008C500000}"/>
    <cellStyle name="Input 3 2 5 9" xfId="20640" xr:uid="{00000000-0005-0000-0000-00008D500000}"/>
    <cellStyle name="Input 3 2 5 9 2" xfId="20641" xr:uid="{00000000-0005-0000-0000-00008E500000}"/>
    <cellStyle name="Input 3 2 5 9 2 2" xfId="20642" xr:uid="{00000000-0005-0000-0000-00008F500000}"/>
    <cellStyle name="Input 3 2 5 9 3" xfId="20643" xr:uid="{00000000-0005-0000-0000-000090500000}"/>
    <cellStyle name="Input 3 2 6" xfId="20644" xr:uid="{00000000-0005-0000-0000-000091500000}"/>
    <cellStyle name="Input 3 2 6 2" xfId="20645" xr:uid="{00000000-0005-0000-0000-000092500000}"/>
    <cellStyle name="Input 3 2 6 2 2" xfId="20646" xr:uid="{00000000-0005-0000-0000-000093500000}"/>
    <cellStyle name="Input 3 2 6 3" xfId="20647" xr:uid="{00000000-0005-0000-0000-000094500000}"/>
    <cellStyle name="Input 3 2 6 4" xfId="20648" xr:uid="{00000000-0005-0000-0000-000095500000}"/>
    <cellStyle name="Input 3 2 7" xfId="20649" xr:uid="{00000000-0005-0000-0000-000096500000}"/>
    <cellStyle name="Input 3 2 7 2" xfId="20650" xr:uid="{00000000-0005-0000-0000-000097500000}"/>
    <cellStyle name="Input 3 2 7 2 2" xfId="20651" xr:uid="{00000000-0005-0000-0000-000098500000}"/>
    <cellStyle name="Input 3 2 7 3" xfId="20652" xr:uid="{00000000-0005-0000-0000-000099500000}"/>
    <cellStyle name="Input 3 2 8" xfId="20653" xr:uid="{00000000-0005-0000-0000-00009A500000}"/>
    <cellStyle name="Input 3 2 8 2" xfId="20654" xr:uid="{00000000-0005-0000-0000-00009B500000}"/>
    <cellStyle name="Input 3 2 8 2 2" xfId="20655" xr:uid="{00000000-0005-0000-0000-00009C500000}"/>
    <cellStyle name="Input 3 2 8 3" xfId="20656" xr:uid="{00000000-0005-0000-0000-00009D500000}"/>
    <cellStyle name="Input 3 2 9" xfId="20657" xr:uid="{00000000-0005-0000-0000-00009E500000}"/>
    <cellStyle name="Input 3 2 9 2" xfId="20658" xr:uid="{00000000-0005-0000-0000-00009F500000}"/>
    <cellStyle name="Input 3 2 9 2 2" xfId="20659" xr:uid="{00000000-0005-0000-0000-0000A0500000}"/>
    <cellStyle name="Input 3 2 9 3" xfId="20660" xr:uid="{00000000-0005-0000-0000-0000A1500000}"/>
    <cellStyle name="Input 3 20" xfId="20661" xr:uid="{00000000-0005-0000-0000-0000A2500000}"/>
    <cellStyle name="Input 3 20 2" xfId="20662" xr:uid="{00000000-0005-0000-0000-0000A3500000}"/>
    <cellStyle name="Input 3 20 2 2" xfId="20663" xr:uid="{00000000-0005-0000-0000-0000A4500000}"/>
    <cellStyle name="Input 3 20 3" xfId="20664" xr:uid="{00000000-0005-0000-0000-0000A5500000}"/>
    <cellStyle name="Input 3 21" xfId="20665" xr:uid="{00000000-0005-0000-0000-0000A6500000}"/>
    <cellStyle name="Input 3 21 2" xfId="20666" xr:uid="{00000000-0005-0000-0000-0000A7500000}"/>
    <cellStyle name="Input 3 21 2 2" xfId="20667" xr:uid="{00000000-0005-0000-0000-0000A8500000}"/>
    <cellStyle name="Input 3 21 3" xfId="20668" xr:uid="{00000000-0005-0000-0000-0000A9500000}"/>
    <cellStyle name="Input 3 22" xfId="20669" xr:uid="{00000000-0005-0000-0000-0000AA500000}"/>
    <cellStyle name="Input 3 22 2" xfId="20670" xr:uid="{00000000-0005-0000-0000-0000AB500000}"/>
    <cellStyle name="Input 3 23" xfId="20671" xr:uid="{00000000-0005-0000-0000-0000AC500000}"/>
    <cellStyle name="Input 3 24" xfId="20672" xr:uid="{00000000-0005-0000-0000-0000AD500000}"/>
    <cellStyle name="Input 3 25" xfId="20673" xr:uid="{00000000-0005-0000-0000-0000AE500000}"/>
    <cellStyle name="Input 3 26" xfId="20674" xr:uid="{00000000-0005-0000-0000-0000AF500000}"/>
    <cellStyle name="Input 3 27" xfId="20675" xr:uid="{00000000-0005-0000-0000-0000B0500000}"/>
    <cellStyle name="Input 3 3" xfId="20676" xr:uid="{00000000-0005-0000-0000-0000B1500000}"/>
    <cellStyle name="Input 3 3 10" xfId="20677" xr:uid="{00000000-0005-0000-0000-0000B2500000}"/>
    <cellStyle name="Input 3 3 10 2" xfId="20678" xr:uid="{00000000-0005-0000-0000-0000B3500000}"/>
    <cellStyle name="Input 3 3 10 2 2" xfId="20679" xr:uid="{00000000-0005-0000-0000-0000B4500000}"/>
    <cellStyle name="Input 3 3 10 3" xfId="20680" xr:uid="{00000000-0005-0000-0000-0000B5500000}"/>
    <cellStyle name="Input 3 3 11" xfId="20681" xr:uid="{00000000-0005-0000-0000-0000B6500000}"/>
    <cellStyle name="Input 3 3 11 2" xfId="20682" xr:uid="{00000000-0005-0000-0000-0000B7500000}"/>
    <cellStyle name="Input 3 3 11 2 2" xfId="20683" xr:uid="{00000000-0005-0000-0000-0000B8500000}"/>
    <cellStyle name="Input 3 3 11 3" xfId="20684" xr:uid="{00000000-0005-0000-0000-0000B9500000}"/>
    <cellStyle name="Input 3 3 12" xfId="20685" xr:uid="{00000000-0005-0000-0000-0000BA500000}"/>
    <cellStyle name="Input 3 3 12 2" xfId="20686" xr:uid="{00000000-0005-0000-0000-0000BB500000}"/>
    <cellStyle name="Input 3 3 12 2 2" xfId="20687" xr:uid="{00000000-0005-0000-0000-0000BC500000}"/>
    <cellStyle name="Input 3 3 12 3" xfId="20688" xr:uid="{00000000-0005-0000-0000-0000BD500000}"/>
    <cellStyle name="Input 3 3 13" xfId="20689" xr:uid="{00000000-0005-0000-0000-0000BE500000}"/>
    <cellStyle name="Input 3 3 13 2" xfId="20690" xr:uid="{00000000-0005-0000-0000-0000BF500000}"/>
    <cellStyle name="Input 3 3 13 2 2" xfId="20691" xr:uid="{00000000-0005-0000-0000-0000C0500000}"/>
    <cellStyle name="Input 3 3 13 3" xfId="20692" xr:uid="{00000000-0005-0000-0000-0000C1500000}"/>
    <cellStyle name="Input 3 3 14" xfId="20693" xr:uid="{00000000-0005-0000-0000-0000C2500000}"/>
    <cellStyle name="Input 3 3 14 2" xfId="20694" xr:uid="{00000000-0005-0000-0000-0000C3500000}"/>
    <cellStyle name="Input 3 3 14 2 2" xfId="20695" xr:uid="{00000000-0005-0000-0000-0000C4500000}"/>
    <cellStyle name="Input 3 3 14 3" xfId="20696" xr:uid="{00000000-0005-0000-0000-0000C5500000}"/>
    <cellStyle name="Input 3 3 15" xfId="20697" xr:uid="{00000000-0005-0000-0000-0000C6500000}"/>
    <cellStyle name="Input 3 3 15 2" xfId="20698" xr:uid="{00000000-0005-0000-0000-0000C7500000}"/>
    <cellStyle name="Input 3 3 15 2 2" xfId="20699" xr:uid="{00000000-0005-0000-0000-0000C8500000}"/>
    <cellStyle name="Input 3 3 15 3" xfId="20700" xr:uid="{00000000-0005-0000-0000-0000C9500000}"/>
    <cellStyle name="Input 3 3 16" xfId="20701" xr:uid="{00000000-0005-0000-0000-0000CA500000}"/>
    <cellStyle name="Input 3 3 16 2" xfId="20702" xr:uid="{00000000-0005-0000-0000-0000CB500000}"/>
    <cellStyle name="Input 3 3 16 2 2" xfId="20703" xr:uid="{00000000-0005-0000-0000-0000CC500000}"/>
    <cellStyle name="Input 3 3 16 3" xfId="20704" xr:uid="{00000000-0005-0000-0000-0000CD500000}"/>
    <cellStyle name="Input 3 3 17" xfId="20705" xr:uid="{00000000-0005-0000-0000-0000CE500000}"/>
    <cellStyle name="Input 3 3 17 2" xfId="20706" xr:uid="{00000000-0005-0000-0000-0000CF500000}"/>
    <cellStyle name="Input 3 3 17 2 2" xfId="20707" xr:uid="{00000000-0005-0000-0000-0000D0500000}"/>
    <cellStyle name="Input 3 3 17 3" xfId="20708" xr:uid="{00000000-0005-0000-0000-0000D1500000}"/>
    <cellStyle name="Input 3 3 18" xfId="20709" xr:uid="{00000000-0005-0000-0000-0000D2500000}"/>
    <cellStyle name="Input 3 3 18 2" xfId="20710" xr:uid="{00000000-0005-0000-0000-0000D3500000}"/>
    <cellStyle name="Input 3 3 19" xfId="20711" xr:uid="{00000000-0005-0000-0000-0000D4500000}"/>
    <cellStyle name="Input 3 3 2" xfId="20712" xr:uid="{00000000-0005-0000-0000-0000D5500000}"/>
    <cellStyle name="Input 3 3 2 10" xfId="20713" xr:uid="{00000000-0005-0000-0000-0000D6500000}"/>
    <cellStyle name="Input 3 3 2 10 2" xfId="20714" xr:uid="{00000000-0005-0000-0000-0000D7500000}"/>
    <cellStyle name="Input 3 3 2 10 2 2" xfId="20715" xr:uid="{00000000-0005-0000-0000-0000D8500000}"/>
    <cellStyle name="Input 3 3 2 10 3" xfId="20716" xr:uid="{00000000-0005-0000-0000-0000D9500000}"/>
    <cellStyle name="Input 3 3 2 11" xfId="20717" xr:uid="{00000000-0005-0000-0000-0000DA500000}"/>
    <cellStyle name="Input 3 3 2 11 2" xfId="20718" xr:uid="{00000000-0005-0000-0000-0000DB500000}"/>
    <cellStyle name="Input 3 3 2 11 2 2" xfId="20719" xr:uid="{00000000-0005-0000-0000-0000DC500000}"/>
    <cellStyle name="Input 3 3 2 11 3" xfId="20720" xr:uid="{00000000-0005-0000-0000-0000DD500000}"/>
    <cellStyle name="Input 3 3 2 12" xfId="20721" xr:uid="{00000000-0005-0000-0000-0000DE500000}"/>
    <cellStyle name="Input 3 3 2 12 2" xfId="20722" xr:uid="{00000000-0005-0000-0000-0000DF500000}"/>
    <cellStyle name="Input 3 3 2 12 2 2" xfId="20723" xr:uid="{00000000-0005-0000-0000-0000E0500000}"/>
    <cellStyle name="Input 3 3 2 12 3" xfId="20724" xr:uid="{00000000-0005-0000-0000-0000E1500000}"/>
    <cellStyle name="Input 3 3 2 13" xfId="20725" xr:uid="{00000000-0005-0000-0000-0000E2500000}"/>
    <cellStyle name="Input 3 3 2 13 2" xfId="20726" xr:uid="{00000000-0005-0000-0000-0000E3500000}"/>
    <cellStyle name="Input 3 3 2 13 2 2" xfId="20727" xr:uid="{00000000-0005-0000-0000-0000E4500000}"/>
    <cellStyle name="Input 3 3 2 13 3" xfId="20728" xr:uid="{00000000-0005-0000-0000-0000E5500000}"/>
    <cellStyle name="Input 3 3 2 14" xfId="20729" xr:uid="{00000000-0005-0000-0000-0000E6500000}"/>
    <cellStyle name="Input 3 3 2 14 2" xfId="20730" xr:uid="{00000000-0005-0000-0000-0000E7500000}"/>
    <cellStyle name="Input 3 3 2 14 2 2" xfId="20731" xr:uid="{00000000-0005-0000-0000-0000E8500000}"/>
    <cellStyle name="Input 3 3 2 14 3" xfId="20732" xr:uid="{00000000-0005-0000-0000-0000E9500000}"/>
    <cellStyle name="Input 3 3 2 15" xfId="20733" xr:uid="{00000000-0005-0000-0000-0000EA500000}"/>
    <cellStyle name="Input 3 3 2 15 2" xfId="20734" xr:uid="{00000000-0005-0000-0000-0000EB500000}"/>
    <cellStyle name="Input 3 3 2 15 2 2" xfId="20735" xr:uid="{00000000-0005-0000-0000-0000EC500000}"/>
    <cellStyle name="Input 3 3 2 15 3" xfId="20736" xr:uid="{00000000-0005-0000-0000-0000ED500000}"/>
    <cellStyle name="Input 3 3 2 16" xfId="20737" xr:uid="{00000000-0005-0000-0000-0000EE500000}"/>
    <cellStyle name="Input 3 3 2 16 2" xfId="20738" xr:uid="{00000000-0005-0000-0000-0000EF500000}"/>
    <cellStyle name="Input 3 3 2 16 2 2" xfId="20739" xr:uid="{00000000-0005-0000-0000-0000F0500000}"/>
    <cellStyle name="Input 3 3 2 16 3" xfId="20740" xr:uid="{00000000-0005-0000-0000-0000F1500000}"/>
    <cellStyle name="Input 3 3 2 17" xfId="20741" xr:uid="{00000000-0005-0000-0000-0000F2500000}"/>
    <cellStyle name="Input 3 3 2 17 2" xfId="20742" xr:uid="{00000000-0005-0000-0000-0000F3500000}"/>
    <cellStyle name="Input 3 3 2 17 2 2" xfId="20743" xr:uid="{00000000-0005-0000-0000-0000F4500000}"/>
    <cellStyle name="Input 3 3 2 17 3" xfId="20744" xr:uid="{00000000-0005-0000-0000-0000F5500000}"/>
    <cellStyle name="Input 3 3 2 18" xfId="20745" xr:uid="{00000000-0005-0000-0000-0000F6500000}"/>
    <cellStyle name="Input 3 3 2 18 2" xfId="20746" xr:uid="{00000000-0005-0000-0000-0000F7500000}"/>
    <cellStyle name="Input 3 3 2 18 2 2" xfId="20747" xr:uid="{00000000-0005-0000-0000-0000F8500000}"/>
    <cellStyle name="Input 3 3 2 18 3" xfId="20748" xr:uid="{00000000-0005-0000-0000-0000F9500000}"/>
    <cellStyle name="Input 3 3 2 19" xfId="20749" xr:uid="{00000000-0005-0000-0000-0000FA500000}"/>
    <cellStyle name="Input 3 3 2 19 2" xfId="20750" xr:uid="{00000000-0005-0000-0000-0000FB500000}"/>
    <cellStyle name="Input 3 3 2 19 2 2" xfId="20751" xr:uid="{00000000-0005-0000-0000-0000FC500000}"/>
    <cellStyle name="Input 3 3 2 19 3" xfId="20752" xr:uid="{00000000-0005-0000-0000-0000FD500000}"/>
    <cellStyle name="Input 3 3 2 2" xfId="20753" xr:uid="{00000000-0005-0000-0000-0000FE500000}"/>
    <cellStyle name="Input 3 3 2 2 2" xfId="20754" xr:uid="{00000000-0005-0000-0000-0000FF500000}"/>
    <cellStyle name="Input 3 3 2 2 2 2" xfId="20755" xr:uid="{00000000-0005-0000-0000-000000510000}"/>
    <cellStyle name="Input 3 3 2 2 2 2 2" xfId="20756" xr:uid="{00000000-0005-0000-0000-000001510000}"/>
    <cellStyle name="Input 3 3 2 2 2 3" xfId="20757" xr:uid="{00000000-0005-0000-0000-000002510000}"/>
    <cellStyle name="Input 3 3 2 2 2 4" xfId="20758" xr:uid="{00000000-0005-0000-0000-000003510000}"/>
    <cellStyle name="Input 3 3 2 2 3" xfId="20759" xr:uid="{00000000-0005-0000-0000-000004510000}"/>
    <cellStyle name="Input 3 3 2 2 3 2" xfId="20760" xr:uid="{00000000-0005-0000-0000-000005510000}"/>
    <cellStyle name="Input 3 3 2 2 4" xfId="20761" xr:uid="{00000000-0005-0000-0000-000006510000}"/>
    <cellStyle name="Input 3 3 2 2 5" xfId="20762" xr:uid="{00000000-0005-0000-0000-000007510000}"/>
    <cellStyle name="Input 3 3 2 20" xfId="20763" xr:uid="{00000000-0005-0000-0000-000008510000}"/>
    <cellStyle name="Input 3 3 2 20 2" xfId="20764" xr:uid="{00000000-0005-0000-0000-000009510000}"/>
    <cellStyle name="Input 3 3 2 20 2 2" xfId="20765" xr:uid="{00000000-0005-0000-0000-00000A510000}"/>
    <cellStyle name="Input 3 3 2 20 3" xfId="20766" xr:uid="{00000000-0005-0000-0000-00000B510000}"/>
    <cellStyle name="Input 3 3 2 21" xfId="20767" xr:uid="{00000000-0005-0000-0000-00000C510000}"/>
    <cellStyle name="Input 3 3 2 21 2" xfId="20768" xr:uid="{00000000-0005-0000-0000-00000D510000}"/>
    <cellStyle name="Input 3 3 2 22" xfId="20769" xr:uid="{00000000-0005-0000-0000-00000E510000}"/>
    <cellStyle name="Input 3 3 2 23" xfId="20770" xr:uid="{00000000-0005-0000-0000-00000F510000}"/>
    <cellStyle name="Input 3 3 2 3" xfId="20771" xr:uid="{00000000-0005-0000-0000-000010510000}"/>
    <cellStyle name="Input 3 3 2 3 2" xfId="20772" xr:uid="{00000000-0005-0000-0000-000011510000}"/>
    <cellStyle name="Input 3 3 2 3 2 2" xfId="20773" xr:uid="{00000000-0005-0000-0000-000012510000}"/>
    <cellStyle name="Input 3 3 2 3 2 3" xfId="20774" xr:uid="{00000000-0005-0000-0000-000013510000}"/>
    <cellStyle name="Input 3 3 2 3 3" xfId="20775" xr:uid="{00000000-0005-0000-0000-000014510000}"/>
    <cellStyle name="Input 3 3 2 3 3 2" xfId="20776" xr:uid="{00000000-0005-0000-0000-000015510000}"/>
    <cellStyle name="Input 3 3 2 3 4" xfId="20777" xr:uid="{00000000-0005-0000-0000-000016510000}"/>
    <cellStyle name="Input 3 3 2 4" xfId="20778" xr:uid="{00000000-0005-0000-0000-000017510000}"/>
    <cellStyle name="Input 3 3 2 4 2" xfId="20779" xr:uid="{00000000-0005-0000-0000-000018510000}"/>
    <cellStyle name="Input 3 3 2 4 2 2" xfId="20780" xr:uid="{00000000-0005-0000-0000-000019510000}"/>
    <cellStyle name="Input 3 3 2 4 3" xfId="20781" xr:uid="{00000000-0005-0000-0000-00001A510000}"/>
    <cellStyle name="Input 3 3 2 4 4" xfId="20782" xr:uid="{00000000-0005-0000-0000-00001B510000}"/>
    <cellStyle name="Input 3 3 2 5" xfId="20783" xr:uid="{00000000-0005-0000-0000-00001C510000}"/>
    <cellStyle name="Input 3 3 2 5 2" xfId="20784" xr:uid="{00000000-0005-0000-0000-00001D510000}"/>
    <cellStyle name="Input 3 3 2 5 2 2" xfId="20785" xr:uid="{00000000-0005-0000-0000-00001E510000}"/>
    <cellStyle name="Input 3 3 2 5 3" xfId="20786" xr:uid="{00000000-0005-0000-0000-00001F510000}"/>
    <cellStyle name="Input 3 3 2 5 4" xfId="20787" xr:uid="{00000000-0005-0000-0000-000020510000}"/>
    <cellStyle name="Input 3 3 2 6" xfId="20788" xr:uid="{00000000-0005-0000-0000-000021510000}"/>
    <cellStyle name="Input 3 3 2 6 2" xfId="20789" xr:uid="{00000000-0005-0000-0000-000022510000}"/>
    <cellStyle name="Input 3 3 2 6 2 2" xfId="20790" xr:uid="{00000000-0005-0000-0000-000023510000}"/>
    <cellStyle name="Input 3 3 2 6 3" xfId="20791" xr:uid="{00000000-0005-0000-0000-000024510000}"/>
    <cellStyle name="Input 3 3 2 7" xfId="20792" xr:uid="{00000000-0005-0000-0000-000025510000}"/>
    <cellStyle name="Input 3 3 2 7 2" xfId="20793" xr:uid="{00000000-0005-0000-0000-000026510000}"/>
    <cellStyle name="Input 3 3 2 7 2 2" xfId="20794" xr:uid="{00000000-0005-0000-0000-000027510000}"/>
    <cellStyle name="Input 3 3 2 7 3" xfId="20795" xr:uid="{00000000-0005-0000-0000-000028510000}"/>
    <cellStyle name="Input 3 3 2 8" xfId="20796" xr:uid="{00000000-0005-0000-0000-000029510000}"/>
    <cellStyle name="Input 3 3 2 8 2" xfId="20797" xr:uid="{00000000-0005-0000-0000-00002A510000}"/>
    <cellStyle name="Input 3 3 2 8 2 2" xfId="20798" xr:uid="{00000000-0005-0000-0000-00002B510000}"/>
    <cellStyle name="Input 3 3 2 8 3" xfId="20799" xr:uid="{00000000-0005-0000-0000-00002C510000}"/>
    <cellStyle name="Input 3 3 2 9" xfId="20800" xr:uid="{00000000-0005-0000-0000-00002D510000}"/>
    <cellStyle name="Input 3 3 2 9 2" xfId="20801" xr:uid="{00000000-0005-0000-0000-00002E510000}"/>
    <cellStyle name="Input 3 3 2 9 2 2" xfId="20802" xr:uid="{00000000-0005-0000-0000-00002F510000}"/>
    <cellStyle name="Input 3 3 2 9 3" xfId="20803" xr:uid="{00000000-0005-0000-0000-000030510000}"/>
    <cellStyle name="Input 3 3 20" xfId="20804" xr:uid="{00000000-0005-0000-0000-000031510000}"/>
    <cellStyle name="Input 3 3 3" xfId="20805" xr:uid="{00000000-0005-0000-0000-000032510000}"/>
    <cellStyle name="Input 3 3 3 2" xfId="20806" xr:uid="{00000000-0005-0000-0000-000033510000}"/>
    <cellStyle name="Input 3 3 3 2 2" xfId="20807" xr:uid="{00000000-0005-0000-0000-000034510000}"/>
    <cellStyle name="Input 3 3 3 2 2 2" xfId="20808" xr:uid="{00000000-0005-0000-0000-000035510000}"/>
    <cellStyle name="Input 3 3 3 2 3" xfId="20809" xr:uid="{00000000-0005-0000-0000-000036510000}"/>
    <cellStyle name="Input 3 3 3 2 4" xfId="20810" xr:uid="{00000000-0005-0000-0000-000037510000}"/>
    <cellStyle name="Input 3 3 3 3" xfId="20811" xr:uid="{00000000-0005-0000-0000-000038510000}"/>
    <cellStyle name="Input 3 3 3 3 2" xfId="20812" xr:uid="{00000000-0005-0000-0000-000039510000}"/>
    <cellStyle name="Input 3 3 3 4" xfId="20813" xr:uid="{00000000-0005-0000-0000-00003A510000}"/>
    <cellStyle name="Input 3 3 3 5" xfId="20814" xr:uid="{00000000-0005-0000-0000-00003B510000}"/>
    <cellStyle name="Input 3 3 4" xfId="20815" xr:uid="{00000000-0005-0000-0000-00003C510000}"/>
    <cellStyle name="Input 3 3 4 2" xfId="20816" xr:uid="{00000000-0005-0000-0000-00003D510000}"/>
    <cellStyle name="Input 3 3 4 2 2" xfId="20817" xr:uid="{00000000-0005-0000-0000-00003E510000}"/>
    <cellStyle name="Input 3 3 4 2 3" xfId="20818" xr:uid="{00000000-0005-0000-0000-00003F510000}"/>
    <cellStyle name="Input 3 3 4 3" xfId="20819" xr:uid="{00000000-0005-0000-0000-000040510000}"/>
    <cellStyle name="Input 3 3 4 3 2" xfId="20820" xr:uid="{00000000-0005-0000-0000-000041510000}"/>
    <cellStyle name="Input 3 3 4 4" xfId="20821" xr:uid="{00000000-0005-0000-0000-000042510000}"/>
    <cellStyle name="Input 3 3 5" xfId="20822" xr:uid="{00000000-0005-0000-0000-000043510000}"/>
    <cellStyle name="Input 3 3 5 2" xfId="20823" xr:uid="{00000000-0005-0000-0000-000044510000}"/>
    <cellStyle name="Input 3 3 5 2 2" xfId="20824" xr:uid="{00000000-0005-0000-0000-000045510000}"/>
    <cellStyle name="Input 3 3 5 2 3" xfId="20825" xr:uid="{00000000-0005-0000-0000-000046510000}"/>
    <cellStyle name="Input 3 3 5 3" xfId="20826" xr:uid="{00000000-0005-0000-0000-000047510000}"/>
    <cellStyle name="Input 3 3 5 4" xfId="20827" xr:uid="{00000000-0005-0000-0000-000048510000}"/>
    <cellStyle name="Input 3 3 6" xfId="20828" xr:uid="{00000000-0005-0000-0000-000049510000}"/>
    <cellStyle name="Input 3 3 6 2" xfId="20829" xr:uid="{00000000-0005-0000-0000-00004A510000}"/>
    <cellStyle name="Input 3 3 6 2 2" xfId="20830" xr:uid="{00000000-0005-0000-0000-00004B510000}"/>
    <cellStyle name="Input 3 3 6 3" xfId="20831" xr:uid="{00000000-0005-0000-0000-00004C510000}"/>
    <cellStyle name="Input 3 3 6 4" xfId="20832" xr:uid="{00000000-0005-0000-0000-00004D510000}"/>
    <cellStyle name="Input 3 3 7" xfId="20833" xr:uid="{00000000-0005-0000-0000-00004E510000}"/>
    <cellStyle name="Input 3 3 7 2" xfId="20834" xr:uid="{00000000-0005-0000-0000-00004F510000}"/>
    <cellStyle name="Input 3 3 7 2 2" xfId="20835" xr:uid="{00000000-0005-0000-0000-000050510000}"/>
    <cellStyle name="Input 3 3 7 3" xfId="20836" xr:uid="{00000000-0005-0000-0000-000051510000}"/>
    <cellStyle name="Input 3 3 8" xfId="20837" xr:uid="{00000000-0005-0000-0000-000052510000}"/>
    <cellStyle name="Input 3 3 8 2" xfId="20838" xr:uid="{00000000-0005-0000-0000-000053510000}"/>
    <cellStyle name="Input 3 3 8 2 2" xfId="20839" xr:uid="{00000000-0005-0000-0000-000054510000}"/>
    <cellStyle name="Input 3 3 8 3" xfId="20840" xr:uid="{00000000-0005-0000-0000-000055510000}"/>
    <cellStyle name="Input 3 3 9" xfId="20841" xr:uid="{00000000-0005-0000-0000-000056510000}"/>
    <cellStyle name="Input 3 3 9 2" xfId="20842" xr:uid="{00000000-0005-0000-0000-000057510000}"/>
    <cellStyle name="Input 3 3 9 2 2" xfId="20843" xr:uid="{00000000-0005-0000-0000-000058510000}"/>
    <cellStyle name="Input 3 3 9 3" xfId="20844" xr:uid="{00000000-0005-0000-0000-000059510000}"/>
    <cellStyle name="Input 3 4" xfId="20845" xr:uid="{00000000-0005-0000-0000-00005A510000}"/>
    <cellStyle name="Input 3 4 10" xfId="20846" xr:uid="{00000000-0005-0000-0000-00005B510000}"/>
    <cellStyle name="Input 3 4 10 2" xfId="20847" xr:uid="{00000000-0005-0000-0000-00005C510000}"/>
    <cellStyle name="Input 3 4 10 2 2" xfId="20848" xr:uid="{00000000-0005-0000-0000-00005D510000}"/>
    <cellStyle name="Input 3 4 10 3" xfId="20849" xr:uid="{00000000-0005-0000-0000-00005E510000}"/>
    <cellStyle name="Input 3 4 11" xfId="20850" xr:uid="{00000000-0005-0000-0000-00005F510000}"/>
    <cellStyle name="Input 3 4 11 2" xfId="20851" xr:uid="{00000000-0005-0000-0000-000060510000}"/>
    <cellStyle name="Input 3 4 11 2 2" xfId="20852" xr:uid="{00000000-0005-0000-0000-000061510000}"/>
    <cellStyle name="Input 3 4 11 3" xfId="20853" xr:uid="{00000000-0005-0000-0000-000062510000}"/>
    <cellStyle name="Input 3 4 12" xfId="20854" xr:uid="{00000000-0005-0000-0000-000063510000}"/>
    <cellStyle name="Input 3 4 12 2" xfId="20855" xr:uid="{00000000-0005-0000-0000-000064510000}"/>
    <cellStyle name="Input 3 4 12 2 2" xfId="20856" xr:uid="{00000000-0005-0000-0000-000065510000}"/>
    <cellStyle name="Input 3 4 12 3" xfId="20857" xr:uid="{00000000-0005-0000-0000-000066510000}"/>
    <cellStyle name="Input 3 4 13" xfId="20858" xr:uid="{00000000-0005-0000-0000-000067510000}"/>
    <cellStyle name="Input 3 4 13 2" xfId="20859" xr:uid="{00000000-0005-0000-0000-000068510000}"/>
    <cellStyle name="Input 3 4 13 2 2" xfId="20860" xr:uid="{00000000-0005-0000-0000-000069510000}"/>
    <cellStyle name="Input 3 4 13 3" xfId="20861" xr:uid="{00000000-0005-0000-0000-00006A510000}"/>
    <cellStyle name="Input 3 4 14" xfId="20862" xr:uid="{00000000-0005-0000-0000-00006B510000}"/>
    <cellStyle name="Input 3 4 14 2" xfId="20863" xr:uid="{00000000-0005-0000-0000-00006C510000}"/>
    <cellStyle name="Input 3 4 14 2 2" xfId="20864" xr:uid="{00000000-0005-0000-0000-00006D510000}"/>
    <cellStyle name="Input 3 4 14 3" xfId="20865" xr:uid="{00000000-0005-0000-0000-00006E510000}"/>
    <cellStyle name="Input 3 4 15" xfId="20866" xr:uid="{00000000-0005-0000-0000-00006F510000}"/>
    <cellStyle name="Input 3 4 15 2" xfId="20867" xr:uid="{00000000-0005-0000-0000-000070510000}"/>
    <cellStyle name="Input 3 4 15 2 2" xfId="20868" xr:uid="{00000000-0005-0000-0000-000071510000}"/>
    <cellStyle name="Input 3 4 15 3" xfId="20869" xr:uid="{00000000-0005-0000-0000-000072510000}"/>
    <cellStyle name="Input 3 4 16" xfId="20870" xr:uid="{00000000-0005-0000-0000-000073510000}"/>
    <cellStyle name="Input 3 4 16 2" xfId="20871" xr:uid="{00000000-0005-0000-0000-000074510000}"/>
    <cellStyle name="Input 3 4 16 2 2" xfId="20872" xr:uid="{00000000-0005-0000-0000-000075510000}"/>
    <cellStyle name="Input 3 4 16 3" xfId="20873" xr:uid="{00000000-0005-0000-0000-000076510000}"/>
    <cellStyle name="Input 3 4 17" xfId="20874" xr:uid="{00000000-0005-0000-0000-000077510000}"/>
    <cellStyle name="Input 3 4 17 2" xfId="20875" xr:uid="{00000000-0005-0000-0000-000078510000}"/>
    <cellStyle name="Input 3 4 17 2 2" xfId="20876" xr:uid="{00000000-0005-0000-0000-000079510000}"/>
    <cellStyle name="Input 3 4 17 3" xfId="20877" xr:uid="{00000000-0005-0000-0000-00007A510000}"/>
    <cellStyle name="Input 3 4 18" xfId="20878" xr:uid="{00000000-0005-0000-0000-00007B510000}"/>
    <cellStyle name="Input 3 4 18 2" xfId="20879" xr:uid="{00000000-0005-0000-0000-00007C510000}"/>
    <cellStyle name="Input 3 4 19" xfId="20880" xr:uid="{00000000-0005-0000-0000-00007D510000}"/>
    <cellStyle name="Input 3 4 2" xfId="20881" xr:uid="{00000000-0005-0000-0000-00007E510000}"/>
    <cellStyle name="Input 3 4 2 10" xfId="20882" xr:uid="{00000000-0005-0000-0000-00007F510000}"/>
    <cellStyle name="Input 3 4 2 10 2" xfId="20883" xr:uid="{00000000-0005-0000-0000-000080510000}"/>
    <cellStyle name="Input 3 4 2 10 2 2" xfId="20884" xr:uid="{00000000-0005-0000-0000-000081510000}"/>
    <cellStyle name="Input 3 4 2 10 3" xfId="20885" xr:uid="{00000000-0005-0000-0000-000082510000}"/>
    <cellStyle name="Input 3 4 2 11" xfId="20886" xr:uid="{00000000-0005-0000-0000-000083510000}"/>
    <cellStyle name="Input 3 4 2 11 2" xfId="20887" xr:uid="{00000000-0005-0000-0000-000084510000}"/>
    <cellStyle name="Input 3 4 2 11 2 2" xfId="20888" xr:uid="{00000000-0005-0000-0000-000085510000}"/>
    <cellStyle name="Input 3 4 2 11 3" xfId="20889" xr:uid="{00000000-0005-0000-0000-000086510000}"/>
    <cellStyle name="Input 3 4 2 12" xfId="20890" xr:uid="{00000000-0005-0000-0000-000087510000}"/>
    <cellStyle name="Input 3 4 2 12 2" xfId="20891" xr:uid="{00000000-0005-0000-0000-000088510000}"/>
    <cellStyle name="Input 3 4 2 12 2 2" xfId="20892" xr:uid="{00000000-0005-0000-0000-000089510000}"/>
    <cellStyle name="Input 3 4 2 12 3" xfId="20893" xr:uid="{00000000-0005-0000-0000-00008A510000}"/>
    <cellStyle name="Input 3 4 2 13" xfId="20894" xr:uid="{00000000-0005-0000-0000-00008B510000}"/>
    <cellStyle name="Input 3 4 2 13 2" xfId="20895" xr:uid="{00000000-0005-0000-0000-00008C510000}"/>
    <cellStyle name="Input 3 4 2 13 2 2" xfId="20896" xr:uid="{00000000-0005-0000-0000-00008D510000}"/>
    <cellStyle name="Input 3 4 2 13 3" xfId="20897" xr:uid="{00000000-0005-0000-0000-00008E510000}"/>
    <cellStyle name="Input 3 4 2 14" xfId="20898" xr:uid="{00000000-0005-0000-0000-00008F510000}"/>
    <cellStyle name="Input 3 4 2 14 2" xfId="20899" xr:uid="{00000000-0005-0000-0000-000090510000}"/>
    <cellStyle name="Input 3 4 2 14 2 2" xfId="20900" xr:uid="{00000000-0005-0000-0000-000091510000}"/>
    <cellStyle name="Input 3 4 2 14 3" xfId="20901" xr:uid="{00000000-0005-0000-0000-000092510000}"/>
    <cellStyle name="Input 3 4 2 15" xfId="20902" xr:uid="{00000000-0005-0000-0000-000093510000}"/>
    <cellStyle name="Input 3 4 2 15 2" xfId="20903" xr:uid="{00000000-0005-0000-0000-000094510000}"/>
    <cellStyle name="Input 3 4 2 15 2 2" xfId="20904" xr:uid="{00000000-0005-0000-0000-000095510000}"/>
    <cellStyle name="Input 3 4 2 15 3" xfId="20905" xr:uid="{00000000-0005-0000-0000-000096510000}"/>
    <cellStyle name="Input 3 4 2 16" xfId="20906" xr:uid="{00000000-0005-0000-0000-000097510000}"/>
    <cellStyle name="Input 3 4 2 16 2" xfId="20907" xr:uid="{00000000-0005-0000-0000-000098510000}"/>
    <cellStyle name="Input 3 4 2 16 2 2" xfId="20908" xr:uid="{00000000-0005-0000-0000-000099510000}"/>
    <cellStyle name="Input 3 4 2 16 3" xfId="20909" xr:uid="{00000000-0005-0000-0000-00009A510000}"/>
    <cellStyle name="Input 3 4 2 17" xfId="20910" xr:uid="{00000000-0005-0000-0000-00009B510000}"/>
    <cellStyle name="Input 3 4 2 17 2" xfId="20911" xr:uid="{00000000-0005-0000-0000-00009C510000}"/>
    <cellStyle name="Input 3 4 2 17 2 2" xfId="20912" xr:uid="{00000000-0005-0000-0000-00009D510000}"/>
    <cellStyle name="Input 3 4 2 17 3" xfId="20913" xr:uid="{00000000-0005-0000-0000-00009E510000}"/>
    <cellStyle name="Input 3 4 2 18" xfId="20914" xr:uid="{00000000-0005-0000-0000-00009F510000}"/>
    <cellStyle name="Input 3 4 2 18 2" xfId="20915" xr:uid="{00000000-0005-0000-0000-0000A0510000}"/>
    <cellStyle name="Input 3 4 2 18 2 2" xfId="20916" xr:uid="{00000000-0005-0000-0000-0000A1510000}"/>
    <cellStyle name="Input 3 4 2 18 3" xfId="20917" xr:uid="{00000000-0005-0000-0000-0000A2510000}"/>
    <cellStyle name="Input 3 4 2 19" xfId="20918" xr:uid="{00000000-0005-0000-0000-0000A3510000}"/>
    <cellStyle name="Input 3 4 2 19 2" xfId="20919" xr:uid="{00000000-0005-0000-0000-0000A4510000}"/>
    <cellStyle name="Input 3 4 2 19 2 2" xfId="20920" xr:uid="{00000000-0005-0000-0000-0000A5510000}"/>
    <cellStyle name="Input 3 4 2 19 3" xfId="20921" xr:uid="{00000000-0005-0000-0000-0000A6510000}"/>
    <cellStyle name="Input 3 4 2 2" xfId="20922" xr:uid="{00000000-0005-0000-0000-0000A7510000}"/>
    <cellStyle name="Input 3 4 2 2 2" xfId="20923" xr:uid="{00000000-0005-0000-0000-0000A8510000}"/>
    <cellStyle name="Input 3 4 2 2 2 2" xfId="20924" xr:uid="{00000000-0005-0000-0000-0000A9510000}"/>
    <cellStyle name="Input 3 4 2 2 2 2 2" xfId="20925" xr:uid="{00000000-0005-0000-0000-0000AA510000}"/>
    <cellStyle name="Input 3 4 2 2 2 3" xfId="20926" xr:uid="{00000000-0005-0000-0000-0000AB510000}"/>
    <cellStyle name="Input 3 4 2 2 2 4" xfId="20927" xr:uid="{00000000-0005-0000-0000-0000AC510000}"/>
    <cellStyle name="Input 3 4 2 2 3" xfId="20928" xr:uid="{00000000-0005-0000-0000-0000AD510000}"/>
    <cellStyle name="Input 3 4 2 2 3 2" xfId="20929" xr:uid="{00000000-0005-0000-0000-0000AE510000}"/>
    <cellStyle name="Input 3 4 2 2 4" xfId="20930" xr:uid="{00000000-0005-0000-0000-0000AF510000}"/>
    <cellStyle name="Input 3 4 2 2 5" xfId="20931" xr:uid="{00000000-0005-0000-0000-0000B0510000}"/>
    <cellStyle name="Input 3 4 2 20" xfId="20932" xr:uid="{00000000-0005-0000-0000-0000B1510000}"/>
    <cellStyle name="Input 3 4 2 20 2" xfId="20933" xr:uid="{00000000-0005-0000-0000-0000B2510000}"/>
    <cellStyle name="Input 3 4 2 20 2 2" xfId="20934" xr:uid="{00000000-0005-0000-0000-0000B3510000}"/>
    <cellStyle name="Input 3 4 2 20 3" xfId="20935" xr:uid="{00000000-0005-0000-0000-0000B4510000}"/>
    <cellStyle name="Input 3 4 2 21" xfId="20936" xr:uid="{00000000-0005-0000-0000-0000B5510000}"/>
    <cellStyle name="Input 3 4 2 21 2" xfId="20937" xr:uid="{00000000-0005-0000-0000-0000B6510000}"/>
    <cellStyle name="Input 3 4 2 22" xfId="20938" xr:uid="{00000000-0005-0000-0000-0000B7510000}"/>
    <cellStyle name="Input 3 4 2 23" xfId="20939" xr:uid="{00000000-0005-0000-0000-0000B8510000}"/>
    <cellStyle name="Input 3 4 2 3" xfId="20940" xr:uid="{00000000-0005-0000-0000-0000B9510000}"/>
    <cellStyle name="Input 3 4 2 3 2" xfId="20941" xr:uid="{00000000-0005-0000-0000-0000BA510000}"/>
    <cellStyle name="Input 3 4 2 3 2 2" xfId="20942" xr:uid="{00000000-0005-0000-0000-0000BB510000}"/>
    <cellStyle name="Input 3 4 2 3 2 3" xfId="20943" xr:uid="{00000000-0005-0000-0000-0000BC510000}"/>
    <cellStyle name="Input 3 4 2 3 3" xfId="20944" xr:uid="{00000000-0005-0000-0000-0000BD510000}"/>
    <cellStyle name="Input 3 4 2 3 3 2" xfId="20945" xr:uid="{00000000-0005-0000-0000-0000BE510000}"/>
    <cellStyle name="Input 3 4 2 3 4" xfId="20946" xr:uid="{00000000-0005-0000-0000-0000BF510000}"/>
    <cellStyle name="Input 3 4 2 4" xfId="20947" xr:uid="{00000000-0005-0000-0000-0000C0510000}"/>
    <cellStyle name="Input 3 4 2 4 2" xfId="20948" xr:uid="{00000000-0005-0000-0000-0000C1510000}"/>
    <cellStyle name="Input 3 4 2 4 2 2" xfId="20949" xr:uid="{00000000-0005-0000-0000-0000C2510000}"/>
    <cellStyle name="Input 3 4 2 4 3" xfId="20950" xr:uid="{00000000-0005-0000-0000-0000C3510000}"/>
    <cellStyle name="Input 3 4 2 4 4" xfId="20951" xr:uid="{00000000-0005-0000-0000-0000C4510000}"/>
    <cellStyle name="Input 3 4 2 5" xfId="20952" xr:uid="{00000000-0005-0000-0000-0000C5510000}"/>
    <cellStyle name="Input 3 4 2 5 2" xfId="20953" xr:uid="{00000000-0005-0000-0000-0000C6510000}"/>
    <cellStyle name="Input 3 4 2 5 2 2" xfId="20954" xr:uid="{00000000-0005-0000-0000-0000C7510000}"/>
    <cellStyle name="Input 3 4 2 5 3" xfId="20955" xr:uid="{00000000-0005-0000-0000-0000C8510000}"/>
    <cellStyle name="Input 3 4 2 5 4" xfId="20956" xr:uid="{00000000-0005-0000-0000-0000C9510000}"/>
    <cellStyle name="Input 3 4 2 6" xfId="20957" xr:uid="{00000000-0005-0000-0000-0000CA510000}"/>
    <cellStyle name="Input 3 4 2 6 2" xfId="20958" xr:uid="{00000000-0005-0000-0000-0000CB510000}"/>
    <cellStyle name="Input 3 4 2 6 2 2" xfId="20959" xr:uid="{00000000-0005-0000-0000-0000CC510000}"/>
    <cellStyle name="Input 3 4 2 6 3" xfId="20960" xr:uid="{00000000-0005-0000-0000-0000CD510000}"/>
    <cellStyle name="Input 3 4 2 7" xfId="20961" xr:uid="{00000000-0005-0000-0000-0000CE510000}"/>
    <cellStyle name="Input 3 4 2 7 2" xfId="20962" xr:uid="{00000000-0005-0000-0000-0000CF510000}"/>
    <cellStyle name="Input 3 4 2 7 2 2" xfId="20963" xr:uid="{00000000-0005-0000-0000-0000D0510000}"/>
    <cellStyle name="Input 3 4 2 7 3" xfId="20964" xr:uid="{00000000-0005-0000-0000-0000D1510000}"/>
    <cellStyle name="Input 3 4 2 8" xfId="20965" xr:uid="{00000000-0005-0000-0000-0000D2510000}"/>
    <cellStyle name="Input 3 4 2 8 2" xfId="20966" xr:uid="{00000000-0005-0000-0000-0000D3510000}"/>
    <cellStyle name="Input 3 4 2 8 2 2" xfId="20967" xr:uid="{00000000-0005-0000-0000-0000D4510000}"/>
    <cellStyle name="Input 3 4 2 8 3" xfId="20968" xr:uid="{00000000-0005-0000-0000-0000D5510000}"/>
    <cellStyle name="Input 3 4 2 9" xfId="20969" xr:uid="{00000000-0005-0000-0000-0000D6510000}"/>
    <cellStyle name="Input 3 4 2 9 2" xfId="20970" xr:uid="{00000000-0005-0000-0000-0000D7510000}"/>
    <cellStyle name="Input 3 4 2 9 2 2" xfId="20971" xr:uid="{00000000-0005-0000-0000-0000D8510000}"/>
    <cellStyle name="Input 3 4 2 9 3" xfId="20972" xr:uid="{00000000-0005-0000-0000-0000D9510000}"/>
    <cellStyle name="Input 3 4 20" xfId="20973" xr:uid="{00000000-0005-0000-0000-0000DA510000}"/>
    <cellStyle name="Input 3 4 3" xfId="20974" xr:uid="{00000000-0005-0000-0000-0000DB510000}"/>
    <cellStyle name="Input 3 4 3 2" xfId="20975" xr:uid="{00000000-0005-0000-0000-0000DC510000}"/>
    <cellStyle name="Input 3 4 3 2 2" xfId="20976" xr:uid="{00000000-0005-0000-0000-0000DD510000}"/>
    <cellStyle name="Input 3 4 3 2 2 2" xfId="20977" xr:uid="{00000000-0005-0000-0000-0000DE510000}"/>
    <cellStyle name="Input 3 4 3 2 3" xfId="20978" xr:uid="{00000000-0005-0000-0000-0000DF510000}"/>
    <cellStyle name="Input 3 4 3 2 4" xfId="20979" xr:uid="{00000000-0005-0000-0000-0000E0510000}"/>
    <cellStyle name="Input 3 4 3 3" xfId="20980" xr:uid="{00000000-0005-0000-0000-0000E1510000}"/>
    <cellStyle name="Input 3 4 3 3 2" xfId="20981" xr:uid="{00000000-0005-0000-0000-0000E2510000}"/>
    <cellStyle name="Input 3 4 3 4" xfId="20982" xr:uid="{00000000-0005-0000-0000-0000E3510000}"/>
    <cellStyle name="Input 3 4 3 5" xfId="20983" xr:uid="{00000000-0005-0000-0000-0000E4510000}"/>
    <cellStyle name="Input 3 4 4" xfId="20984" xr:uid="{00000000-0005-0000-0000-0000E5510000}"/>
    <cellStyle name="Input 3 4 4 2" xfId="20985" xr:uid="{00000000-0005-0000-0000-0000E6510000}"/>
    <cellStyle name="Input 3 4 4 2 2" xfId="20986" xr:uid="{00000000-0005-0000-0000-0000E7510000}"/>
    <cellStyle name="Input 3 4 4 2 3" xfId="20987" xr:uid="{00000000-0005-0000-0000-0000E8510000}"/>
    <cellStyle name="Input 3 4 4 3" xfId="20988" xr:uid="{00000000-0005-0000-0000-0000E9510000}"/>
    <cellStyle name="Input 3 4 4 3 2" xfId="20989" xr:uid="{00000000-0005-0000-0000-0000EA510000}"/>
    <cellStyle name="Input 3 4 4 4" xfId="20990" xr:uid="{00000000-0005-0000-0000-0000EB510000}"/>
    <cellStyle name="Input 3 4 5" xfId="20991" xr:uid="{00000000-0005-0000-0000-0000EC510000}"/>
    <cellStyle name="Input 3 4 5 2" xfId="20992" xr:uid="{00000000-0005-0000-0000-0000ED510000}"/>
    <cellStyle name="Input 3 4 5 2 2" xfId="20993" xr:uid="{00000000-0005-0000-0000-0000EE510000}"/>
    <cellStyle name="Input 3 4 5 2 3" xfId="20994" xr:uid="{00000000-0005-0000-0000-0000EF510000}"/>
    <cellStyle name="Input 3 4 5 3" xfId="20995" xr:uid="{00000000-0005-0000-0000-0000F0510000}"/>
    <cellStyle name="Input 3 4 5 4" xfId="20996" xr:uid="{00000000-0005-0000-0000-0000F1510000}"/>
    <cellStyle name="Input 3 4 6" xfId="20997" xr:uid="{00000000-0005-0000-0000-0000F2510000}"/>
    <cellStyle name="Input 3 4 6 2" xfId="20998" xr:uid="{00000000-0005-0000-0000-0000F3510000}"/>
    <cellStyle name="Input 3 4 6 2 2" xfId="20999" xr:uid="{00000000-0005-0000-0000-0000F4510000}"/>
    <cellStyle name="Input 3 4 6 3" xfId="21000" xr:uid="{00000000-0005-0000-0000-0000F5510000}"/>
    <cellStyle name="Input 3 4 6 4" xfId="21001" xr:uid="{00000000-0005-0000-0000-0000F6510000}"/>
    <cellStyle name="Input 3 4 7" xfId="21002" xr:uid="{00000000-0005-0000-0000-0000F7510000}"/>
    <cellStyle name="Input 3 4 7 2" xfId="21003" xr:uid="{00000000-0005-0000-0000-0000F8510000}"/>
    <cellStyle name="Input 3 4 7 2 2" xfId="21004" xr:uid="{00000000-0005-0000-0000-0000F9510000}"/>
    <cellStyle name="Input 3 4 7 3" xfId="21005" xr:uid="{00000000-0005-0000-0000-0000FA510000}"/>
    <cellStyle name="Input 3 4 8" xfId="21006" xr:uid="{00000000-0005-0000-0000-0000FB510000}"/>
    <cellStyle name="Input 3 4 8 2" xfId="21007" xr:uid="{00000000-0005-0000-0000-0000FC510000}"/>
    <cellStyle name="Input 3 4 8 2 2" xfId="21008" xr:uid="{00000000-0005-0000-0000-0000FD510000}"/>
    <cellStyle name="Input 3 4 8 3" xfId="21009" xr:uid="{00000000-0005-0000-0000-0000FE510000}"/>
    <cellStyle name="Input 3 4 9" xfId="21010" xr:uid="{00000000-0005-0000-0000-0000FF510000}"/>
    <cellStyle name="Input 3 4 9 2" xfId="21011" xr:uid="{00000000-0005-0000-0000-000000520000}"/>
    <cellStyle name="Input 3 4 9 2 2" xfId="21012" xr:uid="{00000000-0005-0000-0000-000001520000}"/>
    <cellStyle name="Input 3 4 9 3" xfId="21013" xr:uid="{00000000-0005-0000-0000-000002520000}"/>
    <cellStyle name="Input 3 5" xfId="21014" xr:uid="{00000000-0005-0000-0000-000003520000}"/>
    <cellStyle name="Input 3 5 10" xfId="21015" xr:uid="{00000000-0005-0000-0000-000004520000}"/>
    <cellStyle name="Input 3 5 10 2" xfId="21016" xr:uid="{00000000-0005-0000-0000-000005520000}"/>
    <cellStyle name="Input 3 5 10 2 2" xfId="21017" xr:uid="{00000000-0005-0000-0000-000006520000}"/>
    <cellStyle name="Input 3 5 10 3" xfId="21018" xr:uid="{00000000-0005-0000-0000-000007520000}"/>
    <cellStyle name="Input 3 5 11" xfId="21019" xr:uid="{00000000-0005-0000-0000-000008520000}"/>
    <cellStyle name="Input 3 5 11 2" xfId="21020" xr:uid="{00000000-0005-0000-0000-000009520000}"/>
    <cellStyle name="Input 3 5 11 2 2" xfId="21021" xr:uid="{00000000-0005-0000-0000-00000A520000}"/>
    <cellStyle name="Input 3 5 11 3" xfId="21022" xr:uid="{00000000-0005-0000-0000-00000B520000}"/>
    <cellStyle name="Input 3 5 12" xfId="21023" xr:uid="{00000000-0005-0000-0000-00000C520000}"/>
    <cellStyle name="Input 3 5 12 2" xfId="21024" xr:uid="{00000000-0005-0000-0000-00000D520000}"/>
    <cellStyle name="Input 3 5 12 2 2" xfId="21025" xr:uid="{00000000-0005-0000-0000-00000E520000}"/>
    <cellStyle name="Input 3 5 12 3" xfId="21026" xr:uid="{00000000-0005-0000-0000-00000F520000}"/>
    <cellStyle name="Input 3 5 13" xfId="21027" xr:uid="{00000000-0005-0000-0000-000010520000}"/>
    <cellStyle name="Input 3 5 13 2" xfId="21028" xr:uid="{00000000-0005-0000-0000-000011520000}"/>
    <cellStyle name="Input 3 5 13 2 2" xfId="21029" xr:uid="{00000000-0005-0000-0000-000012520000}"/>
    <cellStyle name="Input 3 5 13 3" xfId="21030" xr:uid="{00000000-0005-0000-0000-000013520000}"/>
    <cellStyle name="Input 3 5 14" xfId="21031" xr:uid="{00000000-0005-0000-0000-000014520000}"/>
    <cellStyle name="Input 3 5 14 2" xfId="21032" xr:uid="{00000000-0005-0000-0000-000015520000}"/>
    <cellStyle name="Input 3 5 14 2 2" xfId="21033" xr:uid="{00000000-0005-0000-0000-000016520000}"/>
    <cellStyle name="Input 3 5 14 3" xfId="21034" xr:uid="{00000000-0005-0000-0000-000017520000}"/>
    <cellStyle name="Input 3 5 15" xfId="21035" xr:uid="{00000000-0005-0000-0000-000018520000}"/>
    <cellStyle name="Input 3 5 15 2" xfId="21036" xr:uid="{00000000-0005-0000-0000-000019520000}"/>
    <cellStyle name="Input 3 5 15 2 2" xfId="21037" xr:uid="{00000000-0005-0000-0000-00001A520000}"/>
    <cellStyle name="Input 3 5 15 3" xfId="21038" xr:uid="{00000000-0005-0000-0000-00001B520000}"/>
    <cellStyle name="Input 3 5 16" xfId="21039" xr:uid="{00000000-0005-0000-0000-00001C520000}"/>
    <cellStyle name="Input 3 5 16 2" xfId="21040" xr:uid="{00000000-0005-0000-0000-00001D520000}"/>
    <cellStyle name="Input 3 5 16 2 2" xfId="21041" xr:uid="{00000000-0005-0000-0000-00001E520000}"/>
    <cellStyle name="Input 3 5 16 3" xfId="21042" xr:uid="{00000000-0005-0000-0000-00001F520000}"/>
    <cellStyle name="Input 3 5 17" xfId="21043" xr:uid="{00000000-0005-0000-0000-000020520000}"/>
    <cellStyle name="Input 3 5 17 2" xfId="21044" xr:uid="{00000000-0005-0000-0000-000021520000}"/>
    <cellStyle name="Input 3 5 17 2 2" xfId="21045" xr:uid="{00000000-0005-0000-0000-000022520000}"/>
    <cellStyle name="Input 3 5 17 3" xfId="21046" xr:uid="{00000000-0005-0000-0000-000023520000}"/>
    <cellStyle name="Input 3 5 18" xfId="21047" xr:uid="{00000000-0005-0000-0000-000024520000}"/>
    <cellStyle name="Input 3 5 18 2" xfId="21048" xr:uid="{00000000-0005-0000-0000-000025520000}"/>
    <cellStyle name="Input 3 5 18 2 2" xfId="21049" xr:uid="{00000000-0005-0000-0000-000026520000}"/>
    <cellStyle name="Input 3 5 18 3" xfId="21050" xr:uid="{00000000-0005-0000-0000-000027520000}"/>
    <cellStyle name="Input 3 5 19" xfId="21051" xr:uid="{00000000-0005-0000-0000-000028520000}"/>
    <cellStyle name="Input 3 5 19 2" xfId="21052" xr:uid="{00000000-0005-0000-0000-000029520000}"/>
    <cellStyle name="Input 3 5 19 2 2" xfId="21053" xr:uid="{00000000-0005-0000-0000-00002A520000}"/>
    <cellStyle name="Input 3 5 19 3" xfId="21054" xr:uid="{00000000-0005-0000-0000-00002B520000}"/>
    <cellStyle name="Input 3 5 2" xfId="21055" xr:uid="{00000000-0005-0000-0000-00002C520000}"/>
    <cellStyle name="Input 3 5 2 10" xfId="21056" xr:uid="{00000000-0005-0000-0000-00002D520000}"/>
    <cellStyle name="Input 3 5 2 10 2" xfId="21057" xr:uid="{00000000-0005-0000-0000-00002E520000}"/>
    <cellStyle name="Input 3 5 2 10 2 2" xfId="21058" xr:uid="{00000000-0005-0000-0000-00002F520000}"/>
    <cellStyle name="Input 3 5 2 10 3" xfId="21059" xr:uid="{00000000-0005-0000-0000-000030520000}"/>
    <cellStyle name="Input 3 5 2 11" xfId="21060" xr:uid="{00000000-0005-0000-0000-000031520000}"/>
    <cellStyle name="Input 3 5 2 11 2" xfId="21061" xr:uid="{00000000-0005-0000-0000-000032520000}"/>
    <cellStyle name="Input 3 5 2 11 2 2" xfId="21062" xr:uid="{00000000-0005-0000-0000-000033520000}"/>
    <cellStyle name="Input 3 5 2 11 3" xfId="21063" xr:uid="{00000000-0005-0000-0000-000034520000}"/>
    <cellStyle name="Input 3 5 2 12" xfId="21064" xr:uid="{00000000-0005-0000-0000-000035520000}"/>
    <cellStyle name="Input 3 5 2 12 2" xfId="21065" xr:uid="{00000000-0005-0000-0000-000036520000}"/>
    <cellStyle name="Input 3 5 2 12 2 2" xfId="21066" xr:uid="{00000000-0005-0000-0000-000037520000}"/>
    <cellStyle name="Input 3 5 2 12 3" xfId="21067" xr:uid="{00000000-0005-0000-0000-000038520000}"/>
    <cellStyle name="Input 3 5 2 13" xfId="21068" xr:uid="{00000000-0005-0000-0000-000039520000}"/>
    <cellStyle name="Input 3 5 2 13 2" xfId="21069" xr:uid="{00000000-0005-0000-0000-00003A520000}"/>
    <cellStyle name="Input 3 5 2 13 2 2" xfId="21070" xr:uid="{00000000-0005-0000-0000-00003B520000}"/>
    <cellStyle name="Input 3 5 2 13 3" xfId="21071" xr:uid="{00000000-0005-0000-0000-00003C520000}"/>
    <cellStyle name="Input 3 5 2 14" xfId="21072" xr:uid="{00000000-0005-0000-0000-00003D520000}"/>
    <cellStyle name="Input 3 5 2 14 2" xfId="21073" xr:uid="{00000000-0005-0000-0000-00003E520000}"/>
    <cellStyle name="Input 3 5 2 14 2 2" xfId="21074" xr:uid="{00000000-0005-0000-0000-00003F520000}"/>
    <cellStyle name="Input 3 5 2 14 3" xfId="21075" xr:uid="{00000000-0005-0000-0000-000040520000}"/>
    <cellStyle name="Input 3 5 2 15" xfId="21076" xr:uid="{00000000-0005-0000-0000-000041520000}"/>
    <cellStyle name="Input 3 5 2 15 2" xfId="21077" xr:uid="{00000000-0005-0000-0000-000042520000}"/>
    <cellStyle name="Input 3 5 2 15 2 2" xfId="21078" xr:uid="{00000000-0005-0000-0000-000043520000}"/>
    <cellStyle name="Input 3 5 2 15 3" xfId="21079" xr:uid="{00000000-0005-0000-0000-000044520000}"/>
    <cellStyle name="Input 3 5 2 16" xfId="21080" xr:uid="{00000000-0005-0000-0000-000045520000}"/>
    <cellStyle name="Input 3 5 2 16 2" xfId="21081" xr:uid="{00000000-0005-0000-0000-000046520000}"/>
    <cellStyle name="Input 3 5 2 16 2 2" xfId="21082" xr:uid="{00000000-0005-0000-0000-000047520000}"/>
    <cellStyle name="Input 3 5 2 16 3" xfId="21083" xr:uid="{00000000-0005-0000-0000-000048520000}"/>
    <cellStyle name="Input 3 5 2 17" xfId="21084" xr:uid="{00000000-0005-0000-0000-000049520000}"/>
    <cellStyle name="Input 3 5 2 17 2" xfId="21085" xr:uid="{00000000-0005-0000-0000-00004A520000}"/>
    <cellStyle name="Input 3 5 2 17 2 2" xfId="21086" xr:uid="{00000000-0005-0000-0000-00004B520000}"/>
    <cellStyle name="Input 3 5 2 17 3" xfId="21087" xr:uid="{00000000-0005-0000-0000-00004C520000}"/>
    <cellStyle name="Input 3 5 2 18" xfId="21088" xr:uid="{00000000-0005-0000-0000-00004D520000}"/>
    <cellStyle name="Input 3 5 2 18 2" xfId="21089" xr:uid="{00000000-0005-0000-0000-00004E520000}"/>
    <cellStyle name="Input 3 5 2 18 2 2" xfId="21090" xr:uid="{00000000-0005-0000-0000-00004F520000}"/>
    <cellStyle name="Input 3 5 2 18 3" xfId="21091" xr:uid="{00000000-0005-0000-0000-000050520000}"/>
    <cellStyle name="Input 3 5 2 19" xfId="21092" xr:uid="{00000000-0005-0000-0000-000051520000}"/>
    <cellStyle name="Input 3 5 2 19 2" xfId="21093" xr:uid="{00000000-0005-0000-0000-000052520000}"/>
    <cellStyle name="Input 3 5 2 19 2 2" xfId="21094" xr:uid="{00000000-0005-0000-0000-000053520000}"/>
    <cellStyle name="Input 3 5 2 19 3" xfId="21095" xr:uid="{00000000-0005-0000-0000-000054520000}"/>
    <cellStyle name="Input 3 5 2 2" xfId="21096" xr:uid="{00000000-0005-0000-0000-000055520000}"/>
    <cellStyle name="Input 3 5 2 2 2" xfId="21097" xr:uid="{00000000-0005-0000-0000-000056520000}"/>
    <cellStyle name="Input 3 5 2 2 2 2" xfId="21098" xr:uid="{00000000-0005-0000-0000-000057520000}"/>
    <cellStyle name="Input 3 5 2 2 2 3" xfId="21099" xr:uid="{00000000-0005-0000-0000-000058520000}"/>
    <cellStyle name="Input 3 5 2 2 3" xfId="21100" xr:uid="{00000000-0005-0000-0000-000059520000}"/>
    <cellStyle name="Input 3 5 2 2 3 2" xfId="21101" xr:uid="{00000000-0005-0000-0000-00005A520000}"/>
    <cellStyle name="Input 3 5 2 2 4" xfId="21102" xr:uid="{00000000-0005-0000-0000-00005B520000}"/>
    <cellStyle name="Input 3 5 2 20" xfId="21103" xr:uid="{00000000-0005-0000-0000-00005C520000}"/>
    <cellStyle name="Input 3 5 2 20 2" xfId="21104" xr:uid="{00000000-0005-0000-0000-00005D520000}"/>
    <cellStyle name="Input 3 5 2 20 2 2" xfId="21105" xr:uid="{00000000-0005-0000-0000-00005E520000}"/>
    <cellStyle name="Input 3 5 2 20 3" xfId="21106" xr:uid="{00000000-0005-0000-0000-00005F520000}"/>
    <cellStyle name="Input 3 5 2 21" xfId="21107" xr:uid="{00000000-0005-0000-0000-000060520000}"/>
    <cellStyle name="Input 3 5 2 21 2" xfId="21108" xr:uid="{00000000-0005-0000-0000-000061520000}"/>
    <cellStyle name="Input 3 5 2 22" xfId="21109" xr:uid="{00000000-0005-0000-0000-000062520000}"/>
    <cellStyle name="Input 3 5 2 23" xfId="21110" xr:uid="{00000000-0005-0000-0000-000063520000}"/>
    <cellStyle name="Input 3 5 2 3" xfId="21111" xr:uid="{00000000-0005-0000-0000-000064520000}"/>
    <cellStyle name="Input 3 5 2 3 2" xfId="21112" xr:uid="{00000000-0005-0000-0000-000065520000}"/>
    <cellStyle name="Input 3 5 2 3 2 2" xfId="21113" xr:uid="{00000000-0005-0000-0000-000066520000}"/>
    <cellStyle name="Input 3 5 2 3 3" xfId="21114" xr:uid="{00000000-0005-0000-0000-000067520000}"/>
    <cellStyle name="Input 3 5 2 3 4" xfId="21115" xr:uid="{00000000-0005-0000-0000-000068520000}"/>
    <cellStyle name="Input 3 5 2 4" xfId="21116" xr:uid="{00000000-0005-0000-0000-000069520000}"/>
    <cellStyle name="Input 3 5 2 4 2" xfId="21117" xr:uid="{00000000-0005-0000-0000-00006A520000}"/>
    <cellStyle name="Input 3 5 2 4 2 2" xfId="21118" xr:uid="{00000000-0005-0000-0000-00006B520000}"/>
    <cellStyle name="Input 3 5 2 4 3" xfId="21119" xr:uid="{00000000-0005-0000-0000-00006C520000}"/>
    <cellStyle name="Input 3 5 2 4 4" xfId="21120" xr:uid="{00000000-0005-0000-0000-00006D520000}"/>
    <cellStyle name="Input 3 5 2 5" xfId="21121" xr:uid="{00000000-0005-0000-0000-00006E520000}"/>
    <cellStyle name="Input 3 5 2 5 2" xfId="21122" xr:uid="{00000000-0005-0000-0000-00006F520000}"/>
    <cellStyle name="Input 3 5 2 5 2 2" xfId="21123" xr:uid="{00000000-0005-0000-0000-000070520000}"/>
    <cellStyle name="Input 3 5 2 5 3" xfId="21124" xr:uid="{00000000-0005-0000-0000-000071520000}"/>
    <cellStyle name="Input 3 5 2 6" xfId="21125" xr:uid="{00000000-0005-0000-0000-000072520000}"/>
    <cellStyle name="Input 3 5 2 6 2" xfId="21126" xr:uid="{00000000-0005-0000-0000-000073520000}"/>
    <cellStyle name="Input 3 5 2 6 2 2" xfId="21127" xr:uid="{00000000-0005-0000-0000-000074520000}"/>
    <cellStyle name="Input 3 5 2 6 3" xfId="21128" xr:uid="{00000000-0005-0000-0000-000075520000}"/>
    <cellStyle name="Input 3 5 2 7" xfId="21129" xr:uid="{00000000-0005-0000-0000-000076520000}"/>
    <cellStyle name="Input 3 5 2 7 2" xfId="21130" xr:uid="{00000000-0005-0000-0000-000077520000}"/>
    <cellStyle name="Input 3 5 2 7 2 2" xfId="21131" xr:uid="{00000000-0005-0000-0000-000078520000}"/>
    <cellStyle name="Input 3 5 2 7 3" xfId="21132" xr:uid="{00000000-0005-0000-0000-000079520000}"/>
    <cellStyle name="Input 3 5 2 8" xfId="21133" xr:uid="{00000000-0005-0000-0000-00007A520000}"/>
    <cellStyle name="Input 3 5 2 8 2" xfId="21134" xr:uid="{00000000-0005-0000-0000-00007B520000}"/>
    <cellStyle name="Input 3 5 2 8 2 2" xfId="21135" xr:uid="{00000000-0005-0000-0000-00007C520000}"/>
    <cellStyle name="Input 3 5 2 8 3" xfId="21136" xr:uid="{00000000-0005-0000-0000-00007D520000}"/>
    <cellStyle name="Input 3 5 2 9" xfId="21137" xr:uid="{00000000-0005-0000-0000-00007E520000}"/>
    <cellStyle name="Input 3 5 2 9 2" xfId="21138" xr:uid="{00000000-0005-0000-0000-00007F520000}"/>
    <cellStyle name="Input 3 5 2 9 2 2" xfId="21139" xr:uid="{00000000-0005-0000-0000-000080520000}"/>
    <cellStyle name="Input 3 5 2 9 3" xfId="21140" xr:uid="{00000000-0005-0000-0000-000081520000}"/>
    <cellStyle name="Input 3 5 20" xfId="21141" xr:uid="{00000000-0005-0000-0000-000082520000}"/>
    <cellStyle name="Input 3 5 20 2" xfId="21142" xr:uid="{00000000-0005-0000-0000-000083520000}"/>
    <cellStyle name="Input 3 5 20 2 2" xfId="21143" xr:uid="{00000000-0005-0000-0000-000084520000}"/>
    <cellStyle name="Input 3 5 20 3" xfId="21144" xr:uid="{00000000-0005-0000-0000-000085520000}"/>
    <cellStyle name="Input 3 5 21" xfId="21145" xr:uid="{00000000-0005-0000-0000-000086520000}"/>
    <cellStyle name="Input 3 5 21 2" xfId="21146" xr:uid="{00000000-0005-0000-0000-000087520000}"/>
    <cellStyle name="Input 3 5 21 2 2" xfId="21147" xr:uid="{00000000-0005-0000-0000-000088520000}"/>
    <cellStyle name="Input 3 5 21 3" xfId="21148" xr:uid="{00000000-0005-0000-0000-000089520000}"/>
    <cellStyle name="Input 3 5 22" xfId="21149" xr:uid="{00000000-0005-0000-0000-00008A520000}"/>
    <cellStyle name="Input 3 5 22 2" xfId="21150" xr:uid="{00000000-0005-0000-0000-00008B520000}"/>
    <cellStyle name="Input 3 5 23" xfId="21151" xr:uid="{00000000-0005-0000-0000-00008C520000}"/>
    <cellStyle name="Input 3 5 24" xfId="21152" xr:uid="{00000000-0005-0000-0000-00008D520000}"/>
    <cellStyle name="Input 3 5 3" xfId="21153" xr:uid="{00000000-0005-0000-0000-00008E520000}"/>
    <cellStyle name="Input 3 5 3 2" xfId="21154" xr:uid="{00000000-0005-0000-0000-00008F520000}"/>
    <cellStyle name="Input 3 5 3 2 2" xfId="21155" xr:uid="{00000000-0005-0000-0000-000090520000}"/>
    <cellStyle name="Input 3 5 3 2 3" xfId="21156" xr:uid="{00000000-0005-0000-0000-000091520000}"/>
    <cellStyle name="Input 3 5 3 3" xfId="21157" xr:uid="{00000000-0005-0000-0000-000092520000}"/>
    <cellStyle name="Input 3 5 3 3 2" xfId="21158" xr:uid="{00000000-0005-0000-0000-000093520000}"/>
    <cellStyle name="Input 3 5 3 4" xfId="21159" xr:uid="{00000000-0005-0000-0000-000094520000}"/>
    <cellStyle name="Input 3 5 4" xfId="21160" xr:uid="{00000000-0005-0000-0000-000095520000}"/>
    <cellStyle name="Input 3 5 4 2" xfId="21161" xr:uid="{00000000-0005-0000-0000-000096520000}"/>
    <cellStyle name="Input 3 5 4 2 2" xfId="21162" xr:uid="{00000000-0005-0000-0000-000097520000}"/>
    <cellStyle name="Input 3 5 4 3" xfId="21163" xr:uid="{00000000-0005-0000-0000-000098520000}"/>
    <cellStyle name="Input 3 5 4 4" xfId="21164" xr:uid="{00000000-0005-0000-0000-000099520000}"/>
    <cellStyle name="Input 3 5 5" xfId="21165" xr:uid="{00000000-0005-0000-0000-00009A520000}"/>
    <cellStyle name="Input 3 5 5 2" xfId="21166" xr:uid="{00000000-0005-0000-0000-00009B520000}"/>
    <cellStyle name="Input 3 5 5 2 2" xfId="21167" xr:uid="{00000000-0005-0000-0000-00009C520000}"/>
    <cellStyle name="Input 3 5 5 3" xfId="21168" xr:uid="{00000000-0005-0000-0000-00009D520000}"/>
    <cellStyle name="Input 3 5 5 4" xfId="21169" xr:uid="{00000000-0005-0000-0000-00009E520000}"/>
    <cellStyle name="Input 3 5 6" xfId="21170" xr:uid="{00000000-0005-0000-0000-00009F520000}"/>
    <cellStyle name="Input 3 5 6 2" xfId="21171" xr:uid="{00000000-0005-0000-0000-0000A0520000}"/>
    <cellStyle name="Input 3 5 6 2 2" xfId="21172" xr:uid="{00000000-0005-0000-0000-0000A1520000}"/>
    <cellStyle name="Input 3 5 6 3" xfId="21173" xr:uid="{00000000-0005-0000-0000-0000A2520000}"/>
    <cellStyle name="Input 3 5 7" xfId="21174" xr:uid="{00000000-0005-0000-0000-0000A3520000}"/>
    <cellStyle name="Input 3 5 7 2" xfId="21175" xr:uid="{00000000-0005-0000-0000-0000A4520000}"/>
    <cellStyle name="Input 3 5 7 2 2" xfId="21176" xr:uid="{00000000-0005-0000-0000-0000A5520000}"/>
    <cellStyle name="Input 3 5 7 3" xfId="21177" xr:uid="{00000000-0005-0000-0000-0000A6520000}"/>
    <cellStyle name="Input 3 5 8" xfId="21178" xr:uid="{00000000-0005-0000-0000-0000A7520000}"/>
    <cellStyle name="Input 3 5 8 2" xfId="21179" xr:uid="{00000000-0005-0000-0000-0000A8520000}"/>
    <cellStyle name="Input 3 5 8 2 2" xfId="21180" xr:uid="{00000000-0005-0000-0000-0000A9520000}"/>
    <cellStyle name="Input 3 5 8 3" xfId="21181" xr:uid="{00000000-0005-0000-0000-0000AA520000}"/>
    <cellStyle name="Input 3 5 9" xfId="21182" xr:uid="{00000000-0005-0000-0000-0000AB520000}"/>
    <cellStyle name="Input 3 5 9 2" xfId="21183" xr:uid="{00000000-0005-0000-0000-0000AC520000}"/>
    <cellStyle name="Input 3 5 9 2 2" xfId="21184" xr:uid="{00000000-0005-0000-0000-0000AD520000}"/>
    <cellStyle name="Input 3 5 9 3" xfId="21185" xr:uid="{00000000-0005-0000-0000-0000AE520000}"/>
    <cellStyle name="Input 3 6" xfId="21186" xr:uid="{00000000-0005-0000-0000-0000AF520000}"/>
    <cellStyle name="Input 3 6 10" xfId="21187" xr:uid="{00000000-0005-0000-0000-0000B0520000}"/>
    <cellStyle name="Input 3 6 10 2" xfId="21188" xr:uid="{00000000-0005-0000-0000-0000B1520000}"/>
    <cellStyle name="Input 3 6 10 2 2" xfId="21189" xr:uid="{00000000-0005-0000-0000-0000B2520000}"/>
    <cellStyle name="Input 3 6 10 3" xfId="21190" xr:uid="{00000000-0005-0000-0000-0000B3520000}"/>
    <cellStyle name="Input 3 6 11" xfId="21191" xr:uid="{00000000-0005-0000-0000-0000B4520000}"/>
    <cellStyle name="Input 3 6 11 2" xfId="21192" xr:uid="{00000000-0005-0000-0000-0000B5520000}"/>
    <cellStyle name="Input 3 6 11 2 2" xfId="21193" xr:uid="{00000000-0005-0000-0000-0000B6520000}"/>
    <cellStyle name="Input 3 6 11 3" xfId="21194" xr:uid="{00000000-0005-0000-0000-0000B7520000}"/>
    <cellStyle name="Input 3 6 12" xfId="21195" xr:uid="{00000000-0005-0000-0000-0000B8520000}"/>
    <cellStyle name="Input 3 6 12 2" xfId="21196" xr:uid="{00000000-0005-0000-0000-0000B9520000}"/>
    <cellStyle name="Input 3 6 12 2 2" xfId="21197" xr:uid="{00000000-0005-0000-0000-0000BA520000}"/>
    <cellStyle name="Input 3 6 12 3" xfId="21198" xr:uid="{00000000-0005-0000-0000-0000BB520000}"/>
    <cellStyle name="Input 3 6 13" xfId="21199" xr:uid="{00000000-0005-0000-0000-0000BC520000}"/>
    <cellStyle name="Input 3 6 13 2" xfId="21200" xr:uid="{00000000-0005-0000-0000-0000BD520000}"/>
    <cellStyle name="Input 3 6 13 2 2" xfId="21201" xr:uid="{00000000-0005-0000-0000-0000BE520000}"/>
    <cellStyle name="Input 3 6 13 3" xfId="21202" xr:uid="{00000000-0005-0000-0000-0000BF520000}"/>
    <cellStyle name="Input 3 6 14" xfId="21203" xr:uid="{00000000-0005-0000-0000-0000C0520000}"/>
    <cellStyle name="Input 3 6 14 2" xfId="21204" xr:uid="{00000000-0005-0000-0000-0000C1520000}"/>
    <cellStyle name="Input 3 6 14 2 2" xfId="21205" xr:uid="{00000000-0005-0000-0000-0000C2520000}"/>
    <cellStyle name="Input 3 6 14 3" xfId="21206" xr:uid="{00000000-0005-0000-0000-0000C3520000}"/>
    <cellStyle name="Input 3 6 15" xfId="21207" xr:uid="{00000000-0005-0000-0000-0000C4520000}"/>
    <cellStyle name="Input 3 6 15 2" xfId="21208" xr:uid="{00000000-0005-0000-0000-0000C5520000}"/>
    <cellStyle name="Input 3 6 15 2 2" xfId="21209" xr:uid="{00000000-0005-0000-0000-0000C6520000}"/>
    <cellStyle name="Input 3 6 15 3" xfId="21210" xr:uid="{00000000-0005-0000-0000-0000C7520000}"/>
    <cellStyle name="Input 3 6 16" xfId="21211" xr:uid="{00000000-0005-0000-0000-0000C8520000}"/>
    <cellStyle name="Input 3 6 16 2" xfId="21212" xr:uid="{00000000-0005-0000-0000-0000C9520000}"/>
    <cellStyle name="Input 3 6 16 2 2" xfId="21213" xr:uid="{00000000-0005-0000-0000-0000CA520000}"/>
    <cellStyle name="Input 3 6 16 3" xfId="21214" xr:uid="{00000000-0005-0000-0000-0000CB520000}"/>
    <cellStyle name="Input 3 6 17" xfId="21215" xr:uid="{00000000-0005-0000-0000-0000CC520000}"/>
    <cellStyle name="Input 3 6 17 2" xfId="21216" xr:uid="{00000000-0005-0000-0000-0000CD520000}"/>
    <cellStyle name="Input 3 6 17 2 2" xfId="21217" xr:uid="{00000000-0005-0000-0000-0000CE520000}"/>
    <cellStyle name="Input 3 6 17 3" xfId="21218" xr:uid="{00000000-0005-0000-0000-0000CF520000}"/>
    <cellStyle name="Input 3 6 18" xfId="21219" xr:uid="{00000000-0005-0000-0000-0000D0520000}"/>
    <cellStyle name="Input 3 6 18 2" xfId="21220" xr:uid="{00000000-0005-0000-0000-0000D1520000}"/>
    <cellStyle name="Input 3 6 18 2 2" xfId="21221" xr:uid="{00000000-0005-0000-0000-0000D2520000}"/>
    <cellStyle name="Input 3 6 18 3" xfId="21222" xr:uid="{00000000-0005-0000-0000-0000D3520000}"/>
    <cellStyle name="Input 3 6 19" xfId="21223" xr:uid="{00000000-0005-0000-0000-0000D4520000}"/>
    <cellStyle name="Input 3 6 19 2" xfId="21224" xr:uid="{00000000-0005-0000-0000-0000D5520000}"/>
    <cellStyle name="Input 3 6 19 2 2" xfId="21225" xr:uid="{00000000-0005-0000-0000-0000D6520000}"/>
    <cellStyle name="Input 3 6 19 3" xfId="21226" xr:uid="{00000000-0005-0000-0000-0000D7520000}"/>
    <cellStyle name="Input 3 6 2" xfId="21227" xr:uid="{00000000-0005-0000-0000-0000D8520000}"/>
    <cellStyle name="Input 3 6 2 2" xfId="21228" xr:uid="{00000000-0005-0000-0000-0000D9520000}"/>
    <cellStyle name="Input 3 6 2 2 2" xfId="21229" xr:uid="{00000000-0005-0000-0000-0000DA520000}"/>
    <cellStyle name="Input 3 6 2 2 3" xfId="21230" xr:uid="{00000000-0005-0000-0000-0000DB520000}"/>
    <cellStyle name="Input 3 6 2 3" xfId="21231" xr:uid="{00000000-0005-0000-0000-0000DC520000}"/>
    <cellStyle name="Input 3 6 2 3 2" xfId="21232" xr:uid="{00000000-0005-0000-0000-0000DD520000}"/>
    <cellStyle name="Input 3 6 2 4" xfId="21233" xr:uid="{00000000-0005-0000-0000-0000DE520000}"/>
    <cellStyle name="Input 3 6 20" xfId="21234" xr:uid="{00000000-0005-0000-0000-0000DF520000}"/>
    <cellStyle name="Input 3 6 20 2" xfId="21235" xr:uid="{00000000-0005-0000-0000-0000E0520000}"/>
    <cellStyle name="Input 3 6 20 2 2" xfId="21236" xr:uid="{00000000-0005-0000-0000-0000E1520000}"/>
    <cellStyle name="Input 3 6 20 3" xfId="21237" xr:uid="{00000000-0005-0000-0000-0000E2520000}"/>
    <cellStyle name="Input 3 6 21" xfId="21238" xr:uid="{00000000-0005-0000-0000-0000E3520000}"/>
    <cellStyle name="Input 3 6 21 2" xfId="21239" xr:uid="{00000000-0005-0000-0000-0000E4520000}"/>
    <cellStyle name="Input 3 6 22" xfId="21240" xr:uid="{00000000-0005-0000-0000-0000E5520000}"/>
    <cellStyle name="Input 3 6 23" xfId="21241" xr:uid="{00000000-0005-0000-0000-0000E6520000}"/>
    <cellStyle name="Input 3 6 3" xfId="21242" xr:uid="{00000000-0005-0000-0000-0000E7520000}"/>
    <cellStyle name="Input 3 6 3 2" xfId="21243" xr:uid="{00000000-0005-0000-0000-0000E8520000}"/>
    <cellStyle name="Input 3 6 3 2 2" xfId="21244" xr:uid="{00000000-0005-0000-0000-0000E9520000}"/>
    <cellStyle name="Input 3 6 3 3" xfId="21245" xr:uid="{00000000-0005-0000-0000-0000EA520000}"/>
    <cellStyle name="Input 3 6 3 4" xfId="21246" xr:uid="{00000000-0005-0000-0000-0000EB520000}"/>
    <cellStyle name="Input 3 6 4" xfId="21247" xr:uid="{00000000-0005-0000-0000-0000EC520000}"/>
    <cellStyle name="Input 3 6 4 2" xfId="21248" xr:uid="{00000000-0005-0000-0000-0000ED520000}"/>
    <cellStyle name="Input 3 6 4 2 2" xfId="21249" xr:uid="{00000000-0005-0000-0000-0000EE520000}"/>
    <cellStyle name="Input 3 6 4 3" xfId="21250" xr:uid="{00000000-0005-0000-0000-0000EF520000}"/>
    <cellStyle name="Input 3 6 4 4" xfId="21251" xr:uid="{00000000-0005-0000-0000-0000F0520000}"/>
    <cellStyle name="Input 3 6 5" xfId="21252" xr:uid="{00000000-0005-0000-0000-0000F1520000}"/>
    <cellStyle name="Input 3 6 5 2" xfId="21253" xr:uid="{00000000-0005-0000-0000-0000F2520000}"/>
    <cellStyle name="Input 3 6 5 2 2" xfId="21254" xr:uid="{00000000-0005-0000-0000-0000F3520000}"/>
    <cellStyle name="Input 3 6 5 3" xfId="21255" xr:uid="{00000000-0005-0000-0000-0000F4520000}"/>
    <cellStyle name="Input 3 6 6" xfId="21256" xr:uid="{00000000-0005-0000-0000-0000F5520000}"/>
    <cellStyle name="Input 3 6 6 2" xfId="21257" xr:uid="{00000000-0005-0000-0000-0000F6520000}"/>
    <cellStyle name="Input 3 6 6 2 2" xfId="21258" xr:uid="{00000000-0005-0000-0000-0000F7520000}"/>
    <cellStyle name="Input 3 6 6 3" xfId="21259" xr:uid="{00000000-0005-0000-0000-0000F8520000}"/>
    <cellStyle name="Input 3 6 7" xfId="21260" xr:uid="{00000000-0005-0000-0000-0000F9520000}"/>
    <cellStyle name="Input 3 6 7 2" xfId="21261" xr:uid="{00000000-0005-0000-0000-0000FA520000}"/>
    <cellStyle name="Input 3 6 7 2 2" xfId="21262" xr:uid="{00000000-0005-0000-0000-0000FB520000}"/>
    <cellStyle name="Input 3 6 7 3" xfId="21263" xr:uid="{00000000-0005-0000-0000-0000FC520000}"/>
    <cellStyle name="Input 3 6 8" xfId="21264" xr:uid="{00000000-0005-0000-0000-0000FD520000}"/>
    <cellStyle name="Input 3 6 8 2" xfId="21265" xr:uid="{00000000-0005-0000-0000-0000FE520000}"/>
    <cellStyle name="Input 3 6 8 2 2" xfId="21266" xr:uid="{00000000-0005-0000-0000-0000FF520000}"/>
    <cellStyle name="Input 3 6 8 3" xfId="21267" xr:uid="{00000000-0005-0000-0000-000000530000}"/>
    <cellStyle name="Input 3 6 9" xfId="21268" xr:uid="{00000000-0005-0000-0000-000001530000}"/>
    <cellStyle name="Input 3 6 9 2" xfId="21269" xr:uid="{00000000-0005-0000-0000-000002530000}"/>
    <cellStyle name="Input 3 6 9 2 2" xfId="21270" xr:uid="{00000000-0005-0000-0000-000003530000}"/>
    <cellStyle name="Input 3 6 9 3" xfId="21271" xr:uid="{00000000-0005-0000-0000-000004530000}"/>
    <cellStyle name="Input 3 7" xfId="21272" xr:uid="{00000000-0005-0000-0000-000005530000}"/>
    <cellStyle name="Input 3 7 2" xfId="21273" xr:uid="{00000000-0005-0000-0000-000006530000}"/>
    <cellStyle name="Input 3 7 2 2" xfId="21274" xr:uid="{00000000-0005-0000-0000-000007530000}"/>
    <cellStyle name="Input 3 7 2 3" xfId="21275" xr:uid="{00000000-0005-0000-0000-000008530000}"/>
    <cellStyle name="Input 3 7 3" xfId="21276" xr:uid="{00000000-0005-0000-0000-000009530000}"/>
    <cellStyle name="Input 3 7 3 2" xfId="21277" xr:uid="{00000000-0005-0000-0000-00000A530000}"/>
    <cellStyle name="Input 3 7 4" xfId="21278" xr:uid="{00000000-0005-0000-0000-00000B530000}"/>
    <cellStyle name="Input 3 8" xfId="21279" xr:uid="{00000000-0005-0000-0000-00000C530000}"/>
    <cellStyle name="Input 3 8 2" xfId="21280" xr:uid="{00000000-0005-0000-0000-00000D530000}"/>
    <cellStyle name="Input 3 8 2 2" xfId="21281" xr:uid="{00000000-0005-0000-0000-00000E530000}"/>
    <cellStyle name="Input 3 8 2 3" xfId="21282" xr:uid="{00000000-0005-0000-0000-00000F530000}"/>
    <cellStyle name="Input 3 8 3" xfId="21283" xr:uid="{00000000-0005-0000-0000-000010530000}"/>
    <cellStyle name="Input 3 8 4" xfId="21284" xr:uid="{00000000-0005-0000-0000-000011530000}"/>
    <cellStyle name="Input 3 9" xfId="21285" xr:uid="{00000000-0005-0000-0000-000012530000}"/>
    <cellStyle name="Input 3 9 2" xfId="21286" xr:uid="{00000000-0005-0000-0000-000013530000}"/>
    <cellStyle name="Input 3 9 2 2" xfId="21287" xr:uid="{00000000-0005-0000-0000-000014530000}"/>
    <cellStyle name="Input 3 9 3" xfId="21288" xr:uid="{00000000-0005-0000-0000-000015530000}"/>
    <cellStyle name="Input 3 9 4" xfId="21289" xr:uid="{00000000-0005-0000-0000-000016530000}"/>
    <cellStyle name="Input 30" xfId="50442" xr:uid="{6FBE8F69-F0EA-41C8-85B1-7537611547CC}"/>
    <cellStyle name="Input 31" xfId="50435" xr:uid="{8BBE4AA3-B2C6-471C-BB89-0E31963FFD82}"/>
    <cellStyle name="Input 32" xfId="50479" xr:uid="{A99B9AEB-8128-4FBF-B7AC-06DACCFFB275}"/>
    <cellStyle name="Input 33" xfId="50496" xr:uid="{DC8679D4-6D78-4872-B96D-E760FFEAB756}"/>
    <cellStyle name="Input 34" xfId="50468" xr:uid="{6F4C862D-5049-4944-8C0F-F0D29958561A}"/>
    <cellStyle name="Input 35" xfId="50499" xr:uid="{6DAB4149-771F-4661-9F0D-95FC1666801A}"/>
    <cellStyle name="Input 36" xfId="50523" xr:uid="{D5D4D3F5-8A42-4F62-9A3C-E49DD159273B}"/>
    <cellStyle name="Input 37" xfId="50516" xr:uid="{B14AFF90-C8C6-4C4D-B20C-62618212DF70}"/>
    <cellStyle name="Input 38" xfId="50563" xr:uid="{C314E8F3-CB69-4329-B102-7C2FA64A3FB5}"/>
    <cellStyle name="Input 39" xfId="50551" xr:uid="{70AA2565-DD9E-4DF2-9B1A-76C7E1590E26}"/>
    <cellStyle name="Input 4" xfId="21290" xr:uid="{00000000-0005-0000-0000-000017530000}"/>
    <cellStyle name="Input 4 10" xfId="21291" xr:uid="{00000000-0005-0000-0000-000018530000}"/>
    <cellStyle name="Input 4 10 2" xfId="21292" xr:uid="{00000000-0005-0000-0000-000019530000}"/>
    <cellStyle name="Input 4 10 2 2" xfId="21293" xr:uid="{00000000-0005-0000-0000-00001A530000}"/>
    <cellStyle name="Input 4 10 3" xfId="21294" xr:uid="{00000000-0005-0000-0000-00001B530000}"/>
    <cellStyle name="Input 4 11" xfId="21295" xr:uid="{00000000-0005-0000-0000-00001C530000}"/>
    <cellStyle name="Input 4 11 2" xfId="21296" xr:uid="{00000000-0005-0000-0000-00001D530000}"/>
    <cellStyle name="Input 4 11 2 2" xfId="21297" xr:uid="{00000000-0005-0000-0000-00001E530000}"/>
    <cellStyle name="Input 4 11 3" xfId="21298" xr:uid="{00000000-0005-0000-0000-00001F530000}"/>
    <cellStyle name="Input 4 12" xfId="21299" xr:uid="{00000000-0005-0000-0000-000020530000}"/>
    <cellStyle name="Input 4 12 2" xfId="21300" xr:uid="{00000000-0005-0000-0000-000021530000}"/>
    <cellStyle name="Input 4 12 2 2" xfId="21301" xr:uid="{00000000-0005-0000-0000-000022530000}"/>
    <cellStyle name="Input 4 12 3" xfId="21302" xr:uid="{00000000-0005-0000-0000-000023530000}"/>
    <cellStyle name="Input 4 13" xfId="21303" xr:uid="{00000000-0005-0000-0000-000024530000}"/>
    <cellStyle name="Input 4 13 2" xfId="21304" xr:uid="{00000000-0005-0000-0000-000025530000}"/>
    <cellStyle name="Input 4 13 2 2" xfId="21305" xr:uid="{00000000-0005-0000-0000-000026530000}"/>
    <cellStyle name="Input 4 13 3" xfId="21306" xr:uid="{00000000-0005-0000-0000-000027530000}"/>
    <cellStyle name="Input 4 14" xfId="21307" xr:uid="{00000000-0005-0000-0000-000028530000}"/>
    <cellStyle name="Input 4 14 2" xfId="21308" xr:uid="{00000000-0005-0000-0000-000029530000}"/>
    <cellStyle name="Input 4 14 2 2" xfId="21309" xr:uid="{00000000-0005-0000-0000-00002A530000}"/>
    <cellStyle name="Input 4 14 3" xfId="21310" xr:uid="{00000000-0005-0000-0000-00002B530000}"/>
    <cellStyle name="Input 4 15" xfId="21311" xr:uid="{00000000-0005-0000-0000-00002C530000}"/>
    <cellStyle name="Input 4 15 2" xfId="21312" xr:uid="{00000000-0005-0000-0000-00002D530000}"/>
    <cellStyle name="Input 4 15 2 2" xfId="21313" xr:uid="{00000000-0005-0000-0000-00002E530000}"/>
    <cellStyle name="Input 4 15 3" xfId="21314" xr:uid="{00000000-0005-0000-0000-00002F530000}"/>
    <cellStyle name="Input 4 16" xfId="21315" xr:uid="{00000000-0005-0000-0000-000030530000}"/>
    <cellStyle name="Input 4 16 2" xfId="21316" xr:uid="{00000000-0005-0000-0000-000031530000}"/>
    <cellStyle name="Input 4 16 2 2" xfId="21317" xr:uid="{00000000-0005-0000-0000-000032530000}"/>
    <cellStyle name="Input 4 16 3" xfId="21318" xr:uid="{00000000-0005-0000-0000-000033530000}"/>
    <cellStyle name="Input 4 17" xfId="21319" xr:uid="{00000000-0005-0000-0000-000034530000}"/>
    <cellStyle name="Input 4 17 2" xfId="21320" xr:uid="{00000000-0005-0000-0000-000035530000}"/>
    <cellStyle name="Input 4 17 2 2" xfId="21321" xr:uid="{00000000-0005-0000-0000-000036530000}"/>
    <cellStyle name="Input 4 17 3" xfId="21322" xr:uid="{00000000-0005-0000-0000-000037530000}"/>
    <cellStyle name="Input 4 18" xfId="21323" xr:uid="{00000000-0005-0000-0000-000038530000}"/>
    <cellStyle name="Input 4 18 2" xfId="21324" xr:uid="{00000000-0005-0000-0000-000039530000}"/>
    <cellStyle name="Input 4 18 2 2" xfId="21325" xr:uid="{00000000-0005-0000-0000-00003A530000}"/>
    <cellStyle name="Input 4 18 3" xfId="21326" xr:uid="{00000000-0005-0000-0000-00003B530000}"/>
    <cellStyle name="Input 4 19" xfId="21327" xr:uid="{00000000-0005-0000-0000-00003C530000}"/>
    <cellStyle name="Input 4 19 2" xfId="21328" xr:uid="{00000000-0005-0000-0000-00003D530000}"/>
    <cellStyle name="Input 4 19 2 2" xfId="21329" xr:uid="{00000000-0005-0000-0000-00003E530000}"/>
    <cellStyle name="Input 4 19 3" xfId="21330" xr:uid="{00000000-0005-0000-0000-00003F530000}"/>
    <cellStyle name="Input 4 2" xfId="21331" xr:uid="{00000000-0005-0000-0000-000040530000}"/>
    <cellStyle name="Input 4 2 10" xfId="21332" xr:uid="{00000000-0005-0000-0000-000041530000}"/>
    <cellStyle name="Input 4 2 10 2" xfId="21333" xr:uid="{00000000-0005-0000-0000-000042530000}"/>
    <cellStyle name="Input 4 2 10 2 2" xfId="21334" xr:uid="{00000000-0005-0000-0000-000043530000}"/>
    <cellStyle name="Input 4 2 10 3" xfId="21335" xr:uid="{00000000-0005-0000-0000-000044530000}"/>
    <cellStyle name="Input 4 2 11" xfId="21336" xr:uid="{00000000-0005-0000-0000-000045530000}"/>
    <cellStyle name="Input 4 2 11 2" xfId="21337" xr:uid="{00000000-0005-0000-0000-000046530000}"/>
    <cellStyle name="Input 4 2 11 2 2" xfId="21338" xr:uid="{00000000-0005-0000-0000-000047530000}"/>
    <cellStyle name="Input 4 2 11 3" xfId="21339" xr:uid="{00000000-0005-0000-0000-000048530000}"/>
    <cellStyle name="Input 4 2 12" xfId="21340" xr:uid="{00000000-0005-0000-0000-000049530000}"/>
    <cellStyle name="Input 4 2 12 2" xfId="21341" xr:uid="{00000000-0005-0000-0000-00004A530000}"/>
    <cellStyle name="Input 4 2 12 2 2" xfId="21342" xr:uid="{00000000-0005-0000-0000-00004B530000}"/>
    <cellStyle name="Input 4 2 12 3" xfId="21343" xr:uid="{00000000-0005-0000-0000-00004C530000}"/>
    <cellStyle name="Input 4 2 13" xfId="21344" xr:uid="{00000000-0005-0000-0000-00004D530000}"/>
    <cellStyle name="Input 4 2 13 2" xfId="21345" xr:uid="{00000000-0005-0000-0000-00004E530000}"/>
    <cellStyle name="Input 4 2 13 2 2" xfId="21346" xr:uid="{00000000-0005-0000-0000-00004F530000}"/>
    <cellStyle name="Input 4 2 13 3" xfId="21347" xr:uid="{00000000-0005-0000-0000-000050530000}"/>
    <cellStyle name="Input 4 2 14" xfId="21348" xr:uid="{00000000-0005-0000-0000-000051530000}"/>
    <cellStyle name="Input 4 2 14 2" xfId="21349" xr:uid="{00000000-0005-0000-0000-000052530000}"/>
    <cellStyle name="Input 4 2 14 2 2" xfId="21350" xr:uid="{00000000-0005-0000-0000-000053530000}"/>
    <cellStyle name="Input 4 2 14 3" xfId="21351" xr:uid="{00000000-0005-0000-0000-000054530000}"/>
    <cellStyle name="Input 4 2 15" xfId="21352" xr:uid="{00000000-0005-0000-0000-000055530000}"/>
    <cellStyle name="Input 4 2 15 2" xfId="21353" xr:uid="{00000000-0005-0000-0000-000056530000}"/>
    <cellStyle name="Input 4 2 15 2 2" xfId="21354" xr:uid="{00000000-0005-0000-0000-000057530000}"/>
    <cellStyle name="Input 4 2 15 3" xfId="21355" xr:uid="{00000000-0005-0000-0000-000058530000}"/>
    <cellStyle name="Input 4 2 16" xfId="21356" xr:uid="{00000000-0005-0000-0000-000059530000}"/>
    <cellStyle name="Input 4 2 16 2" xfId="21357" xr:uid="{00000000-0005-0000-0000-00005A530000}"/>
    <cellStyle name="Input 4 2 16 2 2" xfId="21358" xr:uid="{00000000-0005-0000-0000-00005B530000}"/>
    <cellStyle name="Input 4 2 16 3" xfId="21359" xr:uid="{00000000-0005-0000-0000-00005C530000}"/>
    <cellStyle name="Input 4 2 17" xfId="21360" xr:uid="{00000000-0005-0000-0000-00005D530000}"/>
    <cellStyle name="Input 4 2 17 2" xfId="21361" xr:uid="{00000000-0005-0000-0000-00005E530000}"/>
    <cellStyle name="Input 4 2 17 2 2" xfId="21362" xr:uid="{00000000-0005-0000-0000-00005F530000}"/>
    <cellStyle name="Input 4 2 17 3" xfId="21363" xr:uid="{00000000-0005-0000-0000-000060530000}"/>
    <cellStyle name="Input 4 2 18" xfId="21364" xr:uid="{00000000-0005-0000-0000-000061530000}"/>
    <cellStyle name="Input 4 2 18 2" xfId="21365" xr:uid="{00000000-0005-0000-0000-000062530000}"/>
    <cellStyle name="Input 4 2 18 2 2" xfId="21366" xr:uid="{00000000-0005-0000-0000-000063530000}"/>
    <cellStyle name="Input 4 2 18 3" xfId="21367" xr:uid="{00000000-0005-0000-0000-000064530000}"/>
    <cellStyle name="Input 4 2 19" xfId="21368" xr:uid="{00000000-0005-0000-0000-000065530000}"/>
    <cellStyle name="Input 4 2 19 2" xfId="21369" xr:uid="{00000000-0005-0000-0000-000066530000}"/>
    <cellStyle name="Input 4 2 19 2 2" xfId="21370" xr:uid="{00000000-0005-0000-0000-000067530000}"/>
    <cellStyle name="Input 4 2 19 3" xfId="21371" xr:uid="{00000000-0005-0000-0000-000068530000}"/>
    <cellStyle name="Input 4 2 2" xfId="21372" xr:uid="{00000000-0005-0000-0000-000069530000}"/>
    <cellStyle name="Input 4 2 2 10" xfId="21373" xr:uid="{00000000-0005-0000-0000-00006A530000}"/>
    <cellStyle name="Input 4 2 2 10 2" xfId="21374" xr:uid="{00000000-0005-0000-0000-00006B530000}"/>
    <cellStyle name="Input 4 2 2 10 2 2" xfId="21375" xr:uid="{00000000-0005-0000-0000-00006C530000}"/>
    <cellStyle name="Input 4 2 2 10 3" xfId="21376" xr:uid="{00000000-0005-0000-0000-00006D530000}"/>
    <cellStyle name="Input 4 2 2 11" xfId="21377" xr:uid="{00000000-0005-0000-0000-00006E530000}"/>
    <cellStyle name="Input 4 2 2 11 2" xfId="21378" xr:uid="{00000000-0005-0000-0000-00006F530000}"/>
    <cellStyle name="Input 4 2 2 11 2 2" xfId="21379" xr:uid="{00000000-0005-0000-0000-000070530000}"/>
    <cellStyle name="Input 4 2 2 11 3" xfId="21380" xr:uid="{00000000-0005-0000-0000-000071530000}"/>
    <cellStyle name="Input 4 2 2 12" xfId="21381" xr:uid="{00000000-0005-0000-0000-000072530000}"/>
    <cellStyle name="Input 4 2 2 12 2" xfId="21382" xr:uid="{00000000-0005-0000-0000-000073530000}"/>
    <cellStyle name="Input 4 2 2 12 2 2" xfId="21383" xr:uid="{00000000-0005-0000-0000-000074530000}"/>
    <cellStyle name="Input 4 2 2 12 3" xfId="21384" xr:uid="{00000000-0005-0000-0000-000075530000}"/>
    <cellStyle name="Input 4 2 2 13" xfId="21385" xr:uid="{00000000-0005-0000-0000-000076530000}"/>
    <cellStyle name="Input 4 2 2 13 2" xfId="21386" xr:uid="{00000000-0005-0000-0000-000077530000}"/>
    <cellStyle name="Input 4 2 2 13 2 2" xfId="21387" xr:uid="{00000000-0005-0000-0000-000078530000}"/>
    <cellStyle name="Input 4 2 2 13 3" xfId="21388" xr:uid="{00000000-0005-0000-0000-000079530000}"/>
    <cellStyle name="Input 4 2 2 14" xfId="21389" xr:uid="{00000000-0005-0000-0000-00007A530000}"/>
    <cellStyle name="Input 4 2 2 14 2" xfId="21390" xr:uid="{00000000-0005-0000-0000-00007B530000}"/>
    <cellStyle name="Input 4 2 2 14 2 2" xfId="21391" xr:uid="{00000000-0005-0000-0000-00007C530000}"/>
    <cellStyle name="Input 4 2 2 14 3" xfId="21392" xr:uid="{00000000-0005-0000-0000-00007D530000}"/>
    <cellStyle name="Input 4 2 2 15" xfId="21393" xr:uid="{00000000-0005-0000-0000-00007E530000}"/>
    <cellStyle name="Input 4 2 2 15 2" xfId="21394" xr:uid="{00000000-0005-0000-0000-00007F530000}"/>
    <cellStyle name="Input 4 2 2 15 2 2" xfId="21395" xr:uid="{00000000-0005-0000-0000-000080530000}"/>
    <cellStyle name="Input 4 2 2 15 3" xfId="21396" xr:uid="{00000000-0005-0000-0000-000081530000}"/>
    <cellStyle name="Input 4 2 2 16" xfId="21397" xr:uid="{00000000-0005-0000-0000-000082530000}"/>
    <cellStyle name="Input 4 2 2 16 2" xfId="21398" xr:uid="{00000000-0005-0000-0000-000083530000}"/>
    <cellStyle name="Input 4 2 2 16 2 2" xfId="21399" xr:uid="{00000000-0005-0000-0000-000084530000}"/>
    <cellStyle name="Input 4 2 2 16 3" xfId="21400" xr:uid="{00000000-0005-0000-0000-000085530000}"/>
    <cellStyle name="Input 4 2 2 17" xfId="21401" xr:uid="{00000000-0005-0000-0000-000086530000}"/>
    <cellStyle name="Input 4 2 2 17 2" xfId="21402" xr:uid="{00000000-0005-0000-0000-000087530000}"/>
    <cellStyle name="Input 4 2 2 17 2 2" xfId="21403" xr:uid="{00000000-0005-0000-0000-000088530000}"/>
    <cellStyle name="Input 4 2 2 17 3" xfId="21404" xr:uid="{00000000-0005-0000-0000-000089530000}"/>
    <cellStyle name="Input 4 2 2 18" xfId="21405" xr:uid="{00000000-0005-0000-0000-00008A530000}"/>
    <cellStyle name="Input 4 2 2 18 2" xfId="21406" xr:uid="{00000000-0005-0000-0000-00008B530000}"/>
    <cellStyle name="Input 4 2 2 19" xfId="21407" xr:uid="{00000000-0005-0000-0000-00008C530000}"/>
    <cellStyle name="Input 4 2 2 2" xfId="21408" xr:uid="{00000000-0005-0000-0000-00008D530000}"/>
    <cellStyle name="Input 4 2 2 2 10" xfId="21409" xr:uid="{00000000-0005-0000-0000-00008E530000}"/>
    <cellStyle name="Input 4 2 2 2 10 2" xfId="21410" xr:uid="{00000000-0005-0000-0000-00008F530000}"/>
    <cellStyle name="Input 4 2 2 2 10 2 2" xfId="21411" xr:uid="{00000000-0005-0000-0000-000090530000}"/>
    <cellStyle name="Input 4 2 2 2 10 3" xfId="21412" xr:uid="{00000000-0005-0000-0000-000091530000}"/>
    <cellStyle name="Input 4 2 2 2 11" xfId="21413" xr:uid="{00000000-0005-0000-0000-000092530000}"/>
    <cellStyle name="Input 4 2 2 2 11 2" xfId="21414" xr:uid="{00000000-0005-0000-0000-000093530000}"/>
    <cellStyle name="Input 4 2 2 2 11 2 2" xfId="21415" xr:uid="{00000000-0005-0000-0000-000094530000}"/>
    <cellStyle name="Input 4 2 2 2 11 3" xfId="21416" xr:uid="{00000000-0005-0000-0000-000095530000}"/>
    <cellStyle name="Input 4 2 2 2 12" xfId="21417" xr:uid="{00000000-0005-0000-0000-000096530000}"/>
    <cellStyle name="Input 4 2 2 2 12 2" xfId="21418" xr:uid="{00000000-0005-0000-0000-000097530000}"/>
    <cellStyle name="Input 4 2 2 2 12 2 2" xfId="21419" xr:uid="{00000000-0005-0000-0000-000098530000}"/>
    <cellStyle name="Input 4 2 2 2 12 3" xfId="21420" xr:uid="{00000000-0005-0000-0000-000099530000}"/>
    <cellStyle name="Input 4 2 2 2 13" xfId="21421" xr:uid="{00000000-0005-0000-0000-00009A530000}"/>
    <cellStyle name="Input 4 2 2 2 13 2" xfId="21422" xr:uid="{00000000-0005-0000-0000-00009B530000}"/>
    <cellStyle name="Input 4 2 2 2 13 2 2" xfId="21423" xr:uid="{00000000-0005-0000-0000-00009C530000}"/>
    <cellStyle name="Input 4 2 2 2 13 3" xfId="21424" xr:uid="{00000000-0005-0000-0000-00009D530000}"/>
    <cellStyle name="Input 4 2 2 2 14" xfId="21425" xr:uid="{00000000-0005-0000-0000-00009E530000}"/>
    <cellStyle name="Input 4 2 2 2 14 2" xfId="21426" xr:uid="{00000000-0005-0000-0000-00009F530000}"/>
    <cellStyle name="Input 4 2 2 2 14 2 2" xfId="21427" xr:uid="{00000000-0005-0000-0000-0000A0530000}"/>
    <cellStyle name="Input 4 2 2 2 14 3" xfId="21428" xr:uid="{00000000-0005-0000-0000-0000A1530000}"/>
    <cellStyle name="Input 4 2 2 2 15" xfId="21429" xr:uid="{00000000-0005-0000-0000-0000A2530000}"/>
    <cellStyle name="Input 4 2 2 2 15 2" xfId="21430" xr:uid="{00000000-0005-0000-0000-0000A3530000}"/>
    <cellStyle name="Input 4 2 2 2 15 2 2" xfId="21431" xr:uid="{00000000-0005-0000-0000-0000A4530000}"/>
    <cellStyle name="Input 4 2 2 2 15 3" xfId="21432" xr:uid="{00000000-0005-0000-0000-0000A5530000}"/>
    <cellStyle name="Input 4 2 2 2 16" xfId="21433" xr:uid="{00000000-0005-0000-0000-0000A6530000}"/>
    <cellStyle name="Input 4 2 2 2 16 2" xfId="21434" xr:uid="{00000000-0005-0000-0000-0000A7530000}"/>
    <cellStyle name="Input 4 2 2 2 16 2 2" xfId="21435" xr:uid="{00000000-0005-0000-0000-0000A8530000}"/>
    <cellStyle name="Input 4 2 2 2 16 3" xfId="21436" xr:uid="{00000000-0005-0000-0000-0000A9530000}"/>
    <cellStyle name="Input 4 2 2 2 17" xfId="21437" xr:uid="{00000000-0005-0000-0000-0000AA530000}"/>
    <cellStyle name="Input 4 2 2 2 17 2" xfId="21438" xr:uid="{00000000-0005-0000-0000-0000AB530000}"/>
    <cellStyle name="Input 4 2 2 2 17 2 2" xfId="21439" xr:uid="{00000000-0005-0000-0000-0000AC530000}"/>
    <cellStyle name="Input 4 2 2 2 17 3" xfId="21440" xr:uid="{00000000-0005-0000-0000-0000AD530000}"/>
    <cellStyle name="Input 4 2 2 2 18" xfId="21441" xr:uid="{00000000-0005-0000-0000-0000AE530000}"/>
    <cellStyle name="Input 4 2 2 2 18 2" xfId="21442" xr:uid="{00000000-0005-0000-0000-0000AF530000}"/>
    <cellStyle name="Input 4 2 2 2 18 2 2" xfId="21443" xr:uid="{00000000-0005-0000-0000-0000B0530000}"/>
    <cellStyle name="Input 4 2 2 2 18 3" xfId="21444" xr:uid="{00000000-0005-0000-0000-0000B1530000}"/>
    <cellStyle name="Input 4 2 2 2 19" xfId="21445" xr:uid="{00000000-0005-0000-0000-0000B2530000}"/>
    <cellStyle name="Input 4 2 2 2 19 2" xfId="21446" xr:uid="{00000000-0005-0000-0000-0000B3530000}"/>
    <cellStyle name="Input 4 2 2 2 19 2 2" xfId="21447" xr:uid="{00000000-0005-0000-0000-0000B4530000}"/>
    <cellStyle name="Input 4 2 2 2 19 3" xfId="21448" xr:uid="{00000000-0005-0000-0000-0000B5530000}"/>
    <cellStyle name="Input 4 2 2 2 2" xfId="21449" xr:uid="{00000000-0005-0000-0000-0000B6530000}"/>
    <cellStyle name="Input 4 2 2 2 2 2" xfId="21450" xr:uid="{00000000-0005-0000-0000-0000B7530000}"/>
    <cellStyle name="Input 4 2 2 2 2 2 2" xfId="21451" xr:uid="{00000000-0005-0000-0000-0000B8530000}"/>
    <cellStyle name="Input 4 2 2 2 2 2 3" xfId="21452" xr:uid="{00000000-0005-0000-0000-0000B9530000}"/>
    <cellStyle name="Input 4 2 2 2 2 3" xfId="21453" xr:uid="{00000000-0005-0000-0000-0000BA530000}"/>
    <cellStyle name="Input 4 2 2 2 2 3 2" xfId="21454" xr:uid="{00000000-0005-0000-0000-0000BB530000}"/>
    <cellStyle name="Input 4 2 2 2 2 4" xfId="21455" xr:uid="{00000000-0005-0000-0000-0000BC530000}"/>
    <cellStyle name="Input 4 2 2 2 20" xfId="21456" xr:uid="{00000000-0005-0000-0000-0000BD530000}"/>
    <cellStyle name="Input 4 2 2 2 20 2" xfId="21457" xr:uid="{00000000-0005-0000-0000-0000BE530000}"/>
    <cellStyle name="Input 4 2 2 2 20 2 2" xfId="21458" xr:uid="{00000000-0005-0000-0000-0000BF530000}"/>
    <cellStyle name="Input 4 2 2 2 20 3" xfId="21459" xr:uid="{00000000-0005-0000-0000-0000C0530000}"/>
    <cellStyle name="Input 4 2 2 2 21" xfId="21460" xr:uid="{00000000-0005-0000-0000-0000C1530000}"/>
    <cellStyle name="Input 4 2 2 2 21 2" xfId="21461" xr:uid="{00000000-0005-0000-0000-0000C2530000}"/>
    <cellStyle name="Input 4 2 2 2 22" xfId="21462" xr:uid="{00000000-0005-0000-0000-0000C3530000}"/>
    <cellStyle name="Input 4 2 2 2 23" xfId="21463" xr:uid="{00000000-0005-0000-0000-0000C4530000}"/>
    <cellStyle name="Input 4 2 2 2 3" xfId="21464" xr:uid="{00000000-0005-0000-0000-0000C5530000}"/>
    <cellStyle name="Input 4 2 2 2 3 2" xfId="21465" xr:uid="{00000000-0005-0000-0000-0000C6530000}"/>
    <cellStyle name="Input 4 2 2 2 3 2 2" xfId="21466" xr:uid="{00000000-0005-0000-0000-0000C7530000}"/>
    <cellStyle name="Input 4 2 2 2 3 3" xfId="21467" xr:uid="{00000000-0005-0000-0000-0000C8530000}"/>
    <cellStyle name="Input 4 2 2 2 3 4" xfId="21468" xr:uid="{00000000-0005-0000-0000-0000C9530000}"/>
    <cellStyle name="Input 4 2 2 2 4" xfId="21469" xr:uid="{00000000-0005-0000-0000-0000CA530000}"/>
    <cellStyle name="Input 4 2 2 2 4 2" xfId="21470" xr:uid="{00000000-0005-0000-0000-0000CB530000}"/>
    <cellStyle name="Input 4 2 2 2 4 2 2" xfId="21471" xr:uid="{00000000-0005-0000-0000-0000CC530000}"/>
    <cellStyle name="Input 4 2 2 2 4 3" xfId="21472" xr:uid="{00000000-0005-0000-0000-0000CD530000}"/>
    <cellStyle name="Input 4 2 2 2 4 4" xfId="21473" xr:uid="{00000000-0005-0000-0000-0000CE530000}"/>
    <cellStyle name="Input 4 2 2 2 5" xfId="21474" xr:uid="{00000000-0005-0000-0000-0000CF530000}"/>
    <cellStyle name="Input 4 2 2 2 5 2" xfId="21475" xr:uid="{00000000-0005-0000-0000-0000D0530000}"/>
    <cellStyle name="Input 4 2 2 2 5 2 2" xfId="21476" xr:uid="{00000000-0005-0000-0000-0000D1530000}"/>
    <cellStyle name="Input 4 2 2 2 5 3" xfId="21477" xr:uid="{00000000-0005-0000-0000-0000D2530000}"/>
    <cellStyle name="Input 4 2 2 2 6" xfId="21478" xr:uid="{00000000-0005-0000-0000-0000D3530000}"/>
    <cellStyle name="Input 4 2 2 2 6 2" xfId="21479" xr:uid="{00000000-0005-0000-0000-0000D4530000}"/>
    <cellStyle name="Input 4 2 2 2 6 2 2" xfId="21480" xr:uid="{00000000-0005-0000-0000-0000D5530000}"/>
    <cellStyle name="Input 4 2 2 2 6 3" xfId="21481" xr:uid="{00000000-0005-0000-0000-0000D6530000}"/>
    <cellStyle name="Input 4 2 2 2 7" xfId="21482" xr:uid="{00000000-0005-0000-0000-0000D7530000}"/>
    <cellStyle name="Input 4 2 2 2 7 2" xfId="21483" xr:uid="{00000000-0005-0000-0000-0000D8530000}"/>
    <cellStyle name="Input 4 2 2 2 7 2 2" xfId="21484" xr:uid="{00000000-0005-0000-0000-0000D9530000}"/>
    <cellStyle name="Input 4 2 2 2 7 3" xfId="21485" xr:uid="{00000000-0005-0000-0000-0000DA530000}"/>
    <cellStyle name="Input 4 2 2 2 8" xfId="21486" xr:uid="{00000000-0005-0000-0000-0000DB530000}"/>
    <cellStyle name="Input 4 2 2 2 8 2" xfId="21487" xr:uid="{00000000-0005-0000-0000-0000DC530000}"/>
    <cellStyle name="Input 4 2 2 2 8 2 2" xfId="21488" xr:uid="{00000000-0005-0000-0000-0000DD530000}"/>
    <cellStyle name="Input 4 2 2 2 8 3" xfId="21489" xr:uid="{00000000-0005-0000-0000-0000DE530000}"/>
    <cellStyle name="Input 4 2 2 2 9" xfId="21490" xr:uid="{00000000-0005-0000-0000-0000DF530000}"/>
    <cellStyle name="Input 4 2 2 2 9 2" xfId="21491" xr:uid="{00000000-0005-0000-0000-0000E0530000}"/>
    <cellStyle name="Input 4 2 2 2 9 2 2" xfId="21492" xr:uid="{00000000-0005-0000-0000-0000E1530000}"/>
    <cellStyle name="Input 4 2 2 2 9 3" xfId="21493" xr:uid="{00000000-0005-0000-0000-0000E2530000}"/>
    <cellStyle name="Input 4 2 2 20" xfId="21494" xr:uid="{00000000-0005-0000-0000-0000E3530000}"/>
    <cellStyle name="Input 4 2 2 3" xfId="21495" xr:uid="{00000000-0005-0000-0000-0000E4530000}"/>
    <cellStyle name="Input 4 2 2 3 2" xfId="21496" xr:uid="{00000000-0005-0000-0000-0000E5530000}"/>
    <cellStyle name="Input 4 2 2 3 2 2" xfId="21497" xr:uid="{00000000-0005-0000-0000-0000E6530000}"/>
    <cellStyle name="Input 4 2 2 3 2 3" xfId="21498" xr:uid="{00000000-0005-0000-0000-0000E7530000}"/>
    <cellStyle name="Input 4 2 2 3 3" xfId="21499" xr:uid="{00000000-0005-0000-0000-0000E8530000}"/>
    <cellStyle name="Input 4 2 2 3 3 2" xfId="21500" xr:uid="{00000000-0005-0000-0000-0000E9530000}"/>
    <cellStyle name="Input 4 2 2 3 4" xfId="21501" xr:uid="{00000000-0005-0000-0000-0000EA530000}"/>
    <cellStyle name="Input 4 2 2 4" xfId="21502" xr:uid="{00000000-0005-0000-0000-0000EB530000}"/>
    <cellStyle name="Input 4 2 2 4 2" xfId="21503" xr:uid="{00000000-0005-0000-0000-0000EC530000}"/>
    <cellStyle name="Input 4 2 2 4 2 2" xfId="21504" xr:uid="{00000000-0005-0000-0000-0000ED530000}"/>
    <cellStyle name="Input 4 2 2 4 3" xfId="21505" xr:uid="{00000000-0005-0000-0000-0000EE530000}"/>
    <cellStyle name="Input 4 2 2 4 4" xfId="21506" xr:uid="{00000000-0005-0000-0000-0000EF530000}"/>
    <cellStyle name="Input 4 2 2 5" xfId="21507" xr:uid="{00000000-0005-0000-0000-0000F0530000}"/>
    <cellStyle name="Input 4 2 2 5 2" xfId="21508" xr:uid="{00000000-0005-0000-0000-0000F1530000}"/>
    <cellStyle name="Input 4 2 2 5 2 2" xfId="21509" xr:uid="{00000000-0005-0000-0000-0000F2530000}"/>
    <cellStyle name="Input 4 2 2 5 3" xfId="21510" xr:uid="{00000000-0005-0000-0000-0000F3530000}"/>
    <cellStyle name="Input 4 2 2 5 4" xfId="21511" xr:uid="{00000000-0005-0000-0000-0000F4530000}"/>
    <cellStyle name="Input 4 2 2 6" xfId="21512" xr:uid="{00000000-0005-0000-0000-0000F5530000}"/>
    <cellStyle name="Input 4 2 2 6 2" xfId="21513" xr:uid="{00000000-0005-0000-0000-0000F6530000}"/>
    <cellStyle name="Input 4 2 2 6 2 2" xfId="21514" xr:uid="{00000000-0005-0000-0000-0000F7530000}"/>
    <cellStyle name="Input 4 2 2 6 3" xfId="21515" xr:uid="{00000000-0005-0000-0000-0000F8530000}"/>
    <cellStyle name="Input 4 2 2 7" xfId="21516" xr:uid="{00000000-0005-0000-0000-0000F9530000}"/>
    <cellStyle name="Input 4 2 2 7 2" xfId="21517" xr:uid="{00000000-0005-0000-0000-0000FA530000}"/>
    <cellStyle name="Input 4 2 2 7 2 2" xfId="21518" xr:uid="{00000000-0005-0000-0000-0000FB530000}"/>
    <cellStyle name="Input 4 2 2 7 3" xfId="21519" xr:uid="{00000000-0005-0000-0000-0000FC530000}"/>
    <cellStyle name="Input 4 2 2 8" xfId="21520" xr:uid="{00000000-0005-0000-0000-0000FD530000}"/>
    <cellStyle name="Input 4 2 2 8 2" xfId="21521" xr:uid="{00000000-0005-0000-0000-0000FE530000}"/>
    <cellStyle name="Input 4 2 2 8 2 2" xfId="21522" xr:uid="{00000000-0005-0000-0000-0000FF530000}"/>
    <cellStyle name="Input 4 2 2 8 3" xfId="21523" xr:uid="{00000000-0005-0000-0000-000000540000}"/>
    <cellStyle name="Input 4 2 2 9" xfId="21524" xr:uid="{00000000-0005-0000-0000-000001540000}"/>
    <cellStyle name="Input 4 2 2 9 2" xfId="21525" xr:uid="{00000000-0005-0000-0000-000002540000}"/>
    <cellStyle name="Input 4 2 2 9 2 2" xfId="21526" xr:uid="{00000000-0005-0000-0000-000003540000}"/>
    <cellStyle name="Input 4 2 2 9 3" xfId="21527" xr:uid="{00000000-0005-0000-0000-000004540000}"/>
    <cellStyle name="Input 4 2 20" xfId="21528" xr:uid="{00000000-0005-0000-0000-000005540000}"/>
    <cellStyle name="Input 4 2 20 2" xfId="21529" xr:uid="{00000000-0005-0000-0000-000006540000}"/>
    <cellStyle name="Input 4 2 20 2 2" xfId="21530" xr:uid="{00000000-0005-0000-0000-000007540000}"/>
    <cellStyle name="Input 4 2 20 3" xfId="21531" xr:uid="{00000000-0005-0000-0000-000008540000}"/>
    <cellStyle name="Input 4 2 21" xfId="21532" xr:uid="{00000000-0005-0000-0000-000009540000}"/>
    <cellStyle name="Input 4 2 21 2" xfId="21533" xr:uid="{00000000-0005-0000-0000-00000A540000}"/>
    <cellStyle name="Input 4 2 22" xfId="21534" xr:uid="{00000000-0005-0000-0000-00000B540000}"/>
    <cellStyle name="Input 4 2 23" xfId="21535" xr:uid="{00000000-0005-0000-0000-00000C540000}"/>
    <cellStyle name="Input 4 2 3" xfId="21536" xr:uid="{00000000-0005-0000-0000-00000D540000}"/>
    <cellStyle name="Input 4 2 3 10" xfId="21537" xr:uid="{00000000-0005-0000-0000-00000E540000}"/>
    <cellStyle name="Input 4 2 3 10 2" xfId="21538" xr:uid="{00000000-0005-0000-0000-00000F540000}"/>
    <cellStyle name="Input 4 2 3 10 2 2" xfId="21539" xr:uid="{00000000-0005-0000-0000-000010540000}"/>
    <cellStyle name="Input 4 2 3 10 3" xfId="21540" xr:uid="{00000000-0005-0000-0000-000011540000}"/>
    <cellStyle name="Input 4 2 3 11" xfId="21541" xr:uid="{00000000-0005-0000-0000-000012540000}"/>
    <cellStyle name="Input 4 2 3 11 2" xfId="21542" xr:uid="{00000000-0005-0000-0000-000013540000}"/>
    <cellStyle name="Input 4 2 3 11 2 2" xfId="21543" xr:uid="{00000000-0005-0000-0000-000014540000}"/>
    <cellStyle name="Input 4 2 3 11 3" xfId="21544" xr:uid="{00000000-0005-0000-0000-000015540000}"/>
    <cellStyle name="Input 4 2 3 12" xfId="21545" xr:uid="{00000000-0005-0000-0000-000016540000}"/>
    <cellStyle name="Input 4 2 3 12 2" xfId="21546" xr:uid="{00000000-0005-0000-0000-000017540000}"/>
    <cellStyle name="Input 4 2 3 12 2 2" xfId="21547" xr:uid="{00000000-0005-0000-0000-000018540000}"/>
    <cellStyle name="Input 4 2 3 12 3" xfId="21548" xr:uid="{00000000-0005-0000-0000-000019540000}"/>
    <cellStyle name="Input 4 2 3 13" xfId="21549" xr:uid="{00000000-0005-0000-0000-00001A540000}"/>
    <cellStyle name="Input 4 2 3 13 2" xfId="21550" xr:uid="{00000000-0005-0000-0000-00001B540000}"/>
    <cellStyle name="Input 4 2 3 13 2 2" xfId="21551" xr:uid="{00000000-0005-0000-0000-00001C540000}"/>
    <cellStyle name="Input 4 2 3 13 3" xfId="21552" xr:uid="{00000000-0005-0000-0000-00001D540000}"/>
    <cellStyle name="Input 4 2 3 14" xfId="21553" xr:uid="{00000000-0005-0000-0000-00001E540000}"/>
    <cellStyle name="Input 4 2 3 14 2" xfId="21554" xr:uid="{00000000-0005-0000-0000-00001F540000}"/>
    <cellStyle name="Input 4 2 3 14 2 2" xfId="21555" xr:uid="{00000000-0005-0000-0000-000020540000}"/>
    <cellStyle name="Input 4 2 3 14 3" xfId="21556" xr:uid="{00000000-0005-0000-0000-000021540000}"/>
    <cellStyle name="Input 4 2 3 15" xfId="21557" xr:uid="{00000000-0005-0000-0000-000022540000}"/>
    <cellStyle name="Input 4 2 3 15 2" xfId="21558" xr:uid="{00000000-0005-0000-0000-000023540000}"/>
    <cellStyle name="Input 4 2 3 15 2 2" xfId="21559" xr:uid="{00000000-0005-0000-0000-000024540000}"/>
    <cellStyle name="Input 4 2 3 15 3" xfId="21560" xr:uid="{00000000-0005-0000-0000-000025540000}"/>
    <cellStyle name="Input 4 2 3 16" xfId="21561" xr:uid="{00000000-0005-0000-0000-000026540000}"/>
    <cellStyle name="Input 4 2 3 16 2" xfId="21562" xr:uid="{00000000-0005-0000-0000-000027540000}"/>
    <cellStyle name="Input 4 2 3 16 2 2" xfId="21563" xr:uid="{00000000-0005-0000-0000-000028540000}"/>
    <cellStyle name="Input 4 2 3 16 3" xfId="21564" xr:uid="{00000000-0005-0000-0000-000029540000}"/>
    <cellStyle name="Input 4 2 3 17" xfId="21565" xr:uid="{00000000-0005-0000-0000-00002A540000}"/>
    <cellStyle name="Input 4 2 3 17 2" xfId="21566" xr:uid="{00000000-0005-0000-0000-00002B540000}"/>
    <cellStyle name="Input 4 2 3 17 2 2" xfId="21567" xr:uid="{00000000-0005-0000-0000-00002C540000}"/>
    <cellStyle name="Input 4 2 3 17 3" xfId="21568" xr:uid="{00000000-0005-0000-0000-00002D540000}"/>
    <cellStyle name="Input 4 2 3 18" xfId="21569" xr:uid="{00000000-0005-0000-0000-00002E540000}"/>
    <cellStyle name="Input 4 2 3 18 2" xfId="21570" xr:uid="{00000000-0005-0000-0000-00002F540000}"/>
    <cellStyle name="Input 4 2 3 19" xfId="21571" xr:uid="{00000000-0005-0000-0000-000030540000}"/>
    <cellStyle name="Input 4 2 3 2" xfId="21572" xr:uid="{00000000-0005-0000-0000-000031540000}"/>
    <cellStyle name="Input 4 2 3 2 10" xfId="21573" xr:uid="{00000000-0005-0000-0000-000032540000}"/>
    <cellStyle name="Input 4 2 3 2 10 2" xfId="21574" xr:uid="{00000000-0005-0000-0000-000033540000}"/>
    <cellStyle name="Input 4 2 3 2 10 2 2" xfId="21575" xr:uid="{00000000-0005-0000-0000-000034540000}"/>
    <cellStyle name="Input 4 2 3 2 10 3" xfId="21576" xr:uid="{00000000-0005-0000-0000-000035540000}"/>
    <cellStyle name="Input 4 2 3 2 11" xfId="21577" xr:uid="{00000000-0005-0000-0000-000036540000}"/>
    <cellStyle name="Input 4 2 3 2 11 2" xfId="21578" xr:uid="{00000000-0005-0000-0000-000037540000}"/>
    <cellStyle name="Input 4 2 3 2 11 2 2" xfId="21579" xr:uid="{00000000-0005-0000-0000-000038540000}"/>
    <cellStyle name="Input 4 2 3 2 11 3" xfId="21580" xr:uid="{00000000-0005-0000-0000-000039540000}"/>
    <cellStyle name="Input 4 2 3 2 12" xfId="21581" xr:uid="{00000000-0005-0000-0000-00003A540000}"/>
    <cellStyle name="Input 4 2 3 2 12 2" xfId="21582" xr:uid="{00000000-0005-0000-0000-00003B540000}"/>
    <cellStyle name="Input 4 2 3 2 12 2 2" xfId="21583" xr:uid="{00000000-0005-0000-0000-00003C540000}"/>
    <cellStyle name="Input 4 2 3 2 12 3" xfId="21584" xr:uid="{00000000-0005-0000-0000-00003D540000}"/>
    <cellStyle name="Input 4 2 3 2 13" xfId="21585" xr:uid="{00000000-0005-0000-0000-00003E540000}"/>
    <cellStyle name="Input 4 2 3 2 13 2" xfId="21586" xr:uid="{00000000-0005-0000-0000-00003F540000}"/>
    <cellStyle name="Input 4 2 3 2 13 2 2" xfId="21587" xr:uid="{00000000-0005-0000-0000-000040540000}"/>
    <cellStyle name="Input 4 2 3 2 13 3" xfId="21588" xr:uid="{00000000-0005-0000-0000-000041540000}"/>
    <cellStyle name="Input 4 2 3 2 14" xfId="21589" xr:uid="{00000000-0005-0000-0000-000042540000}"/>
    <cellStyle name="Input 4 2 3 2 14 2" xfId="21590" xr:uid="{00000000-0005-0000-0000-000043540000}"/>
    <cellStyle name="Input 4 2 3 2 14 2 2" xfId="21591" xr:uid="{00000000-0005-0000-0000-000044540000}"/>
    <cellStyle name="Input 4 2 3 2 14 3" xfId="21592" xr:uid="{00000000-0005-0000-0000-000045540000}"/>
    <cellStyle name="Input 4 2 3 2 15" xfId="21593" xr:uid="{00000000-0005-0000-0000-000046540000}"/>
    <cellStyle name="Input 4 2 3 2 15 2" xfId="21594" xr:uid="{00000000-0005-0000-0000-000047540000}"/>
    <cellStyle name="Input 4 2 3 2 15 2 2" xfId="21595" xr:uid="{00000000-0005-0000-0000-000048540000}"/>
    <cellStyle name="Input 4 2 3 2 15 3" xfId="21596" xr:uid="{00000000-0005-0000-0000-000049540000}"/>
    <cellStyle name="Input 4 2 3 2 16" xfId="21597" xr:uid="{00000000-0005-0000-0000-00004A540000}"/>
    <cellStyle name="Input 4 2 3 2 16 2" xfId="21598" xr:uid="{00000000-0005-0000-0000-00004B540000}"/>
    <cellStyle name="Input 4 2 3 2 16 2 2" xfId="21599" xr:uid="{00000000-0005-0000-0000-00004C540000}"/>
    <cellStyle name="Input 4 2 3 2 16 3" xfId="21600" xr:uid="{00000000-0005-0000-0000-00004D540000}"/>
    <cellStyle name="Input 4 2 3 2 17" xfId="21601" xr:uid="{00000000-0005-0000-0000-00004E540000}"/>
    <cellStyle name="Input 4 2 3 2 17 2" xfId="21602" xr:uid="{00000000-0005-0000-0000-00004F540000}"/>
    <cellStyle name="Input 4 2 3 2 17 2 2" xfId="21603" xr:uid="{00000000-0005-0000-0000-000050540000}"/>
    <cellStyle name="Input 4 2 3 2 17 3" xfId="21604" xr:uid="{00000000-0005-0000-0000-000051540000}"/>
    <cellStyle name="Input 4 2 3 2 18" xfId="21605" xr:uid="{00000000-0005-0000-0000-000052540000}"/>
    <cellStyle name="Input 4 2 3 2 18 2" xfId="21606" xr:uid="{00000000-0005-0000-0000-000053540000}"/>
    <cellStyle name="Input 4 2 3 2 18 2 2" xfId="21607" xr:uid="{00000000-0005-0000-0000-000054540000}"/>
    <cellStyle name="Input 4 2 3 2 18 3" xfId="21608" xr:uid="{00000000-0005-0000-0000-000055540000}"/>
    <cellStyle name="Input 4 2 3 2 19" xfId="21609" xr:uid="{00000000-0005-0000-0000-000056540000}"/>
    <cellStyle name="Input 4 2 3 2 19 2" xfId="21610" xr:uid="{00000000-0005-0000-0000-000057540000}"/>
    <cellStyle name="Input 4 2 3 2 19 2 2" xfId="21611" xr:uid="{00000000-0005-0000-0000-000058540000}"/>
    <cellStyle name="Input 4 2 3 2 19 3" xfId="21612" xr:uid="{00000000-0005-0000-0000-000059540000}"/>
    <cellStyle name="Input 4 2 3 2 2" xfId="21613" xr:uid="{00000000-0005-0000-0000-00005A540000}"/>
    <cellStyle name="Input 4 2 3 2 2 2" xfId="21614" xr:uid="{00000000-0005-0000-0000-00005B540000}"/>
    <cellStyle name="Input 4 2 3 2 2 2 2" xfId="21615" xr:uid="{00000000-0005-0000-0000-00005C540000}"/>
    <cellStyle name="Input 4 2 3 2 2 3" xfId="21616" xr:uid="{00000000-0005-0000-0000-00005D540000}"/>
    <cellStyle name="Input 4 2 3 2 2 4" xfId="21617" xr:uid="{00000000-0005-0000-0000-00005E540000}"/>
    <cellStyle name="Input 4 2 3 2 20" xfId="21618" xr:uid="{00000000-0005-0000-0000-00005F540000}"/>
    <cellStyle name="Input 4 2 3 2 20 2" xfId="21619" xr:uid="{00000000-0005-0000-0000-000060540000}"/>
    <cellStyle name="Input 4 2 3 2 20 2 2" xfId="21620" xr:uid="{00000000-0005-0000-0000-000061540000}"/>
    <cellStyle name="Input 4 2 3 2 20 3" xfId="21621" xr:uid="{00000000-0005-0000-0000-000062540000}"/>
    <cellStyle name="Input 4 2 3 2 21" xfId="21622" xr:uid="{00000000-0005-0000-0000-000063540000}"/>
    <cellStyle name="Input 4 2 3 2 21 2" xfId="21623" xr:uid="{00000000-0005-0000-0000-000064540000}"/>
    <cellStyle name="Input 4 2 3 2 22" xfId="21624" xr:uid="{00000000-0005-0000-0000-000065540000}"/>
    <cellStyle name="Input 4 2 3 2 23" xfId="21625" xr:uid="{00000000-0005-0000-0000-000066540000}"/>
    <cellStyle name="Input 4 2 3 2 3" xfId="21626" xr:uid="{00000000-0005-0000-0000-000067540000}"/>
    <cellStyle name="Input 4 2 3 2 3 2" xfId="21627" xr:uid="{00000000-0005-0000-0000-000068540000}"/>
    <cellStyle name="Input 4 2 3 2 3 2 2" xfId="21628" xr:uid="{00000000-0005-0000-0000-000069540000}"/>
    <cellStyle name="Input 4 2 3 2 3 3" xfId="21629" xr:uid="{00000000-0005-0000-0000-00006A540000}"/>
    <cellStyle name="Input 4 2 3 2 3 4" xfId="21630" xr:uid="{00000000-0005-0000-0000-00006B540000}"/>
    <cellStyle name="Input 4 2 3 2 4" xfId="21631" xr:uid="{00000000-0005-0000-0000-00006C540000}"/>
    <cellStyle name="Input 4 2 3 2 4 2" xfId="21632" xr:uid="{00000000-0005-0000-0000-00006D540000}"/>
    <cellStyle name="Input 4 2 3 2 4 2 2" xfId="21633" xr:uid="{00000000-0005-0000-0000-00006E540000}"/>
    <cellStyle name="Input 4 2 3 2 4 3" xfId="21634" xr:uid="{00000000-0005-0000-0000-00006F540000}"/>
    <cellStyle name="Input 4 2 3 2 5" xfId="21635" xr:uid="{00000000-0005-0000-0000-000070540000}"/>
    <cellStyle name="Input 4 2 3 2 5 2" xfId="21636" xr:uid="{00000000-0005-0000-0000-000071540000}"/>
    <cellStyle name="Input 4 2 3 2 5 2 2" xfId="21637" xr:uid="{00000000-0005-0000-0000-000072540000}"/>
    <cellStyle name="Input 4 2 3 2 5 3" xfId="21638" xr:uid="{00000000-0005-0000-0000-000073540000}"/>
    <cellStyle name="Input 4 2 3 2 6" xfId="21639" xr:uid="{00000000-0005-0000-0000-000074540000}"/>
    <cellStyle name="Input 4 2 3 2 6 2" xfId="21640" xr:uid="{00000000-0005-0000-0000-000075540000}"/>
    <cellStyle name="Input 4 2 3 2 6 2 2" xfId="21641" xr:uid="{00000000-0005-0000-0000-000076540000}"/>
    <cellStyle name="Input 4 2 3 2 6 3" xfId="21642" xr:uid="{00000000-0005-0000-0000-000077540000}"/>
    <cellStyle name="Input 4 2 3 2 7" xfId="21643" xr:uid="{00000000-0005-0000-0000-000078540000}"/>
    <cellStyle name="Input 4 2 3 2 7 2" xfId="21644" xr:uid="{00000000-0005-0000-0000-000079540000}"/>
    <cellStyle name="Input 4 2 3 2 7 2 2" xfId="21645" xr:uid="{00000000-0005-0000-0000-00007A540000}"/>
    <cellStyle name="Input 4 2 3 2 7 3" xfId="21646" xr:uid="{00000000-0005-0000-0000-00007B540000}"/>
    <cellStyle name="Input 4 2 3 2 8" xfId="21647" xr:uid="{00000000-0005-0000-0000-00007C540000}"/>
    <cellStyle name="Input 4 2 3 2 8 2" xfId="21648" xr:uid="{00000000-0005-0000-0000-00007D540000}"/>
    <cellStyle name="Input 4 2 3 2 8 2 2" xfId="21649" xr:uid="{00000000-0005-0000-0000-00007E540000}"/>
    <cellStyle name="Input 4 2 3 2 8 3" xfId="21650" xr:uid="{00000000-0005-0000-0000-00007F540000}"/>
    <cellStyle name="Input 4 2 3 2 9" xfId="21651" xr:uid="{00000000-0005-0000-0000-000080540000}"/>
    <cellStyle name="Input 4 2 3 2 9 2" xfId="21652" xr:uid="{00000000-0005-0000-0000-000081540000}"/>
    <cellStyle name="Input 4 2 3 2 9 2 2" xfId="21653" xr:uid="{00000000-0005-0000-0000-000082540000}"/>
    <cellStyle name="Input 4 2 3 2 9 3" xfId="21654" xr:uid="{00000000-0005-0000-0000-000083540000}"/>
    <cellStyle name="Input 4 2 3 20" xfId="21655" xr:uid="{00000000-0005-0000-0000-000084540000}"/>
    <cellStyle name="Input 4 2 3 3" xfId="21656" xr:uid="{00000000-0005-0000-0000-000085540000}"/>
    <cellStyle name="Input 4 2 3 3 2" xfId="21657" xr:uid="{00000000-0005-0000-0000-000086540000}"/>
    <cellStyle name="Input 4 2 3 3 2 2" xfId="21658" xr:uid="{00000000-0005-0000-0000-000087540000}"/>
    <cellStyle name="Input 4 2 3 3 3" xfId="21659" xr:uid="{00000000-0005-0000-0000-000088540000}"/>
    <cellStyle name="Input 4 2 3 3 4" xfId="21660" xr:uid="{00000000-0005-0000-0000-000089540000}"/>
    <cellStyle name="Input 4 2 3 4" xfId="21661" xr:uid="{00000000-0005-0000-0000-00008A540000}"/>
    <cellStyle name="Input 4 2 3 4 2" xfId="21662" xr:uid="{00000000-0005-0000-0000-00008B540000}"/>
    <cellStyle name="Input 4 2 3 4 2 2" xfId="21663" xr:uid="{00000000-0005-0000-0000-00008C540000}"/>
    <cellStyle name="Input 4 2 3 4 3" xfId="21664" xr:uid="{00000000-0005-0000-0000-00008D540000}"/>
    <cellStyle name="Input 4 2 3 4 4" xfId="21665" xr:uid="{00000000-0005-0000-0000-00008E540000}"/>
    <cellStyle name="Input 4 2 3 5" xfId="21666" xr:uid="{00000000-0005-0000-0000-00008F540000}"/>
    <cellStyle name="Input 4 2 3 5 2" xfId="21667" xr:uid="{00000000-0005-0000-0000-000090540000}"/>
    <cellStyle name="Input 4 2 3 5 2 2" xfId="21668" xr:uid="{00000000-0005-0000-0000-000091540000}"/>
    <cellStyle name="Input 4 2 3 5 3" xfId="21669" xr:uid="{00000000-0005-0000-0000-000092540000}"/>
    <cellStyle name="Input 4 2 3 6" xfId="21670" xr:uid="{00000000-0005-0000-0000-000093540000}"/>
    <cellStyle name="Input 4 2 3 6 2" xfId="21671" xr:uid="{00000000-0005-0000-0000-000094540000}"/>
    <cellStyle name="Input 4 2 3 6 2 2" xfId="21672" xr:uid="{00000000-0005-0000-0000-000095540000}"/>
    <cellStyle name="Input 4 2 3 6 3" xfId="21673" xr:uid="{00000000-0005-0000-0000-000096540000}"/>
    <cellStyle name="Input 4 2 3 7" xfId="21674" xr:uid="{00000000-0005-0000-0000-000097540000}"/>
    <cellStyle name="Input 4 2 3 7 2" xfId="21675" xr:uid="{00000000-0005-0000-0000-000098540000}"/>
    <cellStyle name="Input 4 2 3 7 2 2" xfId="21676" xr:uid="{00000000-0005-0000-0000-000099540000}"/>
    <cellStyle name="Input 4 2 3 7 3" xfId="21677" xr:uid="{00000000-0005-0000-0000-00009A540000}"/>
    <cellStyle name="Input 4 2 3 8" xfId="21678" xr:uid="{00000000-0005-0000-0000-00009B540000}"/>
    <cellStyle name="Input 4 2 3 8 2" xfId="21679" xr:uid="{00000000-0005-0000-0000-00009C540000}"/>
    <cellStyle name="Input 4 2 3 8 2 2" xfId="21680" xr:uid="{00000000-0005-0000-0000-00009D540000}"/>
    <cellStyle name="Input 4 2 3 8 3" xfId="21681" xr:uid="{00000000-0005-0000-0000-00009E540000}"/>
    <cellStyle name="Input 4 2 3 9" xfId="21682" xr:uid="{00000000-0005-0000-0000-00009F540000}"/>
    <cellStyle name="Input 4 2 3 9 2" xfId="21683" xr:uid="{00000000-0005-0000-0000-0000A0540000}"/>
    <cellStyle name="Input 4 2 3 9 2 2" xfId="21684" xr:uid="{00000000-0005-0000-0000-0000A1540000}"/>
    <cellStyle name="Input 4 2 3 9 3" xfId="21685" xr:uid="{00000000-0005-0000-0000-0000A2540000}"/>
    <cellStyle name="Input 4 2 4" xfId="21686" xr:uid="{00000000-0005-0000-0000-0000A3540000}"/>
    <cellStyle name="Input 4 2 4 10" xfId="21687" xr:uid="{00000000-0005-0000-0000-0000A4540000}"/>
    <cellStyle name="Input 4 2 4 10 2" xfId="21688" xr:uid="{00000000-0005-0000-0000-0000A5540000}"/>
    <cellStyle name="Input 4 2 4 10 2 2" xfId="21689" xr:uid="{00000000-0005-0000-0000-0000A6540000}"/>
    <cellStyle name="Input 4 2 4 10 3" xfId="21690" xr:uid="{00000000-0005-0000-0000-0000A7540000}"/>
    <cellStyle name="Input 4 2 4 11" xfId="21691" xr:uid="{00000000-0005-0000-0000-0000A8540000}"/>
    <cellStyle name="Input 4 2 4 11 2" xfId="21692" xr:uid="{00000000-0005-0000-0000-0000A9540000}"/>
    <cellStyle name="Input 4 2 4 11 2 2" xfId="21693" xr:uid="{00000000-0005-0000-0000-0000AA540000}"/>
    <cellStyle name="Input 4 2 4 11 3" xfId="21694" xr:uid="{00000000-0005-0000-0000-0000AB540000}"/>
    <cellStyle name="Input 4 2 4 12" xfId="21695" xr:uid="{00000000-0005-0000-0000-0000AC540000}"/>
    <cellStyle name="Input 4 2 4 12 2" xfId="21696" xr:uid="{00000000-0005-0000-0000-0000AD540000}"/>
    <cellStyle name="Input 4 2 4 12 2 2" xfId="21697" xr:uid="{00000000-0005-0000-0000-0000AE540000}"/>
    <cellStyle name="Input 4 2 4 12 3" xfId="21698" xr:uid="{00000000-0005-0000-0000-0000AF540000}"/>
    <cellStyle name="Input 4 2 4 13" xfId="21699" xr:uid="{00000000-0005-0000-0000-0000B0540000}"/>
    <cellStyle name="Input 4 2 4 13 2" xfId="21700" xr:uid="{00000000-0005-0000-0000-0000B1540000}"/>
    <cellStyle name="Input 4 2 4 13 2 2" xfId="21701" xr:uid="{00000000-0005-0000-0000-0000B2540000}"/>
    <cellStyle name="Input 4 2 4 13 3" xfId="21702" xr:uid="{00000000-0005-0000-0000-0000B3540000}"/>
    <cellStyle name="Input 4 2 4 14" xfId="21703" xr:uid="{00000000-0005-0000-0000-0000B4540000}"/>
    <cellStyle name="Input 4 2 4 14 2" xfId="21704" xr:uid="{00000000-0005-0000-0000-0000B5540000}"/>
    <cellStyle name="Input 4 2 4 14 2 2" xfId="21705" xr:uid="{00000000-0005-0000-0000-0000B6540000}"/>
    <cellStyle name="Input 4 2 4 14 3" xfId="21706" xr:uid="{00000000-0005-0000-0000-0000B7540000}"/>
    <cellStyle name="Input 4 2 4 15" xfId="21707" xr:uid="{00000000-0005-0000-0000-0000B8540000}"/>
    <cellStyle name="Input 4 2 4 15 2" xfId="21708" xr:uid="{00000000-0005-0000-0000-0000B9540000}"/>
    <cellStyle name="Input 4 2 4 15 2 2" xfId="21709" xr:uid="{00000000-0005-0000-0000-0000BA540000}"/>
    <cellStyle name="Input 4 2 4 15 3" xfId="21710" xr:uid="{00000000-0005-0000-0000-0000BB540000}"/>
    <cellStyle name="Input 4 2 4 16" xfId="21711" xr:uid="{00000000-0005-0000-0000-0000BC540000}"/>
    <cellStyle name="Input 4 2 4 16 2" xfId="21712" xr:uid="{00000000-0005-0000-0000-0000BD540000}"/>
    <cellStyle name="Input 4 2 4 16 2 2" xfId="21713" xr:uid="{00000000-0005-0000-0000-0000BE540000}"/>
    <cellStyle name="Input 4 2 4 16 3" xfId="21714" xr:uid="{00000000-0005-0000-0000-0000BF540000}"/>
    <cellStyle name="Input 4 2 4 17" xfId="21715" xr:uid="{00000000-0005-0000-0000-0000C0540000}"/>
    <cellStyle name="Input 4 2 4 17 2" xfId="21716" xr:uid="{00000000-0005-0000-0000-0000C1540000}"/>
    <cellStyle name="Input 4 2 4 17 2 2" xfId="21717" xr:uid="{00000000-0005-0000-0000-0000C2540000}"/>
    <cellStyle name="Input 4 2 4 17 3" xfId="21718" xr:uid="{00000000-0005-0000-0000-0000C3540000}"/>
    <cellStyle name="Input 4 2 4 18" xfId="21719" xr:uid="{00000000-0005-0000-0000-0000C4540000}"/>
    <cellStyle name="Input 4 2 4 18 2" xfId="21720" xr:uid="{00000000-0005-0000-0000-0000C5540000}"/>
    <cellStyle name="Input 4 2 4 18 2 2" xfId="21721" xr:uid="{00000000-0005-0000-0000-0000C6540000}"/>
    <cellStyle name="Input 4 2 4 18 3" xfId="21722" xr:uid="{00000000-0005-0000-0000-0000C7540000}"/>
    <cellStyle name="Input 4 2 4 19" xfId="21723" xr:uid="{00000000-0005-0000-0000-0000C8540000}"/>
    <cellStyle name="Input 4 2 4 19 2" xfId="21724" xr:uid="{00000000-0005-0000-0000-0000C9540000}"/>
    <cellStyle name="Input 4 2 4 19 2 2" xfId="21725" xr:uid="{00000000-0005-0000-0000-0000CA540000}"/>
    <cellStyle name="Input 4 2 4 19 3" xfId="21726" xr:uid="{00000000-0005-0000-0000-0000CB540000}"/>
    <cellStyle name="Input 4 2 4 2" xfId="21727" xr:uid="{00000000-0005-0000-0000-0000CC540000}"/>
    <cellStyle name="Input 4 2 4 2 10" xfId="21728" xr:uid="{00000000-0005-0000-0000-0000CD540000}"/>
    <cellStyle name="Input 4 2 4 2 10 2" xfId="21729" xr:uid="{00000000-0005-0000-0000-0000CE540000}"/>
    <cellStyle name="Input 4 2 4 2 10 2 2" xfId="21730" xr:uid="{00000000-0005-0000-0000-0000CF540000}"/>
    <cellStyle name="Input 4 2 4 2 10 3" xfId="21731" xr:uid="{00000000-0005-0000-0000-0000D0540000}"/>
    <cellStyle name="Input 4 2 4 2 11" xfId="21732" xr:uid="{00000000-0005-0000-0000-0000D1540000}"/>
    <cellStyle name="Input 4 2 4 2 11 2" xfId="21733" xr:uid="{00000000-0005-0000-0000-0000D2540000}"/>
    <cellStyle name="Input 4 2 4 2 11 2 2" xfId="21734" xr:uid="{00000000-0005-0000-0000-0000D3540000}"/>
    <cellStyle name="Input 4 2 4 2 11 3" xfId="21735" xr:uid="{00000000-0005-0000-0000-0000D4540000}"/>
    <cellStyle name="Input 4 2 4 2 12" xfId="21736" xr:uid="{00000000-0005-0000-0000-0000D5540000}"/>
    <cellStyle name="Input 4 2 4 2 12 2" xfId="21737" xr:uid="{00000000-0005-0000-0000-0000D6540000}"/>
    <cellStyle name="Input 4 2 4 2 12 2 2" xfId="21738" xr:uid="{00000000-0005-0000-0000-0000D7540000}"/>
    <cellStyle name="Input 4 2 4 2 12 3" xfId="21739" xr:uid="{00000000-0005-0000-0000-0000D8540000}"/>
    <cellStyle name="Input 4 2 4 2 13" xfId="21740" xr:uid="{00000000-0005-0000-0000-0000D9540000}"/>
    <cellStyle name="Input 4 2 4 2 13 2" xfId="21741" xr:uid="{00000000-0005-0000-0000-0000DA540000}"/>
    <cellStyle name="Input 4 2 4 2 13 2 2" xfId="21742" xr:uid="{00000000-0005-0000-0000-0000DB540000}"/>
    <cellStyle name="Input 4 2 4 2 13 3" xfId="21743" xr:uid="{00000000-0005-0000-0000-0000DC540000}"/>
    <cellStyle name="Input 4 2 4 2 14" xfId="21744" xr:uid="{00000000-0005-0000-0000-0000DD540000}"/>
    <cellStyle name="Input 4 2 4 2 14 2" xfId="21745" xr:uid="{00000000-0005-0000-0000-0000DE540000}"/>
    <cellStyle name="Input 4 2 4 2 14 2 2" xfId="21746" xr:uid="{00000000-0005-0000-0000-0000DF540000}"/>
    <cellStyle name="Input 4 2 4 2 14 3" xfId="21747" xr:uid="{00000000-0005-0000-0000-0000E0540000}"/>
    <cellStyle name="Input 4 2 4 2 15" xfId="21748" xr:uid="{00000000-0005-0000-0000-0000E1540000}"/>
    <cellStyle name="Input 4 2 4 2 15 2" xfId="21749" xr:uid="{00000000-0005-0000-0000-0000E2540000}"/>
    <cellStyle name="Input 4 2 4 2 15 2 2" xfId="21750" xr:uid="{00000000-0005-0000-0000-0000E3540000}"/>
    <cellStyle name="Input 4 2 4 2 15 3" xfId="21751" xr:uid="{00000000-0005-0000-0000-0000E4540000}"/>
    <cellStyle name="Input 4 2 4 2 16" xfId="21752" xr:uid="{00000000-0005-0000-0000-0000E5540000}"/>
    <cellStyle name="Input 4 2 4 2 16 2" xfId="21753" xr:uid="{00000000-0005-0000-0000-0000E6540000}"/>
    <cellStyle name="Input 4 2 4 2 16 2 2" xfId="21754" xr:uid="{00000000-0005-0000-0000-0000E7540000}"/>
    <cellStyle name="Input 4 2 4 2 16 3" xfId="21755" xr:uid="{00000000-0005-0000-0000-0000E8540000}"/>
    <cellStyle name="Input 4 2 4 2 17" xfId="21756" xr:uid="{00000000-0005-0000-0000-0000E9540000}"/>
    <cellStyle name="Input 4 2 4 2 17 2" xfId="21757" xr:uid="{00000000-0005-0000-0000-0000EA540000}"/>
    <cellStyle name="Input 4 2 4 2 17 2 2" xfId="21758" xr:uid="{00000000-0005-0000-0000-0000EB540000}"/>
    <cellStyle name="Input 4 2 4 2 17 3" xfId="21759" xr:uid="{00000000-0005-0000-0000-0000EC540000}"/>
    <cellStyle name="Input 4 2 4 2 18" xfId="21760" xr:uid="{00000000-0005-0000-0000-0000ED540000}"/>
    <cellStyle name="Input 4 2 4 2 18 2" xfId="21761" xr:uid="{00000000-0005-0000-0000-0000EE540000}"/>
    <cellStyle name="Input 4 2 4 2 18 2 2" xfId="21762" xr:uid="{00000000-0005-0000-0000-0000EF540000}"/>
    <cellStyle name="Input 4 2 4 2 18 3" xfId="21763" xr:uid="{00000000-0005-0000-0000-0000F0540000}"/>
    <cellStyle name="Input 4 2 4 2 19" xfId="21764" xr:uid="{00000000-0005-0000-0000-0000F1540000}"/>
    <cellStyle name="Input 4 2 4 2 19 2" xfId="21765" xr:uid="{00000000-0005-0000-0000-0000F2540000}"/>
    <cellStyle name="Input 4 2 4 2 19 2 2" xfId="21766" xr:uid="{00000000-0005-0000-0000-0000F3540000}"/>
    <cellStyle name="Input 4 2 4 2 19 3" xfId="21767" xr:uid="{00000000-0005-0000-0000-0000F4540000}"/>
    <cellStyle name="Input 4 2 4 2 2" xfId="21768" xr:uid="{00000000-0005-0000-0000-0000F5540000}"/>
    <cellStyle name="Input 4 2 4 2 2 2" xfId="21769" xr:uid="{00000000-0005-0000-0000-0000F6540000}"/>
    <cellStyle name="Input 4 2 4 2 2 2 2" xfId="21770" xr:uid="{00000000-0005-0000-0000-0000F7540000}"/>
    <cellStyle name="Input 4 2 4 2 2 3" xfId="21771" xr:uid="{00000000-0005-0000-0000-0000F8540000}"/>
    <cellStyle name="Input 4 2 4 2 2 4" xfId="21772" xr:uid="{00000000-0005-0000-0000-0000F9540000}"/>
    <cellStyle name="Input 4 2 4 2 20" xfId="21773" xr:uid="{00000000-0005-0000-0000-0000FA540000}"/>
    <cellStyle name="Input 4 2 4 2 20 2" xfId="21774" xr:uid="{00000000-0005-0000-0000-0000FB540000}"/>
    <cellStyle name="Input 4 2 4 2 20 2 2" xfId="21775" xr:uid="{00000000-0005-0000-0000-0000FC540000}"/>
    <cellStyle name="Input 4 2 4 2 20 3" xfId="21776" xr:uid="{00000000-0005-0000-0000-0000FD540000}"/>
    <cellStyle name="Input 4 2 4 2 21" xfId="21777" xr:uid="{00000000-0005-0000-0000-0000FE540000}"/>
    <cellStyle name="Input 4 2 4 2 21 2" xfId="21778" xr:uid="{00000000-0005-0000-0000-0000FF540000}"/>
    <cellStyle name="Input 4 2 4 2 22" xfId="21779" xr:uid="{00000000-0005-0000-0000-000000550000}"/>
    <cellStyle name="Input 4 2 4 2 23" xfId="21780" xr:uid="{00000000-0005-0000-0000-000001550000}"/>
    <cellStyle name="Input 4 2 4 2 3" xfId="21781" xr:uid="{00000000-0005-0000-0000-000002550000}"/>
    <cellStyle name="Input 4 2 4 2 3 2" xfId="21782" xr:uid="{00000000-0005-0000-0000-000003550000}"/>
    <cellStyle name="Input 4 2 4 2 3 2 2" xfId="21783" xr:uid="{00000000-0005-0000-0000-000004550000}"/>
    <cellStyle name="Input 4 2 4 2 3 3" xfId="21784" xr:uid="{00000000-0005-0000-0000-000005550000}"/>
    <cellStyle name="Input 4 2 4 2 4" xfId="21785" xr:uid="{00000000-0005-0000-0000-000006550000}"/>
    <cellStyle name="Input 4 2 4 2 4 2" xfId="21786" xr:uid="{00000000-0005-0000-0000-000007550000}"/>
    <cellStyle name="Input 4 2 4 2 4 2 2" xfId="21787" xr:uid="{00000000-0005-0000-0000-000008550000}"/>
    <cellStyle name="Input 4 2 4 2 4 3" xfId="21788" xr:uid="{00000000-0005-0000-0000-000009550000}"/>
    <cellStyle name="Input 4 2 4 2 5" xfId="21789" xr:uid="{00000000-0005-0000-0000-00000A550000}"/>
    <cellStyle name="Input 4 2 4 2 5 2" xfId="21790" xr:uid="{00000000-0005-0000-0000-00000B550000}"/>
    <cellStyle name="Input 4 2 4 2 5 2 2" xfId="21791" xr:uid="{00000000-0005-0000-0000-00000C550000}"/>
    <cellStyle name="Input 4 2 4 2 5 3" xfId="21792" xr:uid="{00000000-0005-0000-0000-00000D550000}"/>
    <cellStyle name="Input 4 2 4 2 6" xfId="21793" xr:uid="{00000000-0005-0000-0000-00000E550000}"/>
    <cellStyle name="Input 4 2 4 2 6 2" xfId="21794" xr:uid="{00000000-0005-0000-0000-00000F550000}"/>
    <cellStyle name="Input 4 2 4 2 6 2 2" xfId="21795" xr:uid="{00000000-0005-0000-0000-000010550000}"/>
    <cellStyle name="Input 4 2 4 2 6 3" xfId="21796" xr:uid="{00000000-0005-0000-0000-000011550000}"/>
    <cellStyle name="Input 4 2 4 2 7" xfId="21797" xr:uid="{00000000-0005-0000-0000-000012550000}"/>
    <cellStyle name="Input 4 2 4 2 7 2" xfId="21798" xr:uid="{00000000-0005-0000-0000-000013550000}"/>
    <cellStyle name="Input 4 2 4 2 7 2 2" xfId="21799" xr:uid="{00000000-0005-0000-0000-000014550000}"/>
    <cellStyle name="Input 4 2 4 2 7 3" xfId="21800" xr:uid="{00000000-0005-0000-0000-000015550000}"/>
    <cellStyle name="Input 4 2 4 2 8" xfId="21801" xr:uid="{00000000-0005-0000-0000-000016550000}"/>
    <cellStyle name="Input 4 2 4 2 8 2" xfId="21802" xr:uid="{00000000-0005-0000-0000-000017550000}"/>
    <cellStyle name="Input 4 2 4 2 8 2 2" xfId="21803" xr:uid="{00000000-0005-0000-0000-000018550000}"/>
    <cellStyle name="Input 4 2 4 2 8 3" xfId="21804" xr:uid="{00000000-0005-0000-0000-000019550000}"/>
    <cellStyle name="Input 4 2 4 2 9" xfId="21805" xr:uid="{00000000-0005-0000-0000-00001A550000}"/>
    <cellStyle name="Input 4 2 4 2 9 2" xfId="21806" xr:uid="{00000000-0005-0000-0000-00001B550000}"/>
    <cellStyle name="Input 4 2 4 2 9 2 2" xfId="21807" xr:uid="{00000000-0005-0000-0000-00001C550000}"/>
    <cellStyle name="Input 4 2 4 2 9 3" xfId="21808" xr:uid="{00000000-0005-0000-0000-00001D550000}"/>
    <cellStyle name="Input 4 2 4 20" xfId="21809" xr:uid="{00000000-0005-0000-0000-00001E550000}"/>
    <cellStyle name="Input 4 2 4 20 2" xfId="21810" xr:uid="{00000000-0005-0000-0000-00001F550000}"/>
    <cellStyle name="Input 4 2 4 20 2 2" xfId="21811" xr:uid="{00000000-0005-0000-0000-000020550000}"/>
    <cellStyle name="Input 4 2 4 20 3" xfId="21812" xr:uid="{00000000-0005-0000-0000-000021550000}"/>
    <cellStyle name="Input 4 2 4 21" xfId="21813" xr:uid="{00000000-0005-0000-0000-000022550000}"/>
    <cellStyle name="Input 4 2 4 21 2" xfId="21814" xr:uid="{00000000-0005-0000-0000-000023550000}"/>
    <cellStyle name="Input 4 2 4 21 2 2" xfId="21815" xr:uid="{00000000-0005-0000-0000-000024550000}"/>
    <cellStyle name="Input 4 2 4 21 3" xfId="21816" xr:uid="{00000000-0005-0000-0000-000025550000}"/>
    <cellStyle name="Input 4 2 4 22" xfId="21817" xr:uid="{00000000-0005-0000-0000-000026550000}"/>
    <cellStyle name="Input 4 2 4 22 2" xfId="21818" xr:uid="{00000000-0005-0000-0000-000027550000}"/>
    <cellStyle name="Input 4 2 4 23" xfId="21819" xr:uid="{00000000-0005-0000-0000-000028550000}"/>
    <cellStyle name="Input 4 2 4 24" xfId="21820" xr:uid="{00000000-0005-0000-0000-000029550000}"/>
    <cellStyle name="Input 4 2 4 3" xfId="21821" xr:uid="{00000000-0005-0000-0000-00002A550000}"/>
    <cellStyle name="Input 4 2 4 3 2" xfId="21822" xr:uid="{00000000-0005-0000-0000-00002B550000}"/>
    <cellStyle name="Input 4 2 4 3 2 2" xfId="21823" xr:uid="{00000000-0005-0000-0000-00002C550000}"/>
    <cellStyle name="Input 4 2 4 3 3" xfId="21824" xr:uid="{00000000-0005-0000-0000-00002D550000}"/>
    <cellStyle name="Input 4 2 4 3 4" xfId="21825" xr:uid="{00000000-0005-0000-0000-00002E550000}"/>
    <cellStyle name="Input 4 2 4 4" xfId="21826" xr:uid="{00000000-0005-0000-0000-00002F550000}"/>
    <cellStyle name="Input 4 2 4 4 2" xfId="21827" xr:uid="{00000000-0005-0000-0000-000030550000}"/>
    <cellStyle name="Input 4 2 4 4 2 2" xfId="21828" xr:uid="{00000000-0005-0000-0000-000031550000}"/>
    <cellStyle name="Input 4 2 4 4 3" xfId="21829" xr:uid="{00000000-0005-0000-0000-000032550000}"/>
    <cellStyle name="Input 4 2 4 4 4" xfId="21830" xr:uid="{00000000-0005-0000-0000-000033550000}"/>
    <cellStyle name="Input 4 2 4 5" xfId="21831" xr:uid="{00000000-0005-0000-0000-000034550000}"/>
    <cellStyle name="Input 4 2 4 5 2" xfId="21832" xr:uid="{00000000-0005-0000-0000-000035550000}"/>
    <cellStyle name="Input 4 2 4 5 2 2" xfId="21833" xr:uid="{00000000-0005-0000-0000-000036550000}"/>
    <cellStyle name="Input 4 2 4 5 3" xfId="21834" xr:uid="{00000000-0005-0000-0000-000037550000}"/>
    <cellStyle name="Input 4 2 4 6" xfId="21835" xr:uid="{00000000-0005-0000-0000-000038550000}"/>
    <cellStyle name="Input 4 2 4 6 2" xfId="21836" xr:uid="{00000000-0005-0000-0000-000039550000}"/>
    <cellStyle name="Input 4 2 4 6 2 2" xfId="21837" xr:uid="{00000000-0005-0000-0000-00003A550000}"/>
    <cellStyle name="Input 4 2 4 6 3" xfId="21838" xr:uid="{00000000-0005-0000-0000-00003B550000}"/>
    <cellStyle name="Input 4 2 4 7" xfId="21839" xr:uid="{00000000-0005-0000-0000-00003C550000}"/>
    <cellStyle name="Input 4 2 4 7 2" xfId="21840" xr:uid="{00000000-0005-0000-0000-00003D550000}"/>
    <cellStyle name="Input 4 2 4 7 2 2" xfId="21841" xr:uid="{00000000-0005-0000-0000-00003E550000}"/>
    <cellStyle name="Input 4 2 4 7 3" xfId="21842" xr:uid="{00000000-0005-0000-0000-00003F550000}"/>
    <cellStyle name="Input 4 2 4 8" xfId="21843" xr:uid="{00000000-0005-0000-0000-000040550000}"/>
    <cellStyle name="Input 4 2 4 8 2" xfId="21844" xr:uid="{00000000-0005-0000-0000-000041550000}"/>
    <cellStyle name="Input 4 2 4 8 2 2" xfId="21845" xr:uid="{00000000-0005-0000-0000-000042550000}"/>
    <cellStyle name="Input 4 2 4 8 3" xfId="21846" xr:uid="{00000000-0005-0000-0000-000043550000}"/>
    <cellStyle name="Input 4 2 4 9" xfId="21847" xr:uid="{00000000-0005-0000-0000-000044550000}"/>
    <cellStyle name="Input 4 2 4 9 2" xfId="21848" xr:uid="{00000000-0005-0000-0000-000045550000}"/>
    <cellStyle name="Input 4 2 4 9 2 2" xfId="21849" xr:uid="{00000000-0005-0000-0000-000046550000}"/>
    <cellStyle name="Input 4 2 4 9 3" xfId="21850" xr:uid="{00000000-0005-0000-0000-000047550000}"/>
    <cellStyle name="Input 4 2 5" xfId="21851" xr:uid="{00000000-0005-0000-0000-000048550000}"/>
    <cellStyle name="Input 4 2 5 10" xfId="21852" xr:uid="{00000000-0005-0000-0000-000049550000}"/>
    <cellStyle name="Input 4 2 5 10 2" xfId="21853" xr:uid="{00000000-0005-0000-0000-00004A550000}"/>
    <cellStyle name="Input 4 2 5 10 2 2" xfId="21854" xr:uid="{00000000-0005-0000-0000-00004B550000}"/>
    <cellStyle name="Input 4 2 5 10 3" xfId="21855" xr:uid="{00000000-0005-0000-0000-00004C550000}"/>
    <cellStyle name="Input 4 2 5 11" xfId="21856" xr:uid="{00000000-0005-0000-0000-00004D550000}"/>
    <cellStyle name="Input 4 2 5 11 2" xfId="21857" xr:uid="{00000000-0005-0000-0000-00004E550000}"/>
    <cellStyle name="Input 4 2 5 11 2 2" xfId="21858" xr:uid="{00000000-0005-0000-0000-00004F550000}"/>
    <cellStyle name="Input 4 2 5 11 3" xfId="21859" xr:uid="{00000000-0005-0000-0000-000050550000}"/>
    <cellStyle name="Input 4 2 5 12" xfId="21860" xr:uid="{00000000-0005-0000-0000-000051550000}"/>
    <cellStyle name="Input 4 2 5 12 2" xfId="21861" xr:uid="{00000000-0005-0000-0000-000052550000}"/>
    <cellStyle name="Input 4 2 5 12 2 2" xfId="21862" xr:uid="{00000000-0005-0000-0000-000053550000}"/>
    <cellStyle name="Input 4 2 5 12 3" xfId="21863" xr:uid="{00000000-0005-0000-0000-000054550000}"/>
    <cellStyle name="Input 4 2 5 13" xfId="21864" xr:uid="{00000000-0005-0000-0000-000055550000}"/>
    <cellStyle name="Input 4 2 5 13 2" xfId="21865" xr:uid="{00000000-0005-0000-0000-000056550000}"/>
    <cellStyle name="Input 4 2 5 13 2 2" xfId="21866" xr:uid="{00000000-0005-0000-0000-000057550000}"/>
    <cellStyle name="Input 4 2 5 13 3" xfId="21867" xr:uid="{00000000-0005-0000-0000-000058550000}"/>
    <cellStyle name="Input 4 2 5 14" xfId="21868" xr:uid="{00000000-0005-0000-0000-000059550000}"/>
    <cellStyle name="Input 4 2 5 14 2" xfId="21869" xr:uid="{00000000-0005-0000-0000-00005A550000}"/>
    <cellStyle name="Input 4 2 5 14 2 2" xfId="21870" xr:uid="{00000000-0005-0000-0000-00005B550000}"/>
    <cellStyle name="Input 4 2 5 14 3" xfId="21871" xr:uid="{00000000-0005-0000-0000-00005C550000}"/>
    <cellStyle name="Input 4 2 5 15" xfId="21872" xr:uid="{00000000-0005-0000-0000-00005D550000}"/>
    <cellStyle name="Input 4 2 5 15 2" xfId="21873" xr:uid="{00000000-0005-0000-0000-00005E550000}"/>
    <cellStyle name="Input 4 2 5 15 2 2" xfId="21874" xr:uid="{00000000-0005-0000-0000-00005F550000}"/>
    <cellStyle name="Input 4 2 5 15 3" xfId="21875" xr:uid="{00000000-0005-0000-0000-000060550000}"/>
    <cellStyle name="Input 4 2 5 16" xfId="21876" xr:uid="{00000000-0005-0000-0000-000061550000}"/>
    <cellStyle name="Input 4 2 5 16 2" xfId="21877" xr:uid="{00000000-0005-0000-0000-000062550000}"/>
    <cellStyle name="Input 4 2 5 16 2 2" xfId="21878" xr:uid="{00000000-0005-0000-0000-000063550000}"/>
    <cellStyle name="Input 4 2 5 16 3" xfId="21879" xr:uid="{00000000-0005-0000-0000-000064550000}"/>
    <cellStyle name="Input 4 2 5 17" xfId="21880" xr:uid="{00000000-0005-0000-0000-000065550000}"/>
    <cellStyle name="Input 4 2 5 17 2" xfId="21881" xr:uid="{00000000-0005-0000-0000-000066550000}"/>
    <cellStyle name="Input 4 2 5 17 2 2" xfId="21882" xr:uid="{00000000-0005-0000-0000-000067550000}"/>
    <cellStyle name="Input 4 2 5 17 3" xfId="21883" xr:uid="{00000000-0005-0000-0000-000068550000}"/>
    <cellStyle name="Input 4 2 5 18" xfId="21884" xr:uid="{00000000-0005-0000-0000-000069550000}"/>
    <cellStyle name="Input 4 2 5 18 2" xfId="21885" xr:uid="{00000000-0005-0000-0000-00006A550000}"/>
    <cellStyle name="Input 4 2 5 18 2 2" xfId="21886" xr:uid="{00000000-0005-0000-0000-00006B550000}"/>
    <cellStyle name="Input 4 2 5 18 3" xfId="21887" xr:uid="{00000000-0005-0000-0000-00006C550000}"/>
    <cellStyle name="Input 4 2 5 19" xfId="21888" xr:uid="{00000000-0005-0000-0000-00006D550000}"/>
    <cellStyle name="Input 4 2 5 19 2" xfId="21889" xr:uid="{00000000-0005-0000-0000-00006E550000}"/>
    <cellStyle name="Input 4 2 5 19 2 2" xfId="21890" xr:uid="{00000000-0005-0000-0000-00006F550000}"/>
    <cellStyle name="Input 4 2 5 19 3" xfId="21891" xr:uid="{00000000-0005-0000-0000-000070550000}"/>
    <cellStyle name="Input 4 2 5 2" xfId="21892" xr:uid="{00000000-0005-0000-0000-000071550000}"/>
    <cellStyle name="Input 4 2 5 2 2" xfId="21893" xr:uid="{00000000-0005-0000-0000-000072550000}"/>
    <cellStyle name="Input 4 2 5 2 2 2" xfId="21894" xr:uid="{00000000-0005-0000-0000-000073550000}"/>
    <cellStyle name="Input 4 2 5 2 3" xfId="21895" xr:uid="{00000000-0005-0000-0000-000074550000}"/>
    <cellStyle name="Input 4 2 5 2 4" xfId="21896" xr:uid="{00000000-0005-0000-0000-000075550000}"/>
    <cellStyle name="Input 4 2 5 20" xfId="21897" xr:uid="{00000000-0005-0000-0000-000076550000}"/>
    <cellStyle name="Input 4 2 5 20 2" xfId="21898" xr:uid="{00000000-0005-0000-0000-000077550000}"/>
    <cellStyle name="Input 4 2 5 20 2 2" xfId="21899" xr:uid="{00000000-0005-0000-0000-000078550000}"/>
    <cellStyle name="Input 4 2 5 20 3" xfId="21900" xr:uid="{00000000-0005-0000-0000-000079550000}"/>
    <cellStyle name="Input 4 2 5 21" xfId="21901" xr:uid="{00000000-0005-0000-0000-00007A550000}"/>
    <cellStyle name="Input 4 2 5 21 2" xfId="21902" xr:uid="{00000000-0005-0000-0000-00007B550000}"/>
    <cellStyle name="Input 4 2 5 22" xfId="21903" xr:uid="{00000000-0005-0000-0000-00007C550000}"/>
    <cellStyle name="Input 4 2 5 23" xfId="21904" xr:uid="{00000000-0005-0000-0000-00007D550000}"/>
    <cellStyle name="Input 4 2 5 3" xfId="21905" xr:uid="{00000000-0005-0000-0000-00007E550000}"/>
    <cellStyle name="Input 4 2 5 3 2" xfId="21906" xr:uid="{00000000-0005-0000-0000-00007F550000}"/>
    <cellStyle name="Input 4 2 5 3 2 2" xfId="21907" xr:uid="{00000000-0005-0000-0000-000080550000}"/>
    <cellStyle name="Input 4 2 5 3 3" xfId="21908" xr:uid="{00000000-0005-0000-0000-000081550000}"/>
    <cellStyle name="Input 4 2 5 4" xfId="21909" xr:uid="{00000000-0005-0000-0000-000082550000}"/>
    <cellStyle name="Input 4 2 5 4 2" xfId="21910" xr:uid="{00000000-0005-0000-0000-000083550000}"/>
    <cellStyle name="Input 4 2 5 4 2 2" xfId="21911" xr:uid="{00000000-0005-0000-0000-000084550000}"/>
    <cellStyle name="Input 4 2 5 4 3" xfId="21912" xr:uid="{00000000-0005-0000-0000-000085550000}"/>
    <cellStyle name="Input 4 2 5 5" xfId="21913" xr:uid="{00000000-0005-0000-0000-000086550000}"/>
    <cellStyle name="Input 4 2 5 5 2" xfId="21914" xr:uid="{00000000-0005-0000-0000-000087550000}"/>
    <cellStyle name="Input 4 2 5 5 2 2" xfId="21915" xr:uid="{00000000-0005-0000-0000-000088550000}"/>
    <cellStyle name="Input 4 2 5 5 3" xfId="21916" xr:uid="{00000000-0005-0000-0000-000089550000}"/>
    <cellStyle name="Input 4 2 5 6" xfId="21917" xr:uid="{00000000-0005-0000-0000-00008A550000}"/>
    <cellStyle name="Input 4 2 5 6 2" xfId="21918" xr:uid="{00000000-0005-0000-0000-00008B550000}"/>
    <cellStyle name="Input 4 2 5 6 2 2" xfId="21919" xr:uid="{00000000-0005-0000-0000-00008C550000}"/>
    <cellStyle name="Input 4 2 5 6 3" xfId="21920" xr:uid="{00000000-0005-0000-0000-00008D550000}"/>
    <cellStyle name="Input 4 2 5 7" xfId="21921" xr:uid="{00000000-0005-0000-0000-00008E550000}"/>
    <cellStyle name="Input 4 2 5 7 2" xfId="21922" xr:uid="{00000000-0005-0000-0000-00008F550000}"/>
    <cellStyle name="Input 4 2 5 7 2 2" xfId="21923" xr:uid="{00000000-0005-0000-0000-000090550000}"/>
    <cellStyle name="Input 4 2 5 7 3" xfId="21924" xr:uid="{00000000-0005-0000-0000-000091550000}"/>
    <cellStyle name="Input 4 2 5 8" xfId="21925" xr:uid="{00000000-0005-0000-0000-000092550000}"/>
    <cellStyle name="Input 4 2 5 8 2" xfId="21926" xr:uid="{00000000-0005-0000-0000-000093550000}"/>
    <cellStyle name="Input 4 2 5 8 2 2" xfId="21927" xr:uid="{00000000-0005-0000-0000-000094550000}"/>
    <cellStyle name="Input 4 2 5 8 3" xfId="21928" xr:uid="{00000000-0005-0000-0000-000095550000}"/>
    <cellStyle name="Input 4 2 5 9" xfId="21929" xr:uid="{00000000-0005-0000-0000-000096550000}"/>
    <cellStyle name="Input 4 2 5 9 2" xfId="21930" xr:uid="{00000000-0005-0000-0000-000097550000}"/>
    <cellStyle name="Input 4 2 5 9 2 2" xfId="21931" xr:uid="{00000000-0005-0000-0000-000098550000}"/>
    <cellStyle name="Input 4 2 5 9 3" xfId="21932" xr:uid="{00000000-0005-0000-0000-000099550000}"/>
    <cellStyle name="Input 4 2 6" xfId="21933" xr:uid="{00000000-0005-0000-0000-00009A550000}"/>
    <cellStyle name="Input 4 2 6 2" xfId="21934" xr:uid="{00000000-0005-0000-0000-00009B550000}"/>
    <cellStyle name="Input 4 2 6 2 2" xfId="21935" xr:uid="{00000000-0005-0000-0000-00009C550000}"/>
    <cellStyle name="Input 4 2 6 3" xfId="21936" xr:uid="{00000000-0005-0000-0000-00009D550000}"/>
    <cellStyle name="Input 4 2 6 4" xfId="21937" xr:uid="{00000000-0005-0000-0000-00009E550000}"/>
    <cellStyle name="Input 4 2 7" xfId="21938" xr:uid="{00000000-0005-0000-0000-00009F550000}"/>
    <cellStyle name="Input 4 2 7 2" xfId="21939" xr:uid="{00000000-0005-0000-0000-0000A0550000}"/>
    <cellStyle name="Input 4 2 7 2 2" xfId="21940" xr:uid="{00000000-0005-0000-0000-0000A1550000}"/>
    <cellStyle name="Input 4 2 7 3" xfId="21941" xr:uid="{00000000-0005-0000-0000-0000A2550000}"/>
    <cellStyle name="Input 4 2 8" xfId="21942" xr:uid="{00000000-0005-0000-0000-0000A3550000}"/>
    <cellStyle name="Input 4 2 8 2" xfId="21943" xr:uid="{00000000-0005-0000-0000-0000A4550000}"/>
    <cellStyle name="Input 4 2 8 2 2" xfId="21944" xr:uid="{00000000-0005-0000-0000-0000A5550000}"/>
    <cellStyle name="Input 4 2 8 3" xfId="21945" xr:uid="{00000000-0005-0000-0000-0000A6550000}"/>
    <cellStyle name="Input 4 2 9" xfId="21946" xr:uid="{00000000-0005-0000-0000-0000A7550000}"/>
    <cellStyle name="Input 4 2 9 2" xfId="21947" xr:uid="{00000000-0005-0000-0000-0000A8550000}"/>
    <cellStyle name="Input 4 2 9 2 2" xfId="21948" xr:uid="{00000000-0005-0000-0000-0000A9550000}"/>
    <cellStyle name="Input 4 2 9 3" xfId="21949" xr:uid="{00000000-0005-0000-0000-0000AA550000}"/>
    <cellStyle name="Input 4 20" xfId="21950" xr:uid="{00000000-0005-0000-0000-0000AB550000}"/>
    <cellStyle name="Input 4 20 2" xfId="21951" xr:uid="{00000000-0005-0000-0000-0000AC550000}"/>
    <cellStyle name="Input 4 20 2 2" xfId="21952" xr:uid="{00000000-0005-0000-0000-0000AD550000}"/>
    <cellStyle name="Input 4 20 3" xfId="21953" xr:uid="{00000000-0005-0000-0000-0000AE550000}"/>
    <cellStyle name="Input 4 21" xfId="21954" xr:uid="{00000000-0005-0000-0000-0000AF550000}"/>
    <cellStyle name="Input 4 21 2" xfId="21955" xr:uid="{00000000-0005-0000-0000-0000B0550000}"/>
    <cellStyle name="Input 4 21 2 2" xfId="21956" xr:uid="{00000000-0005-0000-0000-0000B1550000}"/>
    <cellStyle name="Input 4 21 3" xfId="21957" xr:uid="{00000000-0005-0000-0000-0000B2550000}"/>
    <cellStyle name="Input 4 22" xfId="21958" xr:uid="{00000000-0005-0000-0000-0000B3550000}"/>
    <cellStyle name="Input 4 22 2" xfId="21959" xr:uid="{00000000-0005-0000-0000-0000B4550000}"/>
    <cellStyle name="Input 4 23" xfId="21960" xr:uid="{00000000-0005-0000-0000-0000B5550000}"/>
    <cellStyle name="Input 4 24" xfId="21961" xr:uid="{00000000-0005-0000-0000-0000B6550000}"/>
    <cellStyle name="Input 4 25" xfId="21962" xr:uid="{00000000-0005-0000-0000-0000B7550000}"/>
    <cellStyle name="Input 4 26" xfId="21963" xr:uid="{00000000-0005-0000-0000-0000B8550000}"/>
    <cellStyle name="Input 4 27" xfId="21964" xr:uid="{00000000-0005-0000-0000-0000B9550000}"/>
    <cellStyle name="Input 4 3" xfId="21965" xr:uid="{00000000-0005-0000-0000-0000BA550000}"/>
    <cellStyle name="Input 4 3 10" xfId="21966" xr:uid="{00000000-0005-0000-0000-0000BB550000}"/>
    <cellStyle name="Input 4 3 10 2" xfId="21967" xr:uid="{00000000-0005-0000-0000-0000BC550000}"/>
    <cellStyle name="Input 4 3 10 2 2" xfId="21968" xr:uid="{00000000-0005-0000-0000-0000BD550000}"/>
    <cellStyle name="Input 4 3 10 3" xfId="21969" xr:uid="{00000000-0005-0000-0000-0000BE550000}"/>
    <cellStyle name="Input 4 3 11" xfId="21970" xr:uid="{00000000-0005-0000-0000-0000BF550000}"/>
    <cellStyle name="Input 4 3 11 2" xfId="21971" xr:uid="{00000000-0005-0000-0000-0000C0550000}"/>
    <cellStyle name="Input 4 3 11 2 2" xfId="21972" xr:uid="{00000000-0005-0000-0000-0000C1550000}"/>
    <cellStyle name="Input 4 3 11 3" xfId="21973" xr:uid="{00000000-0005-0000-0000-0000C2550000}"/>
    <cellStyle name="Input 4 3 12" xfId="21974" xr:uid="{00000000-0005-0000-0000-0000C3550000}"/>
    <cellStyle name="Input 4 3 12 2" xfId="21975" xr:uid="{00000000-0005-0000-0000-0000C4550000}"/>
    <cellStyle name="Input 4 3 12 2 2" xfId="21976" xr:uid="{00000000-0005-0000-0000-0000C5550000}"/>
    <cellStyle name="Input 4 3 12 3" xfId="21977" xr:uid="{00000000-0005-0000-0000-0000C6550000}"/>
    <cellStyle name="Input 4 3 13" xfId="21978" xr:uid="{00000000-0005-0000-0000-0000C7550000}"/>
    <cellStyle name="Input 4 3 13 2" xfId="21979" xr:uid="{00000000-0005-0000-0000-0000C8550000}"/>
    <cellStyle name="Input 4 3 13 2 2" xfId="21980" xr:uid="{00000000-0005-0000-0000-0000C9550000}"/>
    <cellStyle name="Input 4 3 13 3" xfId="21981" xr:uid="{00000000-0005-0000-0000-0000CA550000}"/>
    <cellStyle name="Input 4 3 14" xfId="21982" xr:uid="{00000000-0005-0000-0000-0000CB550000}"/>
    <cellStyle name="Input 4 3 14 2" xfId="21983" xr:uid="{00000000-0005-0000-0000-0000CC550000}"/>
    <cellStyle name="Input 4 3 14 2 2" xfId="21984" xr:uid="{00000000-0005-0000-0000-0000CD550000}"/>
    <cellStyle name="Input 4 3 14 3" xfId="21985" xr:uid="{00000000-0005-0000-0000-0000CE550000}"/>
    <cellStyle name="Input 4 3 15" xfId="21986" xr:uid="{00000000-0005-0000-0000-0000CF550000}"/>
    <cellStyle name="Input 4 3 15 2" xfId="21987" xr:uid="{00000000-0005-0000-0000-0000D0550000}"/>
    <cellStyle name="Input 4 3 15 2 2" xfId="21988" xr:uid="{00000000-0005-0000-0000-0000D1550000}"/>
    <cellStyle name="Input 4 3 15 3" xfId="21989" xr:uid="{00000000-0005-0000-0000-0000D2550000}"/>
    <cellStyle name="Input 4 3 16" xfId="21990" xr:uid="{00000000-0005-0000-0000-0000D3550000}"/>
    <cellStyle name="Input 4 3 16 2" xfId="21991" xr:uid="{00000000-0005-0000-0000-0000D4550000}"/>
    <cellStyle name="Input 4 3 16 2 2" xfId="21992" xr:uid="{00000000-0005-0000-0000-0000D5550000}"/>
    <cellStyle name="Input 4 3 16 3" xfId="21993" xr:uid="{00000000-0005-0000-0000-0000D6550000}"/>
    <cellStyle name="Input 4 3 17" xfId="21994" xr:uid="{00000000-0005-0000-0000-0000D7550000}"/>
    <cellStyle name="Input 4 3 17 2" xfId="21995" xr:uid="{00000000-0005-0000-0000-0000D8550000}"/>
    <cellStyle name="Input 4 3 17 2 2" xfId="21996" xr:uid="{00000000-0005-0000-0000-0000D9550000}"/>
    <cellStyle name="Input 4 3 17 3" xfId="21997" xr:uid="{00000000-0005-0000-0000-0000DA550000}"/>
    <cellStyle name="Input 4 3 18" xfId="21998" xr:uid="{00000000-0005-0000-0000-0000DB550000}"/>
    <cellStyle name="Input 4 3 18 2" xfId="21999" xr:uid="{00000000-0005-0000-0000-0000DC550000}"/>
    <cellStyle name="Input 4 3 19" xfId="22000" xr:uid="{00000000-0005-0000-0000-0000DD550000}"/>
    <cellStyle name="Input 4 3 2" xfId="22001" xr:uid="{00000000-0005-0000-0000-0000DE550000}"/>
    <cellStyle name="Input 4 3 2 10" xfId="22002" xr:uid="{00000000-0005-0000-0000-0000DF550000}"/>
    <cellStyle name="Input 4 3 2 10 2" xfId="22003" xr:uid="{00000000-0005-0000-0000-0000E0550000}"/>
    <cellStyle name="Input 4 3 2 10 2 2" xfId="22004" xr:uid="{00000000-0005-0000-0000-0000E1550000}"/>
    <cellStyle name="Input 4 3 2 10 3" xfId="22005" xr:uid="{00000000-0005-0000-0000-0000E2550000}"/>
    <cellStyle name="Input 4 3 2 11" xfId="22006" xr:uid="{00000000-0005-0000-0000-0000E3550000}"/>
    <cellStyle name="Input 4 3 2 11 2" xfId="22007" xr:uid="{00000000-0005-0000-0000-0000E4550000}"/>
    <cellStyle name="Input 4 3 2 11 2 2" xfId="22008" xr:uid="{00000000-0005-0000-0000-0000E5550000}"/>
    <cellStyle name="Input 4 3 2 11 3" xfId="22009" xr:uid="{00000000-0005-0000-0000-0000E6550000}"/>
    <cellStyle name="Input 4 3 2 12" xfId="22010" xr:uid="{00000000-0005-0000-0000-0000E7550000}"/>
    <cellStyle name="Input 4 3 2 12 2" xfId="22011" xr:uid="{00000000-0005-0000-0000-0000E8550000}"/>
    <cellStyle name="Input 4 3 2 12 2 2" xfId="22012" xr:uid="{00000000-0005-0000-0000-0000E9550000}"/>
    <cellStyle name="Input 4 3 2 12 3" xfId="22013" xr:uid="{00000000-0005-0000-0000-0000EA550000}"/>
    <cellStyle name="Input 4 3 2 13" xfId="22014" xr:uid="{00000000-0005-0000-0000-0000EB550000}"/>
    <cellStyle name="Input 4 3 2 13 2" xfId="22015" xr:uid="{00000000-0005-0000-0000-0000EC550000}"/>
    <cellStyle name="Input 4 3 2 13 2 2" xfId="22016" xr:uid="{00000000-0005-0000-0000-0000ED550000}"/>
    <cellStyle name="Input 4 3 2 13 3" xfId="22017" xr:uid="{00000000-0005-0000-0000-0000EE550000}"/>
    <cellStyle name="Input 4 3 2 14" xfId="22018" xr:uid="{00000000-0005-0000-0000-0000EF550000}"/>
    <cellStyle name="Input 4 3 2 14 2" xfId="22019" xr:uid="{00000000-0005-0000-0000-0000F0550000}"/>
    <cellStyle name="Input 4 3 2 14 2 2" xfId="22020" xr:uid="{00000000-0005-0000-0000-0000F1550000}"/>
    <cellStyle name="Input 4 3 2 14 3" xfId="22021" xr:uid="{00000000-0005-0000-0000-0000F2550000}"/>
    <cellStyle name="Input 4 3 2 15" xfId="22022" xr:uid="{00000000-0005-0000-0000-0000F3550000}"/>
    <cellStyle name="Input 4 3 2 15 2" xfId="22023" xr:uid="{00000000-0005-0000-0000-0000F4550000}"/>
    <cellStyle name="Input 4 3 2 15 2 2" xfId="22024" xr:uid="{00000000-0005-0000-0000-0000F5550000}"/>
    <cellStyle name="Input 4 3 2 15 3" xfId="22025" xr:uid="{00000000-0005-0000-0000-0000F6550000}"/>
    <cellStyle name="Input 4 3 2 16" xfId="22026" xr:uid="{00000000-0005-0000-0000-0000F7550000}"/>
    <cellStyle name="Input 4 3 2 16 2" xfId="22027" xr:uid="{00000000-0005-0000-0000-0000F8550000}"/>
    <cellStyle name="Input 4 3 2 16 2 2" xfId="22028" xr:uid="{00000000-0005-0000-0000-0000F9550000}"/>
    <cellStyle name="Input 4 3 2 16 3" xfId="22029" xr:uid="{00000000-0005-0000-0000-0000FA550000}"/>
    <cellStyle name="Input 4 3 2 17" xfId="22030" xr:uid="{00000000-0005-0000-0000-0000FB550000}"/>
    <cellStyle name="Input 4 3 2 17 2" xfId="22031" xr:uid="{00000000-0005-0000-0000-0000FC550000}"/>
    <cellStyle name="Input 4 3 2 17 2 2" xfId="22032" xr:uid="{00000000-0005-0000-0000-0000FD550000}"/>
    <cellStyle name="Input 4 3 2 17 3" xfId="22033" xr:uid="{00000000-0005-0000-0000-0000FE550000}"/>
    <cellStyle name="Input 4 3 2 18" xfId="22034" xr:uid="{00000000-0005-0000-0000-0000FF550000}"/>
    <cellStyle name="Input 4 3 2 18 2" xfId="22035" xr:uid="{00000000-0005-0000-0000-000000560000}"/>
    <cellStyle name="Input 4 3 2 18 2 2" xfId="22036" xr:uid="{00000000-0005-0000-0000-000001560000}"/>
    <cellStyle name="Input 4 3 2 18 3" xfId="22037" xr:uid="{00000000-0005-0000-0000-000002560000}"/>
    <cellStyle name="Input 4 3 2 19" xfId="22038" xr:uid="{00000000-0005-0000-0000-000003560000}"/>
    <cellStyle name="Input 4 3 2 19 2" xfId="22039" xr:uid="{00000000-0005-0000-0000-000004560000}"/>
    <cellStyle name="Input 4 3 2 19 2 2" xfId="22040" xr:uid="{00000000-0005-0000-0000-000005560000}"/>
    <cellStyle name="Input 4 3 2 19 3" xfId="22041" xr:uid="{00000000-0005-0000-0000-000006560000}"/>
    <cellStyle name="Input 4 3 2 2" xfId="22042" xr:uid="{00000000-0005-0000-0000-000007560000}"/>
    <cellStyle name="Input 4 3 2 2 2" xfId="22043" xr:uid="{00000000-0005-0000-0000-000008560000}"/>
    <cellStyle name="Input 4 3 2 2 2 2" xfId="22044" xr:uid="{00000000-0005-0000-0000-000009560000}"/>
    <cellStyle name="Input 4 3 2 2 2 2 2" xfId="22045" xr:uid="{00000000-0005-0000-0000-00000A560000}"/>
    <cellStyle name="Input 4 3 2 2 2 3" xfId="22046" xr:uid="{00000000-0005-0000-0000-00000B560000}"/>
    <cellStyle name="Input 4 3 2 2 2 4" xfId="22047" xr:uid="{00000000-0005-0000-0000-00000C560000}"/>
    <cellStyle name="Input 4 3 2 2 3" xfId="22048" xr:uid="{00000000-0005-0000-0000-00000D560000}"/>
    <cellStyle name="Input 4 3 2 2 3 2" xfId="22049" xr:uid="{00000000-0005-0000-0000-00000E560000}"/>
    <cellStyle name="Input 4 3 2 2 4" xfId="22050" xr:uid="{00000000-0005-0000-0000-00000F560000}"/>
    <cellStyle name="Input 4 3 2 2 5" xfId="22051" xr:uid="{00000000-0005-0000-0000-000010560000}"/>
    <cellStyle name="Input 4 3 2 20" xfId="22052" xr:uid="{00000000-0005-0000-0000-000011560000}"/>
    <cellStyle name="Input 4 3 2 20 2" xfId="22053" xr:uid="{00000000-0005-0000-0000-000012560000}"/>
    <cellStyle name="Input 4 3 2 20 2 2" xfId="22054" xr:uid="{00000000-0005-0000-0000-000013560000}"/>
    <cellStyle name="Input 4 3 2 20 3" xfId="22055" xr:uid="{00000000-0005-0000-0000-000014560000}"/>
    <cellStyle name="Input 4 3 2 21" xfId="22056" xr:uid="{00000000-0005-0000-0000-000015560000}"/>
    <cellStyle name="Input 4 3 2 21 2" xfId="22057" xr:uid="{00000000-0005-0000-0000-000016560000}"/>
    <cellStyle name="Input 4 3 2 22" xfId="22058" xr:uid="{00000000-0005-0000-0000-000017560000}"/>
    <cellStyle name="Input 4 3 2 23" xfId="22059" xr:uid="{00000000-0005-0000-0000-000018560000}"/>
    <cellStyle name="Input 4 3 2 3" xfId="22060" xr:uid="{00000000-0005-0000-0000-000019560000}"/>
    <cellStyle name="Input 4 3 2 3 2" xfId="22061" xr:uid="{00000000-0005-0000-0000-00001A560000}"/>
    <cellStyle name="Input 4 3 2 3 2 2" xfId="22062" xr:uid="{00000000-0005-0000-0000-00001B560000}"/>
    <cellStyle name="Input 4 3 2 3 2 3" xfId="22063" xr:uid="{00000000-0005-0000-0000-00001C560000}"/>
    <cellStyle name="Input 4 3 2 3 3" xfId="22064" xr:uid="{00000000-0005-0000-0000-00001D560000}"/>
    <cellStyle name="Input 4 3 2 3 3 2" xfId="22065" xr:uid="{00000000-0005-0000-0000-00001E560000}"/>
    <cellStyle name="Input 4 3 2 3 4" xfId="22066" xr:uid="{00000000-0005-0000-0000-00001F560000}"/>
    <cellStyle name="Input 4 3 2 4" xfId="22067" xr:uid="{00000000-0005-0000-0000-000020560000}"/>
    <cellStyle name="Input 4 3 2 4 2" xfId="22068" xr:uid="{00000000-0005-0000-0000-000021560000}"/>
    <cellStyle name="Input 4 3 2 4 2 2" xfId="22069" xr:uid="{00000000-0005-0000-0000-000022560000}"/>
    <cellStyle name="Input 4 3 2 4 3" xfId="22070" xr:uid="{00000000-0005-0000-0000-000023560000}"/>
    <cellStyle name="Input 4 3 2 4 4" xfId="22071" xr:uid="{00000000-0005-0000-0000-000024560000}"/>
    <cellStyle name="Input 4 3 2 5" xfId="22072" xr:uid="{00000000-0005-0000-0000-000025560000}"/>
    <cellStyle name="Input 4 3 2 5 2" xfId="22073" xr:uid="{00000000-0005-0000-0000-000026560000}"/>
    <cellStyle name="Input 4 3 2 5 2 2" xfId="22074" xr:uid="{00000000-0005-0000-0000-000027560000}"/>
    <cellStyle name="Input 4 3 2 5 3" xfId="22075" xr:uid="{00000000-0005-0000-0000-000028560000}"/>
    <cellStyle name="Input 4 3 2 5 4" xfId="22076" xr:uid="{00000000-0005-0000-0000-000029560000}"/>
    <cellStyle name="Input 4 3 2 6" xfId="22077" xr:uid="{00000000-0005-0000-0000-00002A560000}"/>
    <cellStyle name="Input 4 3 2 6 2" xfId="22078" xr:uid="{00000000-0005-0000-0000-00002B560000}"/>
    <cellStyle name="Input 4 3 2 6 2 2" xfId="22079" xr:uid="{00000000-0005-0000-0000-00002C560000}"/>
    <cellStyle name="Input 4 3 2 6 3" xfId="22080" xr:uid="{00000000-0005-0000-0000-00002D560000}"/>
    <cellStyle name="Input 4 3 2 7" xfId="22081" xr:uid="{00000000-0005-0000-0000-00002E560000}"/>
    <cellStyle name="Input 4 3 2 7 2" xfId="22082" xr:uid="{00000000-0005-0000-0000-00002F560000}"/>
    <cellStyle name="Input 4 3 2 7 2 2" xfId="22083" xr:uid="{00000000-0005-0000-0000-000030560000}"/>
    <cellStyle name="Input 4 3 2 7 3" xfId="22084" xr:uid="{00000000-0005-0000-0000-000031560000}"/>
    <cellStyle name="Input 4 3 2 8" xfId="22085" xr:uid="{00000000-0005-0000-0000-000032560000}"/>
    <cellStyle name="Input 4 3 2 8 2" xfId="22086" xr:uid="{00000000-0005-0000-0000-000033560000}"/>
    <cellStyle name="Input 4 3 2 8 2 2" xfId="22087" xr:uid="{00000000-0005-0000-0000-000034560000}"/>
    <cellStyle name="Input 4 3 2 8 3" xfId="22088" xr:uid="{00000000-0005-0000-0000-000035560000}"/>
    <cellStyle name="Input 4 3 2 9" xfId="22089" xr:uid="{00000000-0005-0000-0000-000036560000}"/>
    <cellStyle name="Input 4 3 2 9 2" xfId="22090" xr:uid="{00000000-0005-0000-0000-000037560000}"/>
    <cellStyle name="Input 4 3 2 9 2 2" xfId="22091" xr:uid="{00000000-0005-0000-0000-000038560000}"/>
    <cellStyle name="Input 4 3 2 9 3" xfId="22092" xr:uid="{00000000-0005-0000-0000-000039560000}"/>
    <cellStyle name="Input 4 3 20" xfId="22093" xr:uid="{00000000-0005-0000-0000-00003A560000}"/>
    <cellStyle name="Input 4 3 3" xfId="22094" xr:uid="{00000000-0005-0000-0000-00003B560000}"/>
    <cellStyle name="Input 4 3 3 2" xfId="22095" xr:uid="{00000000-0005-0000-0000-00003C560000}"/>
    <cellStyle name="Input 4 3 3 2 2" xfId="22096" xr:uid="{00000000-0005-0000-0000-00003D560000}"/>
    <cellStyle name="Input 4 3 3 2 2 2" xfId="22097" xr:uid="{00000000-0005-0000-0000-00003E560000}"/>
    <cellStyle name="Input 4 3 3 2 3" xfId="22098" xr:uid="{00000000-0005-0000-0000-00003F560000}"/>
    <cellStyle name="Input 4 3 3 2 4" xfId="22099" xr:uid="{00000000-0005-0000-0000-000040560000}"/>
    <cellStyle name="Input 4 3 3 3" xfId="22100" xr:uid="{00000000-0005-0000-0000-000041560000}"/>
    <cellStyle name="Input 4 3 3 3 2" xfId="22101" xr:uid="{00000000-0005-0000-0000-000042560000}"/>
    <cellStyle name="Input 4 3 3 4" xfId="22102" xr:uid="{00000000-0005-0000-0000-000043560000}"/>
    <cellStyle name="Input 4 3 3 5" xfId="22103" xr:uid="{00000000-0005-0000-0000-000044560000}"/>
    <cellStyle name="Input 4 3 4" xfId="22104" xr:uid="{00000000-0005-0000-0000-000045560000}"/>
    <cellStyle name="Input 4 3 4 2" xfId="22105" xr:uid="{00000000-0005-0000-0000-000046560000}"/>
    <cellStyle name="Input 4 3 4 2 2" xfId="22106" xr:uid="{00000000-0005-0000-0000-000047560000}"/>
    <cellStyle name="Input 4 3 4 2 3" xfId="22107" xr:uid="{00000000-0005-0000-0000-000048560000}"/>
    <cellStyle name="Input 4 3 4 3" xfId="22108" xr:uid="{00000000-0005-0000-0000-000049560000}"/>
    <cellStyle name="Input 4 3 4 3 2" xfId="22109" xr:uid="{00000000-0005-0000-0000-00004A560000}"/>
    <cellStyle name="Input 4 3 4 4" xfId="22110" xr:uid="{00000000-0005-0000-0000-00004B560000}"/>
    <cellStyle name="Input 4 3 5" xfId="22111" xr:uid="{00000000-0005-0000-0000-00004C560000}"/>
    <cellStyle name="Input 4 3 5 2" xfId="22112" xr:uid="{00000000-0005-0000-0000-00004D560000}"/>
    <cellStyle name="Input 4 3 5 2 2" xfId="22113" xr:uid="{00000000-0005-0000-0000-00004E560000}"/>
    <cellStyle name="Input 4 3 5 2 3" xfId="22114" xr:uid="{00000000-0005-0000-0000-00004F560000}"/>
    <cellStyle name="Input 4 3 5 3" xfId="22115" xr:uid="{00000000-0005-0000-0000-000050560000}"/>
    <cellStyle name="Input 4 3 5 4" xfId="22116" xr:uid="{00000000-0005-0000-0000-000051560000}"/>
    <cellStyle name="Input 4 3 6" xfId="22117" xr:uid="{00000000-0005-0000-0000-000052560000}"/>
    <cellStyle name="Input 4 3 6 2" xfId="22118" xr:uid="{00000000-0005-0000-0000-000053560000}"/>
    <cellStyle name="Input 4 3 6 2 2" xfId="22119" xr:uid="{00000000-0005-0000-0000-000054560000}"/>
    <cellStyle name="Input 4 3 6 3" xfId="22120" xr:uid="{00000000-0005-0000-0000-000055560000}"/>
    <cellStyle name="Input 4 3 6 4" xfId="22121" xr:uid="{00000000-0005-0000-0000-000056560000}"/>
    <cellStyle name="Input 4 3 7" xfId="22122" xr:uid="{00000000-0005-0000-0000-000057560000}"/>
    <cellStyle name="Input 4 3 7 2" xfId="22123" xr:uid="{00000000-0005-0000-0000-000058560000}"/>
    <cellStyle name="Input 4 3 7 2 2" xfId="22124" xr:uid="{00000000-0005-0000-0000-000059560000}"/>
    <cellStyle name="Input 4 3 7 3" xfId="22125" xr:uid="{00000000-0005-0000-0000-00005A560000}"/>
    <cellStyle name="Input 4 3 8" xfId="22126" xr:uid="{00000000-0005-0000-0000-00005B560000}"/>
    <cellStyle name="Input 4 3 8 2" xfId="22127" xr:uid="{00000000-0005-0000-0000-00005C560000}"/>
    <cellStyle name="Input 4 3 8 2 2" xfId="22128" xr:uid="{00000000-0005-0000-0000-00005D560000}"/>
    <cellStyle name="Input 4 3 8 3" xfId="22129" xr:uid="{00000000-0005-0000-0000-00005E560000}"/>
    <cellStyle name="Input 4 3 9" xfId="22130" xr:uid="{00000000-0005-0000-0000-00005F560000}"/>
    <cellStyle name="Input 4 3 9 2" xfId="22131" xr:uid="{00000000-0005-0000-0000-000060560000}"/>
    <cellStyle name="Input 4 3 9 2 2" xfId="22132" xr:uid="{00000000-0005-0000-0000-000061560000}"/>
    <cellStyle name="Input 4 3 9 3" xfId="22133" xr:uid="{00000000-0005-0000-0000-000062560000}"/>
    <cellStyle name="Input 4 4" xfId="22134" xr:uid="{00000000-0005-0000-0000-000063560000}"/>
    <cellStyle name="Input 4 4 10" xfId="22135" xr:uid="{00000000-0005-0000-0000-000064560000}"/>
    <cellStyle name="Input 4 4 10 2" xfId="22136" xr:uid="{00000000-0005-0000-0000-000065560000}"/>
    <cellStyle name="Input 4 4 10 2 2" xfId="22137" xr:uid="{00000000-0005-0000-0000-000066560000}"/>
    <cellStyle name="Input 4 4 10 3" xfId="22138" xr:uid="{00000000-0005-0000-0000-000067560000}"/>
    <cellStyle name="Input 4 4 11" xfId="22139" xr:uid="{00000000-0005-0000-0000-000068560000}"/>
    <cellStyle name="Input 4 4 11 2" xfId="22140" xr:uid="{00000000-0005-0000-0000-000069560000}"/>
    <cellStyle name="Input 4 4 11 2 2" xfId="22141" xr:uid="{00000000-0005-0000-0000-00006A560000}"/>
    <cellStyle name="Input 4 4 11 3" xfId="22142" xr:uid="{00000000-0005-0000-0000-00006B560000}"/>
    <cellStyle name="Input 4 4 12" xfId="22143" xr:uid="{00000000-0005-0000-0000-00006C560000}"/>
    <cellStyle name="Input 4 4 12 2" xfId="22144" xr:uid="{00000000-0005-0000-0000-00006D560000}"/>
    <cellStyle name="Input 4 4 12 2 2" xfId="22145" xr:uid="{00000000-0005-0000-0000-00006E560000}"/>
    <cellStyle name="Input 4 4 12 3" xfId="22146" xr:uid="{00000000-0005-0000-0000-00006F560000}"/>
    <cellStyle name="Input 4 4 13" xfId="22147" xr:uid="{00000000-0005-0000-0000-000070560000}"/>
    <cellStyle name="Input 4 4 13 2" xfId="22148" xr:uid="{00000000-0005-0000-0000-000071560000}"/>
    <cellStyle name="Input 4 4 13 2 2" xfId="22149" xr:uid="{00000000-0005-0000-0000-000072560000}"/>
    <cellStyle name="Input 4 4 13 3" xfId="22150" xr:uid="{00000000-0005-0000-0000-000073560000}"/>
    <cellStyle name="Input 4 4 14" xfId="22151" xr:uid="{00000000-0005-0000-0000-000074560000}"/>
    <cellStyle name="Input 4 4 14 2" xfId="22152" xr:uid="{00000000-0005-0000-0000-000075560000}"/>
    <cellStyle name="Input 4 4 14 2 2" xfId="22153" xr:uid="{00000000-0005-0000-0000-000076560000}"/>
    <cellStyle name="Input 4 4 14 3" xfId="22154" xr:uid="{00000000-0005-0000-0000-000077560000}"/>
    <cellStyle name="Input 4 4 15" xfId="22155" xr:uid="{00000000-0005-0000-0000-000078560000}"/>
    <cellStyle name="Input 4 4 15 2" xfId="22156" xr:uid="{00000000-0005-0000-0000-000079560000}"/>
    <cellStyle name="Input 4 4 15 2 2" xfId="22157" xr:uid="{00000000-0005-0000-0000-00007A560000}"/>
    <cellStyle name="Input 4 4 15 3" xfId="22158" xr:uid="{00000000-0005-0000-0000-00007B560000}"/>
    <cellStyle name="Input 4 4 16" xfId="22159" xr:uid="{00000000-0005-0000-0000-00007C560000}"/>
    <cellStyle name="Input 4 4 16 2" xfId="22160" xr:uid="{00000000-0005-0000-0000-00007D560000}"/>
    <cellStyle name="Input 4 4 16 2 2" xfId="22161" xr:uid="{00000000-0005-0000-0000-00007E560000}"/>
    <cellStyle name="Input 4 4 16 3" xfId="22162" xr:uid="{00000000-0005-0000-0000-00007F560000}"/>
    <cellStyle name="Input 4 4 17" xfId="22163" xr:uid="{00000000-0005-0000-0000-000080560000}"/>
    <cellStyle name="Input 4 4 17 2" xfId="22164" xr:uid="{00000000-0005-0000-0000-000081560000}"/>
    <cellStyle name="Input 4 4 17 2 2" xfId="22165" xr:uid="{00000000-0005-0000-0000-000082560000}"/>
    <cellStyle name="Input 4 4 17 3" xfId="22166" xr:uid="{00000000-0005-0000-0000-000083560000}"/>
    <cellStyle name="Input 4 4 18" xfId="22167" xr:uid="{00000000-0005-0000-0000-000084560000}"/>
    <cellStyle name="Input 4 4 18 2" xfId="22168" xr:uid="{00000000-0005-0000-0000-000085560000}"/>
    <cellStyle name="Input 4 4 19" xfId="22169" xr:uid="{00000000-0005-0000-0000-000086560000}"/>
    <cellStyle name="Input 4 4 2" xfId="22170" xr:uid="{00000000-0005-0000-0000-000087560000}"/>
    <cellStyle name="Input 4 4 2 10" xfId="22171" xr:uid="{00000000-0005-0000-0000-000088560000}"/>
    <cellStyle name="Input 4 4 2 10 2" xfId="22172" xr:uid="{00000000-0005-0000-0000-000089560000}"/>
    <cellStyle name="Input 4 4 2 10 2 2" xfId="22173" xr:uid="{00000000-0005-0000-0000-00008A560000}"/>
    <cellStyle name="Input 4 4 2 10 3" xfId="22174" xr:uid="{00000000-0005-0000-0000-00008B560000}"/>
    <cellStyle name="Input 4 4 2 11" xfId="22175" xr:uid="{00000000-0005-0000-0000-00008C560000}"/>
    <cellStyle name="Input 4 4 2 11 2" xfId="22176" xr:uid="{00000000-0005-0000-0000-00008D560000}"/>
    <cellStyle name="Input 4 4 2 11 2 2" xfId="22177" xr:uid="{00000000-0005-0000-0000-00008E560000}"/>
    <cellStyle name="Input 4 4 2 11 3" xfId="22178" xr:uid="{00000000-0005-0000-0000-00008F560000}"/>
    <cellStyle name="Input 4 4 2 12" xfId="22179" xr:uid="{00000000-0005-0000-0000-000090560000}"/>
    <cellStyle name="Input 4 4 2 12 2" xfId="22180" xr:uid="{00000000-0005-0000-0000-000091560000}"/>
    <cellStyle name="Input 4 4 2 12 2 2" xfId="22181" xr:uid="{00000000-0005-0000-0000-000092560000}"/>
    <cellStyle name="Input 4 4 2 12 3" xfId="22182" xr:uid="{00000000-0005-0000-0000-000093560000}"/>
    <cellStyle name="Input 4 4 2 13" xfId="22183" xr:uid="{00000000-0005-0000-0000-000094560000}"/>
    <cellStyle name="Input 4 4 2 13 2" xfId="22184" xr:uid="{00000000-0005-0000-0000-000095560000}"/>
    <cellStyle name="Input 4 4 2 13 2 2" xfId="22185" xr:uid="{00000000-0005-0000-0000-000096560000}"/>
    <cellStyle name="Input 4 4 2 13 3" xfId="22186" xr:uid="{00000000-0005-0000-0000-000097560000}"/>
    <cellStyle name="Input 4 4 2 14" xfId="22187" xr:uid="{00000000-0005-0000-0000-000098560000}"/>
    <cellStyle name="Input 4 4 2 14 2" xfId="22188" xr:uid="{00000000-0005-0000-0000-000099560000}"/>
    <cellStyle name="Input 4 4 2 14 2 2" xfId="22189" xr:uid="{00000000-0005-0000-0000-00009A560000}"/>
    <cellStyle name="Input 4 4 2 14 3" xfId="22190" xr:uid="{00000000-0005-0000-0000-00009B560000}"/>
    <cellStyle name="Input 4 4 2 15" xfId="22191" xr:uid="{00000000-0005-0000-0000-00009C560000}"/>
    <cellStyle name="Input 4 4 2 15 2" xfId="22192" xr:uid="{00000000-0005-0000-0000-00009D560000}"/>
    <cellStyle name="Input 4 4 2 15 2 2" xfId="22193" xr:uid="{00000000-0005-0000-0000-00009E560000}"/>
    <cellStyle name="Input 4 4 2 15 3" xfId="22194" xr:uid="{00000000-0005-0000-0000-00009F560000}"/>
    <cellStyle name="Input 4 4 2 16" xfId="22195" xr:uid="{00000000-0005-0000-0000-0000A0560000}"/>
    <cellStyle name="Input 4 4 2 16 2" xfId="22196" xr:uid="{00000000-0005-0000-0000-0000A1560000}"/>
    <cellStyle name="Input 4 4 2 16 2 2" xfId="22197" xr:uid="{00000000-0005-0000-0000-0000A2560000}"/>
    <cellStyle name="Input 4 4 2 16 3" xfId="22198" xr:uid="{00000000-0005-0000-0000-0000A3560000}"/>
    <cellStyle name="Input 4 4 2 17" xfId="22199" xr:uid="{00000000-0005-0000-0000-0000A4560000}"/>
    <cellStyle name="Input 4 4 2 17 2" xfId="22200" xr:uid="{00000000-0005-0000-0000-0000A5560000}"/>
    <cellStyle name="Input 4 4 2 17 2 2" xfId="22201" xr:uid="{00000000-0005-0000-0000-0000A6560000}"/>
    <cellStyle name="Input 4 4 2 17 3" xfId="22202" xr:uid="{00000000-0005-0000-0000-0000A7560000}"/>
    <cellStyle name="Input 4 4 2 18" xfId="22203" xr:uid="{00000000-0005-0000-0000-0000A8560000}"/>
    <cellStyle name="Input 4 4 2 18 2" xfId="22204" xr:uid="{00000000-0005-0000-0000-0000A9560000}"/>
    <cellStyle name="Input 4 4 2 18 2 2" xfId="22205" xr:uid="{00000000-0005-0000-0000-0000AA560000}"/>
    <cellStyle name="Input 4 4 2 18 3" xfId="22206" xr:uid="{00000000-0005-0000-0000-0000AB560000}"/>
    <cellStyle name="Input 4 4 2 19" xfId="22207" xr:uid="{00000000-0005-0000-0000-0000AC560000}"/>
    <cellStyle name="Input 4 4 2 19 2" xfId="22208" xr:uid="{00000000-0005-0000-0000-0000AD560000}"/>
    <cellStyle name="Input 4 4 2 19 2 2" xfId="22209" xr:uid="{00000000-0005-0000-0000-0000AE560000}"/>
    <cellStyle name="Input 4 4 2 19 3" xfId="22210" xr:uid="{00000000-0005-0000-0000-0000AF560000}"/>
    <cellStyle name="Input 4 4 2 2" xfId="22211" xr:uid="{00000000-0005-0000-0000-0000B0560000}"/>
    <cellStyle name="Input 4 4 2 2 2" xfId="22212" xr:uid="{00000000-0005-0000-0000-0000B1560000}"/>
    <cellStyle name="Input 4 4 2 2 2 2" xfId="22213" xr:uid="{00000000-0005-0000-0000-0000B2560000}"/>
    <cellStyle name="Input 4 4 2 2 2 2 2" xfId="22214" xr:uid="{00000000-0005-0000-0000-0000B3560000}"/>
    <cellStyle name="Input 4 4 2 2 2 3" xfId="22215" xr:uid="{00000000-0005-0000-0000-0000B4560000}"/>
    <cellStyle name="Input 4 4 2 2 2 4" xfId="22216" xr:uid="{00000000-0005-0000-0000-0000B5560000}"/>
    <cellStyle name="Input 4 4 2 2 3" xfId="22217" xr:uid="{00000000-0005-0000-0000-0000B6560000}"/>
    <cellStyle name="Input 4 4 2 2 3 2" xfId="22218" xr:uid="{00000000-0005-0000-0000-0000B7560000}"/>
    <cellStyle name="Input 4 4 2 2 4" xfId="22219" xr:uid="{00000000-0005-0000-0000-0000B8560000}"/>
    <cellStyle name="Input 4 4 2 2 5" xfId="22220" xr:uid="{00000000-0005-0000-0000-0000B9560000}"/>
    <cellStyle name="Input 4 4 2 20" xfId="22221" xr:uid="{00000000-0005-0000-0000-0000BA560000}"/>
    <cellStyle name="Input 4 4 2 20 2" xfId="22222" xr:uid="{00000000-0005-0000-0000-0000BB560000}"/>
    <cellStyle name="Input 4 4 2 20 2 2" xfId="22223" xr:uid="{00000000-0005-0000-0000-0000BC560000}"/>
    <cellStyle name="Input 4 4 2 20 3" xfId="22224" xr:uid="{00000000-0005-0000-0000-0000BD560000}"/>
    <cellStyle name="Input 4 4 2 21" xfId="22225" xr:uid="{00000000-0005-0000-0000-0000BE560000}"/>
    <cellStyle name="Input 4 4 2 21 2" xfId="22226" xr:uid="{00000000-0005-0000-0000-0000BF560000}"/>
    <cellStyle name="Input 4 4 2 22" xfId="22227" xr:uid="{00000000-0005-0000-0000-0000C0560000}"/>
    <cellStyle name="Input 4 4 2 23" xfId="22228" xr:uid="{00000000-0005-0000-0000-0000C1560000}"/>
    <cellStyle name="Input 4 4 2 3" xfId="22229" xr:uid="{00000000-0005-0000-0000-0000C2560000}"/>
    <cellStyle name="Input 4 4 2 3 2" xfId="22230" xr:uid="{00000000-0005-0000-0000-0000C3560000}"/>
    <cellStyle name="Input 4 4 2 3 2 2" xfId="22231" xr:uid="{00000000-0005-0000-0000-0000C4560000}"/>
    <cellStyle name="Input 4 4 2 3 2 3" xfId="22232" xr:uid="{00000000-0005-0000-0000-0000C5560000}"/>
    <cellStyle name="Input 4 4 2 3 3" xfId="22233" xr:uid="{00000000-0005-0000-0000-0000C6560000}"/>
    <cellStyle name="Input 4 4 2 3 3 2" xfId="22234" xr:uid="{00000000-0005-0000-0000-0000C7560000}"/>
    <cellStyle name="Input 4 4 2 3 4" xfId="22235" xr:uid="{00000000-0005-0000-0000-0000C8560000}"/>
    <cellStyle name="Input 4 4 2 4" xfId="22236" xr:uid="{00000000-0005-0000-0000-0000C9560000}"/>
    <cellStyle name="Input 4 4 2 4 2" xfId="22237" xr:uid="{00000000-0005-0000-0000-0000CA560000}"/>
    <cellStyle name="Input 4 4 2 4 2 2" xfId="22238" xr:uid="{00000000-0005-0000-0000-0000CB560000}"/>
    <cellStyle name="Input 4 4 2 4 3" xfId="22239" xr:uid="{00000000-0005-0000-0000-0000CC560000}"/>
    <cellStyle name="Input 4 4 2 4 4" xfId="22240" xr:uid="{00000000-0005-0000-0000-0000CD560000}"/>
    <cellStyle name="Input 4 4 2 5" xfId="22241" xr:uid="{00000000-0005-0000-0000-0000CE560000}"/>
    <cellStyle name="Input 4 4 2 5 2" xfId="22242" xr:uid="{00000000-0005-0000-0000-0000CF560000}"/>
    <cellStyle name="Input 4 4 2 5 2 2" xfId="22243" xr:uid="{00000000-0005-0000-0000-0000D0560000}"/>
    <cellStyle name="Input 4 4 2 5 3" xfId="22244" xr:uid="{00000000-0005-0000-0000-0000D1560000}"/>
    <cellStyle name="Input 4 4 2 5 4" xfId="22245" xr:uid="{00000000-0005-0000-0000-0000D2560000}"/>
    <cellStyle name="Input 4 4 2 6" xfId="22246" xr:uid="{00000000-0005-0000-0000-0000D3560000}"/>
    <cellStyle name="Input 4 4 2 6 2" xfId="22247" xr:uid="{00000000-0005-0000-0000-0000D4560000}"/>
    <cellStyle name="Input 4 4 2 6 2 2" xfId="22248" xr:uid="{00000000-0005-0000-0000-0000D5560000}"/>
    <cellStyle name="Input 4 4 2 6 3" xfId="22249" xr:uid="{00000000-0005-0000-0000-0000D6560000}"/>
    <cellStyle name="Input 4 4 2 7" xfId="22250" xr:uid="{00000000-0005-0000-0000-0000D7560000}"/>
    <cellStyle name="Input 4 4 2 7 2" xfId="22251" xr:uid="{00000000-0005-0000-0000-0000D8560000}"/>
    <cellStyle name="Input 4 4 2 7 2 2" xfId="22252" xr:uid="{00000000-0005-0000-0000-0000D9560000}"/>
    <cellStyle name="Input 4 4 2 7 3" xfId="22253" xr:uid="{00000000-0005-0000-0000-0000DA560000}"/>
    <cellStyle name="Input 4 4 2 8" xfId="22254" xr:uid="{00000000-0005-0000-0000-0000DB560000}"/>
    <cellStyle name="Input 4 4 2 8 2" xfId="22255" xr:uid="{00000000-0005-0000-0000-0000DC560000}"/>
    <cellStyle name="Input 4 4 2 8 2 2" xfId="22256" xr:uid="{00000000-0005-0000-0000-0000DD560000}"/>
    <cellStyle name="Input 4 4 2 8 3" xfId="22257" xr:uid="{00000000-0005-0000-0000-0000DE560000}"/>
    <cellStyle name="Input 4 4 2 9" xfId="22258" xr:uid="{00000000-0005-0000-0000-0000DF560000}"/>
    <cellStyle name="Input 4 4 2 9 2" xfId="22259" xr:uid="{00000000-0005-0000-0000-0000E0560000}"/>
    <cellStyle name="Input 4 4 2 9 2 2" xfId="22260" xr:uid="{00000000-0005-0000-0000-0000E1560000}"/>
    <cellStyle name="Input 4 4 2 9 3" xfId="22261" xr:uid="{00000000-0005-0000-0000-0000E2560000}"/>
    <cellStyle name="Input 4 4 20" xfId="22262" xr:uid="{00000000-0005-0000-0000-0000E3560000}"/>
    <cellStyle name="Input 4 4 3" xfId="22263" xr:uid="{00000000-0005-0000-0000-0000E4560000}"/>
    <cellStyle name="Input 4 4 3 2" xfId="22264" xr:uid="{00000000-0005-0000-0000-0000E5560000}"/>
    <cellStyle name="Input 4 4 3 2 2" xfId="22265" xr:uid="{00000000-0005-0000-0000-0000E6560000}"/>
    <cellStyle name="Input 4 4 3 2 2 2" xfId="22266" xr:uid="{00000000-0005-0000-0000-0000E7560000}"/>
    <cellStyle name="Input 4 4 3 2 3" xfId="22267" xr:uid="{00000000-0005-0000-0000-0000E8560000}"/>
    <cellStyle name="Input 4 4 3 2 4" xfId="22268" xr:uid="{00000000-0005-0000-0000-0000E9560000}"/>
    <cellStyle name="Input 4 4 3 3" xfId="22269" xr:uid="{00000000-0005-0000-0000-0000EA560000}"/>
    <cellStyle name="Input 4 4 3 3 2" xfId="22270" xr:uid="{00000000-0005-0000-0000-0000EB560000}"/>
    <cellStyle name="Input 4 4 3 4" xfId="22271" xr:uid="{00000000-0005-0000-0000-0000EC560000}"/>
    <cellStyle name="Input 4 4 3 5" xfId="22272" xr:uid="{00000000-0005-0000-0000-0000ED560000}"/>
    <cellStyle name="Input 4 4 4" xfId="22273" xr:uid="{00000000-0005-0000-0000-0000EE560000}"/>
    <cellStyle name="Input 4 4 4 2" xfId="22274" xr:uid="{00000000-0005-0000-0000-0000EF560000}"/>
    <cellStyle name="Input 4 4 4 2 2" xfId="22275" xr:uid="{00000000-0005-0000-0000-0000F0560000}"/>
    <cellStyle name="Input 4 4 4 2 3" xfId="22276" xr:uid="{00000000-0005-0000-0000-0000F1560000}"/>
    <cellStyle name="Input 4 4 4 3" xfId="22277" xr:uid="{00000000-0005-0000-0000-0000F2560000}"/>
    <cellStyle name="Input 4 4 4 3 2" xfId="22278" xr:uid="{00000000-0005-0000-0000-0000F3560000}"/>
    <cellStyle name="Input 4 4 4 4" xfId="22279" xr:uid="{00000000-0005-0000-0000-0000F4560000}"/>
    <cellStyle name="Input 4 4 5" xfId="22280" xr:uid="{00000000-0005-0000-0000-0000F5560000}"/>
    <cellStyle name="Input 4 4 5 2" xfId="22281" xr:uid="{00000000-0005-0000-0000-0000F6560000}"/>
    <cellStyle name="Input 4 4 5 2 2" xfId="22282" xr:uid="{00000000-0005-0000-0000-0000F7560000}"/>
    <cellStyle name="Input 4 4 5 2 3" xfId="22283" xr:uid="{00000000-0005-0000-0000-0000F8560000}"/>
    <cellStyle name="Input 4 4 5 3" xfId="22284" xr:uid="{00000000-0005-0000-0000-0000F9560000}"/>
    <cellStyle name="Input 4 4 5 4" xfId="22285" xr:uid="{00000000-0005-0000-0000-0000FA560000}"/>
    <cellStyle name="Input 4 4 6" xfId="22286" xr:uid="{00000000-0005-0000-0000-0000FB560000}"/>
    <cellStyle name="Input 4 4 6 2" xfId="22287" xr:uid="{00000000-0005-0000-0000-0000FC560000}"/>
    <cellStyle name="Input 4 4 6 2 2" xfId="22288" xr:uid="{00000000-0005-0000-0000-0000FD560000}"/>
    <cellStyle name="Input 4 4 6 3" xfId="22289" xr:uid="{00000000-0005-0000-0000-0000FE560000}"/>
    <cellStyle name="Input 4 4 6 4" xfId="22290" xr:uid="{00000000-0005-0000-0000-0000FF560000}"/>
    <cellStyle name="Input 4 4 7" xfId="22291" xr:uid="{00000000-0005-0000-0000-000000570000}"/>
    <cellStyle name="Input 4 4 7 2" xfId="22292" xr:uid="{00000000-0005-0000-0000-000001570000}"/>
    <cellStyle name="Input 4 4 7 2 2" xfId="22293" xr:uid="{00000000-0005-0000-0000-000002570000}"/>
    <cellStyle name="Input 4 4 7 3" xfId="22294" xr:uid="{00000000-0005-0000-0000-000003570000}"/>
    <cellStyle name="Input 4 4 8" xfId="22295" xr:uid="{00000000-0005-0000-0000-000004570000}"/>
    <cellStyle name="Input 4 4 8 2" xfId="22296" xr:uid="{00000000-0005-0000-0000-000005570000}"/>
    <cellStyle name="Input 4 4 8 2 2" xfId="22297" xr:uid="{00000000-0005-0000-0000-000006570000}"/>
    <cellStyle name="Input 4 4 8 3" xfId="22298" xr:uid="{00000000-0005-0000-0000-000007570000}"/>
    <cellStyle name="Input 4 4 9" xfId="22299" xr:uid="{00000000-0005-0000-0000-000008570000}"/>
    <cellStyle name="Input 4 4 9 2" xfId="22300" xr:uid="{00000000-0005-0000-0000-000009570000}"/>
    <cellStyle name="Input 4 4 9 2 2" xfId="22301" xr:uid="{00000000-0005-0000-0000-00000A570000}"/>
    <cellStyle name="Input 4 4 9 3" xfId="22302" xr:uid="{00000000-0005-0000-0000-00000B570000}"/>
    <cellStyle name="Input 4 5" xfId="22303" xr:uid="{00000000-0005-0000-0000-00000C570000}"/>
    <cellStyle name="Input 4 5 10" xfId="22304" xr:uid="{00000000-0005-0000-0000-00000D570000}"/>
    <cellStyle name="Input 4 5 10 2" xfId="22305" xr:uid="{00000000-0005-0000-0000-00000E570000}"/>
    <cellStyle name="Input 4 5 10 2 2" xfId="22306" xr:uid="{00000000-0005-0000-0000-00000F570000}"/>
    <cellStyle name="Input 4 5 10 3" xfId="22307" xr:uid="{00000000-0005-0000-0000-000010570000}"/>
    <cellStyle name="Input 4 5 11" xfId="22308" xr:uid="{00000000-0005-0000-0000-000011570000}"/>
    <cellStyle name="Input 4 5 11 2" xfId="22309" xr:uid="{00000000-0005-0000-0000-000012570000}"/>
    <cellStyle name="Input 4 5 11 2 2" xfId="22310" xr:uid="{00000000-0005-0000-0000-000013570000}"/>
    <cellStyle name="Input 4 5 11 3" xfId="22311" xr:uid="{00000000-0005-0000-0000-000014570000}"/>
    <cellStyle name="Input 4 5 12" xfId="22312" xr:uid="{00000000-0005-0000-0000-000015570000}"/>
    <cellStyle name="Input 4 5 12 2" xfId="22313" xr:uid="{00000000-0005-0000-0000-000016570000}"/>
    <cellStyle name="Input 4 5 12 2 2" xfId="22314" xr:uid="{00000000-0005-0000-0000-000017570000}"/>
    <cellStyle name="Input 4 5 12 3" xfId="22315" xr:uid="{00000000-0005-0000-0000-000018570000}"/>
    <cellStyle name="Input 4 5 13" xfId="22316" xr:uid="{00000000-0005-0000-0000-000019570000}"/>
    <cellStyle name="Input 4 5 13 2" xfId="22317" xr:uid="{00000000-0005-0000-0000-00001A570000}"/>
    <cellStyle name="Input 4 5 13 2 2" xfId="22318" xr:uid="{00000000-0005-0000-0000-00001B570000}"/>
    <cellStyle name="Input 4 5 13 3" xfId="22319" xr:uid="{00000000-0005-0000-0000-00001C570000}"/>
    <cellStyle name="Input 4 5 14" xfId="22320" xr:uid="{00000000-0005-0000-0000-00001D570000}"/>
    <cellStyle name="Input 4 5 14 2" xfId="22321" xr:uid="{00000000-0005-0000-0000-00001E570000}"/>
    <cellStyle name="Input 4 5 14 2 2" xfId="22322" xr:uid="{00000000-0005-0000-0000-00001F570000}"/>
    <cellStyle name="Input 4 5 14 3" xfId="22323" xr:uid="{00000000-0005-0000-0000-000020570000}"/>
    <cellStyle name="Input 4 5 15" xfId="22324" xr:uid="{00000000-0005-0000-0000-000021570000}"/>
    <cellStyle name="Input 4 5 15 2" xfId="22325" xr:uid="{00000000-0005-0000-0000-000022570000}"/>
    <cellStyle name="Input 4 5 15 2 2" xfId="22326" xr:uid="{00000000-0005-0000-0000-000023570000}"/>
    <cellStyle name="Input 4 5 15 3" xfId="22327" xr:uid="{00000000-0005-0000-0000-000024570000}"/>
    <cellStyle name="Input 4 5 16" xfId="22328" xr:uid="{00000000-0005-0000-0000-000025570000}"/>
    <cellStyle name="Input 4 5 16 2" xfId="22329" xr:uid="{00000000-0005-0000-0000-000026570000}"/>
    <cellStyle name="Input 4 5 16 2 2" xfId="22330" xr:uid="{00000000-0005-0000-0000-000027570000}"/>
    <cellStyle name="Input 4 5 16 3" xfId="22331" xr:uid="{00000000-0005-0000-0000-000028570000}"/>
    <cellStyle name="Input 4 5 17" xfId="22332" xr:uid="{00000000-0005-0000-0000-000029570000}"/>
    <cellStyle name="Input 4 5 17 2" xfId="22333" xr:uid="{00000000-0005-0000-0000-00002A570000}"/>
    <cellStyle name="Input 4 5 17 2 2" xfId="22334" xr:uid="{00000000-0005-0000-0000-00002B570000}"/>
    <cellStyle name="Input 4 5 17 3" xfId="22335" xr:uid="{00000000-0005-0000-0000-00002C570000}"/>
    <cellStyle name="Input 4 5 18" xfId="22336" xr:uid="{00000000-0005-0000-0000-00002D570000}"/>
    <cellStyle name="Input 4 5 18 2" xfId="22337" xr:uid="{00000000-0005-0000-0000-00002E570000}"/>
    <cellStyle name="Input 4 5 18 2 2" xfId="22338" xr:uid="{00000000-0005-0000-0000-00002F570000}"/>
    <cellStyle name="Input 4 5 18 3" xfId="22339" xr:uid="{00000000-0005-0000-0000-000030570000}"/>
    <cellStyle name="Input 4 5 19" xfId="22340" xr:uid="{00000000-0005-0000-0000-000031570000}"/>
    <cellStyle name="Input 4 5 19 2" xfId="22341" xr:uid="{00000000-0005-0000-0000-000032570000}"/>
    <cellStyle name="Input 4 5 19 2 2" xfId="22342" xr:uid="{00000000-0005-0000-0000-000033570000}"/>
    <cellStyle name="Input 4 5 19 3" xfId="22343" xr:uid="{00000000-0005-0000-0000-000034570000}"/>
    <cellStyle name="Input 4 5 2" xfId="22344" xr:uid="{00000000-0005-0000-0000-000035570000}"/>
    <cellStyle name="Input 4 5 2 10" xfId="22345" xr:uid="{00000000-0005-0000-0000-000036570000}"/>
    <cellStyle name="Input 4 5 2 10 2" xfId="22346" xr:uid="{00000000-0005-0000-0000-000037570000}"/>
    <cellStyle name="Input 4 5 2 10 2 2" xfId="22347" xr:uid="{00000000-0005-0000-0000-000038570000}"/>
    <cellStyle name="Input 4 5 2 10 3" xfId="22348" xr:uid="{00000000-0005-0000-0000-000039570000}"/>
    <cellStyle name="Input 4 5 2 11" xfId="22349" xr:uid="{00000000-0005-0000-0000-00003A570000}"/>
    <cellStyle name="Input 4 5 2 11 2" xfId="22350" xr:uid="{00000000-0005-0000-0000-00003B570000}"/>
    <cellStyle name="Input 4 5 2 11 2 2" xfId="22351" xr:uid="{00000000-0005-0000-0000-00003C570000}"/>
    <cellStyle name="Input 4 5 2 11 3" xfId="22352" xr:uid="{00000000-0005-0000-0000-00003D570000}"/>
    <cellStyle name="Input 4 5 2 12" xfId="22353" xr:uid="{00000000-0005-0000-0000-00003E570000}"/>
    <cellStyle name="Input 4 5 2 12 2" xfId="22354" xr:uid="{00000000-0005-0000-0000-00003F570000}"/>
    <cellStyle name="Input 4 5 2 12 2 2" xfId="22355" xr:uid="{00000000-0005-0000-0000-000040570000}"/>
    <cellStyle name="Input 4 5 2 12 3" xfId="22356" xr:uid="{00000000-0005-0000-0000-000041570000}"/>
    <cellStyle name="Input 4 5 2 13" xfId="22357" xr:uid="{00000000-0005-0000-0000-000042570000}"/>
    <cellStyle name="Input 4 5 2 13 2" xfId="22358" xr:uid="{00000000-0005-0000-0000-000043570000}"/>
    <cellStyle name="Input 4 5 2 13 2 2" xfId="22359" xr:uid="{00000000-0005-0000-0000-000044570000}"/>
    <cellStyle name="Input 4 5 2 13 3" xfId="22360" xr:uid="{00000000-0005-0000-0000-000045570000}"/>
    <cellStyle name="Input 4 5 2 14" xfId="22361" xr:uid="{00000000-0005-0000-0000-000046570000}"/>
    <cellStyle name="Input 4 5 2 14 2" xfId="22362" xr:uid="{00000000-0005-0000-0000-000047570000}"/>
    <cellStyle name="Input 4 5 2 14 2 2" xfId="22363" xr:uid="{00000000-0005-0000-0000-000048570000}"/>
    <cellStyle name="Input 4 5 2 14 3" xfId="22364" xr:uid="{00000000-0005-0000-0000-000049570000}"/>
    <cellStyle name="Input 4 5 2 15" xfId="22365" xr:uid="{00000000-0005-0000-0000-00004A570000}"/>
    <cellStyle name="Input 4 5 2 15 2" xfId="22366" xr:uid="{00000000-0005-0000-0000-00004B570000}"/>
    <cellStyle name="Input 4 5 2 15 2 2" xfId="22367" xr:uid="{00000000-0005-0000-0000-00004C570000}"/>
    <cellStyle name="Input 4 5 2 15 3" xfId="22368" xr:uid="{00000000-0005-0000-0000-00004D570000}"/>
    <cellStyle name="Input 4 5 2 16" xfId="22369" xr:uid="{00000000-0005-0000-0000-00004E570000}"/>
    <cellStyle name="Input 4 5 2 16 2" xfId="22370" xr:uid="{00000000-0005-0000-0000-00004F570000}"/>
    <cellStyle name="Input 4 5 2 16 2 2" xfId="22371" xr:uid="{00000000-0005-0000-0000-000050570000}"/>
    <cellStyle name="Input 4 5 2 16 3" xfId="22372" xr:uid="{00000000-0005-0000-0000-000051570000}"/>
    <cellStyle name="Input 4 5 2 17" xfId="22373" xr:uid="{00000000-0005-0000-0000-000052570000}"/>
    <cellStyle name="Input 4 5 2 17 2" xfId="22374" xr:uid="{00000000-0005-0000-0000-000053570000}"/>
    <cellStyle name="Input 4 5 2 17 2 2" xfId="22375" xr:uid="{00000000-0005-0000-0000-000054570000}"/>
    <cellStyle name="Input 4 5 2 17 3" xfId="22376" xr:uid="{00000000-0005-0000-0000-000055570000}"/>
    <cellStyle name="Input 4 5 2 18" xfId="22377" xr:uid="{00000000-0005-0000-0000-000056570000}"/>
    <cellStyle name="Input 4 5 2 18 2" xfId="22378" xr:uid="{00000000-0005-0000-0000-000057570000}"/>
    <cellStyle name="Input 4 5 2 18 2 2" xfId="22379" xr:uid="{00000000-0005-0000-0000-000058570000}"/>
    <cellStyle name="Input 4 5 2 18 3" xfId="22380" xr:uid="{00000000-0005-0000-0000-000059570000}"/>
    <cellStyle name="Input 4 5 2 19" xfId="22381" xr:uid="{00000000-0005-0000-0000-00005A570000}"/>
    <cellStyle name="Input 4 5 2 19 2" xfId="22382" xr:uid="{00000000-0005-0000-0000-00005B570000}"/>
    <cellStyle name="Input 4 5 2 19 2 2" xfId="22383" xr:uid="{00000000-0005-0000-0000-00005C570000}"/>
    <cellStyle name="Input 4 5 2 19 3" xfId="22384" xr:uid="{00000000-0005-0000-0000-00005D570000}"/>
    <cellStyle name="Input 4 5 2 2" xfId="22385" xr:uid="{00000000-0005-0000-0000-00005E570000}"/>
    <cellStyle name="Input 4 5 2 2 2" xfId="22386" xr:uid="{00000000-0005-0000-0000-00005F570000}"/>
    <cellStyle name="Input 4 5 2 2 2 2" xfId="22387" xr:uid="{00000000-0005-0000-0000-000060570000}"/>
    <cellStyle name="Input 4 5 2 2 2 3" xfId="22388" xr:uid="{00000000-0005-0000-0000-000061570000}"/>
    <cellStyle name="Input 4 5 2 2 3" xfId="22389" xr:uid="{00000000-0005-0000-0000-000062570000}"/>
    <cellStyle name="Input 4 5 2 2 3 2" xfId="22390" xr:uid="{00000000-0005-0000-0000-000063570000}"/>
    <cellStyle name="Input 4 5 2 2 4" xfId="22391" xr:uid="{00000000-0005-0000-0000-000064570000}"/>
    <cellStyle name="Input 4 5 2 20" xfId="22392" xr:uid="{00000000-0005-0000-0000-000065570000}"/>
    <cellStyle name="Input 4 5 2 20 2" xfId="22393" xr:uid="{00000000-0005-0000-0000-000066570000}"/>
    <cellStyle name="Input 4 5 2 20 2 2" xfId="22394" xr:uid="{00000000-0005-0000-0000-000067570000}"/>
    <cellStyle name="Input 4 5 2 20 3" xfId="22395" xr:uid="{00000000-0005-0000-0000-000068570000}"/>
    <cellStyle name="Input 4 5 2 21" xfId="22396" xr:uid="{00000000-0005-0000-0000-000069570000}"/>
    <cellStyle name="Input 4 5 2 21 2" xfId="22397" xr:uid="{00000000-0005-0000-0000-00006A570000}"/>
    <cellStyle name="Input 4 5 2 22" xfId="22398" xr:uid="{00000000-0005-0000-0000-00006B570000}"/>
    <cellStyle name="Input 4 5 2 23" xfId="22399" xr:uid="{00000000-0005-0000-0000-00006C570000}"/>
    <cellStyle name="Input 4 5 2 3" xfId="22400" xr:uid="{00000000-0005-0000-0000-00006D570000}"/>
    <cellStyle name="Input 4 5 2 3 2" xfId="22401" xr:uid="{00000000-0005-0000-0000-00006E570000}"/>
    <cellStyle name="Input 4 5 2 3 2 2" xfId="22402" xr:uid="{00000000-0005-0000-0000-00006F570000}"/>
    <cellStyle name="Input 4 5 2 3 3" xfId="22403" xr:uid="{00000000-0005-0000-0000-000070570000}"/>
    <cellStyle name="Input 4 5 2 3 4" xfId="22404" xr:uid="{00000000-0005-0000-0000-000071570000}"/>
    <cellStyle name="Input 4 5 2 4" xfId="22405" xr:uid="{00000000-0005-0000-0000-000072570000}"/>
    <cellStyle name="Input 4 5 2 4 2" xfId="22406" xr:uid="{00000000-0005-0000-0000-000073570000}"/>
    <cellStyle name="Input 4 5 2 4 2 2" xfId="22407" xr:uid="{00000000-0005-0000-0000-000074570000}"/>
    <cellStyle name="Input 4 5 2 4 3" xfId="22408" xr:uid="{00000000-0005-0000-0000-000075570000}"/>
    <cellStyle name="Input 4 5 2 4 4" xfId="22409" xr:uid="{00000000-0005-0000-0000-000076570000}"/>
    <cellStyle name="Input 4 5 2 5" xfId="22410" xr:uid="{00000000-0005-0000-0000-000077570000}"/>
    <cellStyle name="Input 4 5 2 5 2" xfId="22411" xr:uid="{00000000-0005-0000-0000-000078570000}"/>
    <cellStyle name="Input 4 5 2 5 2 2" xfId="22412" xr:uid="{00000000-0005-0000-0000-000079570000}"/>
    <cellStyle name="Input 4 5 2 5 3" xfId="22413" xr:uid="{00000000-0005-0000-0000-00007A570000}"/>
    <cellStyle name="Input 4 5 2 6" xfId="22414" xr:uid="{00000000-0005-0000-0000-00007B570000}"/>
    <cellStyle name="Input 4 5 2 6 2" xfId="22415" xr:uid="{00000000-0005-0000-0000-00007C570000}"/>
    <cellStyle name="Input 4 5 2 6 2 2" xfId="22416" xr:uid="{00000000-0005-0000-0000-00007D570000}"/>
    <cellStyle name="Input 4 5 2 6 3" xfId="22417" xr:uid="{00000000-0005-0000-0000-00007E570000}"/>
    <cellStyle name="Input 4 5 2 7" xfId="22418" xr:uid="{00000000-0005-0000-0000-00007F570000}"/>
    <cellStyle name="Input 4 5 2 7 2" xfId="22419" xr:uid="{00000000-0005-0000-0000-000080570000}"/>
    <cellStyle name="Input 4 5 2 7 2 2" xfId="22420" xr:uid="{00000000-0005-0000-0000-000081570000}"/>
    <cellStyle name="Input 4 5 2 7 3" xfId="22421" xr:uid="{00000000-0005-0000-0000-000082570000}"/>
    <cellStyle name="Input 4 5 2 8" xfId="22422" xr:uid="{00000000-0005-0000-0000-000083570000}"/>
    <cellStyle name="Input 4 5 2 8 2" xfId="22423" xr:uid="{00000000-0005-0000-0000-000084570000}"/>
    <cellStyle name="Input 4 5 2 8 2 2" xfId="22424" xr:uid="{00000000-0005-0000-0000-000085570000}"/>
    <cellStyle name="Input 4 5 2 8 3" xfId="22425" xr:uid="{00000000-0005-0000-0000-000086570000}"/>
    <cellStyle name="Input 4 5 2 9" xfId="22426" xr:uid="{00000000-0005-0000-0000-000087570000}"/>
    <cellStyle name="Input 4 5 2 9 2" xfId="22427" xr:uid="{00000000-0005-0000-0000-000088570000}"/>
    <cellStyle name="Input 4 5 2 9 2 2" xfId="22428" xr:uid="{00000000-0005-0000-0000-000089570000}"/>
    <cellStyle name="Input 4 5 2 9 3" xfId="22429" xr:uid="{00000000-0005-0000-0000-00008A570000}"/>
    <cellStyle name="Input 4 5 20" xfId="22430" xr:uid="{00000000-0005-0000-0000-00008B570000}"/>
    <cellStyle name="Input 4 5 20 2" xfId="22431" xr:uid="{00000000-0005-0000-0000-00008C570000}"/>
    <cellStyle name="Input 4 5 20 2 2" xfId="22432" xr:uid="{00000000-0005-0000-0000-00008D570000}"/>
    <cellStyle name="Input 4 5 20 3" xfId="22433" xr:uid="{00000000-0005-0000-0000-00008E570000}"/>
    <cellStyle name="Input 4 5 21" xfId="22434" xr:uid="{00000000-0005-0000-0000-00008F570000}"/>
    <cellStyle name="Input 4 5 21 2" xfId="22435" xr:uid="{00000000-0005-0000-0000-000090570000}"/>
    <cellStyle name="Input 4 5 21 2 2" xfId="22436" xr:uid="{00000000-0005-0000-0000-000091570000}"/>
    <cellStyle name="Input 4 5 21 3" xfId="22437" xr:uid="{00000000-0005-0000-0000-000092570000}"/>
    <cellStyle name="Input 4 5 22" xfId="22438" xr:uid="{00000000-0005-0000-0000-000093570000}"/>
    <cellStyle name="Input 4 5 22 2" xfId="22439" xr:uid="{00000000-0005-0000-0000-000094570000}"/>
    <cellStyle name="Input 4 5 23" xfId="22440" xr:uid="{00000000-0005-0000-0000-000095570000}"/>
    <cellStyle name="Input 4 5 24" xfId="22441" xr:uid="{00000000-0005-0000-0000-000096570000}"/>
    <cellStyle name="Input 4 5 3" xfId="22442" xr:uid="{00000000-0005-0000-0000-000097570000}"/>
    <cellStyle name="Input 4 5 3 2" xfId="22443" xr:uid="{00000000-0005-0000-0000-000098570000}"/>
    <cellStyle name="Input 4 5 3 2 2" xfId="22444" xr:uid="{00000000-0005-0000-0000-000099570000}"/>
    <cellStyle name="Input 4 5 3 2 3" xfId="22445" xr:uid="{00000000-0005-0000-0000-00009A570000}"/>
    <cellStyle name="Input 4 5 3 3" xfId="22446" xr:uid="{00000000-0005-0000-0000-00009B570000}"/>
    <cellStyle name="Input 4 5 3 3 2" xfId="22447" xr:uid="{00000000-0005-0000-0000-00009C570000}"/>
    <cellStyle name="Input 4 5 3 4" xfId="22448" xr:uid="{00000000-0005-0000-0000-00009D570000}"/>
    <cellStyle name="Input 4 5 4" xfId="22449" xr:uid="{00000000-0005-0000-0000-00009E570000}"/>
    <cellStyle name="Input 4 5 4 2" xfId="22450" xr:uid="{00000000-0005-0000-0000-00009F570000}"/>
    <cellStyle name="Input 4 5 4 2 2" xfId="22451" xr:uid="{00000000-0005-0000-0000-0000A0570000}"/>
    <cellStyle name="Input 4 5 4 3" xfId="22452" xr:uid="{00000000-0005-0000-0000-0000A1570000}"/>
    <cellStyle name="Input 4 5 4 4" xfId="22453" xr:uid="{00000000-0005-0000-0000-0000A2570000}"/>
    <cellStyle name="Input 4 5 5" xfId="22454" xr:uid="{00000000-0005-0000-0000-0000A3570000}"/>
    <cellStyle name="Input 4 5 5 2" xfId="22455" xr:uid="{00000000-0005-0000-0000-0000A4570000}"/>
    <cellStyle name="Input 4 5 5 2 2" xfId="22456" xr:uid="{00000000-0005-0000-0000-0000A5570000}"/>
    <cellStyle name="Input 4 5 5 3" xfId="22457" xr:uid="{00000000-0005-0000-0000-0000A6570000}"/>
    <cellStyle name="Input 4 5 5 4" xfId="22458" xr:uid="{00000000-0005-0000-0000-0000A7570000}"/>
    <cellStyle name="Input 4 5 6" xfId="22459" xr:uid="{00000000-0005-0000-0000-0000A8570000}"/>
    <cellStyle name="Input 4 5 6 2" xfId="22460" xr:uid="{00000000-0005-0000-0000-0000A9570000}"/>
    <cellStyle name="Input 4 5 6 2 2" xfId="22461" xr:uid="{00000000-0005-0000-0000-0000AA570000}"/>
    <cellStyle name="Input 4 5 6 3" xfId="22462" xr:uid="{00000000-0005-0000-0000-0000AB570000}"/>
    <cellStyle name="Input 4 5 7" xfId="22463" xr:uid="{00000000-0005-0000-0000-0000AC570000}"/>
    <cellStyle name="Input 4 5 7 2" xfId="22464" xr:uid="{00000000-0005-0000-0000-0000AD570000}"/>
    <cellStyle name="Input 4 5 7 2 2" xfId="22465" xr:uid="{00000000-0005-0000-0000-0000AE570000}"/>
    <cellStyle name="Input 4 5 7 3" xfId="22466" xr:uid="{00000000-0005-0000-0000-0000AF570000}"/>
    <cellStyle name="Input 4 5 8" xfId="22467" xr:uid="{00000000-0005-0000-0000-0000B0570000}"/>
    <cellStyle name="Input 4 5 8 2" xfId="22468" xr:uid="{00000000-0005-0000-0000-0000B1570000}"/>
    <cellStyle name="Input 4 5 8 2 2" xfId="22469" xr:uid="{00000000-0005-0000-0000-0000B2570000}"/>
    <cellStyle name="Input 4 5 8 3" xfId="22470" xr:uid="{00000000-0005-0000-0000-0000B3570000}"/>
    <cellStyle name="Input 4 5 9" xfId="22471" xr:uid="{00000000-0005-0000-0000-0000B4570000}"/>
    <cellStyle name="Input 4 5 9 2" xfId="22472" xr:uid="{00000000-0005-0000-0000-0000B5570000}"/>
    <cellStyle name="Input 4 5 9 2 2" xfId="22473" xr:uid="{00000000-0005-0000-0000-0000B6570000}"/>
    <cellStyle name="Input 4 5 9 3" xfId="22474" xr:uid="{00000000-0005-0000-0000-0000B7570000}"/>
    <cellStyle name="Input 4 6" xfId="22475" xr:uid="{00000000-0005-0000-0000-0000B8570000}"/>
    <cellStyle name="Input 4 6 10" xfId="22476" xr:uid="{00000000-0005-0000-0000-0000B9570000}"/>
    <cellStyle name="Input 4 6 10 2" xfId="22477" xr:uid="{00000000-0005-0000-0000-0000BA570000}"/>
    <cellStyle name="Input 4 6 10 2 2" xfId="22478" xr:uid="{00000000-0005-0000-0000-0000BB570000}"/>
    <cellStyle name="Input 4 6 10 3" xfId="22479" xr:uid="{00000000-0005-0000-0000-0000BC570000}"/>
    <cellStyle name="Input 4 6 11" xfId="22480" xr:uid="{00000000-0005-0000-0000-0000BD570000}"/>
    <cellStyle name="Input 4 6 11 2" xfId="22481" xr:uid="{00000000-0005-0000-0000-0000BE570000}"/>
    <cellStyle name="Input 4 6 11 2 2" xfId="22482" xr:uid="{00000000-0005-0000-0000-0000BF570000}"/>
    <cellStyle name="Input 4 6 11 3" xfId="22483" xr:uid="{00000000-0005-0000-0000-0000C0570000}"/>
    <cellStyle name="Input 4 6 12" xfId="22484" xr:uid="{00000000-0005-0000-0000-0000C1570000}"/>
    <cellStyle name="Input 4 6 12 2" xfId="22485" xr:uid="{00000000-0005-0000-0000-0000C2570000}"/>
    <cellStyle name="Input 4 6 12 2 2" xfId="22486" xr:uid="{00000000-0005-0000-0000-0000C3570000}"/>
    <cellStyle name="Input 4 6 12 3" xfId="22487" xr:uid="{00000000-0005-0000-0000-0000C4570000}"/>
    <cellStyle name="Input 4 6 13" xfId="22488" xr:uid="{00000000-0005-0000-0000-0000C5570000}"/>
    <cellStyle name="Input 4 6 13 2" xfId="22489" xr:uid="{00000000-0005-0000-0000-0000C6570000}"/>
    <cellStyle name="Input 4 6 13 2 2" xfId="22490" xr:uid="{00000000-0005-0000-0000-0000C7570000}"/>
    <cellStyle name="Input 4 6 13 3" xfId="22491" xr:uid="{00000000-0005-0000-0000-0000C8570000}"/>
    <cellStyle name="Input 4 6 14" xfId="22492" xr:uid="{00000000-0005-0000-0000-0000C9570000}"/>
    <cellStyle name="Input 4 6 14 2" xfId="22493" xr:uid="{00000000-0005-0000-0000-0000CA570000}"/>
    <cellStyle name="Input 4 6 14 2 2" xfId="22494" xr:uid="{00000000-0005-0000-0000-0000CB570000}"/>
    <cellStyle name="Input 4 6 14 3" xfId="22495" xr:uid="{00000000-0005-0000-0000-0000CC570000}"/>
    <cellStyle name="Input 4 6 15" xfId="22496" xr:uid="{00000000-0005-0000-0000-0000CD570000}"/>
    <cellStyle name="Input 4 6 15 2" xfId="22497" xr:uid="{00000000-0005-0000-0000-0000CE570000}"/>
    <cellStyle name="Input 4 6 15 2 2" xfId="22498" xr:uid="{00000000-0005-0000-0000-0000CF570000}"/>
    <cellStyle name="Input 4 6 15 3" xfId="22499" xr:uid="{00000000-0005-0000-0000-0000D0570000}"/>
    <cellStyle name="Input 4 6 16" xfId="22500" xr:uid="{00000000-0005-0000-0000-0000D1570000}"/>
    <cellStyle name="Input 4 6 16 2" xfId="22501" xr:uid="{00000000-0005-0000-0000-0000D2570000}"/>
    <cellStyle name="Input 4 6 16 2 2" xfId="22502" xr:uid="{00000000-0005-0000-0000-0000D3570000}"/>
    <cellStyle name="Input 4 6 16 3" xfId="22503" xr:uid="{00000000-0005-0000-0000-0000D4570000}"/>
    <cellStyle name="Input 4 6 17" xfId="22504" xr:uid="{00000000-0005-0000-0000-0000D5570000}"/>
    <cellStyle name="Input 4 6 17 2" xfId="22505" xr:uid="{00000000-0005-0000-0000-0000D6570000}"/>
    <cellStyle name="Input 4 6 17 2 2" xfId="22506" xr:uid="{00000000-0005-0000-0000-0000D7570000}"/>
    <cellStyle name="Input 4 6 17 3" xfId="22507" xr:uid="{00000000-0005-0000-0000-0000D8570000}"/>
    <cellStyle name="Input 4 6 18" xfId="22508" xr:uid="{00000000-0005-0000-0000-0000D9570000}"/>
    <cellStyle name="Input 4 6 18 2" xfId="22509" xr:uid="{00000000-0005-0000-0000-0000DA570000}"/>
    <cellStyle name="Input 4 6 18 2 2" xfId="22510" xr:uid="{00000000-0005-0000-0000-0000DB570000}"/>
    <cellStyle name="Input 4 6 18 3" xfId="22511" xr:uid="{00000000-0005-0000-0000-0000DC570000}"/>
    <cellStyle name="Input 4 6 19" xfId="22512" xr:uid="{00000000-0005-0000-0000-0000DD570000}"/>
    <cellStyle name="Input 4 6 19 2" xfId="22513" xr:uid="{00000000-0005-0000-0000-0000DE570000}"/>
    <cellStyle name="Input 4 6 19 2 2" xfId="22514" xr:uid="{00000000-0005-0000-0000-0000DF570000}"/>
    <cellStyle name="Input 4 6 19 3" xfId="22515" xr:uid="{00000000-0005-0000-0000-0000E0570000}"/>
    <cellStyle name="Input 4 6 2" xfId="22516" xr:uid="{00000000-0005-0000-0000-0000E1570000}"/>
    <cellStyle name="Input 4 6 2 2" xfId="22517" xr:uid="{00000000-0005-0000-0000-0000E2570000}"/>
    <cellStyle name="Input 4 6 2 2 2" xfId="22518" xr:uid="{00000000-0005-0000-0000-0000E3570000}"/>
    <cellStyle name="Input 4 6 2 2 3" xfId="22519" xr:uid="{00000000-0005-0000-0000-0000E4570000}"/>
    <cellStyle name="Input 4 6 2 3" xfId="22520" xr:uid="{00000000-0005-0000-0000-0000E5570000}"/>
    <cellStyle name="Input 4 6 2 3 2" xfId="22521" xr:uid="{00000000-0005-0000-0000-0000E6570000}"/>
    <cellStyle name="Input 4 6 2 4" xfId="22522" xr:uid="{00000000-0005-0000-0000-0000E7570000}"/>
    <cellStyle name="Input 4 6 20" xfId="22523" xr:uid="{00000000-0005-0000-0000-0000E8570000}"/>
    <cellStyle name="Input 4 6 20 2" xfId="22524" xr:uid="{00000000-0005-0000-0000-0000E9570000}"/>
    <cellStyle name="Input 4 6 20 2 2" xfId="22525" xr:uid="{00000000-0005-0000-0000-0000EA570000}"/>
    <cellStyle name="Input 4 6 20 3" xfId="22526" xr:uid="{00000000-0005-0000-0000-0000EB570000}"/>
    <cellStyle name="Input 4 6 21" xfId="22527" xr:uid="{00000000-0005-0000-0000-0000EC570000}"/>
    <cellStyle name="Input 4 6 21 2" xfId="22528" xr:uid="{00000000-0005-0000-0000-0000ED570000}"/>
    <cellStyle name="Input 4 6 22" xfId="22529" xr:uid="{00000000-0005-0000-0000-0000EE570000}"/>
    <cellStyle name="Input 4 6 23" xfId="22530" xr:uid="{00000000-0005-0000-0000-0000EF570000}"/>
    <cellStyle name="Input 4 6 3" xfId="22531" xr:uid="{00000000-0005-0000-0000-0000F0570000}"/>
    <cellStyle name="Input 4 6 3 2" xfId="22532" xr:uid="{00000000-0005-0000-0000-0000F1570000}"/>
    <cellStyle name="Input 4 6 3 2 2" xfId="22533" xr:uid="{00000000-0005-0000-0000-0000F2570000}"/>
    <cellStyle name="Input 4 6 3 3" xfId="22534" xr:uid="{00000000-0005-0000-0000-0000F3570000}"/>
    <cellStyle name="Input 4 6 3 4" xfId="22535" xr:uid="{00000000-0005-0000-0000-0000F4570000}"/>
    <cellStyle name="Input 4 6 4" xfId="22536" xr:uid="{00000000-0005-0000-0000-0000F5570000}"/>
    <cellStyle name="Input 4 6 4 2" xfId="22537" xr:uid="{00000000-0005-0000-0000-0000F6570000}"/>
    <cellStyle name="Input 4 6 4 2 2" xfId="22538" xr:uid="{00000000-0005-0000-0000-0000F7570000}"/>
    <cellStyle name="Input 4 6 4 3" xfId="22539" xr:uid="{00000000-0005-0000-0000-0000F8570000}"/>
    <cellStyle name="Input 4 6 4 4" xfId="22540" xr:uid="{00000000-0005-0000-0000-0000F9570000}"/>
    <cellStyle name="Input 4 6 5" xfId="22541" xr:uid="{00000000-0005-0000-0000-0000FA570000}"/>
    <cellStyle name="Input 4 6 5 2" xfId="22542" xr:uid="{00000000-0005-0000-0000-0000FB570000}"/>
    <cellStyle name="Input 4 6 5 2 2" xfId="22543" xr:uid="{00000000-0005-0000-0000-0000FC570000}"/>
    <cellStyle name="Input 4 6 5 3" xfId="22544" xr:uid="{00000000-0005-0000-0000-0000FD570000}"/>
    <cellStyle name="Input 4 6 6" xfId="22545" xr:uid="{00000000-0005-0000-0000-0000FE570000}"/>
    <cellStyle name="Input 4 6 6 2" xfId="22546" xr:uid="{00000000-0005-0000-0000-0000FF570000}"/>
    <cellStyle name="Input 4 6 6 2 2" xfId="22547" xr:uid="{00000000-0005-0000-0000-000000580000}"/>
    <cellStyle name="Input 4 6 6 3" xfId="22548" xr:uid="{00000000-0005-0000-0000-000001580000}"/>
    <cellStyle name="Input 4 6 7" xfId="22549" xr:uid="{00000000-0005-0000-0000-000002580000}"/>
    <cellStyle name="Input 4 6 7 2" xfId="22550" xr:uid="{00000000-0005-0000-0000-000003580000}"/>
    <cellStyle name="Input 4 6 7 2 2" xfId="22551" xr:uid="{00000000-0005-0000-0000-000004580000}"/>
    <cellStyle name="Input 4 6 7 3" xfId="22552" xr:uid="{00000000-0005-0000-0000-000005580000}"/>
    <cellStyle name="Input 4 6 8" xfId="22553" xr:uid="{00000000-0005-0000-0000-000006580000}"/>
    <cellStyle name="Input 4 6 8 2" xfId="22554" xr:uid="{00000000-0005-0000-0000-000007580000}"/>
    <cellStyle name="Input 4 6 8 2 2" xfId="22555" xr:uid="{00000000-0005-0000-0000-000008580000}"/>
    <cellStyle name="Input 4 6 8 3" xfId="22556" xr:uid="{00000000-0005-0000-0000-000009580000}"/>
    <cellStyle name="Input 4 6 9" xfId="22557" xr:uid="{00000000-0005-0000-0000-00000A580000}"/>
    <cellStyle name="Input 4 6 9 2" xfId="22558" xr:uid="{00000000-0005-0000-0000-00000B580000}"/>
    <cellStyle name="Input 4 6 9 2 2" xfId="22559" xr:uid="{00000000-0005-0000-0000-00000C580000}"/>
    <cellStyle name="Input 4 6 9 3" xfId="22560" xr:uid="{00000000-0005-0000-0000-00000D580000}"/>
    <cellStyle name="Input 4 7" xfId="22561" xr:uid="{00000000-0005-0000-0000-00000E580000}"/>
    <cellStyle name="Input 4 7 2" xfId="22562" xr:uid="{00000000-0005-0000-0000-00000F580000}"/>
    <cellStyle name="Input 4 7 2 2" xfId="22563" xr:uid="{00000000-0005-0000-0000-000010580000}"/>
    <cellStyle name="Input 4 7 2 3" xfId="22564" xr:uid="{00000000-0005-0000-0000-000011580000}"/>
    <cellStyle name="Input 4 7 3" xfId="22565" xr:uid="{00000000-0005-0000-0000-000012580000}"/>
    <cellStyle name="Input 4 7 3 2" xfId="22566" xr:uid="{00000000-0005-0000-0000-000013580000}"/>
    <cellStyle name="Input 4 7 4" xfId="22567" xr:uid="{00000000-0005-0000-0000-000014580000}"/>
    <cellStyle name="Input 4 8" xfId="22568" xr:uid="{00000000-0005-0000-0000-000015580000}"/>
    <cellStyle name="Input 4 8 2" xfId="22569" xr:uid="{00000000-0005-0000-0000-000016580000}"/>
    <cellStyle name="Input 4 8 2 2" xfId="22570" xr:uid="{00000000-0005-0000-0000-000017580000}"/>
    <cellStyle name="Input 4 8 2 3" xfId="22571" xr:uid="{00000000-0005-0000-0000-000018580000}"/>
    <cellStyle name="Input 4 8 3" xfId="22572" xr:uid="{00000000-0005-0000-0000-000019580000}"/>
    <cellStyle name="Input 4 8 4" xfId="22573" xr:uid="{00000000-0005-0000-0000-00001A580000}"/>
    <cellStyle name="Input 4 9" xfId="22574" xr:uid="{00000000-0005-0000-0000-00001B580000}"/>
    <cellStyle name="Input 4 9 2" xfId="22575" xr:uid="{00000000-0005-0000-0000-00001C580000}"/>
    <cellStyle name="Input 4 9 2 2" xfId="22576" xr:uid="{00000000-0005-0000-0000-00001D580000}"/>
    <cellStyle name="Input 4 9 3" xfId="22577" xr:uid="{00000000-0005-0000-0000-00001E580000}"/>
    <cellStyle name="Input 4 9 4" xfId="22578" xr:uid="{00000000-0005-0000-0000-00001F580000}"/>
    <cellStyle name="Input 40" xfId="50560" xr:uid="{B92023B7-49E5-4FD7-8F93-A22E37C7650B}"/>
    <cellStyle name="Input 41" xfId="50576" xr:uid="{B7F449C6-63C6-4D6B-A082-1A3AF2B9D256}"/>
    <cellStyle name="Input 42" xfId="50559" xr:uid="{DFFAB716-84D3-454B-A6DD-DA2D94B202FD}"/>
    <cellStyle name="Input 43" xfId="50600" xr:uid="{7D2972D0-9D66-48AA-AA69-E086D2F4541A}"/>
    <cellStyle name="Input 44" xfId="50552" xr:uid="{74CE956A-511C-4465-AE4C-0343CD080C72}"/>
    <cellStyle name="Input 45" xfId="50597" xr:uid="{CEFEB93C-46CE-400D-A05F-242A0326F26F}"/>
    <cellStyle name="Input 46" xfId="50601" xr:uid="{27A6617D-906A-44E7-ACBB-4D15BA79507C}"/>
    <cellStyle name="Input 47" xfId="50619" xr:uid="{B97A7BC4-A541-46A5-A936-B13544CFFC02}"/>
    <cellStyle name="Input 5" xfId="22579" xr:uid="{00000000-0005-0000-0000-000020580000}"/>
    <cellStyle name="Input 5 10" xfId="22580" xr:uid="{00000000-0005-0000-0000-000021580000}"/>
    <cellStyle name="Input 5 10 2" xfId="22581" xr:uid="{00000000-0005-0000-0000-000022580000}"/>
    <cellStyle name="Input 5 10 2 2" xfId="22582" xr:uid="{00000000-0005-0000-0000-000023580000}"/>
    <cellStyle name="Input 5 10 3" xfId="22583" xr:uid="{00000000-0005-0000-0000-000024580000}"/>
    <cellStyle name="Input 5 11" xfId="22584" xr:uid="{00000000-0005-0000-0000-000025580000}"/>
    <cellStyle name="Input 5 11 2" xfId="22585" xr:uid="{00000000-0005-0000-0000-000026580000}"/>
    <cellStyle name="Input 5 11 2 2" xfId="22586" xr:uid="{00000000-0005-0000-0000-000027580000}"/>
    <cellStyle name="Input 5 11 3" xfId="22587" xr:uid="{00000000-0005-0000-0000-000028580000}"/>
    <cellStyle name="Input 5 12" xfId="22588" xr:uid="{00000000-0005-0000-0000-000029580000}"/>
    <cellStyle name="Input 5 12 2" xfId="22589" xr:uid="{00000000-0005-0000-0000-00002A580000}"/>
    <cellStyle name="Input 5 12 2 2" xfId="22590" xr:uid="{00000000-0005-0000-0000-00002B580000}"/>
    <cellStyle name="Input 5 12 3" xfId="22591" xr:uid="{00000000-0005-0000-0000-00002C580000}"/>
    <cellStyle name="Input 5 13" xfId="22592" xr:uid="{00000000-0005-0000-0000-00002D580000}"/>
    <cellStyle name="Input 5 13 2" xfId="22593" xr:uid="{00000000-0005-0000-0000-00002E580000}"/>
    <cellStyle name="Input 5 13 2 2" xfId="22594" xr:uid="{00000000-0005-0000-0000-00002F580000}"/>
    <cellStyle name="Input 5 13 3" xfId="22595" xr:uid="{00000000-0005-0000-0000-000030580000}"/>
    <cellStyle name="Input 5 14" xfId="22596" xr:uid="{00000000-0005-0000-0000-000031580000}"/>
    <cellStyle name="Input 5 14 2" xfId="22597" xr:uid="{00000000-0005-0000-0000-000032580000}"/>
    <cellStyle name="Input 5 14 2 2" xfId="22598" xr:uid="{00000000-0005-0000-0000-000033580000}"/>
    <cellStyle name="Input 5 14 3" xfId="22599" xr:uid="{00000000-0005-0000-0000-000034580000}"/>
    <cellStyle name="Input 5 15" xfId="22600" xr:uid="{00000000-0005-0000-0000-000035580000}"/>
    <cellStyle name="Input 5 15 2" xfId="22601" xr:uid="{00000000-0005-0000-0000-000036580000}"/>
    <cellStyle name="Input 5 15 2 2" xfId="22602" xr:uid="{00000000-0005-0000-0000-000037580000}"/>
    <cellStyle name="Input 5 15 3" xfId="22603" xr:uid="{00000000-0005-0000-0000-000038580000}"/>
    <cellStyle name="Input 5 16" xfId="22604" xr:uid="{00000000-0005-0000-0000-000039580000}"/>
    <cellStyle name="Input 5 16 2" xfId="22605" xr:uid="{00000000-0005-0000-0000-00003A580000}"/>
    <cellStyle name="Input 5 16 2 2" xfId="22606" xr:uid="{00000000-0005-0000-0000-00003B580000}"/>
    <cellStyle name="Input 5 16 3" xfId="22607" xr:uid="{00000000-0005-0000-0000-00003C580000}"/>
    <cellStyle name="Input 5 17" xfId="22608" xr:uid="{00000000-0005-0000-0000-00003D580000}"/>
    <cellStyle name="Input 5 17 2" xfId="22609" xr:uid="{00000000-0005-0000-0000-00003E580000}"/>
    <cellStyle name="Input 5 17 2 2" xfId="22610" xr:uid="{00000000-0005-0000-0000-00003F580000}"/>
    <cellStyle name="Input 5 17 3" xfId="22611" xr:uid="{00000000-0005-0000-0000-000040580000}"/>
    <cellStyle name="Input 5 18" xfId="22612" xr:uid="{00000000-0005-0000-0000-000041580000}"/>
    <cellStyle name="Input 5 18 2" xfId="22613" xr:uid="{00000000-0005-0000-0000-000042580000}"/>
    <cellStyle name="Input 5 18 2 2" xfId="22614" xr:uid="{00000000-0005-0000-0000-000043580000}"/>
    <cellStyle name="Input 5 18 3" xfId="22615" xr:uid="{00000000-0005-0000-0000-000044580000}"/>
    <cellStyle name="Input 5 19" xfId="22616" xr:uid="{00000000-0005-0000-0000-000045580000}"/>
    <cellStyle name="Input 5 19 2" xfId="22617" xr:uid="{00000000-0005-0000-0000-000046580000}"/>
    <cellStyle name="Input 5 19 2 2" xfId="22618" xr:uid="{00000000-0005-0000-0000-000047580000}"/>
    <cellStyle name="Input 5 19 3" xfId="22619" xr:uid="{00000000-0005-0000-0000-000048580000}"/>
    <cellStyle name="Input 5 2" xfId="22620" xr:uid="{00000000-0005-0000-0000-000049580000}"/>
    <cellStyle name="Input 5 2 10" xfId="22621" xr:uid="{00000000-0005-0000-0000-00004A580000}"/>
    <cellStyle name="Input 5 2 10 2" xfId="22622" xr:uid="{00000000-0005-0000-0000-00004B580000}"/>
    <cellStyle name="Input 5 2 10 2 2" xfId="22623" xr:uid="{00000000-0005-0000-0000-00004C580000}"/>
    <cellStyle name="Input 5 2 10 3" xfId="22624" xr:uid="{00000000-0005-0000-0000-00004D580000}"/>
    <cellStyle name="Input 5 2 11" xfId="22625" xr:uid="{00000000-0005-0000-0000-00004E580000}"/>
    <cellStyle name="Input 5 2 11 2" xfId="22626" xr:uid="{00000000-0005-0000-0000-00004F580000}"/>
    <cellStyle name="Input 5 2 11 2 2" xfId="22627" xr:uid="{00000000-0005-0000-0000-000050580000}"/>
    <cellStyle name="Input 5 2 11 3" xfId="22628" xr:uid="{00000000-0005-0000-0000-000051580000}"/>
    <cellStyle name="Input 5 2 12" xfId="22629" xr:uid="{00000000-0005-0000-0000-000052580000}"/>
    <cellStyle name="Input 5 2 12 2" xfId="22630" xr:uid="{00000000-0005-0000-0000-000053580000}"/>
    <cellStyle name="Input 5 2 12 2 2" xfId="22631" xr:uid="{00000000-0005-0000-0000-000054580000}"/>
    <cellStyle name="Input 5 2 12 3" xfId="22632" xr:uid="{00000000-0005-0000-0000-000055580000}"/>
    <cellStyle name="Input 5 2 13" xfId="22633" xr:uid="{00000000-0005-0000-0000-000056580000}"/>
    <cellStyle name="Input 5 2 13 2" xfId="22634" xr:uid="{00000000-0005-0000-0000-000057580000}"/>
    <cellStyle name="Input 5 2 13 2 2" xfId="22635" xr:uid="{00000000-0005-0000-0000-000058580000}"/>
    <cellStyle name="Input 5 2 13 3" xfId="22636" xr:uid="{00000000-0005-0000-0000-000059580000}"/>
    <cellStyle name="Input 5 2 14" xfId="22637" xr:uid="{00000000-0005-0000-0000-00005A580000}"/>
    <cellStyle name="Input 5 2 14 2" xfId="22638" xr:uid="{00000000-0005-0000-0000-00005B580000}"/>
    <cellStyle name="Input 5 2 14 2 2" xfId="22639" xr:uid="{00000000-0005-0000-0000-00005C580000}"/>
    <cellStyle name="Input 5 2 14 3" xfId="22640" xr:uid="{00000000-0005-0000-0000-00005D580000}"/>
    <cellStyle name="Input 5 2 15" xfId="22641" xr:uid="{00000000-0005-0000-0000-00005E580000}"/>
    <cellStyle name="Input 5 2 15 2" xfId="22642" xr:uid="{00000000-0005-0000-0000-00005F580000}"/>
    <cellStyle name="Input 5 2 15 2 2" xfId="22643" xr:uid="{00000000-0005-0000-0000-000060580000}"/>
    <cellStyle name="Input 5 2 15 3" xfId="22644" xr:uid="{00000000-0005-0000-0000-000061580000}"/>
    <cellStyle name="Input 5 2 16" xfId="22645" xr:uid="{00000000-0005-0000-0000-000062580000}"/>
    <cellStyle name="Input 5 2 16 2" xfId="22646" xr:uid="{00000000-0005-0000-0000-000063580000}"/>
    <cellStyle name="Input 5 2 16 2 2" xfId="22647" xr:uid="{00000000-0005-0000-0000-000064580000}"/>
    <cellStyle name="Input 5 2 16 3" xfId="22648" xr:uid="{00000000-0005-0000-0000-000065580000}"/>
    <cellStyle name="Input 5 2 17" xfId="22649" xr:uid="{00000000-0005-0000-0000-000066580000}"/>
    <cellStyle name="Input 5 2 17 2" xfId="22650" xr:uid="{00000000-0005-0000-0000-000067580000}"/>
    <cellStyle name="Input 5 2 17 2 2" xfId="22651" xr:uid="{00000000-0005-0000-0000-000068580000}"/>
    <cellStyle name="Input 5 2 17 3" xfId="22652" xr:uid="{00000000-0005-0000-0000-000069580000}"/>
    <cellStyle name="Input 5 2 18" xfId="22653" xr:uid="{00000000-0005-0000-0000-00006A580000}"/>
    <cellStyle name="Input 5 2 18 2" xfId="22654" xr:uid="{00000000-0005-0000-0000-00006B580000}"/>
    <cellStyle name="Input 5 2 18 2 2" xfId="22655" xr:uid="{00000000-0005-0000-0000-00006C580000}"/>
    <cellStyle name="Input 5 2 18 3" xfId="22656" xr:uid="{00000000-0005-0000-0000-00006D580000}"/>
    <cellStyle name="Input 5 2 19" xfId="22657" xr:uid="{00000000-0005-0000-0000-00006E580000}"/>
    <cellStyle name="Input 5 2 19 2" xfId="22658" xr:uid="{00000000-0005-0000-0000-00006F580000}"/>
    <cellStyle name="Input 5 2 19 2 2" xfId="22659" xr:uid="{00000000-0005-0000-0000-000070580000}"/>
    <cellStyle name="Input 5 2 19 3" xfId="22660" xr:uid="{00000000-0005-0000-0000-000071580000}"/>
    <cellStyle name="Input 5 2 2" xfId="22661" xr:uid="{00000000-0005-0000-0000-000072580000}"/>
    <cellStyle name="Input 5 2 2 10" xfId="22662" xr:uid="{00000000-0005-0000-0000-000073580000}"/>
    <cellStyle name="Input 5 2 2 10 2" xfId="22663" xr:uid="{00000000-0005-0000-0000-000074580000}"/>
    <cellStyle name="Input 5 2 2 10 2 2" xfId="22664" xr:uid="{00000000-0005-0000-0000-000075580000}"/>
    <cellStyle name="Input 5 2 2 10 3" xfId="22665" xr:uid="{00000000-0005-0000-0000-000076580000}"/>
    <cellStyle name="Input 5 2 2 11" xfId="22666" xr:uid="{00000000-0005-0000-0000-000077580000}"/>
    <cellStyle name="Input 5 2 2 11 2" xfId="22667" xr:uid="{00000000-0005-0000-0000-000078580000}"/>
    <cellStyle name="Input 5 2 2 11 2 2" xfId="22668" xr:uid="{00000000-0005-0000-0000-000079580000}"/>
    <cellStyle name="Input 5 2 2 11 3" xfId="22669" xr:uid="{00000000-0005-0000-0000-00007A580000}"/>
    <cellStyle name="Input 5 2 2 12" xfId="22670" xr:uid="{00000000-0005-0000-0000-00007B580000}"/>
    <cellStyle name="Input 5 2 2 12 2" xfId="22671" xr:uid="{00000000-0005-0000-0000-00007C580000}"/>
    <cellStyle name="Input 5 2 2 12 2 2" xfId="22672" xr:uid="{00000000-0005-0000-0000-00007D580000}"/>
    <cellStyle name="Input 5 2 2 12 3" xfId="22673" xr:uid="{00000000-0005-0000-0000-00007E580000}"/>
    <cellStyle name="Input 5 2 2 13" xfId="22674" xr:uid="{00000000-0005-0000-0000-00007F580000}"/>
    <cellStyle name="Input 5 2 2 13 2" xfId="22675" xr:uid="{00000000-0005-0000-0000-000080580000}"/>
    <cellStyle name="Input 5 2 2 13 2 2" xfId="22676" xr:uid="{00000000-0005-0000-0000-000081580000}"/>
    <cellStyle name="Input 5 2 2 13 3" xfId="22677" xr:uid="{00000000-0005-0000-0000-000082580000}"/>
    <cellStyle name="Input 5 2 2 14" xfId="22678" xr:uid="{00000000-0005-0000-0000-000083580000}"/>
    <cellStyle name="Input 5 2 2 14 2" xfId="22679" xr:uid="{00000000-0005-0000-0000-000084580000}"/>
    <cellStyle name="Input 5 2 2 14 2 2" xfId="22680" xr:uid="{00000000-0005-0000-0000-000085580000}"/>
    <cellStyle name="Input 5 2 2 14 3" xfId="22681" xr:uid="{00000000-0005-0000-0000-000086580000}"/>
    <cellStyle name="Input 5 2 2 15" xfId="22682" xr:uid="{00000000-0005-0000-0000-000087580000}"/>
    <cellStyle name="Input 5 2 2 15 2" xfId="22683" xr:uid="{00000000-0005-0000-0000-000088580000}"/>
    <cellStyle name="Input 5 2 2 15 2 2" xfId="22684" xr:uid="{00000000-0005-0000-0000-000089580000}"/>
    <cellStyle name="Input 5 2 2 15 3" xfId="22685" xr:uid="{00000000-0005-0000-0000-00008A580000}"/>
    <cellStyle name="Input 5 2 2 16" xfId="22686" xr:uid="{00000000-0005-0000-0000-00008B580000}"/>
    <cellStyle name="Input 5 2 2 16 2" xfId="22687" xr:uid="{00000000-0005-0000-0000-00008C580000}"/>
    <cellStyle name="Input 5 2 2 16 2 2" xfId="22688" xr:uid="{00000000-0005-0000-0000-00008D580000}"/>
    <cellStyle name="Input 5 2 2 16 3" xfId="22689" xr:uid="{00000000-0005-0000-0000-00008E580000}"/>
    <cellStyle name="Input 5 2 2 17" xfId="22690" xr:uid="{00000000-0005-0000-0000-00008F580000}"/>
    <cellStyle name="Input 5 2 2 17 2" xfId="22691" xr:uid="{00000000-0005-0000-0000-000090580000}"/>
    <cellStyle name="Input 5 2 2 17 2 2" xfId="22692" xr:uid="{00000000-0005-0000-0000-000091580000}"/>
    <cellStyle name="Input 5 2 2 17 3" xfId="22693" xr:uid="{00000000-0005-0000-0000-000092580000}"/>
    <cellStyle name="Input 5 2 2 18" xfId="22694" xr:uid="{00000000-0005-0000-0000-000093580000}"/>
    <cellStyle name="Input 5 2 2 18 2" xfId="22695" xr:uid="{00000000-0005-0000-0000-000094580000}"/>
    <cellStyle name="Input 5 2 2 19" xfId="22696" xr:uid="{00000000-0005-0000-0000-000095580000}"/>
    <cellStyle name="Input 5 2 2 2" xfId="22697" xr:uid="{00000000-0005-0000-0000-000096580000}"/>
    <cellStyle name="Input 5 2 2 2 10" xfId="22698" xr:uid="{00000000-0005-0000-0000-000097580000}"/>
    <cellStyle name="Input 5 2 2 2 10 2" xfId="22699" xr:uid="{00000000-0005-0000-0000-000098580000}"/>
    <cellStyle name="Input 5 2 2 2 10 2 2" xfId="22700" xr:uid="{00000000-0005-0000-0000-000099580000}"/>
    <cellStyle name="Input 5 2 2 2 10 3" xfId="22701" xr:uid="{00000000-0005-0000-0000-00009A580000}"/>
    <cellStyle name="Input 5 2 2 2 11" xfId="22702" xr:uid="{00000000-0005-0000-0000-00009B580000}"/>
    <cellStyle name="Input 5 2 2 2 11 2" xfId="22703" xr:uid="{00000000-0005-0000-0000-00009C580000}"/>
    <cellStyle name="Input 5 2 2 2 11 2 2" xfId="22704" xr:uid="{00000000-0005-0000-0000-00009D580000}"/>
    <cellStyle name="Input 5 2 2 2 11 3" xfId="22705" xr:uid="{00000000-0005-0000-0000-00009E580000}"/>
    <cellStyle name="Input 5 2 2 2 12" xfId="22706" xr:uid="{00000000-0005-0000-0000-00009F580000}"/>
    <cellStyle name="Input 5 2 2 2 12 2" xfId="22707" xr:uid="{00000000-0005-0000-0000-0000A0580000}"/>
    <cellStyle name="Input 5 2 2 2 12 2 2" xfId="22708" xr:uid="{00000000-0005-0000-0000-0000A1580000}"/>
    <cellStyle name="Input 5 2 2 2 12 3" xfId="22709" xr:uid="{00000000-0005-0000-0000-0000A2580000}"/>
    <cellStyle name="Input 5 2 2 2 13" xfId="22710" xr:uid="{00000000-0005-0000-0000-0000A3580000}"/>
    <cellStyle name="Input 5 2 2 2 13 2" xfId="22711" xr:uid="{00000000-0005-0000-0000-0000A4580000}"/>
    <cellStyle name="Input 5 2 2 2 13 2 2" xfId="22712" xr:uid="{00000000-0005-0000-0000-0000A5580000}"/>
    <cellStyle name="Input 5 2 2 2 13 3" xfId="22713" xr:uid="{00000000-0005-0000-0000-0000A6580000}"/>
    <cellStyle name="Input 5 2 2 2 14" xfId="22714" xr:uid="{00000000-0005-0000-0000-0000A7580000}"/>
    <cellStyle name="Input 5 2 2 2 14 2" xfId="22715" xr:uid="{00000000-0005-0000-0000-0000A8580000}"/>
    <cellStyle name="Input 5 2 2 2 14 2 2" xfId="22716" xr:uid="{00000000-0005-0000-0000-0000A9580000}"/>
    <cellStyle name="Input 5 2 2 2 14 3" xfId="22717" xr:uid="{00000000-0005-0000-0000-0000AA580000}"/>
    <cellStyle name="Input 5 2 2 2 15" xfId="22718" xr:uid="{00000000-0005-0000-0000-0000AB580000}"/>
    <cellStyle name="Input 5 2 2 2 15 2" xfId="22719" xr:uid="{00000000-0005-0000-0000-0000AC580000}"/>
    <cellStyle name="Input 5 2 2 2 15 2 2" xfId="22720" xr:uid="{00000000-0005-0000-0000-0000AD580000}"/>
    <cellStyle name="Input 5 2 2 2 15 3" xfId="22721" xr:uid="{00000000-0005-0000-0000-0000AE580000}"/>
    <cellStyle name="Input 5 2 2 2 16" xfId="22722" xr:uid="{00000000-0005-0000-0000-0000AF580000}"/>
    <cellStyle name="Input 5 2 2 2 16 2" xfId="22723" xr:uid="{00000000-0005-0000-0000-0000B0580000}"/>
    <cellStyle name="Input 5 2 2 2 16 2 2" xfId="22724" xr:uid="{00000000-0005-0000-0000-0000B1580000}"/>
    <cellStyle name="Input 5 2 2 2 16 3" xfId="22725" xr:uid="{00000000-0005-0000-0000-0000B2580000}"/>
    <cellStyle name="Input 5 2 2 2 17" xfId="22726" xr:uid="{00000000-0005-0000-0000-0000B3580000}"/>
    <cellStyle name="Input 5 2 2 2 17 2" xfId="22727" xr:uid="{00000000-0005-0000-0000-0000B4580000}"/>
    <cellStyle name="Input 5 2 2 2 17 2 2" xfId="22728" xr:uid="{00000000-0005-0000-0000-0000B5580000}"/>
    <cellStyle name="Input 5 2 2 2 17 3" xfId="22729" xr:uid="{00000000-0005-0000-0000-0000B6580000}"/>
    <cellStyle name="Input 5 2 2 2 18" xfId="22730" xr:uid="{00000000-0005-0000-0000-0000B7580000}"/>
    <cellStyle name="Input 5 2 2 2 18 2" xfId="22731" xr:uid="{00000000-0005-0000-0000-0000B8580000}"/>
    <cellStyle name="Input 5 2 2 2 18 2 2" xfId="22732" xr:uid="{00000000-0005-0000-0000-0000B9580000}"/>
    <cellStyle name="Input 5 2 2 2 18 3" xfId="22733" xr:uid="{00000000-0005-0000-0000-0000BA580000}"/>
    <cellStyle name="Input 5 2 2 2 19" xfId="22734" xr:uid="{00000000-0005-0000-0000-0000BB580000}"/>
    <cellStyle name="Input 5 2 2 2 19 2" xfId="22735" xr:uid="{00000000-0005-0000-0000-0000BC580000}"/>
    <cellStyle name="Input 5 2 2 2 19 2 2" xfId="22736" xr:uid="{00000000-0005-0000-0000-0000BD580000}"/>
    <cellStyle name="Input 5 2 2 2 19 3" xfId="22737" xr:uid="{00000000-0005-0000-0000-0000BE580000}"/>
    <cellStyle name="Input 5 2 2 2 2" xfId="22738" xr:uid="{00000000-0005-0000-0000-0000BF580000}"/>
    <cellStyle name="Input 5 2 2 2 2 2" xfId="22739" xr:uid="{00000000-0005-0000-0000-0000C0580000}"/>
    <cellStyle name="Input 5 2 2 2 2 2 2" xfId="22740" xr:uid="{00000000-0005-0000-0000-0000C1580000}"/>
    <cellStyle name="Input 5 2 2 2 2 2 3" xfId="22741" xr:uid="{00000000-0005-0000-0000-0000C2580000}"/>
    <cellStyle name="Input 5 2 2 2 2 3" xfId="22742" xr:uid="{00000000-0005-0000-0000-0000C3580000}"/>
    <cellStyle name="Input 5 2 2 2 2 3 2" xfId="22743" xr:uid="{00000000-0005-0000-0000-0000C4580000}"/>
    <cellStyle name="Input 5 2 2 2 2 4" xfId="22744" xr:uid="{00000000-0005-0000-0000-0000C5580000}"/>
    <cellStyle name="Input 5 2 2 2 20" xfId="22745" xr:uid="{00000000-0005-0000-0000-0000C6580000}"/>
    <cellStyle name="Input 5 2 2 2 20 2" xfId="22746" xr:uid="{00000000-0005-0000-0000-0000C7580000}"/>
    <cellStyle name="Input 5 2 2 2 20 2 2" xfId="22747" xr:uid="{00000000-0005-0000-0000-0000C8580000}"/>
    <cellStyle name="Input 5 2 2 2 20 3" xfId="22748" xr:uid="{00000000-0005-0000-0000-0000C9580000}"/>
    <cellStyle name="Input 5 2 2 2 21" xfId="22749" xr:uid="{00000000-0005-0000-0000-0000CA580000}"/>
    <cellStyle name="Input 5 2 2 2 21 2" xfId="22750" xr:uid="{00000000-0005-0000-0000-0000CB580000}"/>
    <cellStyle name="Input 5 2 2 2 22" xfId="22751" xr:uid="{00000000-0005-0000-0000-0000CC580000}"/>
    <cellStyle name="Input 5 2 2 2 23" xfId="22752" xr:uid="{00000000-0005-0000-0000-0000CD580000}"/>
    <cellStyle name="Input 5 2 2 2 3" xfId="22753" xr:uid="{00000000-0005-0000-0000-0000CE580000}"/>
    <cellStyle name="Input 5 2 2 2 3 2" xfId="22754" xr:uid="{00000000-0005-0000-0000-0000CF580000}"/>
    <cellStyle name="Input 5 2 2 2 3 2 2" xfId="22755" xr:uid="{00000000-0005-0000-0000-0000D0580000}"/>
    <cellStyle name="Input 5 2 2 2 3 3" xfId="22756" xr:uid="{00000000-0005-0000-0000-0000D1580000}"/>
    <cellStyle name="Input 5 2 2 2 3 4" xfId="22757" xr:uid="{00000000-0005-0000-0000-0000D2580000}"/>
    <cellStyle name="Input 5 2 2 2 4" xfId="22758" xr:uid="{00000000-0005-0000-0000-0000D3580000}"/>
    <cellStyle name="Input 5 2 2 2 4 2" xfId="22759" xr:uid="{00000000-0005-0000-0000-0000D4580000}"/>
    <cellStyle name="Input 5 2 2 2 4 2 2" xfId="22760" xr:uid="{00000000-0005-0000-0000-0000D5580000}"/>
    <cellStyle name="Input 5 2 2 2 4 3" xfId="22761" xr:uid="{00000000-0005-0000-0000-0000D6580000}"/>
    <cellStyle name="Input 5 2 2 2 4 4" xfId="22762" xr:uid="{00000000-0005-0000-0000-0000D7580000}"/>
    <cellStyle name="Input 5 2 2 2 5" xfId="22763" xr:uid="{00000000-0005-0000-0000-0000D8580000}"/>
    <cellStyle name="Input 5 2 2 2 5 2" xfId="22764" xr:uid="{00000000-0005-0000-0000-0000D9580000}"/>
    <cellStyle name="Input 5 2 2 2 5 2 2" xfId="22765" xr:uid="{00000000-0005-0000-0000-0000DA580000}"/>
    <cellStyle name="Input 5 2 2 2 5 3" xfId="22766" xr:uid="{00000000-0005-0000-0000-0000DB580000}"/>
    <cellStyle name="Input 5 2 2 2 6" xfId="22767" xr:uid="{00000000-0005-0000-0000-0000DC580000}"/>
    <cellStyle name="Input 5 2 2 2 6 2" xfId="22768" xr:uid="{00000000-0005-0000-0000-0000DD580000}"/>
    <cellStyle name="Input 5 2 2 2 6 2 2" xfId="22769" xr:uid="{00000000-0005-0000-0000-0000DE580000}"/>
    <cellStyle name="Input 5 2 2 2 6 3" xfId="22770" xr:uid="{00000000-0005-0000-0000-0000DF580000}"/>
    <cellStyle name="Input 5 2 2 2 7" xfId="22771" xr:uid="{00000000-0005-0000-0000-0000E0580000}"/>
    <cellStyle name="Input 5 2 2 2 7 2" xfId="22772" xr:uid="{00000000-0005-0000-0000-0000E1580000}"/>
    <cellStyle name="Input 5 2 2 2 7 2 2" xfId="22773" xr:uid="{00000000-0005-0000-0000-0000E2580000}"/>
    <cellStyle name="Input 5 2 2 2 7 3" xfId="22774" xr:uid="{00000000-0005-0000-0000-0000E3580000}"/>
    <cellStyle name="Input 5 2 2 2 8" xfId="22775" xr:uid="{00000000-0005-0000-0000-0000E4580000}"/>
    <cellStyle name="Input 5 2 2 2 8 2" xfId="22776" xr:uid="{00000000-0005-0000-0000-0000E5580000}"/>
    <cellStyle name="Input 5 2 2 2 8 2 2" xfId="22777" xr:uid="{00000000-0005-0000-0000-0000E6580000}"/>
    <cellStyle name="Input 5 2 2 2 8 3" xfId="22778" xr:uid="{00000000-0005-0000-0000-0000E7580000}"/>
    <cellStyle name="Input 5 2 2 2 9" xfId="22779" xr:uid="{00000000-0005-0000-0000-0000E8580000}"/>
    <cellStyle name="Input 5 2 2 2 9 2" xfId="22780" xr:uid="{00000000-0005-0000-0000-0000E9580000}"/>
    <cellStyle name="Input 5 2 2 2 9 2 2" xfId="22781" xr:uid="{00000000-0005-0000-0000-0000EA580000}"/>
    <cellStyle name="Input 5 2 2 2 9 3" xfId="22782" xr:uid="{00000000-0005-0000-0000-0000EB580000}"/>
    <cellStyle name="Input 5 2 2 20" xfId="22783" xr:uid="{00000000-0005-0000-0000-0000EC580000}"/>
    <cellStyle name="Input 5 2 2 3" xfId="22784" xr:uid="{00000000-0005-0000-0000-0000ED580000}"/>
    <cellStyle name="Input 5 2 2 3 2" xfId="22785" xr:uid="{00000000-0005-0000-0000-0000EE580000}"/>
    <cellStyle name="Input 5 2 2 3 2 2" xfId="22786" xr:uid="{00000000-0005-0000-0000-0000EF580000}"/>
    <cellStyle name="Input 5 2 2 3 2 3" xfId="22787" xr:uid="{00000000-0005-0000-0000-0000F0580000}"/>
    <cellStyle name="Input 5 2 2 3 3" xfId="22788" xr:uid="{00000000-0005-0000-0000-0000F1580000}"/>
    <cellStyle name="Input 5 2 2 3 3 2" xfId="22789" xr:uid="{00000000-0005-0000-0000-0000F2580000}"/>
    <cellStyle name="Input 5 2 2 3 4" xfId="22790" xr:uid="{00000000-0005-0000-0000-0000F3580000}"/>
    <cellStyle name="Input 5 2 2 4" xfId="22791" xr:uid="{00000000-0005-0000-0000-0000F4580000}"/>
    <cellStyle name="Input 5 2 2 4 2" xfId="22792" xr:uid="{00000000-0005-0000-0000-0000F5580000}"/>
    <cellStyle name="Input 5 2 2 4 2 2" xfId="22793" xr:uid="{00000000-0005-0000-0000-0000F6580000}"/>
    <cellStyle name="Input 5 2 2 4 3" xfId="22794" xr:uid="{00000000-0005-0000-0000-0000F7580000}"/>
    <cellStyle name="Input 5 2 2 4 4" xfId="22795" xr:uid="{00000000-0005-0000-0000-0000F8580000}"/>
    <cellStyle name="Input 5 2 2 5" xfId="22796" xr:uid="{00000000-0005-0000-0000-0000F9580000}"/>
    <cellStyle name="Input 5 2 2 5 2" xfId="22797" xr:uid="{00000000-0005-0000-0000-0000FA580000}"/>
    <cellStyle name="Input 5 2 2 5 2 2" xfId="22798" xr:uid="{00000000-0005-0000-0000-0000FB580000}"/>
    <cellStyle name="Input 5 2 2 5 3" xfId="22799" xr:uid="{00000000-0005-0000-0000-0000FC580000}"/>
    <cellStyle name="Input 5 2 2 5 4" xfId="22800" xr:uid="{00000000-0005-0000-0000-0000FD580000}"/>
    <cellStyle name="Input 5 2 2 6" xfId="22801" xr:uid="{00000000-0005-0000-0000-0000FE580000}"/>
    <cellStyle name="Input 5 2 2 6 2" xfId="22802" xr:uid="{00000000-0005-0000-0000-0000FF580000}"/>
    <cellStyle name="Input 5 2 2 6 2 2" xfId="22803" xr:uid="{00000000-0005-0000-0000-000000590000}"/>
    <cellStyle name="Input 5 2 2 6 3" xfId="22804" xr:uid="{00000000-0005-0000-0000-000001590000}"/>
    <cellStyle name="Input 5 2 2 7" xfId="22805" xr:uid="{00000000-0005-0000-0000-000002590000}"/>
    <cellStyle name="Input 5 2 2 7 2" xfId="22806" xr:uid="{00000000-0005-0000-0000-000003590000}"/>
    <cellStyle name="Input 5 2 2 7 2 2" xfId="22807" xr:uid="{00000000-0005-0000-0000-000004590000}"/>
    <cellStyle name="Input 5 2 2 7 3" xfId="22808" xr:uid="{00000000-0005-0000-0000-000005590000}"/>
    <cellStyle name="Input 5 2 2 8" xfId="22809" xr:uid="{00000000-0005-0000-0000-000006590000}"/>
    <cellStyle name="Input 5 2 2 8 2" xfId="22810" xr:uid="{00000000-0005-0000-0000-000007590000}"/>
    <cellStyle name="Input 5 2 2 8 2 2" xfId="22811" xr:uid="{00000000-0005-0000-0000-000008590000}"/>
    <cellStyle name="Input 5 2 2 8 3" xfId="22812" xr:uid="{00000000-0005-0000-0000-000009590000}"/>
    <cellStyle name="Input 5 2 2 9" xfId="22813" xr:uid="{00000000-0005-0000-0000-00000A590000}"/>
    <cellStyle name="Input 5 2 2 9 2" xfId="22814" xr:uid="{00000000-0005-0000-0000-00000B590000}"/>
    <cellStyle name="Input 5 2 2 9 2 2" xfId="22815" xr:uid="{00000000-0005-0000-0000-00000C590000}"/>
    <cellStyle name="Input 5 2 2 9 3" xfId="22816" xr:uid="{00000000-0005-0000-0000-00000D590000}"/>
    <cellStyle name="Input 5 2 20" xfId="22817" xr:uid="{00000000-0005-0000-0000-00000E590000}"/>
    <cellStyle name="Input 5 2 20 2" xfId="22818" xr:uid="{00000000-0005-0000-0000-00000F590000}"/>
    <cellStyle name="Input 5 2 20 2 2" xfId="22819" xr:uid="{00000000-0005-0000-0000-000010590000}"/>
    <cellStyle name="Input 5 2 20 3" xfId="22820" xr:uid="{00000000-0005-0000-0000-000011590000}"/>
    <cellStyle name="Input 5 2 21" xfId="22821" xr:uid="{00000000-0005-0000-0000-000012590000}"/>
    <cellStyle name="Input 5 2 21 2" xfId="22822" xr:uid="{00000000-0005-0000-0000-000013590000}"/>
    <cellStyle name="Input 5 2 22" xfId="22823" xr:uid="{00000000-0005-0000-0000-000014590000}"/>
    <cellStyle name="Input 5 2 23" xfId="22824" xr:uid="{00000000-0005-0000-0000-000015590000}"/>
    <cellStyle name="Input 5 2 3" xfId="22825" xr:uid="{00000000-0005-0000-0000-000016590000}"/>
    <cellStyle name="Input 5 2 3 10" xfId="22826" xr:uid="{00000000-0005-0000-0000-000017590000}"/>
    <cellStyle name="Input 5 2 3 10 2" xfId="22827" xr:uid="{00000000-0005-0000-0000-000018590000}"/>
    <cellStyle name="Input 5 2 3 10 2 2" xfId="22828" xr:uid="{00000000-0005-0000-0000-000019590000}"/>
    <cellStyle name="Input 5 2 3 10 3" xfId="22829" xr:uid="{00000000-0005-0000-0000-00001A590000}"/>
    <cellStyle name="Input 5 2 3 11" xfId="22830" xr:uid="{00000000-0005-0000-0000-00001B590000}"/>
    <cellStyle name="Input 5 2 3 11 2" xfId="22831" xr:uid="{00000000-0005-0000-0000-00001C590000}"/>
    <cellStyle name="Input 5 2 3 11 2 2" xfId="22832" xr:uid="{00000000-0005-0000-0000-00001D590000}"/>
    <cellStyle name="Input 5 2 3 11 3" xfId="22833" xr:uid="{00000000-0005-0000-0000-00001E590000}"/>
    <cellStyle name="Input 5 2 3 12" xfId="22834" xr:uid="{00000000-0005-0000-0000-00001F590000}"/>
    <cellStyle name="Input 5 2 3 12 2" xfId="22835" xr:uid="{00000000-0005-0000-0000-000020590000}"/>
    <cellStyle name="Input 5 2 3 12 2 2" xfId="22836" xr:uid="{00000000-0005-0000-0000-000021590000}"/>
    <cellStyle name="Input 5 2 3 12 3" xfId="22837" xr:uid="{00000000-0005-0000-0000-000022590000}"/>
    <cellStyle name="Input 5 2 3 13" xfId="22838" xr:uid="{00000000-0005-0000-0000-000023590000}"/>
    <cellStyle name="Input 5 2 3 13 2" xfId="22839" xr:uid="{00000000-0005-0000-0000-000024590000}"/>
    <cellStyle name="Input 5 2 3 13 2 2" xfId="22840" xr:uid="{00000000-0005-0000-0000-000025590000}"/>
    <cellStyle name="Input 5 2 3 13 3" xfId="22841" xr:uid="{00000000-0005-0000-0000-000026590000}"/>
    <cellStyle name="Input 5 2 3 14" xfId="22842" xr:uid="{00000000-0005-0000-0000-000027590000}"/>
    <cellStyle name="Input 5 2 3 14 2" xfId="22843" xr:uid="{00000000-0005-0000-0000-000028590000}"/>
    <cellStyle name="Input 5 2 3 14 2 2" xfId="22844" xr:uid="{00000000-0005-0000-0000-000029590000}"/>
    <cellStyle name="Input 5 2 3 14 3" xfId="22845" xr:uid="{00000000-0005-0000-0000-00002A590000}"/>
    <cellStyle name="Input 5 2 3 15" xfId="22846" xr:uid="{00000000-0005-0000-0000-00002B590000}"/>
    <cellStyle name="Input 5 2 3 15 2" xfId="22847" xr:uid="{00000000-0005-0000-0000-00002C590000}"/>
    <cellStyle name="Input 5 2 3 15 2 2" xfId="22848" xr:uid="{00000000-0005-0000-0000-00002D590000}"/>
    <cellStyle name="Input 5 2 3 15 3" xfId="22849" xr:uid="{00000000-0005-0000-0000-00002E590000}"/>
    <cellStyle name="Input 5 2 3 16" xfId="22850" xr:uid="{00000000-0005-0000-0000-00002F590000}"/>
    <cellStyle name="Input 5 2 3 16 2" xfId="22851" xr:uid="{00000000-0005-0000-0000-000030590000}"/>
    <cellStyle name="Input 5 2 3 16 2 2" xfId="22852" xr:uid="{00000000-0005-0000-0000-000031590000}"/>
    <cellStyle name="Input 5 2 3 16 3" xfId="22853" xr:uid="{00000000-0005-0000-0000-000032590000}"/>
    <cellStyle name="Input 5 2 3 17" xfId="22854" xr:uid="{00000000-0005-0000-0000-000033590000}"/>
    <cellStyle name="Input 5 2 3 17 2" xfId="22855" xr:uid="{00000000-0005-0000-0000-000034590000}"/>
    <cellStyle name="Input 5 2 3 17 2 2" xfId="22856" xr:uid="{00000000-0005-0000-0000-000035590000}"/>
    <cellStyle name="Input 5 2 3 17 3" xfId="22857" xr:uid="{00000000-0005-0000-0000-000036590000}"/>
    <cellStyle name="Input 5 2 3 18" xfId="22858" xr:uid="{00000000-0005-0000-0000-000037590000}"/>
    <cellStyle name="Input 5 2 3 18 2" xfId="22859" xr:uid="{00000000-0005-0000-0000-000038590000}"/>
    <cellStyle name="Input 5 2 3 19" xfId="22860" xr:uid="{00000000-0005-0000-0000-000039590000}"/>
    <cellStyle name="Input 5 2 3 2" xfId="22861" xr:uid="{00000000-0005-0000-0000-00003A590000}"/>
    <cellStyle name="Input 5 2 3 2 10" xfId="22862" xr:uid="{00000000-0005-0000-0000-00003B590000}"/>
    <cellStyle name="Input 5 2 3 2 10 2" xfId="22863" xr:uid="{00000000-0005-0000-0000-00003C590000}"/>
    <cellStyle name="Input 5 2 3 2 10 2 2" xfId="22864" xr:uid="{00000000-0005-0000-0000-00003D590000}"/>
    <cellStyle name="Input 5 2 3 2 10 3" xfId="22865" xr:uid="{00000000-0005-0000-0000-00003E590000}"/>
    <cellStyle name="Input 5 2 3 2 11" xfId="22866" xr:uid="{00000000-0005-0000-0000-00003F590000}"/>
    <cellStyle name="Input 5 2 3 2 11 2" xfId="22867" xr:uid="{00000000-0005-0000-0000-000040590000}"/>
    <cellStyle name="Input 5 2 3 2 11 2 2" xfId="22868" xr:uid="{00000000-0005-0000-0000-000041590000}"/>
    <cellStyle name="Input 5 2 3 2 11 3" xfId="22869" xr:uid="{00000000-0005-0000-0000-000042590000}"/>
    <cellStyle name="Input 5 2 3 2 12" xfId="22870" xr:uid="{00000000-0005-0000-0000-000043590000}"/>
    <cellStyle name="Input 5 2 3 2 12 2" xfId="22871" xr:uid="{00000000-0005-0000-0000-000044590000}"/>
    <cellStyle name="Input 5 2 3 2 12 2 2" xfId="22872" xr:uid="{00000000-0005-0000-0000-000045590000}"/>
    <cellStyle name="Input 5 2 3 2 12 3" xfId="22873" xr:uid="{00000000-0005-0000-0000-000046590000}"/>
    <cellStyle name="Input 5 2 3 2 13" xfId="22874" xr:uid="{00000000-0005-0000-0000-000047590000}"/>
    <cellStyle name="Input 5 2 3 2 13 2" xfId="22875" xr:uid="{00000000-0005-0000-0000-000048590000}"/>
    <cellStyle name="Input 5 2 3 2 13 2 2" xfId="22876" xr:uid="{00000000-0005-0000-0000-000049590000}"/>
    <cellStyle name="Input 5 2 3 2 13 3" xfId="22877" xr:uid="{00000000-0005-0000-0000-00004A590000}"/>
    <cellStyle name="Input 5 2 3 2 14" xfId="22878" xr:uid="{00000000-0005-0000-0000-00004B590000}"/>
    <cellStyle name="Input 5 2 3 2 14 2" xfId="22879" xr:uid="{00000000-0005-0000-0000-00004C590000}"/>
    <cellStyle name="Input 5 2 3 2 14 2 2" xfId="22880" xr:uid="{00000000-0005-0000-0000-00004D590000}"/>
    <cellStyle name="Input 5 2 3 2 14 3" xfId="22881" xr:uid="{00000000-0005-0000-0000-00004E590000}"/>
    <cellStyle name="Input 5 2 3 2 15" xfId="22882" xr:uid="{00000000-0005-0000-0000-00004F590000}"/>
    <cellStyle name="Input 5 2 3 2 15 2" xfId="22883" xr:uid="{00000000-0005-0000-0000-000050590000}"/>
    <cellStyle name="Input 5 2 3 2 15 2 2" xfId="22884" xr:uid="{00000000-0005-0000-0000-000051590000}"/>
    <cellStyle name="Input 5 2 3 2 15 3" xfId="22885" xr:uid="{00000000-0005-0000-0000-000052590000}"/>
    <cellStyle name="Input 5 2 3 2 16" xfId="22886" xr:uid="{00000000-0005-0000-0000-000053590000}"/>
    <cellStyle name="Input 5 2 3 2 16 2" xfId="22887" xr:uid="{00000000-0005-0000-0000-000054590000}"/>
    <cellStyle name="Input 5 2 3 2 16 2 2" xfId="22888" xr:uid="{00000000-0005-0000-0000-000055590000}"/>
    <cellStyle name="Input 5 2 3 2 16 3" xfId="22889" xr:uid="{00000000-0005-0000-0000-000056590000}"/>
    <cellStyle name="Input 5 2 3 2 17" xfId="22890" xr:uid="{00000000-0005-0000-0000-000057590000}"/>
    <cellStyle name="Input 5 2 3 2 17 2" xfId="22891" xr:uid="{00000000-0005-0000-0000-000058590000}"/>
    <cellStyle name="Input 5 2 3 2 17 2 2" xfId="22892" xr:uid="{00000000-0005-0000-0000-000059590000}"/>
    <cellStyle name="Input 5 2 3 2 17 3" xfId="22893" xr:uid="{00000000-0005-0000-0000-00005A590000}"/>
    <cellStyle name="Input 5 2 3 2 18" xfId="22894" xr:uid="{00000000-0005-0000-0000-00005B590000}"/>
    <cellStyle name="Input 5 2 3 2 18 2" xfId="22895" xr:uid="{00000000-0005-0000-0000-00005C590000}"/>
    <cellStyle name="Input 5 2 3 2 18 2 2" xfId="22896" xr:uid="{00000000-0005-0000-0000-00005D590000}"/>
    <cellStyle name="Input 5 2 3 2 18 3" xfId="22897" xr:uid="{00000000-0005-0000-0000-00005E590000}"/>
    <cellStyle name="Input 5 2 3 2 19" xfId="22898" xr:uid="{00000000-0005-0000-0000-00005F590000}"/>
    <cellStyle name="Input 5 2 3 2 19 2" xfId="22899" xr:uid="{00000000-0005-0000-0000-000060590000}"/>
    <cellStyle name="Input 5 2 3 2 19 2 2" xfId="22900" xr:uid="{00000000-0005-0000-0000-000061590000}"/>
    <cellStyle name="Input 5 2 3 2 19 3" xfId="22901" xr:uid="{00000000-0005-0000-0000-000062590000}"/>
    <cellStyle name="Input 5 2 3 2 2" xfId="22902" xr:uid="{00000000-0005-0000-0000-000063590000}"/>
    <cellStyle name="Input 5 2 3 2 2 2" xfId="22903" xr:uid="{00000000-0005-0000-0000-000064590000}"/>
    <cellStyle name="Input 5 2 3 2 2 2 2" xfId="22904" xr:uid="{00000000-0005-0000-0000-000065590000}"/>
    <cellStyle name="Input 5 2 3 2 2 3" xfId="22905" xr:uid="{00000000-0005-0000-0000-000066590000}"/>
    <cellStyle name="Input 5 2 3 2 2 4" xfId="22906" xr:uid="{00000000-0005-0000-0000-000067590000}"/>
    <cellStyle name="Input 5 2 3 2 20" xfId="22907" xr:uid="{00000000-0005-0000-0000-000068590000}"/>
    <cellStyle name="Input 5 2 3 2 20 2" xfId="22908" xr:uid="{00000000-0005-0000-0000-000069590000}"/>
    <cellStyle name="Input 5 2 3 2 20 2 2" xfId="22909" xr:uid="{00000000-0005-0000-0000-00006A590000}"/>
    <cellStyle name="Input 5 2 3 2 20 3" xfId="22910" xr:uid="{00000000-0005-0000-0000-00006B590000}"/>
    <cellStyle name="Input 5 2 3 2 21" xfId="22911" xr:uid="{00000000-0005-0000-0000-00006C590000}"/>
    <cellStyle name="Input 5 2 3 2 21 2" xfId="22912" xr:uid="{00000000-0005-0000-0000-00006D590000}"/>
    <cellStyle name="Input 5 2 3 2 22" xfId="22913" xr:uid="{00000000-0005-0000-0000-00006E590000}"/>
    <cellStyle name="Input 5 2 3 2 23" xfId="22914" xr:uid="{00000000-0005-0000-0000-00006F590000}"/>
    <cellStyle name="Input 5 2 3 2 3" xfId="22915" xr:uid="{00000000-0005-0000-0000-000070590000}"/>
    <cellStyle name="Input 5 2 3 2 3 2" xfId="22916" xr:uid="{00000000-0005-0000-0000-000071590000}"/>
    <cellStyle name="Input 5 2 3 2 3 2 2" xfId="22917" xr:uid="{00000000-0005-0000-0000-000072590000}"/>
    <cellStyle name="Input 5 2 3 2 3 3" xfId="22918" xr:uid="{00000000-0005-0000-0000-000073590000}"/>
    <cellStyle name="Input 5 2 3 2 3 4" xfId="22919" xr:uid="{00000000-0005-0000-0000-000074590000}"/>
    <cellStyle name="Input 5 2 3 2 4" xfId="22920" xr:uid="{00000000-0005-0000-0000-000075590000}"/>
    <cellStyle name="Input 5 2 3 2 4 2" xfId="22921" xr:uid="{00000000-0005-0000-0000-000076590000}"/>
    <cellStyle name="Input 5 2 3 2 4 2 2" xfId="22922" xr:uid="{00000000-0005-0000-0000-000077590000}"/>
    <cellStyle name="Input 5 2 3 2 4 3" xfId="22923" xr:uid="{00000000-0005-0000-0000-000078590000}"/>
    <cellStyle name="Input 5 2 3 2 5" xfId="22924" xr:uid="{00000000-0005-0000-0000-000079590000}"/>
    <cellStyle name="Input 5 2 3 2 5 2" xfId="22925" xr:uid="{00000000-0005-0000-0000-00007A590000}"/>
    <cellStyle name="Input 5 2 3 2 5 2 2" xfId="22926" xr:uid="{00000000-0005-0000-0000-00007B590000}"/>
    <cellStyle name="Input 5 2 3 2 5 3" xfId="22927" xr:uid="{00000000-0005-0000-0000-00007C590000}"/>
    <cellStyle name="Input 5 2 3 2 6" xfId="22928" xr:uid="{00000000-0005-0000-0000-00007D590000}"/>
    <cellStyle name="Input 5 2 3 2 6 2" xfId="22929" xr:uid="{00000000-0005-0000-0000-00007E590000}"/>
    <cellStyle name="Input 5 2 3 2 6 2 2" xfId="22930" xr:uid="{00000000-0005-0000-0000-00007F590000}"/>
    <cellStyle name="Input 5 2 3 2 6 3" xfId="22931" xr:uid="{00000000-0005-0000-0000-000080590000}"/>
    <cellStyle name="Input 5 2 3 2 7" xfId="22932" xr:uid="{00000000-0005-0000-0000-000081590000}"/>
    <cellStyle name="Input 5 2 3 2 7 2" xfId="22933" xr:uid="{00000000-0005-0000-0000-000082590000}"/>
    <cellStyle name="Input 5 2 3 2 7 2 2" xfId="22934" xr:uid="{00000000-0005-0000-0000-000083590000}"/>
    <cellStyle name="Input 5 2 3 2 7 3" xfId="22935" xr:uid="{00000000-0005-0000-0000-000084590000}"/>
    <cellStyle name="Input 5 2 3 2 8" xfId="22936" xr:uid="{00000000-0005-0000-0000-000085590000}"/>
    <cellStyle name="Input 5 2 3 2 8 2" xfId="22937" xr:uid="{00000000-0005-0000-0000-000086590000}"/>
    <cellStyle name="Input 5 2 3 2 8 2 2" xfId="22938" xr:uid="{00000000-0005-0000-0000-000087590000}"/>
    <cellStyle name="Input 5 2 3 2 8 3" xfId="22939" xr:uid="{00000000-0005-0000-0000-000088590000}"/>
    <cellStyle name="Input 5 2 3 2 9" xfId="22940" xr:uid="{00000000-0005-0000-0000-000089590000}"/>
    <cellStyle name="Input 5 2 3 2 9 2" xfId="22941" xr:uid="{00000000-0005-0000-0000-00008A590000}"/>
    <cellStyle name="Input 5 2 3 2 9 2 2" xfId="22942" xr:uid="{00000000-0005-0000-0000-00008B590000}"/>
    <cellStyle name="Input 5 2 3 2 9 3" xfId="22943" xr:uid="{00000000-0005-0000-0000-00008C590000}"/>
    <cellStyle name="Input 5 2 3 20" xfId="22944" xr:uid="{00000000-0005-0000-0000-00008D590000}"/>
    <cellStyle name="Input 5 2 3 3" xfId="22945" xr:uid="{00000000-0005-0000-0000-00008E590000}"/>
    <cellStyle name="Input 5 2 3 3 2" xfId="22946" xr:uid="{00000000-0005-0000-0000-00008F590000}"/>
    <cellStyle name="Input 5 2 3 3 2 2" xfId="22947" xr:uid="{00000000-0005-0000-0000-000090590000}"/>
    <cellStyle name="Input 5 2 3 3 3" xfId="22948" xr:uid="{00000000-0005-0000-0000-000091590000}"/>
    <cellStyle name="Input 5 2 3 3 4" xfId="22949" xr:uid="{00000000-0005-0000-0000-000092590000}"/>
    <cellStyle name="Input 5 2 3 4" xfId="22950" xr:uid="{00000000-0005-0000-0000-000093590000}"/>
    <cellStyle name="Input 5 2 3 4 2" xfId="22951" xr:uid="{00000000-0005-0000-0000-000094590000}"/>
    <cellStyle name="Input 5 2 3 4 2 2" xfId="22952" xr:uid="{00000000-0005-0000-0000-000095590000}"/>
    <cellStyle name="Input 5 2 3 4 3" xfId="22953" xr:uid="{00000000-0005-0000-0000-000096590000}"/>
    <cellStyle name="Input 5 2 3 4 4" xfId="22954" xr:uid="{00000000-0005-0000-0000-000097590000}"/>
    <cellStyle name="Input 5 2 3 5" xfId="22955" xr:uid="{00000000-0005-0000-0000-000098590000}"/>
    <cellStyle name="Input 5 2 3 5 2" xfId="22956" xr:uid="{00000000-0005-0000-0000-000099590000}"/>
    <cellStyle name="Input 5 2 3 5 2 2" xfId="22957" xr:uid="{00000000-0005-0000-0000-00009A590000}"/>
    <cellStyle name="Input 5 2 3 5 3" xfId="22958" xr:uid="{00000000-0005-0000-0000-00009B590000}"/>
    <cellStyle name="Input 5 2 3 6" xfId="22959" xr:uid="{00000000-0005-0000-0000-00009C590000}"/>
    <cellStyle name="Input 5 2 3 6 2" xfId="22960" xr:uid="{00000000-0005-0000-0000-00009D590000}"/>
    <cellStyle name="Input 5 2 3 6 2 2" xfId="22961" xr:uid="{00000000-0005-0000-0000-00009E590000}"/>
    <cellStyle name="Input 5 2 3 6 3" xfId="22962" xr:uid="{00000000-0005-0000-0000-00009F590000}"/>
    <cellStyle name="Input 5 2 3 7" xfId="22963" xr:uid="{00000000-0005-0000-0000-0000A0590000}"/>
    <cellStyle name="Input 5 2 3 7 2" xfId="22964" xr:uid="{00000000-0005-0000-0000-0000A1590000}"/>
    <cellStyle name="Input 5 2 3 7 2 2" xfId="22965" xr:uid="{00000000-0005-0000-0000-0000A2590000}"/>
    <cellStyle name="Input 5 2 3 7 3" xfId="22966" xr:uid="{00000000-0005-0000-0000-0000A3590000}"/>
    <cellStyle name="Input 5 2 3 8" xfId="22967" xr:uid="{00000000-0005-0000-0000-0000A4590000}"/>
    <cellStyle name="Input 5 2 3 8 2" xfId="22968" xr:uid="{00000000-0005-0000-0000-0000A5590000}"/>
    <cellStyle name="Input 5 2 3 8 2 2" xfId="22969" xr:uid="{00000000-0005-0000-0000-0000A6590000}"/>
    <cellStyle name="Input 5 2 3 8 3" xfId="22970" xr:uid="{00000000-0005-0000-0000-0000A7590000}"/>
    <cellStyle name="Input 5 2 3 9" xfId="22971" xr:uid="{00000000-0005-0000-0000-0000A8590000}"/>
    <cellStyle name="Input 5 2 3 9 2" xfId="22972" xr:uid="{00000000-0005-0000-0000-0000A9590000}"/>
    <cellStyle name="Input 5 2 3 9 2 2" xfId="22973" xr:uid="{00000000-0005-0000-0000-0000AA590000}"/>
    <cellStyle name="Input 5 2 3 9 3" xfId="22974" xr:uid="{00000000-0005-0000-0000-0000AB590000}"/>
    <cellStyle name="Input 5 2 4" xfId="22975" xr:uid="{00000000-0005-0000-0000-0000AC590000}"/>
    <cellStyle name="Input 5 2 4 10" xfId="22976" xr:uid="{00000000-0005-0000-0000-0000AD590000}"/>
    <cellStyle name="Input 5 2 4 10 2" xfId="22977" xr:uid="{00000000-0005-0000-0000-0000AE590000}"/>
    <cellStyle name="Input 5 2 4 10 2 2" xfId="22978" xr:uid="{00000000-0005-0000-0000-0000AF590000}"/>
    <cellStyle name="Input 5 2 4 10 3" xfId="22979" xr:uid="{00000000-0005-0000-0000-0000B0590000}"/>
    <cellStyle name="Input 5 2 4 11" xfId="22980" xr:uid="{00000000-0005-0000-0000-0000B1590000}"/>
    <cellStyle name="Input 5 2 4 11 2" xfId="22981" xr:uid="{00000000-0005-0000-0000-0000B2590000}"/>
    <cellStyle name="Input 5 2 4 11 2 2" xfId="22982" xr:uid="{00000000-0005-0000-0000-0000B3590000}"/>
    <cellStyle name="Input 5 2 4 11 3" xfId="22983" xr:uid="{00000000-0005-0000-0000-0000B4590000}"/>
    <cellStyle name="Input 5 2 4 12" xfId="22984" xr:uid="{00000000-0005-0000-0000-0000B5590000}"/>
    <cellStyle name="Input 5 2 4 12 2" xfId="22985" xr:uid="{00000000-0005-0000-0000-0000B6590000}"/>
    <cellStyle name="Input 5 2 4 12 2 2" xfId="22986" xr:uid="{00000000-0005-0000-0000-0000B7590000}"/>
    <cellStyle name="Input 5 2 4 12 3" xfId="22987" xr:uid="{00000000-0005-0000-0000-0000B8590000}"/>
    <cellStyle name="Input 5 2 4 13" xfId="22988" xr:uid="{00000000-0005-0000-0000-0000B9590000}"/>
    <cellStyle name="Input 5 2 4 13 2" xfId="22989" xr:uid="{00000000-0005-0000-0000-0000BA590000}"/>
    <cellStyle name="Input 5 2 4 13 2 2" xfId="22990" xr:uid="{00000000-0005-0000-0000-0000BB590000}"/>
    <cellStyle name="Input 5 2 4 13 3" xfId="22991" xr:uid="{00000000-0005-0000-0000-0000BC590000}"/>
    <cellStyle name="Input 5 2 4 14" xfId="22992" xr:uid="{00000000-0005-0000-0000-0000BD590000}"/>
    <cellStyle name="Input 5 2 4 14 2" xfId="22993" xr:uid="{00000000-0005-0000-0000-0000BE590000}"/>
    <cellStyle name="Input 5 2 4 14 2 2" xfId="22994" xr:uid="{00000000-0005-0000-0000-0000BF590000}"/>
    <cellStyle name="Input 5 2 4 14 3" xfId="22995" xr:uid="{00000000-0005-0000-0000-0000C0590000}"/>
    <cellStyle name="Input 5 2 4 15" xfId="22996" xr:uid="{00000000-0005-0000-0000-0000C1590000}"/>
    <cellStyle name="Input 5 2 4 15 2" xfId="22997" xr:uid="{00000000-0005-0000-0000-0000C2590000}"/>
    <cellStyle name="Input 5 2 4 15 2 2" xfId="22998" xr:uid="{00000000-0005-0000-0000-0000C3590000}"/>
    <cellStyle name="Input 5 2 4 15 3" xfId="22999" xr:uid="{00000000-0005-0000-0000-0000C4590000}"/>
    <cellStyle name="Input 5 2 4 16" xfId="23000" xr:uid="{00000000-0005-0000-0000-0000C5590000}"/>
    <cellStyle name="Input 5 2 4 16 2" xfId="23001" xr:uid="{00000000-0005-0000-0000-0000C6590000}"/>
    <cellStyle name="Input 5 2 4 16 2 2" xfId="23002" xr:uid="{00000000-0005-0000-0000-0000C7590000}"/>
    <cellStyle name="Input 5 2 4 16 3" xfId="23003" xr:uid="{00000000-0005-0000-0000-0000C8590000}"/>
    <cellStyle name="Input 5 2 4 17" xfId="23004" xr:uid="{00000000-0005-0000-0000-0000C9590000}"/>
    <cellStyle name="Input 5 2 4 17 2" xfId="23005" xr:uid="{00000000-0005-0000-0000-0000CA590000}"/>
    <cellStyle name="Input 5 2 4 17 2 2" xfId="23006" xr:uid="{00000000-0005-0000-0000-0000CB590000}"/>
    <cellStyle name="Input 5 2 4 17 3" xfId="23007" xr:uid="{00000000-0005-0000-0000-0000CC590000}"/>
    <cellStyle name="Input 5 2 4 18" xfId="23008" xr:uid="{00000000-0005-0000-0000-0000CD590000}"/>
    <cellStyle name="Input 5 2 4 18 2" xfId="23009" xr:uid="{00000000-0005-0000-0000-0000CE590000}"/>
    <cellStyle name="Input 5 2 4 18 2 2" xfId="23010" xr:uid="{00000000-0005-0000-0000-0000CF590000}"/>
    <cellStyle name="Input 5 2 4 18 3" xfId="23011" xr:uid="{00000000-0005-0000-0000-0000D0590000}"/>
    <cellStyle name="Input 5 2 4 19" xfId="23012" xr:uid="{00000000-0005-0000-0000-0000D1590000}"/>
    <cellStyle name="Input 5 2 4 19 2" xfId="23013" xr:uid="{00000000-0005-0000-0000-0000D2590000}"/>
    <cellStyle name="Input 5 2 4 19 2 2" xfId="23014" xr:uid="{00000000-0005-0000-0000-0000D3590000}"/>
    <cellStyle name="Input 5 2 4 19 3" xfId="23015" xr:uid="{00000000-0005-0000-0000-0000D4590000}"/>
    <cellStyle name="Input 5 2 4 2" xfId="23016" xr:uid="{00000000-0005-0000-0000-0000D5590000}"/>
    <cellStyle name="Input 5 2 4 2 10" xfId="23017" xr:uid="{00000000-0005-0000-0000-0000D6590000}"/>
    <cellStyle name="Input 5 2 4 2 10 2" xfId="23018" xr:uid="{00000000-0005-0000-0000-0000D7590000}"/>
    <cellStyle name="Input 5 2 4 2 10 2 2" xfId="23019" xr:uid="{00000000-0005-0000-0000-0000D8590000}"/>
    <cellStyle name="Input 5 2 4 2 10 3" xfId="23020" xr:uid="{00000000-0005-0000-0000-0000D9590000}"/>
    <cellStyle name="Input 5 2 4 2 11" xfId="23021" xr:uid="{00000000-0005-0000-0000-0000DA590000}"/>
    <cellStyle name="Input 5 2 4 2 11 2" xfId="23022" xr:uid="{00000000-0005-0000-0000-0000DB590000}"/>
    <cellStyle name="Input 5 2 4 2 11 2 2" xfId="23023" xr:uid="{00000000-0005-0000-0000-0000DC590000}"/>
    <cellStyle name="Input 5 2 4 2 11 3" xfId="23024" xr:uid="{00000000-0005-0000-0000-0000DD590000}"/>
    <cellStyle name="Input 5 2 4 2 12" xfId="23025" xr:uid="{00000000-0005-0000-0000-0000DE590000}"/>
    <cellStyle name="Input 5 2 4 2 12 2" xfId="23026" xr:uid="{00000000-0005-0000-0000-0000DF590000}"/>
    <cellStyle name="Input 5 2 4 2 12 2 2" xfId="23027" xr:uid="{00000000-0005-0000-0000-0000E0590000}"/>
    <cellStyle name="Input 5 2 4 2 12 3" xfId="23028" xr:uid="{00000000-0005-0000-0000-0000E1590000}"/>
    <cellStyle name="Input 5 2 4 2 13" xfId="23029" xr:uid="{00000000-0005-0000-0000-0000E2590000}"/>
    <cellStyle name="Input 5 2 4 2 13 2" xfId="23030" xr:uid="{00000000-0005-0000-0000-0000E3590000}"/>
    <cellStyle name="Input 5 2 4 2 13 2 2" xfId="23031" xr:uid="{00000000-0005-0000-0000-0000E4590000}"/>
    <cellStyle name="Input 5 2 4 2 13 3" xfId="23032" xr:uid="{00000000-0005-0000-0000-0000E5590000}"/>
    <cellStyle name="Input 5 2 4 2 14" xfId="23033" xr:uid="{00000000-0005-0000-0000-0000E6590000}"/>
    <cellStyle name="Input 5 2 4 2 14 2" xfId="23034" xr:uid="{00000000-0005-0000-0000-0000E7590000}"/>
    <cellStyle name="Input 5 2 4 2 14 2 2" xfId="23035" xr:uid="{00000000-0005-0000-0000-0000E8590000}"/>
    <cellStyle name="Input 5 2 4 2 14 3" xfId="23036" xr:uid="{00000000-0005-0000-0000-0000E9590000}"/>
    <cellStyle name="Input 5 2 4 2 15" xfId="23037" xr:uid="{00000000-0005-0000-0000-0000EA590000}"/>
    <cellStyle name="Input 5 2 4 2 15 2" xfId="23038" xr:uid="{00000000-0005-0000-0000-0000EB590000}"/>
    <cellStyle name="Input 5 2 4 2 15 2 2" xfId="23039" xr:uid="{00000000-0005-0000-0000-0000EC590000}"/>
    <cellStyle name="Input 5 2 4 2 15 3" xfId="23040" xr:uid="{00000000-0005-0000-0000-0000ED590000}"/>
    <cellStyle name="Input 5 2 4 2 16" xfId="23041" xr:uid="{00000000-0005-0000-0000-0000EE590000}"/>
    <cellStyle name="Input 5 2 4 2 16 2" xfId="23042" xr:uid="{00000000-0005-0000-0000-0000EF590000}"/>
    <cellStyle name="Input 5 2 4 2 16 2 2" xfId="23043" xr:uid="{00000000-0005-0000-0000-0000F0590000}"/>
    <cellStyle name="Input 5 2 4 2 16 3" xfId="23044" xr:uid="{00000000-0005-0000-0000-0000F1590000}"/>
    <cellStyle name="Input 5 2 4 2 17" xfId="23045" xr:uid="{00000000-0005-0000-0000-0000F2590000}"/>
    <cellStyle name="Input 5 2 4 2 17 2" xfId="23046" xr:uid="{00000000-0005-0000-0000-0000F3590000}"/>
    <cellStyle name="Input 5 2 4 2 17 2 2" xfId="23047" xr:uid="{00000000-0005-0000-0000-0000F4590000}"/>
    <cellStyle name="Input 5 2 4 2 17 3" xfId="23048" xr:uid="{00000000-0005-0000-0000-0000F5590000}"/>
    <cellStyle name="Input 5 2 4 2 18" xfId="23049" xr:uid="{00000000-0005-0000-0000-0000F6590000}"/>
    <cellStyle name="Input 5 2 4 2 18 2" xfId="23050" xr:uid="{00000000-0005-0000-0000-0000F7590000}"/>
    <cellStyle name="Input 5 2 4 2 18 2 2" xfId="23051" xr:uid="{00000000-0005-0000-0000-0000F8590000}"/>
    <cellStyle name="Input 5 2 4 2 18 3" xfId="23052" xr:uid="{00000000-0005-0000-0000-0000F9590000}"/>
    <cellStyle name="Input 5 2 4 2 19" xfId="23053" xr:uid="{00000000-0005-0000-0000-0000FA590000}"/>
    <cellStyle name="Input 5 2 4 2 19 2" xfId="23054" xr:uid="{00000000-0005-0000-0000-0000FB590000}"/>
    <cellStyle name="Input 5 2 4 2 19 2 2" xfId="23055" xr:uid="{00000000-0005-0000-0000-0000FC590000}"/>
    <cellStyle name="Input 5 2 4 2 19 3" xfId="23056" xr:uid="{00000000-0005-0000-0000-0000FD590000}"/>
    <cellStyle name="Input 5 2 4 2 2" xfId="23057" xr:uid="{00000000-0005-0000-0000-0000FE590000}"/>
    <cellStyle name="Input 5 2 4 2 2 2" xfId="23058" xr:uid="{00000000-0005-0000-0000-0000FF590000}"/>
    <cellStyle name="Input 5 2 4 2 2 2 2" xfId="23059" xr:uid="{00000000-0005-0000-0000-0000005A0000}"/>
    <cellStyle name="Input 5 2 4 2 2 3" xfId="23060" xr:uid="{00000000-0005-0000-0000-0000015A0000}"/>
    <cellStyle name="Input 5 2 4 2 2 4" xfId="23061" xr:uid="{00000000-0005-0000-0000-0000025A0000}"/>
    <cellStyle name="Input 5 2 4 2 20" xfId="23062" xr:uid="{00000000-0005-0000-0000-0000035A0000}"/>
    <cellStyle name="Input 5 2 4 2 20 2" xfId="23063" xr:uid="{00000000-0005-0000-0000-0000045A0000}"/>
    <cellStyle name="Input 5 2 4 2 20 2 2" xfId="23064" xr:uid="{00000000-0005-0000-0000-0000055A0000}"/>
    <cellStyle name="Input 5 2 4 2 20 3" xfId="23065" xr:uid="{00000000-0005-0000-0000-0000065A0000}"/>
    <cellStyle name="Input 5 2 4 2 21" xfId="23066" xr:uid="{00000000-0005-0000-0000-0000075A0000}"/>
    <cellStyle name="Input 5 2 4 2 21 2" xfId="23067" xr:uid="{00000000-0005-0000-0000-0000085A0000}"/>
    <cellStyle name="Input 5 2 4 2 22" xfId="23068" xr:uid="{00000000-0005-0000-0000-0000095A0000}"/>
    <cellStyle name="Input 5 2 4 2 23" xfId="23069" xr:uid="{00000000-0005-0000-0000-00000A5A0000}"/>
    <cellStyle name="Input 5 2 4 2 3" xfId="23070" xr:uid="{00000000-0005-0000-0000-00000B5A0000}"/>
    <cellStyle name="Input 5 2 4 2 3 2" xfId="23071" xr:uid="{00000000-0005-0000-0000-00000C5A0000}"/>
    <cellStyle name="Input 5 2 4 2 3 2 2" xfId="23072" xr:uid="{00000000-0005-0000-0000-00000D5A0000}"/>
    <cellStyle name="Input 5 2 4 2 3 3" xfId="23073" xr:uid="{00000000-0005-0000-0000-00000E5A0000}"/>
    <cellStyle name="Input 5 2 4 2 4" xfId="23074" xr:uid="{00000000-0005-0000-0000-00000F5A0000}"/>
    <cellStyle name="Input 5 2 4 2 4 2" xfId="23075" xr:uid="{00000000-0005-0000-0000-0000105A0000}"/>
    <cellStyle name="Input 5 2 4 2 4 2 2" xfId="23076" xr:uid="{00000000-0005-0000-0000-0000115A0000}"/>
    <cellStyle name="Input 5 2 4 2 4 3" xfId="23077" xr:uid="{00000000-0005-0000-0000-0000125A0000}"/>
    <cellStyle name="Input 5 2 4 2 5" xfId="23078" xr:uid="{00000000-0005-0000-0000-0000135A0000}"/>
    <cellStyle name="Input 5 2 4 2 5 2" xfId="23079" xr:uid="{00000000-0005-0000-0000-0000145A0000}"/>
    <cellStyle name="Input 5 2 4 2 5 2 2" xfId="23080" xr:uid="{00000000-0005-0000-0000-0000155A0000}"/>
    <cellStyle name="Input 5 2 4 2 5 3" xfId="23081" xr:uid="{00000000-0005-0000-0000-0000165A0000}"/>
    <cellStyle name="Input 5 2 4 2 6" xfId="23082" xr:uid="{00000000-0005-0000-0000-0000175A0000}"/>
    <cellStyle name="Input 5 2 4 2 6 2" xfId="23083" xr:uid="{00000000-0005-0000-0000-0000185A0000}"/>
    <cellStyle name="Input 5 2 4 2 6 2 2" xfId="23084" xr:uid="{00000000-0005-0000-0000-0000195A0000}"/>
    <cellStyle name="Input 5 2 4 2 6 3" xfId="23085" xr:uid="{00000000-0005-0000-0000-00001A5A0000}"/>
    <cellStyle name="Input 5 2 4 2 7" xfId="23086" xr:uid="{00000000-0005-0000-0000-00001B5A0000}"/>
    <cellStyle name="Input 5 2 4 2 7 2" xfId="23087" xr:uid="{00000000-0005-0000-0000-00001C5A0000}"/>
    <cellStyle name="Input 5 2 4 2 7 2 2" xfId="23088" xr:uid="{00000000-0005-0000-0000-00001D5A0000}"/>
    <cellStyle name="Input 5 2 4 2 7 3" xfId="23089" xr:uid="{00000000-0005-0000-0000-00001E5A0000}"/>
    <cellStyle name="Input 5 2 4 2 8" xfId="23090" xr:uid="{00000000-0005-0000-0000-00001F5A0000}"/>
    <cellStyle name="Input 5 2 4 2 8 2" xfId="23091" xr:uid="{00000000-0005-0000-0000-0000205A0000}"/>
    <cellStyle name="Input 5 2 4 2 8 2 2" xfId="23092" xr:uid="{00000000-0005-0000-0000-0000215A0000}"/>
    <cellStyle name="Input 5 2 4 2 8 3" xfId="23093" xr:uid="{00000000-0005-0000-0000-0000225A0000}"/>
    <cellStyle name="Input 5 2 4 2 9" xfId="23094" xr:uid="{00000000-0005-0000-0000-0000235A0000}"/>
    <cellStyle name="Input 5 2 4 2 9 2" xfId="23095" xr:uid="{00000000-0005-0000-0000-0000245A0000}"/>
    <cellStyle name="Input 5 2 4 2 9 2 2" xfId="23096" xr:uid="{00000000-0005-0000-0000-0000255A0000}"/>
    <cellStyle name="Input 5 2 4 2 9 3" xfId="23097" xr:uid="{00000000-0005-0000-0000-0000265A0000}"/>
    <cellStyle name="Input 5 2 4 20" xfId="23098" xr:uid="{00000000-0005-0000-0000-0000275A0000}"/>
    <cellStyle name="Input 5 2 4 20 2" xfId="23099" xr:uid="{00000000-0005-0000-0000-0000285A0000}"/>
    <cellStyle name="Input 5 2 4 20 2 2" xfId="23100" xr:uid="{00000000-0005-0000-0000-0000295A0000}"/>
    <cellStyle name="Input 5 2 4 20 3" xfId="23101" xr:uid="{00000000-0005-0000-0000-00002A5A0000}"/>
    <cellStyle name="Input 5 2 4 21" xfId="23102" xr:uid="{00000000-0005-0000-0000-00002B5A0000}"/>
    <cellStyle name="Input 5 2 4 21 2" xfId="23103" xr:uid="{00000000-0005-0000-0000-00002C5A0000}"/>
    <cellStyle name="Input 5 2 4 21 2 2" xfId="23104" xr:uid="{00000000-0005-0000-0000-00002D5A0000}"/>
    <cellStyle name="Input 5 2 4 21 3" xfId="23105" xr:uid="{00000000-0005-0000-0000-00002E5A0000}"/>
    <cellStyle name="Input 5 2 4 22" xfId="23106" xr:uid="{00000000-0005-0000-0000-00002F5A0000}"/>
    <cellStyle name="Input 5 2 4 22 2" xfId="23107" xr:uid="{00000000-0005-0000-0000-0000305A0000}"/>
    <cellStyle name="Input 5 2 4 23" xfId="23108" xr:uid="{00000000-0005-0000-0000-0000315A0000}"/>
    <cellStyle name="Input 5 2 4 24" xfId="23109" xr:uid="{00000000-0005-0000-0000-0000325A0000}"/>
    <cellStyle name="Input 5 2 4 3" xfId="23110" xr:uid="{00000000-0005-0000-0000-0000335A0000}"/>
    <cellStyle name="Input 5 2 4 3 2" xfId="23111" xr:uid="{00000000-0005-0000-0000-0000345A0000}"/>
    <cellStyle name="Input 5 2 4 3 2 2" xfId="23112" xr:uid="{00000000-0005-0000-0000-0000355A0000}"/>
    <cellStyle name="Input 5 2 4 3 3" xfId="23113" xr:uid="{00000000-0005-0000-0000-0000365A0000}"/>
    <cellStyle name="Input 5 2 4 3 4" xfId="23114" xr:uid="{00000000-0005-0000-0000-0000375A0000}"/>
    <cellStyle name="Input 5 2 4 4" xfId="23115" xr:uid="{00000000-0005-0000-0000-0000385A0000}"/>
    <cellStyle name="Input 5 2 4 4 2" xfId="23116" xr:uid="{00000000-0005-0000-0000-0000395A0000}"/>
    <cellStyle name="Input 5 2 4 4 2 2" xfId="23117" xr:uid="{00000000-0005-0000-0000-00003A5A0000}"/>
    <cellStyle name="Input 5 2 4 4 3" xfId="23118" xr:uid="{00000000-0005-0000-0000-00003B5A0000}"/>
    <cellStyle name="Input 5 2 4 4 4" xfId="23119" xr:uid="{00000000-0005-0000-0000-00003C5A0000}"/>
    <cellStyle name="Input 5 2 4 5" xfId="23120" xr:uid="{00000000-0005-0000-0000-00003D5A0000}"/>
    <cellStyle name="Input 5 2 4 5 2" xfId="23121" xr:uid="{00000000-0005-0000-0000-00003E5A0000}"/>
    <cellStyle name="Input 5 2 4 5 2 2" xfId="23122" xr:uid="{00000000-0005-0000-0000-00003F5A0000}"/>
    <cellStyle name="Input 5 2 4 5 3" xfId="23123" xr:uid="{00000000-0005-0000-0000-0000405A0000}"/>
    <cellStyle name="Input 5 2 4 6" xfId="23124" xr:uid="{00000000-0005-0000-0000-0000415A0000}"/>
    <cellStyle name="Input 5 2 4 6 2" xfId="23125" xr:uid="{00000000-0005-0000-0000-0000425A0000}"/>
    <cellStyle name="Input 5 2 4 6 2 2" xfId="23126" xr:uid="{00000000-0005-0000-0000-0000435A0000}"/>
    <cellStyle name="Input 5 2 4 6 3" xfId="23127" xr:uid="{00000000-0005-0000-0000-0000445A0000}"/>
    <cellStyle name="Input 5 2 4 7" xfId="23128" xr:uid="{00000000-0005-0000-0000-0000455A0000}"/>
    <cellStyle name="Input 5 2 4 7 2" xfId="23129" xr:uid="{00000000-0005-0000-0000-0000465A0000}"/>
    <cellStyle name="Input 5 2 4 7 2 2" xfId="23130" xr:uid="{00000000-0005-0000-0000-0000475A0000}"/>
    <cellStyle name="Input 5 2 4 7 3" xfId="23131" xr:uid="{00000000-0005-0000-0000-0000485A0000}"/>
    <cellStyle name="Input 5 2 4 8" xfId="23132" xr:uid="{00000000-0005-0000-0000-0000495A0000}"/>
    <cellStyle name="Input 5 2 4 8 2" xfId="23133" xr:uid="{00000000-0005-0000-0000-00004A5A0000}"/>
    <cellStyle name="Input 5 2 4 8 2 2" xfId="23134" xr:uid="{00000000-0005-0000-0000-00004B5A0000}"/>
    <cellStyle name="Input 5 2 4 8 3" xfId="23135" xr:uid="{00000000-0005-0000-0000-00004C5A0000}"/>
    <cellStyle name="Input 5 2 4 9" xfId="23136" xr:uid="{00000000-0005-0000-0000-00004D5A0000}"/>
    <cellStyle name="Input 5 2 4 9 2" xfId="23137" xr:uid="{00000000-0005-0000-0000-00004E5A0000}"/>
    <cellStyle name="Input 5 2 4 9 2 2" xfId="23138" xr:uid="{00000000-0005-0000-0000-00004F5A0000}"/>
    <cellStyle name="Input 5 2 4 9 3" xfId="23139" xr:uid="{00000000-0005-0000-0000-0000505A0000}"/>
    <cellStyle name="Input 5 2 5" xfId="23140" xr:uid="{00000000-0005-0000-0000-0000515A0000}"/>
    <cellStyle name="Input 5 2 5 10" xfId="23141" xr:uid="{00000000-0005-0000-0000-0000525A0000}"/>
    <cellStyle name="Input 5 2 5 10 2" xfId="23142" xr:uid="{00000000-0005-0000-0000-0000535A0000}"/>
    <cellStyle name="Input 5 2 5 10 2 2" xfId="23143" xr:uid="{00000000-0005-0000-0000-0000545A0000}"/>
    <cellStyle name="Input 5 2 5 10 3" xfId="23144" xr:uid="{00000000-0005-0000-0000-0000555A0000}"/>
    <cellStyle name="Input 5 2 5 11" xfId="23145" xr:uid="{00000000-0005-0000-0000-0000565A0000}"/>
    <cellStyle name="Input 5 2 5 11 2" xfId="23146" xr:uid="{00000000-0005-0000-0000-0000575A0000}"/>
    <cellStyle name="Input 5 2 5 11 2 2" xfId="23147" xr:uid="{00000000-0005-0000-0000-0000585A0000}"/>
    <cellStyle name="Input 5 2 5 11 3" xfId="23148" xr:uid="{00000000-0005-0000-0000-0000595A0000}"/>
    <cellStyle name="Input 5 2 5 12" xfId="23149" xr:uid="{00000000-0005-0000-0000-00005A5A0000}"/>
    <cellStyle name="Input 5 2 5 12 2" xfId="23150" xr:uid="{00000000-0005-0000-0000-00005B5A0000}"/>
    <cellStyle name="Input 5 2 5 12 2 2" xfId="23151" xr:uid="{00000000-0005-0000-0000-00005C5A0000}"/>
    <cellStyle name="Input 5 2 5 12 3" xfId="23152" xr:uid="{00000000-0005-0000-0000-00005D5A0000}"/>
    <cellStyle name="Input 5 2 5 13" xfId="23153" xr:uid="{00000000-0005-0000-0000-00005E5A0000}"/>
    <cellStyle name="Input 5 2 5 13 2" xfId="23154" xr:uid="{00000000-0005-0000-0000-00005F5A0000}"/>
    <cellStyle name="Input 5 2 5 13 2 2" xfId="23155" xr:uid="{00000000-0005-0000-0000-0000605A0000}"/>
    <cellStyle name="Input 5 2 5 13 3" xfId="23156" xr:uid="{00000000-0005-0000-0000-0000615A0000}"/>
    <cellStyle name="Input 5 2 5 14" xfId="23157" xr:uid="{00000000-0005-0000-0000-0000625A0000}"/>
    <cellStyle name="Input 5 2 5 14 2" xfId="23158" xr:uid="{00000000-0005-0000-0000-0000635A0000}"/>
    <cellStyle name="Input 5 2 5 14 2 2" xfId="23159" xr:uid="{00000000-0005-0000-0000-0000645A0000}"/>
    <cellStyle name="Input 5 2 5 14 3" xfId="23160" xr:uid="{00000000-0005-0000-0000-0000655A0000}"/>
    <cellStyle name="Input 5 2 5 15" xfId="23161" xr:uid="{00000000-0005-0000-0000-0000665A0000}"/>
    <cellStyle name="Input 5 2 5 15 2" xfId="23162" xr:uid="{00000000-0005-0000-0000-0000675A0000}"/>
    <cellStyle name="Input 5 2 5 15 2 2" xfId="23163" xr:uid="{00000000-0005-0000-0000-0000685A0000}"/>
    <cellStyle name="Input 5 2 5 15 3" xfId="23164" xr:uid="{00000000-0005-0000-0000-0000695A0000}"/>
    <cellStyle name="Input 5 2 5 16" xfId="23165" xr:uid="{00000000-0005-0000-0000-00006A5A0000}"/>
    <cellStyle name="Input 5 2 5 16 2" xfId="23166" xr:uid="{00000000-0005-0000-0000-00006B5A0000}"/>
    <cellStyle name="Input 5 2 5 16 2 2" xfId="23167" xr:uid="{00000000-0005-0000-0000-00006C5A0000}"/>
    <cellStyle name="Input 5 2 5 16 3" xfId="23168" xr:uid="{00000000-0005-0000-0000-00006D5A0000}"/>
    <cellStyle name="Input 5 2 5 17" xfId="23169" xr:uid="{00000000-0005-0000-0000-00006E5A0000}"/>
    <cellStyle name="Input 5 2 5 17 2" xfId="23170" xr:uid="{00000000-0005-0000-0000-00006F5A0000}"/>
    <cellStyle name="Input 5 2 5 17 2 2" xfId="23171" xr:uid="{00000000-0005-0000-0000-0000705A0000}"/>
    <cellStyle name="Input 5 2 5 17 3" xfId="23172" xr:uid="{00000000-0005-0000-0000-0000715A0000}"/>
    <cellStyle name="Input 5 2 5 18" xfId="23173" xr:uid="{00000000-0005-0000-0000-0000725A0000}"/>
    <cellStyle name="Input 5 2 5 18 2" xfId="23174" xr:uid="{00000000-0005-0000-0000-0000735A0000}"/>
    <cellStyle name="Input 5 2 5 18 2 2" xfId="23175" xr:uid="{00000000-0005-0000-0000-0000745A0000}"/>
    <cellStyle name="Input 5 2 5 18 3" xfId="23176" xr:uid="{00000000-0005-0000-0000-0000755A0000}"/>
    <cellStyle name="Input 5 2 5 19" xfId="23177" xr:uid="{00000000-0005-0000-0000-0000765A0000}"/>
    <cellStyle name="Input 5 2 5 19 2" xfId="23178" xr:uid="{00000000-0005-0000-0000-0000775A0000}"/>
    <cellStyle name="Input 5 2 5 19 2 2" xfId="23179" xr:uid="{00000000-0005-0000-0000-0000785A0000}"/>
    <cellStyle name="Input 5 2 5 19 3" xfId="23180" xr:uid="{00000000-0005-0000-0000-0000795A0000}"/>
    <cellStyle name="Input 5 2 5 2" xfId="23181" xr:uid="{00000000-0005-0000-0000-00007A5A0000}"/>
    <cellStyle name="Input 5 2 5 2 2" xfId="23182" xr:uid="{00000000-0005-0000-0000-00007B5A0000}"/>
    <cellStyle name="Input 5 2 5 2 2 2" xfId="23183" xr:uid="{00000000-0005-0000-0000-00007C5A0000}"/>
    <cellStyle name="Input 5 2 5 2 3" xfId="23184" xr:uid="{00000000-0005-0000-0000-00007D5A0000}"/>
    <cellStyle name="Input 5 2 5 2 4" xfId="23185" xr:uid="{00000000-0005-0000-0000-00007E5A0000}"/>
    <cellStyle name="Input 5 2 5 20" xfId="23186" xr:uid="{00000000-0005-0000-0000-00007F5A0000}"/>
    <cellStyle name="Input 5 2 5 20 2" xfId="23187" xr:uid="{00000000-0005-0000-0000-0000805A0000}"/>
    <cellStyle name="Input 5 2 5 20 2 2" xfId="23188" xr:uid="{00000000-0005-0000-0000-0000815A0000}"/>
    <cellStyle name="Input 5 2 5 20 3" xfId="23189" xr:uid="{00000000-0005-0000-0000-0000825A0000}"/>
    <cellStyle name="Input 5 2 5 21" xfId="23190" xr:uid="{00000000-0005-0000-0000-0000835A0000}"/>
    <cellStyle name="Input 5 2 5 21 2" xfId="23191" xr:uid="{00000000-0005-0000-0000-0000845A0000}"/>
    <cellStyle name="Input 5 2 5 22" xfId="23192" xr:uid="{00000000-0005-0000-0000-0000855A0000}"/>
    <cellStyle name="Input 5 2 5 23" xfId="23193" xr:uid="{00000000-0005-0000-0000-0000865A0000}"/>
    <cellStyle name="Input 5 2 5 3" xfId="23194" xr:uid="{00000000-0005-0000-0000-0000875A0000}"/>
    <cellStyle name="Input 5 2 5 3 2" xfId="23195" xr:uid="{00000000-0005-0000-0000-0000885A0000}"/>
    <cellStyle name="Input 5 2 5 3 2 2" xfId="23196" xr:uid="{00000000-0005-0000-0000-0000895A0000}"/>
    <cellStyle name="Input 5 2 5 3 3" xfId="23197" xr:uid="{00000000-0005-0000-0000-00008A5A0000}"/>
    <cellStyle name="Input 5 2 5 4" xfId="23198" xr:uid="{00000000-0005-0000-0000-00008B5A0000}"/>
    <cellStyle name="Input 5 2 5 4 2" xfId="23199" xr:uid="{00000000-0005-0000-0000-00008C5A0000}"/>
    <cellStyle name="Input 5 2 5 4 2 2" xfId="23200" xr:uid="{00000000-0005-0000-0000-00008D5A0000}"/>
    <cellStyle name="Input 5 2 5 4 3" xfId="23201" xr:uid="{00000000-0005-0000-0000-00008E5A0000}"/>
    <cellStyle name="Input 5 2 5 5" xfId="23202" xr:uid="{00000000-0005-0000-0000-00008F5A0000}"/>
    <cellStyle name="Input 5 2 5 5 2" xfId="23203" xr:uid="{00000000-0005-0000-0000-0000905A0000}"/>
    <cellStyle name="Input 5 2 5 5 2 2" xfId="23204" xr:uid="{00000000-0005-0000-0000-0000915A0000}"/>
    <cellStyle name="Input 5 2 5 5 3" xfId="23205" xr:uid="{00000000-0005-0000-0000-0000925A0000}"/>
    <cellStyle name="Input 5 2 5 6" xfId="23206" xr:uid="{00000000-0005-0000-0000-0000935A0000}"/>
    <cellStyle name="Input 5 2 5 6 2" xfId="23207" xr:uid="{00000000-0005-0000-0000-0000945A0000}"/>
    <cellStyle name="Input 5 2 5 6 2 2" xfId="23208" xr:uid="{00000000-0005-0000-0000-0000955A0000}"/>
    <cellStyle name="Input 5 2 5 6 3" xfId="23209" xr:uid="{00000000-0005-0000-0000-0000965A0000}"/>
    <cellStyle name="Input 5 2 5 7" xfId="23210" xr:uid="{00000000-0005-0000-0000-0000975A0000}"/>
    <cellStyle name="Input 5 2 5 7 2" xfId="23211" xr:uid="{00000000-0005-0000-0000-0000985A0000}"/>
    <cellStyle name="Input 5 2 5 7 2 2" xfId="23212" xr:uid="{00000000-0005-0000-0000-0000995A0000}"/>
    <cellStyle name="Input 5 2 5 7 3" xfId="23213" xr:uid="{00000000-0005-0000-0000-00009A5A0000}"/>
    <cellStyle name="Input 5 2 5 8" xfId="23214" xr:uid="{00000000-0005-0000-0000-00009B5A0000}"/>
    <cellStyle name="Input 5 2 5 8 2" xfId="23215" xr:uid="{00000000-0005-0000-0000-00009C5A0000}"/>
    <cellStyle name="Input 5 2 5 8 2 2" xfId="23216" xr:uid="{00000000-0005-0000-0000-00009D5A0000}"/>
    <cellStyle name="Input 5 2 5 8 3" xfId="23217" xr:uid="{00000000-0005-0000-0000-00009E5A0000}"/>
    <cellStyle name="Input 5 2 5 9" xfId="23218" xr:uid="{00000000-0005-0000-0000-00009F5A0000}"/>
    <cellStyle name="Input 5 2 5 9 2" xfId="23219" xr:uid="{00000000-0005-0000-0000-0000A05A0000}"/>
    <cellStyle name="Input 5 2 5 9 2 2" xfId="23220" xr:uid="{00000000-0005-0000-0000-0000A15A0000}"/>
    <cellStyle name="Input 5 2 5 9 3" xfId="23221" xr:uid="{00000000-0005-0000-0000-0000A25A0000}"/>
    <cellStyle name="Input 5 2 6" xfId="23222" xr:uid="{00000000-0005-0000-0000-0000A35A0000}"/>
    <cellStyle name="Input 5 2 6 2" xfId="23223" xr:uid="{00000000-0005-0000-0000-0000A45A0000}"/>
    <cellStyle name="Input 5 2 6 2 2" xfId="23224" xr:uid="{00000000-0005-0000-0000-0000A55A0000}"/>
    <cellStyle name="Input 5 2 6 3" xfId="23225" xr:uid="{00000000-0005-0000-0000-0000A65A0000}"/>
    <cellStyle name="Input 5 2 6 4" xfId="23226" xr:uid="{00000000-0005-0000-0000-0000A75A0000}"/>
    <cellStyle name="Input 5 2 7" xfId="23227" xr:uid="{00000000-0005-0000-0000-0000A85A0000}"/>
    <cellStyle name="Input 5 2 7 2" xfId="23228" xr:uid="{00000000-0005-0000-0000-0000A95A0000}"/>
    <cellStyle name="Input 5 2 7 2 2" xfId="23229" xr:uid="{00000000-0005-0000-0000-0000AA5A0000}"/>
    <cellStyle name="Input 5 2 7 3" xfId="23230" xr:uid="{00000000-0005-0000-0000-0000AB5A0000}"/>
    <cellStyle name="Input 5 2 8" xfId="23231" xr:uid="{00000000-0005-0000-0000-0000AC5A0000}"/>
    <cellStyle name="Input 5 2 8 2" xfId="23232" xr:uid="{00000000-0005-0000-0000-0000AD5A0000}"/>
    <cellStyle name="Input 5 2 8 2 2" xfId="23233" xr:uid="{00000000-0005-0000-0000-0000AE5A0000}"/>
    <cellStyle name="Input 5 2 8 3" xfId="23234" xr:uid="{00000000-0005-0000-0000-0000AF5A0000}"/>
    <cellStyle name="Input 5 2 9" xfId="23235" xr:uid="{00000000-0005-0000-0000-0000B05A0000}"/>
    <cellStyle name="Input 5 2 9 2" xfId="23236" xr:uid="{00000000-0005-0000-0000-0000B15A0000}"/>
    <cellStyle name="Input 5 2 9 2 2" xfId="23237" xr:uid="{00000000-0005-0000-0000-0000B25A0000}"/>
    <cellStyle name="Input 5 2 9 3" xfId="23238" xr:uid="{00000000-0005-0000-0000-0000B35A0000}"/>
    <cellStyle name="Input 5 20" xfId="23239" xr:uid="{00000000-0005-0000-0000-0000B45A0000}"/>
    <cellStyle name="Input 5 20 2" xfId="23240" xr:uid="{00000000-0005-0000-0000-0000B55A0000}"/>
    <cellStyle name="Input 5 20 2 2" xfId="23241" xr:uid="{00000000-0005-0000-0000-0000B65A0000}"/>
    <cellStyle name="Input 5 20 3" xfId="23242" xr:uid="{00000000-0005-0000-0000-0000B75A0000}"/>
    <cellStyle name="Input 5 21" xfId="23243" xr:uid="{00000000-0005-0000-0000-0000B85A0000}"/>
    <cellStyle name="Input 5 21 2" xfId="23244" xr:uid="{00000000-0005-0000-0000-0000B95A0000}"/>
    <cellStyle name="Input 5 21 2 2" xfId="23245" xr:uid="{00000000-0005-0000-0000-0000BA5A0000}"/>
    <cellStyle name="Input 5 21 3" xfId="23246" xr:uid="{00000000-0005-0000-0000-0000BB5A0000}"/>
    <cellStyle name="Input 5 22" xfId="23247" xr:uid="{00000000-0005-0000-0000-0000BC5A0000}"/>
    <cellStyle name="Input 5 22 2" xfId="23248" xr:uid="{00000000-0005-0000-0000-0000BD5A0000}"/>
    <cellStyle name="Input 5 23" xfId="23249" xr:uid="{00000000-0005-0000-0000-0000BE5A0000}"/>
    <cellStyle name="Input 5 24" xfId="23250" xr:uid="{00000000-0005-0000-0000-0000BF5A0000}"/>
    <cellStyle name="Input 5 25" xfId="23251" xr:uid="{00000000-0005-0000-0000-0000C05A0000}"/>
    <cellStyle name="Input 5 26" xfId="23252" xr:uid="{00000000-0005-0000-0000-0000C15A0000}"/>
    <cellStyle name="Input 5 27" xfId="23253" xr:uid="{00000000-0005-0000-0000-0000C25A0000}"/>
    <cellStyle name="Input 5 3" xfId="23254" xr:uid="{00000000-0005-0000-0000-0000C35A0000}"/>
    <cellStyle name="Input 5 3 10" xfId="23255" xr:uid="{00000000-0005-0000-0000-0000C45A0000}"/>
    <cellStyle name="Input 5 3 10 2" xfId="23256" xr:uid="{00000000-0005-0000-0000-0000C55A0000}"/>
    <cellStyle name="Input 5 3 10 2 2" xfId="23257" xr:uid="{00000000-0005-0000-0000-0000C65A0000}"/>
    <cellStyle name="Input 5 3 10 3" xfId="23258" xr:uid="{00000000-0005-0000-0000-0000C75A0000}"/>
    <cellStyle name="Input 5 3 11" xfId="23259" xr:uid="{00000000-0005-0000-0000-0000C85A0000}"/>
    <cellStyle name="Input 5 3 11 2" xfId="23260" xr:uid="{00000000-0005-0000-0000-0000C95A0000}"/>
    <cellStyle name="Input 5 3 11 2 2" xfId="23261" xr:uid="{00000000-0005-0000-0000-0000CA5A0000}"/>
    <cellStyle name="Input 5 3 11 3" xfId="23262" xr:uid="{00000000-0005-0000-0000-0000CB5A0000}"/>
    <cellStyle name="Input 5 3 12" xfId="23263" xr:uid="{00000000-0005-0000-0000-0000CC5A0000}"/>
    <cellStyle name="Input 5 3 12 2" xfId="23264" xr:uid="{00000000-0005-0000-0000-0000CD5A0000}"/>
    <cellStyle name="Input 5 3 12 2 2" xfId="23265" xr:uid="{00000000-0005-0000-0000-0000CE5A0000}"/>
    <cellStyle name="Input 5 3 12 3" xfId="23266" xr:uid="{00000000-0005-0000-0000-0000CF5A0000}"/>
    <cellStyle name="Input 5 3 13" xfId="23267" xr:uid="{00000000-0005-0000-0000-0000D05A0000}"/>
    <cellStyle name="Input 5 3 13 2" xfId="23268" xr:uid="{00000000-0005-0000-0000-0000D15A0000}"/>
    <cellStyle name="Input 5 3 13 2 2" xfId="23269" xr:uid="{00000000-0005-0000-0000-0000D25A0000}"/>
    <cellStyle name="Input 5 3 13 3" xfId="23270" xr:uid="{00000000-0005-0000-0000-0000D35A0000}"/>
    <cellStyle name="Input 5 3 14" xfId="23271" xr:uid="{00000000-0005-0000-0000-0000D45A0000}"/>
    <cellStyle name="Input 5 3 14 2" xfId="23272" xr:uid="{00000000-0005-0000-0000-0000D55A0000}"/>
    <cellStyle name="Input 5 3 14 2 2" xfId="23273" xr:uid="{00000000-0005-0000-0000-0000D65A0000}"/>
    <cellStyle name="Input 5 3 14 3" xfId="23274" xr:uid="{00000000-0005-0000-0000-0000D75A0000}"/>
    <cellStyle name="Input 5 3 15" xfId="23275" xr:uid="{00000000-0005-0000-0000-0000D85A0000}"/>
    <cellStyle name="Input 5 3 15 2" xfId="23276" xr:uid="{00000000-0005-0000-0000-0000D95A0000}"/>
    <cellStyle name="Input 5 3 15 2 2" xfId="23277" xr:uid="{00000000-0005-0000-0000-0000DA5A0000}"/>
    <cellStyle name="Input 5 3 15 3" xfId="23278" xr:uid="{00000000-0005-0000-0000-0000DB5A0000}"/>
    <cellStyle name="Input 5 3 16" xfId="23279" xr:uid="{00000000-0005-0000-0000-0000DC5A0000}"/>
    <cellStyle name="Input 5 3 16 2" xfId="23280" xr:uid="{00000000-0005-0000-0000-0000DD5A0000}"/>
    <cellStyle name="Input 5 3 16 2 2" xfId="23281" xr:uid="{00000000-0005-0000-0000-0000DE5A0000}"/>
    <cellStyle name="Input 5 3 16 3" xfId="23282" xr:uid="{00000000-0005-0000-0000-0000DF5A0000}"/>
    <cellStyle name="Input 5 3 17" xfId="23283" xr:uid="{00000000-0005-0000-0000-0000E05A0000}"/>
    <cellStyle name="Input 5 3 17 2" xfId="23284" xr:uid="{00000000-0005-0000-0000-0000E15A0000}"/>
    <cellStyle name="Input 5 3 17 2 2" xfId="23285" xr:uid="{00000000-0005-0000-0000-0000E25A0000}"/>
    <cellStyle name="Input 5 3 17 3" xfId="23286" xr:uid="{00000000-0005-0000-0000-0000E35A0000}"/>
    <cellStyle name="Input 5 3 18" xfId="23287" xr:uid="{00000000-0005-0000-0000-0000E45A0000}"/>
    <cellStyle name="Input 5 3 18 2" xfId="23288" xr:uid="{00000000-0005-0000-0000-0000E55A0000}"/>
    <cellStyle name="Input 5 3 19" xfId="23289" xr:uid="{00000000-0005-0000-0000-0000E65A0000}"/>
    <cellStyle name="Input 5 3 2" xfId="23290" xr:uid="{00000000-0005-0000-0000-0000E75A0000}"/>
    <cellStyle name="Input 5 3 2 10" xfId="23291" xr:uid="{00000000-0005-0000-0000-0000E85A0000}"/>
    <cellStyle name="Input 5 3 2 10 2" xfId="23292" xr:uid="{00000000-0005-0000-0000-0000E95A0000}"/>
    <cellStyle name="Input 5 3 2 10 2 2" xfId="23293" xr:uid="{00000000-0005-0000-0000-0000EA5A0000}"/>
    <cellStyle name="Input 5 3 2 10 3" xfId="23294" xr:uid="{00000000-0005-0000-0000-0000EB5A0000}"/>
    <cellStyle name="Input 5 3 2 11" xfId="23295" xr:uid="{00000000-0005-0000-0000-0000EC5A0000}"/>
    <cellStyle name="Input 5 3 2 11 2" xfId="23296" xr:uid="{00000000-0005-0000-0000-0000ED5A0000}"/>
    <cellStyle name="Input 5 3 2 11 2 2" xfId="23297" xr:uid="{00000000-0005-0000-0000-0000EE5A0000}"/>
    <cellStyle name="Input 5 3 2 11 3" xfId="23298" xr:uid="{00000000-0005-0000-0000-0000EF5A0000}"/>
    <cellStyle name="Input 5 3 2 12" xfId="23299" xr:uid="{00000000-0005-0000-0000-0000F05A0000}"/>
    <cellStyle name="Input 5 3 2 12 2" xfId="23300" xr:uid="{00000000-0005-0000-0000-0000F15A0000}"/>
    <cellStyle name="Input 5 3 2 12 2 2" xfId="23301" xr:uid="{00000000-0005-0000-0000-0000F25A0000}"/>
    <cellStyle name="Input 5 3 2 12 3" xfId="23302" xr:uid="{00000000-0005-0000-0000-0000F35A0000}"/>
    <cellStyle name="Input 5 3 2 13" xfId="23303" xr:uid="{00000000-0005-0000-0000-0000F45A0000}"/>
    <cellStyle name="Input 5 3 2 13 2" xfId="23304" xr:uid="{00000000-0005-0000-0000-0000F55A0000}"/>
    <cellStyle name="Input 5 3 2 13 2 2" xfId="23305" xr:uid="{00000000-0005-0000-0000-0000F65A0000}"/>
    <cellStyle name="Input 5 3 2 13 3" xfId="23306" xr:uid="{00000000-0005-0000-0000-0000F75A0000}"/>
    <cellStyle name="Input 5 3 2 14" xfId="23307" xr:uid="{00000000-0005-0000-0000-0000F85A0000}"/>
    <cellStyle name="Input 5 3 2 14 2" xfId="23308" xr:uid="{00000000-0005-0000-0000-0000F95A0000}"/>
    <cellStyle name="Input 5 3 2 14 2 2" xfId="23309" xr:uid="{00000000-0005-0000-0000-0000FA5A0000}"/>
    <cellStyle name="Input 5 3 2 14 3" xfId="23310" xr:uid="{00000000-0005-0000-0000-0000FB5A0000}"/>
    <cellStyle name="Input 5 3 2 15" xfId="23311" xr:uid="{00000000-0005-0000-0000-0000FC5A0000}"/>
    <cellStyle name="Input 5 3 2 15 2" xfId="23312" xr:uid="{00000000-0005-0000-0000-0000FD5A0000}"/>
    <cellStyle name="Input 5 3 2 15 2 2" xfId="23313" xr:uid="{00000000-0005-0000-0000-0000FE5A0000}"/>
    <cellStyle name="Input 5 3 2 15 3" xfId="23314" xr:uid="{00000000-0005-0000-0000-0000FF5A0000}"/>
    <cellStyle name="Input 5 3 2 16" xfId="23315" xr:uid="{00000000-0005-0000-0000-0000005B0000}"/>
    <cellStyle name="Input 5 3 2 16 2" xfId="23316" xr:uid="{00000000-0005-0000-0000-0000015B0000}"/>
    <cellStyle name="Input 5 3 2 16 2 2" xfId="23317" xr:uid="{00000000-0005-0000-0000-0000025B0000}"/>
    <cellStyle name="Input 5 3 2 16 3" xfId="23318" xr:uid="{00000000-0005-0000-0000-0000035B0000}"/>
    <cellStyle name="Input 5 3 2 17" xfId="23319" xr:uid="{00000000-0005-0000-0000-0000045B0000}"/>
    <cellStyle name="Input 5 3 2 17 2" xfId="23320" xr:uid="{00000000-0005-0000-0000-0000055B0000}"/>
    <cellStyle name="Input 5 3 2 17 2 2" xfId="23321" xr:uid="{00000000-0005-0000-0000-0000065B0000}"/>
    <cellStyle name="Input 5 3 2 17 3" xfId="23322" xr:uid="{00000000-0005-0000-0000-0000075B0000}"/>
    <cellStyle name="Input 5 3 2 18" xfId="23323" xr:uid="{00000000-0005-0000-0000-0000085B0000}"/>
    <cellStyle name="Input 5 3 2 18 2" xfId="23324" xr:uid="{00000000-0005-0000-0000-0000095B0000}"/>
    <cellStyle name="Input 5 3 2 18 2 2" xfId="23325" xr:uid="{00000000-0005-0000-0000-00000A5B0000}"/>
    <cellStyle name="Input 5 3 2 18 3" xfId="23326" xr:uid="{00000000-0005-0000-0000-00000B5B0000}"/>
    <cellStyle name="Input 5 3 2 19" xfId="23327" xr:uid="{00000000-0005-0000-0000-00000C5B0000}"/>
    <cellStyle name="Input 5 3 2 19 2" xfId="23328" xr:uid="{00000000-0005-0000-0000-00000D5B0000}"/>
    <cellStyle name="Input 5 3 2 19 2 2" xfId="23329" xr:uid="{00000000-0005-0000-0000-00000E5B0000}"/>
    <cellStyle name="Input 5 3 2 19 3" xfId="23330" xr:uid="{00000000-0005-0000-0000-00000F5B0000}"/>
    <cellStyle name="Input 5 3 2 2" xfId="23331" xr:uid="{00000000-0005-0000-0000-0000105B0000}"/>
    <cellStyle name="Input 5 3 2 2 2" xfId="23332" xr:uid="{00000000-0005-0000-0000-0000115B0000}"/>
    <cellStyle name="Input 5 3 2 2 2 2" xfId="23333" xr:uid="{00000000-0005-0000-0000-0000125B0000}"/>
    <cellStyle name="Input 5 3 2 2 2 2 2" xfId="23334" xr:uid="{00000000-0005-0000-0000-0000135B0000}"/>
    <cellStyle name="Input 5 3 2 2 2 3" xfId="23335" xr:uid="{00000000-0005-0000-0000-0000145B0000}"/>
    <cellStyle name="Input 5 3 2 2 2 4" xfId="23336" xr:uid="{00000000-0005-0000-0000-0000155B0000}"/>
    <cellStyle name="Input 5 3 2 2 3" xfId="23337" xr:uid="{00000000-0005-0000-0000-0000165B0000}"/>
    <cellStyle name="Input 5 3 2 2 3 2" xfId="23338" xr:uid="{00000000-0005-0000-0000-0000175B0000}"/>
    <cellStyle name="Input 5 3 2 2 4" xfId="23339" xr:uid="{00000000-0005-0000-0000-0000185B0000}"/>
    <cellStyle name="Input 5 3 2 2 5" xfId="23340" xr:uid="{00000000-0005-0000-0000-0000195B0000}"/>
    <cellStyle name="Input 5 3 2 20" xfId="23341" xr:uid="{00000000-0005-0000-0000-00001A5B0000}"/>
    <cellStyle name="Input 5 3 2 20 2" xfId="23342" xr:uid="{00000000-0005-0000-0000-00001B5B0000}"/>
    <cellStyle name="Input 5 3 2 20 2 2" xfId="23343" xr:uid="{00000000-0005-0000-0000-00001C5B0000}"/>
    <cellStyle name="Input 5 3 2 20 3" xfId="23344" xr:uid="{00000000-0005-0000-0000-00001D5B0000}"/>
    <cellStyle name="Input 5 3 2 21" xfId="23345" xr:uid="{00000000-0005-0000-0000-00001E5B0000}"/>
    <cellStyle name="Input 5 3 2 21 2" xfId="23346" xr:uid="{00000000-0005-0000-0000-00001F5B0000}"/>
    <cellStyle name="Input 5 3 2 22" xfId="23347" xr:uid="{00000000-0005-0000-0000-0000205B0000}"/>
    <cellStyle name="Input 5 3 2 23" xfId="23348" xr:uid="{00000000-0005-0000-0000-0000215B0000}"/>
    <cellStyle name="Input 5 3 2 3" xfId="23349" xr:uid="{00000000-0005-0000-0000-0000225B0000}"/>
    <cellStyle name="Input 5 3 2 3 2" xfId="23350" xr:uid="{00000000-0005-0000-0000-0000235B0000}"/>
    <cellStyle name="Input 5 3 2 3 2 2" xfId="23351" xr:uid="{00000000-0005-0000-0000-0000245B0000}"/>
    <cellStyle name="Input 5 3 2 3 2 3" xfId="23352" xr:uid="{00000000-0005-0000-0000-0000255B0000}"/>
    <cellStyle name="Input 5 3 2 3 3" xfId="23353" xr:uid="{00000000-0005-0000-0000-0000265B0000}"/>
    <cellStyle name="Input 5 3 2 3 3 2" xfId="23354" xr:uid="{00000000-0005-0000-0000-0000275B0000}"/>
    <cellStyle name="Input 5 3 2 3 4" xfId="23355" xr:uid="{00000000-0005-0000-0000-0000285B0000}"/>
    <cellStyle name="Input 5 3 2 4" xfId="23356" xr:uid="{00000000-0005-0000-0000-0000295B0000}"/>
    <cellStyle name="Input 5 3 2 4 2" xfId="23357" xr:uid="{00000000-0005-0000-0000-00002A5B0000}"/>
    <cellStyle name="Input 5 3 2 4 2 2" xfId="23358" xr:uid="{00000000-0005-0000-0000-00002B5B0000}"/>
    <cellStyle name="Input 5 3 2 4 3" xfId="23359" xr:uid="{00000000-0005-0000-0000-00002C5B0000}"/>
    <cellStyle name="Input 5 3 2 4 4" xfId="23360" xr:uid="{00000000-0005-0000-0000-00002D5B0000}"/>
    <cellStyle name="Input 5 3 2 5" xfId="23361" xr:uid="{00000000-0005-0000-0000-00002E5B0000}"/>
    <cellStyle name="Input 5 3 2 5 2" xfId="23362" xr:uid="{00000000-0005-0000-0000-00002F5B0000}"/>
    <cellStyle name="Input 5 3 2 5 2 2" xfId="23363" xr:uid="{00000000-0005-0000-0000-0000305B0000}"/>
    <cellStyle name="Input 5 3 2 5 3" xfId="23364" xr:uid="{00000000-0005-0000-0000-0000315B0000}"/>
    <cellStyle name="Input 5 3 2 5 4" xfId="23365" xr:uid="{00000000-0005-0000-0000-0000325B0000}"/>
    <cellStyle name="Input 5 3 2 6" xfId="23366" xr:uid="{00000000-0005-0000-0000-0000335B0000}"/>
    <cellStyle name="Input 5 3 2 6 2" xfId="23367" xr:uid="{00000000-0005-0000-0000-0000345B0000}"/>
    <cellStyle name="Input 5 3 2 6 2 2" xfId="23368" xr:uid="{00000000-0005-0000-0000-0000355B0000}"/>
    <cellStyle name="Input 5 3 2 6 3" xfId="23369" xr:uid="{00000000-0005-0000-0000-0000365B0000}"/>
    <cellStyle name="Input 5 3 2 7" xfId="23370" xr:uid="{00000000-0005-0000-0000-0000375B0000}"/>
    <cellStyle name="Input 5 3 2 7 2" xfId="23371" xr:uid="{00000000-0005-0000-0000-0000385B0000}"/>
    <cellStyle name="Input 5 3 2 7 2 2" xfId="23372" xr:uid="{00000000-0005-0000-0000-0000395B0000}"/>
    <cellStyle name="Input 5 3 2 7 3" xfId="23373" xr:uid="{00000000-0005-0000-0000-00003A5B0000}"/>
    <cellStyle name="Input 5 3 2 8" xfId="23374" xr:uid="{00000000-0005-0000-0000-00003B5B0000}"/>
    <cellStyle name="Input 5 3 2 8 2" xfId="23375" xr:uid="{00000000-0005-0000-0000-00003C5B0000}"/>
    <cellStyle name="Input 5 3 2 8 2 2" xfId="23376" xr:uid="{00000000-0005-0000-0000-00003D5B0000}"/>
    <cellStyle name="Input 5 3 2 8 3" xfId="23377" xr:uid="{00000000-0005-0000-0000-00003E5B0000}"/>
    <cellStyle name="Input 5 3 2 9" xfId="23378" xr:uid="{00000000-0005-0000-0000-00003F5B0000}"/>
    <cellStyle name="Input 5 3 2 9 2" xfId="23379" xr:uid="{00000000-0005-0000-0000-0000405B0000}"/>
    <cellStyle name="Input 5 3 2 9 2 2" xfId="23380" xr:uid="{00000000-0005-0000-0000-0000415B0000}"/>
    <cellStyle name="Input 5 3 2 9 3" xfId="23381" xr:uid="{00000000-0005-0000-0000-0000425B0000}"/>
    <cellStyle name="Input 5 3 20" xfId="23382" xr:uid="{00000000-0005-0000-0000-0000435B0000}"/>
    <cellStyle name="Input 5 3 3" xfId="23383" xr:uid="{00000000-0005-0000-0000-0000445B0000}"/>
    <cellStyle name="Input 5 3 3 2" xfId="23384" xr:uid="{00000000-0005-0000-0000-0000455B0000}"/>
    <cellStyle name="Input 5 3 3 2 2" xfId="23385" xr:uid="{00000000-0005-0000-0000-0000465B0000}"/>
    <cellStyle name="Input 5 3 3 2 2 2" xfId="23386" xr:uid="{00000000-0005-0000-0000-0000475B0000}"/>
    <cellStyle name="Input 5 3 3 2 3" xfId="23387" xr:uid="{00000000-0005-0000-0000-0000485B0000}"/>
    <cellStyle name="Input 5 3 3 2 4" xfId="23388" xr:uid="{00000000-0005-0000-0000-0000495B0000}"/>
    <cellStyle name="Input 5 3 3 3" xfId="23389" xr:uid="{00000000-0005-0000-0000-00004A5B0000}"/>
    <cellStyle name="Input 5 3 3 3 2" xfId="23390" xr:uid="{00000000-0005-0000-0000-00004B5B0000}"/>
    <cellStyle name="Input 5 3 3 4" xfId="23391" xr:uid="{00000000-0005-0000-0000-00004C5B0000}"/>
    <cellStyle name="Input 5 3 3 5" xfId="23392" xr:uid="{00000000-0005-0000-0000-00004D5B0000}"/>
    <cellStyle name="Input 5 3 4" xfId="23393" xr:uid="{00000000-0005-0000-0000-00004E5B0000}"/>
    <cellStyle name="Input 5 3 4 2" xfId="23394" xr:uid="{00000000-0005-0000-0000-00004F5B0000}"/>
    <cellStyle name="Input 5 3 4 2 2" xfId="23395" xr:uid="{00000000-0005-0000-0000-0000505B0000}"/>
    <cellStyle name="Input 5 3 4 2 3" xfId="23396" xr:uid="{00000000-0005-0000-0000-0000515B0000}"/>
    <cellStyle name="Input 5 3 4 3" xfId="23397" xr:uid="{00000000-0005-0000-0000-0000525B0000}"/>
    <cellStyle name="Input 5 3 4 3 2" xfId="23398" xr:uid="{00000000-0005-0000-0000-0000535B0000}"/>
    <cellStyle name="Input 5 3 4 4" xfId="23399" xr:uid="{00000000-0005-0000-0000-0000545B0000}"/>
    <cellStyle name="Input 5 3 5" xfId="23400" xr:uid="{00000000-0005-0000-0000-0000555B0000}"/>
    <cellStyle name="Input 5 3 5 2" xfId="23401" xr:uid="{00000000-0005-0000-0000-0000565B0000}"/>
    <cellStyle name="Input 5 3 5 2 2" xfId="23402" xr:uid="{00000000-0005-0000-0000-0000575B0000}"/>
    <cellStyle name="Input 5 3 5 2 3" xfId="23403" xr:uid="{00000000-0005-0000-0000-0000585B0000}"/>
    <cellStyle name="Input 5 3 5 3" xfId="23404" xr:uid="{00000000-0005-0000-0000-0000595B0000}"/>
    <cellStyle name="Input 5 3 5 4" xfId="23405" xr:uid="{00000000-0005-0000-0000-00005A5B0000}"/>
    <cellStyle name="Input 5 3 6" xfId="23406" xr:uid="{00000000-0005-0000-0000-00005B5B0000}"/>
    <cellStyle name="Input 5 3 6 2" xfId="23407" xr:uid="{00000000-0005-0000-0000-00005C5B0000}"/>
    <cellStyle name="Input 5 3 6 2 2" xfId="23408" xr:uid="{00000000-0005-0000-0000-00005D5B0000}"/>
    <cellStyle name="Input 5 3 6 3" xfId="23409" xr:uid="{00000000-0005-0000-0000-00005E5B0000}"/>
    <cellStyle name="Input 5 3 6 4" xfId="23410" xr:uid="{00000000-0005-0000-0000-00005F5B0000}"/>
    <cellStyle name="Input 5 3 7" xfId="23411" xr:uid="{00000000-0005-0000-0000-0000605B0000}"/>
    <cellStyle name="Input 5 3 7 2" xfId="23412" xr:uid="{00000000-0005-0000-0000-0000615B0000}"/>
    <cellStyle name="Input 5 3 7 2 2" xfId="23413" xr:uid="{00000000-0005-0000-0000-0000625B0000}"/>
    <cellStyle name="Input 5 3 7 3" xfId="23414" xr:uid="{00000000-0005-0000-0000-0000635B0000}"/>
    <cellStyle name="Input 5 3 8" xfId="23415" xr:uid="{00000000-0005-0000-0000-0000645B0000}"/>
    <cellStyle name="Input 5 3 8 2" xfId="23416" xr:uid="{00000000-0005-0000-0000-0000655B0000}"/>
    <cellStyle name="Input 5 3 8 2 2" xfId="23417" xr:uid="{00000000-0005-0000-0000-0000665B0000}"/>
    <cellStyle name="Input 5 3 8 3" xfId="23418" xr:uid="{00000000-0005-0000-0000-0000675B0000}"/>
    <cellStyle name="Input 5 3 9" xfId="23419" xr:uid="{00000000-0005-0000-0000-0000685B0000}"/>
    <cellStyle name="Input 5 3 9 2" xfId="23420" xr:uid="{00000000-0005-0000-0000-0000695B0000}"/>
    <cellStyle name="Input 5 3 9 2 2" xfId="23421" xr:uid="{00000000-0005-0000-0000-00006A5B0000}"/>
    <cellStyle name="Input 5 3 9 3" xfId="23422" xr:uid="{00000000-0005-0000-0000-00006B5B0000}"/>
    <cellStyle name="Input 5 4" xfId="23423" xr:uid="{00000000-0005-0000-0000-00006C5B0000}"/>
    <cellStyle name="Input 5 4 10" xfId="23424" xr:uid="{00000000-0005-0000-0000-00006D5B0000}"/>
    <cellStyle name="Input 5 4 10 2" xfId="23425" xr:uid="{00000000-0005-0000-0000-00006E5B0000}"/>
    <cellStyle name="Input 5 4 10 2 2" xfId="23426" xr:uid="{00000000-0005-0000-0000-00006F5B0000}"/>
    <cellStyle name="Input 5 4 10 3" xfId="23427" xr:uid="{00000000-0005-0000-0000-0000705B0000}"/>
    <cellStyle name="Input 5 4 11" xfId="23428" xr:uid="{00000000-0005-0000-0000-0000715B0000}"/>
    <cellStyle name="Input 5 4 11 2" xfId="23429" xr:uid="{00000000-0005-0000-0000-0000725B0000}"/>
    <cellStyle name="Input 5 4 11 2 2" xfId="23430" xr:uid="{00000000-0005-0000-0000-0000735B0000}"/>
    <cellStyle name="Input 5 4 11 3" xfId="23431" xr:uid="{00000000-0005-0000-0000-0000745B0000}"/>
    <cellStyle name="Input 5 4 12" xfId="23432" xr:uid="{00000000-0005-0000-0000-0000755B0000}"/>
    <cellStyle name="Input 5 4 12 2" xfId="23433" xr:uid="{00000000-0005-0000-0000-0000765B0000}"/>
    <cellStyle name="Input 5 4 12 2 2" xfId="23434" xr:uid="{00000000-0005-0000-0000-0000775B0000}"/>
    <cellStyle name="Input 5 4 12 3" xfId="23435" xr:uid="{00000000-0005-0000-0000-0000785B0000}"/>
    <cellStyle name="Input 5 4 13" xfId="23436" xr:uid="{00000000-0005-0000-0000-0000795B0000}"/>
    <cellStyle name="Input 5 4 13 2" xfId="23437" xr:uid="{00000000-0005-0000-0000-00007A5B0000}"/>
    <cellStyle name="Input 5 4 13 2 2" xfId="23438" xr:uid="{00000000-0005-0000-0000-00007B5B0000}"/>
    <cellStyle name="Input 5 4 13 3" xfId="23439" xr:uid="{00000000-0005-0000-0000-00007C5B0000}"/>
    <cellStyle name="Input 5 4 14" xfId="23440" xr:uid="{00000000-0005-0000-0000-00007D5B0000}"/>
    <cellStyle name="Input 5 4 14 2" xfId="23441" xr:uid="{00000000-0005-0000-0000-00007E5B0000}"/>
    <cellStyle name="Input 5 4 14 2 2" xfId="23442" xr:uid="{00000000-0005-0000-0000-00007F5B0000}"/>
    <cellStyle name="Input 5 4 14 3" xfId="23443" xr:uid="{00000000-0005-0000-0000-0000805B0000}"/>
    <cellStyle name="Input 5 4 15" xfId="23444" xr:uid="{00000000-0005-0000-0000-0000815B0000}"/>
    <cellStyle name="Input 5 4 15 2" xfId="23445" xr:uid="{00000000-0005-0000-0000-0000825B0000}"/>
    <cellStyle name="Input 5 4 15 2 2" xfId="23446" xr:uid="{00000000-0005-0000-0000-0000835B0000}"/>
    <cellStyle name="Input 5 4 15 3" xfId="23447" xr:uid="{00000000-0005-0000-0000-0000845B0000}"/>
    <cellStyle name="Input 5 4 16" xfId="23448" xr:uid="{00000000-0005-0000-0000-0000855B0000}"/>
    <cellStyle name="Input 5 4 16 2" xfId="23449" xr:uid="{00000000-0005-0000-0000-0000865B0000}"/>
    <cellStyle name="Input 5 4 16 2 2" xfId="23450" xr:uid="{00000000-0005-0000-0000-0000875B0000}"/>
    <cellStyle name="Input 5 4 16 3" xfId="23451" xr:uid="{00000000-0005-0000-0000-0000885B0000}"/>
    <cellStyle name="Input 5 4 17" xfId="23452" xr:uid="{00000000-0005-0000-0000-0000895B0000}"/>
    <cellStyle name="Input 5 4 17 2" xfId="23453" xr:uid="{00000000-0005-0000-0000-00008A5B0000}"/>
    <cellStyle name="Input 5 4 17 2 2" xfId="23454" xr:uid="{00000000-0005-0000-0000-00008B5B0000}"/>
    <cellStyle name="Input 5 4 17 3" xfId="23455" xr:uid="{00000000-0005-0000-0000-00008C5B0000}"/>
    <cellStyle name="Input 5 4 18" xfId="23456" xr:uid="{00000000-0005-0000-0000-00008D5B0000}"/>
    <cellStyle name="Input 5 4 18 2" xfId="23457" xr:uid="{00000000-0005-0000-0000-00008E5B0000}"/>
    <cellStyle name="Input 5 4 19" xfId="23458" xr:uid="{00000000-0005-0000-0000-00008F5B0000}"/>
    <cellStyle name="Input 5 4 2" xfId="23459" xr:uid="{00000000-0005-0000-0000-0000905B0000}"/>
    <cellStyle name="Input 5 4 2 10" xfId="23460" xr:uid="{00000000-0005-0000-0000-0000915B0000}"/>
    <cellStyle name="Input 5 4 2 10 2" xfId="23461" xr:uid="{00000000-0005-0000-0000-0000925B0000}"/>
    <cellStyle name="Input 5 4 2 10 2 2" xfId="23462" xr:uid="{00000000-0005-0000-0000-0000935B0000}"/>
    <cellStyle name="Input 5 4 2 10 3" xfId="23463" xr:uid="{00000000-0005-0000-0000-0000945B0000}"/>
    <cellStyle name="Input 5 4 2 11" xfId="23464" xr:uid="{00000000-0005-0000-0000-0000955B0000}"/>
    <cellStyle name="Input 5 4 2 11 2" xfId="23465" xr:uid="{00000000-0005-0000-0000-0000965B0000}"/>
    <cellStyle name="Input 5 4 2 11 2 2" xfId="23466" xr:uid="{00000000-0005-0000-0000-0000975B0000}"/>
    <cellStyle name="Input 5 4 2 11 3" xfId="23467" xr:uid="{00000000-0005-0000-0000-0000985B0000}"/>
    <cellStyle name="Input 5 4 2 12" xfId="23468" xr:uid="{00000000-0005-0000-0000-0000995B0000}"/>
    <cellStyle name="Input 5 4 2 12 2" xfId="23469" xr:uid="{00000000-0005-0000-0000-00009A5B0000}"/>
    <cellStyle name="Input 5 4 2 12 2 2" xfId="23470" xr:uid="{00000000-0005-0000-0000-00009B5B0000}"/>
    <cellStyle name="Input 5 4 2 12 3" xfId="23471" xr:uid="{00000000-0005-0000-0000-00009C5B0000}"/>
    <cellStyle name="Input 5 4 2 13" xfId="23472" xr:uid="{00000000-0005-0000-0000-00009D5B0000}"/>
    <cellStyle name="Input 5 4 2 13 2" xfId="23473" xr:uid="{00000000-0005-0000-0000-00009E5B0000}"/>
    <cellStyle name="Input 5 4 2 13 2 2" xfId="23474" xr:uid="{00000000-0005-0000-0000-00009F5B0000}"/>
    <cellStyle name="Input 5 4 2 13 3" xfId="23475" xr:uid="{00000000-0005-0000-0000-0000A05B0000}"/>
    <cellStyle name="Input 5 4 2 14" xfId="23476" xr:uid="{00000000-0005-0000-0000-0000A15B0000}"/>
    <cellStyle name="Input 5 4 2 14 2" xfId="23477" xr:uid="{00000000-0005-0000-0000-0000A25B0000}"/>
    <cellStyle name="Input 5 4 2 14 2 2" xfId="23478" xr:uid="{00000000-0005-0000-0000-0000A35B0000}"/>
    <cellStyle name="Input 5 4 2 14 3" xfId="23479" xr:uid="{00000000-0005-0000-0000-0000A45B0000}"/>
    <cellStyle name="Input 5 4 2 15" xfId="23480" xr:uid="{00000000-0005-0000-0000-0000A55B0000}"/>
    <cellStyle name="Input 5 4 2 15 2" xfId="23481" xr:uid="{00000000-0005-0000-0000-0000A65B0000}"/>
    <cellStyle name="Input 5 4 2 15 2 2" xfId="23482" xr:uid="{00000000-0005-0000-0000-0000A75B0000}"/>
    <cellStyle name="Input 5 4 2 15 3" xfId="23483" xr:uid="{00000000-0005-0000-0000-0000A85B0000}"/>
    <cellStyle name="Input 5 4 2 16" xfId="23484" xr:uid="{00000000-0005-0000-0000-0000A95B0000}"/>
    <cellStyle name="Input 5 4 2 16 2" xfId="23485" xr:uid="{00000000-0005-0000-0000-0000AA5B0000}"/>
    <cellStyle name="Input 5 4 2 16 2 2" xfId="23486" xr:uid="{00000000-0005-0000-0000-0000AB5B0000}"/>
    <cellStyle name="Input 5 4 2 16 3" xfId="23487" xr:uid="{00000000-0005-0000-0000-0000AC5B0000}"/>
    <cellStyle name="Input 5 4 2 17" xfId="23488" xr:uid="{00000000-0005-0000-0000-0000AD5B0000}"/>
    <cellStyle name="Input 5 4 2 17 2" xfId="23489" xr:uid="{00000000-0005-0000-0000-0000AE5B0000}"/>
    <cellStyle name="Input 5 4 2 17 2 2" xfId="23490" xr:uid="{00000000-0005-0000-0000-0000AF5B0000}"/>
    <cellStyle name="Input 5 4 2 17 3" xfId="23491" xr:uid="{00000000-0005-0000-0000-0000B05B0000}"/>
    <cellStyle name="Input 5 4 2 18" xfId="23492" xr:uid="{00000000-0005-0000-0000-0000B15B0000}"/>
    <cellStyle name="Input 5 4 2 18 2" xfId="23493" xr:uid="{00000000-0005-0000-0000-0000B25B0000}"/>
    <cellStyle name="Input 5 4 2 18 2 2" xfId="23494" xr:uid="{00000000-0005-0000-0000-0000B35B0000}"/>
    <cellStyle name="Input 5 4 2 18 3" xfId="23495" xr:uid="{00000000-0005-0000-0000-0000B45B0000}"/>
    <cellStyle name="Input 5 4 2 19" xfId="23496" xr:uid="{00000000-0005-0000-0000-0000B55B0000}"/>
    <cellStyle name="Input 5 4 2 19 2" xfId="23497" xr:uid="{00000000-0005-0000-0000-0000B65B0000}"/>
    <cellStyle name="Input 5 4 2 19 2 2" xfId="23498" xr:uid="{00000000-0005-0000-0000-0000B75B0000}"/>
    <cellStyle name="Input 5 4 2 19 3" xfId="23499" xr:uid="{00000000-0005-0000-0000-0000B85B0000}"/>
    <cellStyle name="Input 5 4 2 2" xfId="23500" xr:uid="{00000000-0005-0000-0000-0000B95B0000}"/>
    <cellStyle name="Input 5 4 2 2 2" xfId="23501" xr:uid="{00000000-0005-0000-0000-0000BA5B0000}"/>
    <cellStyle name="Input 5 4 2 2 2 2" xfId="23502" xr:uid="{00000000-0005-0000-0000-0000BB5B0000}"/>
    <cellStyle name="Input 5 4 2 2 2 2 2" xfId="23503" xr:uid="{00000000-0005-0000-0000-0000BC5B0000}"/>
    <cellStyle name="Input 5 4 2 2 2 3" xfId="23504" xr:uid="{00000000-0005-0000-0000-0000BD5B0000}"/>
    <cellStyle name="Input 5 4 2 2 2 4" xfId="23505" xr:uid="{00000000-0005-0000-0000-0000BE5B0000}"/>
    <cellStyle name="Input 5 4 2 2 3" xfId="23506" xr:uid="{00000000-0005-0000-0000-0000BF5B0000}"/>
    <cellStyle name="Input 5 4 2 2 3 2" xfId="23507" xr:uid="{00000000-0005-0000-0000-0000C05B0000}"/>
    <cellStyle name="Input 5 4 2 2 4" xfId="23508" xr:uid="{00000000-0005-0000-0000-0000C15B0000}"/>
    <cellStyle name="Input 5 4 2 2 5" xfId="23509" xr:uid="{00000000-0005-0000-0000-0000C25B0000}"/>
    <cellStyle name="Input 5 4 2 20" xfId="23510" xr:uid="{00000000-0005-0000-0000-0000C35B0000}"/>
    <cellStyle name="Input 5 4 2 20 2" xfId="23511" xr:uid="{00000000-0005-0000-0000-0000C45B0000}"/>
    <cellStyle name="Input 5 4 2 20 2 2" xfId="23512" xr:uid="{00000000-0005-0000-0000-0000C55B0000}"/>
    <cellStyle name="Input 5 4 2 20 3" xfId="23513" xr:uid="{00000000-0005-0000-0000-0000C65B0000}"/>
    <cellStyle name="Input 5 4 2 21" xfId="23514" xr:uid="{00000000-0005-0000-0000-0000C75B0000}"/>
    <cellStyle name="Input 5 4 2 21 2" xfId="23515" xr:uid="{00000000-0005-0000-0000-0000C85B0000}"/>
    <cellStyle name="Input 5 4 2 22" xfId="23516" xr:uid="{00000000-0005-0000-0000-0000C95B0000}"/>
    <cellStyle name="Input 5 4 2 23" xfId="23517" xr:uid="{00000000-0005-0000-0000-0000CA5B0000}"/>
    <cellStyle name="Input 5 4 2 3" xfId="23518" xr:uid="{00000000-0005-0000-0000-0000CB5B0000}"/>
    <cellStyle name="Input 5 4 2 3 2" xfId="23519" xr:uid="{00000000-0005-0000-0000-0000CC5B0000}"/>
    <cellStyle name="Input 5 4 2 3 2 2" xfId="23520" xr:uid="{00000000-0005-0000-0000-0000CD5B0000}"/>
    <cellStyle name="Input 5 4 2 3 2 3" xfId="23521" xr:uid="{00000000-0005-0000-0000-0000CE5B0000}"/>
    <cellStyle name="Input 5 4 2 3 3" xfId="23522" xr:uid="{00000000-0005-0000-0000-0000CF5B0000}"/>
    <cellStyle name="Input 5 4 2 3 3 2" xfId="23523" xr:uid="{00000000-0005-0000-0000-0000D05B0000}"/>
    <cellStyle name="Input 5 4 2 3 4" xfId="23524" xr:uid="{00000000-0005-0000-0000-0000D15B0000}"/>
    <cellStyle name="Input 5 4 2 4" xfId="23525" xr:uid="{00000000-0005-0000-0000-0000D25B0000}"/>
    <cellStyle name="Input 5 4 2 4 2" xfId="23526" xr:uid="{00000000-0005-0000-0000-0000D35B0000}"/>
    <cellStyle name="Input 5 4 2 4 2 2" xfId="23527" xr:uid="{00000000-0005-0000-0000-0000D45B0000}"/>
    <cellStyle name="Input 5 4 2 4 3" xfId="23528" xr:uid="{00000000-0005-0000-0000-0000D55B0000}"/>
    <cellStyle name="Input 5 4 2 4 4" xfId="23529" xr:uid="{00000000-0005-0000-0000-0000D65B0000}"/>
    <cellStyle name="Input 5 4 2 5" xfId="23530" xr:uid="{00000000-0005-0000-0000-0000D75B0000}"/>
    <cellStyle name="Input 5 4 2 5 2" xfId="23531" xr:uid="{00000000-0005-0000-0000-0000D85B0000}"/>
    <cellStyle name="Input 5 4 2 5 2 2" xfId="23532" xr:uid="{00000000-0005-0000-0000-0000D95B0000}"/>
    <cellStyle name="Input 5 4 2 5 3" xfId="23533" xr:uid="{00000000-0005-0000-0000-0000DA5B0000}"/>
    <cellStyle name="Input 5 4 2 5 4" xfId="23534" xr:uid="{00000000-0005-0000-0000-0000DB5B0000}"/>
    <cellStyle name="Input 5 4 2 6" xfId="23535" xr:uid="{00000000-0005-0000-0000-0000DC5B0000}"/>
    <cellStyle name="Input 5 4 2 6 2" xfId="23536" xr:uid="{00000000-0005-0000-0000-0000DD5B0000}"/>
    <cellStyle name="Input 5 4 2 6 2 2" xfId="23537" xr:uid="{00000000-0005-0000-0000-0000DE5B0000}"/>
    <cellStyle name="Input 5 4 2 6 3" xfId="23538" xr:uid="{00000000-0005-0000-0000-0000DF5B0000}"/>
    <cellStyle name="Input 5 4 2 7" xfId="23539" xr:uid="{00000000-0005-0000-0000-0000E05B0000}"/>
    <cellStyle name="Input 5 4 2 7 2" xfId="23540" xr:uid="{00000000-0005-0000-0000-0000E15B0000}"/>
    <cellStyle name="Input 5 4 2 7 2 2" xfId="23541" xr:uid="{00000000-0005-0000-0000-0000E25B0000}"/>
    <cellStyle name="Input 5 4 2 7 3" xfId="23542" xr:uid="{00000000-0005-0000-0000-0000E35B0000}"/>
    <cellStyle name="Input 5 4 2 8" xfId="23543" xr:uid="{00000000-0005-0000-0000-0000E45B0000}"/>
    <cellStyle name="Input 5 4 2 8 2" xfId="23544" xr:uid="{00000000-0005-0000-0000-0000E55B0000}"/>
    <cellStyle name="Input 5 4 2 8 2 2" xfId="23545" xr:uid="{00000000-0005-0000-0000-0000E65B0000}"/>
    <cellStyle name="Input 5 4 2 8 3" xfId="23546" xr:uid="{00000000-0005-0000-0000-0000E75B0000}"/>
    <cellStyle name="Input 5 4 2 9" xfId="23547" xr:uid="{00000000-0005-0000-0000-0000E85B0000}"/>
    <cellStyle name="Input 5 4 2 9 2" xfId="23548" xr:uid="{00000000-0005-0000-0000-0000E95B0000}"/>
    <cellStyle name="Input 5 4 2 9 2 2" xfId="23549" xr:uid="{00000000-0005-0000-0000-0000EA5B0000}"/>
    <cellStyle name="Input 5 4 2 9 3" xfId="23550" xr:uid="{00000000-0005-0000-0000-0000EB5B0000}"/>
    <cellStyle name="Input 5 4 20" xfId="23551" xr:uid="{00000000-0005-0000-0000-0000EC5B0000}"/>
    <cellStyle name="Input 5 4 3" xfId="23552" xr:uid="{00000000-0005-0000-0000-0000ED5B0000}"/>
    <cellStyle name="Input 5 4 3 2" xfId="23553" xr:uid="{00000000-0005-0000-0000-0000EE5B0000}"/>
    <cellStyle name="Input 5 4 3 2 2" xfId="23554" xr:uid="{00000000-0005-0000-0000-0000EF5B0000}"/>
    <cellStyle name="Input 5 4 3 2 2 2" xfId="23555" xr:uid="{00000000-0005-0000-0000-0000F05B0000}"/>
    <cellStyle name="Input 5 4 3 2 3" xfId="23556" xr:uid="{00000000-0005-0000-0000-0000F15B0000}"/>
    <cellStyle name="Input 5 4 3 2 4" xfId="23557" xr:uid="{00000000-0005-0000-0000-0000F25B0000}"/>
    <cellStyle name="Input 5 4 3 3" xfId="23558" xr:uid="{00000000-0005-0000-0000-0000F35B0000}"/>
    <cellStyle name="Input 5 4 3 3 2" xfId="23559" xr:uid="{00000000-0005-0000-0000-0000F45B0000}"/>
    <cellStyle name="Input 5 4 3 4" xfId="23560" xr:uid="{00000000-0005-0000-0000-0000F55B0000}"/>
    <cellStyle name="Input 5 4 3 5" xfId="23561" xr:uid="{00000000-0005-0000-0000-0000F65B0000}"/>
    <cellStyle name="Input 5 4 4" xfId="23562" xr:uid="{00000000-0005-0000-0000-0000F75B0000}"/>
    <cellStyle name="Input 5 4 4 2" xfId="23563" xr:uid="{00000000-0005-0000-0000-0000F85B0000}"/>
    <cellStyle name="Input 5 4 4 2 2" xfId="23564" xr:uid="{00000000-0005-0000-0000-0000F95B0000}"/>
    <cellStyle name="Input 5 4 4 2 3" xfId="23565" xr:uid="{00000000-0005-0000-0000-0000FA5B0000}"/>
    <cellStyle name="Input 5 4 4 3" xfId="23566" xr:uid="{00000000-0005-0000-0000-0000FB5B0000}"/>
    <cellStyle name="Input 5 4 4 3 2" xfId="23567" xr:uid="{00000000-0005-0000-0000-0000FC5B0000}"/>
    <cellStyle name="Input 5 4 4 4" xfId="23568" xr:uid="{00000000-0005-0000-0000-0000FD5B0000}"/>
    <cellStyle name="Input 5 4 5" xfId="23569" xr:uid="{00000000-0005-0000-0000-0000FE5B0000}"/>
    <cellStyle name="Input 5 4 5 2" xfId="23570" xr:uid="{00000000-0005-0000-0000-0000FF5B0000}"/>
    <cellStyle name="Input 5 4 5 2 2" xfId="23571" xr:uid="{00000000-0005-0000-0000-0000005C0000}"/>
    <cellStyle name="Input 5 4 5 2 3" xfId="23572" xr:uid="{00000000-0005-0000-0000-0000015C0000}"/>
    <cellStyle name="Input 5 4 5 3" xfId="23573" xr:uid="{00000000-0005-0000-0000-0000025C0000}"/>
    <cellStyle name="Input 5 4 5 4" xfId="23574" xr:uid="{00000000-0005-0000-0000-0000035C0000}"/>
    <cellStyle name="Input 5 4 6" xfId="23575" xr:uid="{00000000-0005-0000-0000-0000045C0000}"/>
    <cellStyle name="Input 5 4 6 2" xfId="23576" xr:uid="{00000000-0005-0000-0000-0000055C0000}"/>
    <cellStyle name="Input 5 4 6 2 2" xfId="23577" xr:uid="{00000000-0005-0000-0000-0000065C0000}"/>
    <cellStyle name="Input 5 4 6 3" xfId="23578" xr:uid="{00000000-0005-0000-0000-0000075C0000}"/>
    <cellStyle name="Input 5 4 6 4" xfId="23579" xr:uid="{00000000-0005-0000-0000-0000085C0000}"/>
    <cellStyle name="Input 5 4 7" xfId="23580" xr:uid="{00000000-0005-0000-0000-0000095C0000}"/>
    <cellStyle name="Input 5 4 7 2" xfId="23581" xr:uid="{00000000-0005-0000-0000-00000A5C0000}"/>
    <cellStyle name="Input 5 4 7 2 2" xfId="23582" xr:uid="{00000000-0005-0000-0000-00000B5C0000}"/>
    <cellStyle name="Input 5 4 7 3" xfId="23583" xr:uid="{00000000-0005-0000-0000-00000C5C0000}"/>
    <cellStyle name="Input 5 4 8" xfId="23584" xr:uid="{00000000-0005-0000-0000-00000D5C0000}"/>
    <cellStyle name="Input 5 4 8 2" xfId="23585" xr:uid="{00000000-0005-0000-0000-00000E5C0000}"/>
    <cellStyle name="Input 5 4 8 2 2" xfId="23586" xr:uid="{00000000-0005-0000-0000-00000F5C0000}"/>
    <cellStyle name="Input 5 4 8 3" xfId="23587" xr:uid="{00000000-0005-0000-0000-0000105C0000}"/>
    <cellStyle name="Input 5 4 9" xfId="23588" xr:uid="{00000000-0005-0000-0000-0000115C0000}"/>
    <cellStyle name="Input 5 4 9 2" xfId="23589" xr:uid="{00000000-0005-0000-0000-0000125C0000}"/>
    <cellStyle name="Input 5 4 9 2 2" xfId="23590" xr:uid="{00000000-0005-0000-0000-0000135C0000}"/>
    <cellStyle name="Input 5 4 9 3" xfId="23591" xr:uid="{00000000-0005-0000-0000-0000145C0000}"/>
    <cellStyle name="Input 5 5" xfId="23592" xr:uid="{00000000-0005-0000-0000-0000155C0000}"/>
    <cellStyle name="Input 5 5 10" xfId="23593" xr:uid="{00000000-0005-0000-0000-0000165C0000}"/>
    <cellStyle name="Input 5 5 10 2" xfId="23594" xr:uid="{00000000-0005-0000-0000-0000175C0000}"/>
    <cellStyle name="Input 5 5 10 2 2" xfId="23595" xr:uid="{00000000-0005-0000-0000-0000185C0000}"/>
    <cellStyle name="Input 5 5 10 3" xfId="23596" xr:uid="{00000000-0005-0000-0000-0000195C0000}"/>
    <cellStyle name="Input 5 5 11" xfId="23597" xr:uid="{00000000-0005-0000-0000-00001A5C0000}"/>
    <cellStyle name="Input 5 5 11 2" xfId="23598" xr:uid="{00000000-0005-0000-0000-00001B5C0000}"/>
    <cellStyle name="Input 5 5 11 2 2" xfId="23599" xr:uid="{00000000-0005-0000-0000-00001C5C0000}"/>
    <cellStyle name="Input 5 5 11 3" xfId="23600" xr:uid="{00000000-0005-0000-0000-00001D5C0000}"/>
    <cellStyle name="Input 5 5 12" xfId="23601" xr:uid="{00000000-0005-0000-0000-00001E5C0000}"/>
    <cellStyle name="Input 5 5 12 2" xfId="23602" xr:uid="{00000000-0005-0000-0000-00001F5C0000}"/>
    <cellStyle name="Input 5 5 12 2 2" xfId="23603" xr:uid="{00000000-0005-0000-0000-0000205C0000}"/>
    <cellStyle name="Input 5 5 12 3" xfId="23604" xr:uid="{00000000-0005-0000-0000-0000215C0000}"/>
    <cellStyle name="Input 5 5 13" xfId="23605" xr:uid="{00000000-0005-0000-0000-0000225C0000}"/>
    <cellStyle name="Input 5 5 13 2" xfId="23606" xr:uid="{00000000-0005-0000-0000-0000235C0000}"/>
    <cellStyle name="Input 5 5 13 2 2" xfId="23607" xr:uid="{00000000-0005-0000-0000-0000245C0000}"/>
    <cellStyle name="Input 5 5 13 3" xfId="23608" xr:uid="{00000000-0005-0000-0000-0000255C0000}"/>
    <cellStyle name="Input 5 5 14" xfId="23609" xr:uid="{00000000-0005-0000-0000-0000265C0000}"/>
    <cellStyle name="Input 5 5 14 2" xfId="23610" xr:uid="{00000000-0005-0000-0000-0000275C0000}"/>
    <cellStyle name="Input 5 5 14 2 2" xfId="23611" xr:uid="{00000000-0005-0000-0000-0000285C0000}"/>
    <cellStyle name="Input 5 5 14 3" xfId="23612" xr:uid="{00000000-0005-0000-0000-0000295C0000}"/>
    <cellStyle name="Input 5 5 15" xfId="23613" xr:uid="{00000000-0005-0000-0000-00002A5C0000}"/>
    <cellStyle name="Input 5 5 15 2" xfId="23614" xr:uid="{00000000-0005-0000-0000-00002B5C0000}"/>
    <cellStyle name="Input 5 5 15 2 2" xfId="23615" xr:uid="{00000000-0005-0000-0000-00002C5C0000}"/>
    <cellStyle name="Input 5 5 15 3" xfId="23616" xr:uid="{00000000-0005-0000-0000-00002D5C0000}"/>
    <cellStyle name="Input 5 5 16" xfId="23617" xr:uid="{00000000-0005-0000-0000-00002E5C0000}"/>
    <cellStyle name="Input 5 5 16 2" xfId="23618" xr:uid="{00000000-0005-0000-0000-00002F5C0000}"/>
    <cellStyle name="Input 5 5 16 2 2" xfId="23619" xr:uid="{00000000-0005-0000-0000-0000305C0000}"/>
    <cellStyle name="Input 5 5 16 3" xfId="23620" xr:uid="{00000000-0005-0000-0000-0000315C0000}"/>
    <cellStyle name="Input 5 5 17" xfId="23621" xr:uid="{00000000-0005-0000-0000-0000325C0000}"/>
    <cellStyle name="Input 5 5 17 2" xfId="23622" xr:uid="{00000000-0005-0000-0000-0000335C0000}"/>
    <cellStyle name="Input 5 5 17 2 2" xfId="23623" xr:uid="{00000000-0005-0000-0000-0000345C0000}"/>
    <cellStyle name="Input 5 5 17 3" xfId="23624" xr:uid="{00000000-0005-0000-0000-0000355C0000}"/>
    <cellStyle name="Input 5 5 18" xfId="23625" xr:uid="{00000000-0005-0000-0000-0000365C0000}"/>
    <cellStyle name="Input 5 5 18 2" xfId="23626" xr:uid="{00000000-0005-0000-0000-0000375C0000}"/>
    <cellStyle name="Input 5 5 18 2 2" xfId="23627" xr:uid="{00000000-0005-0000-0000-0000385C0000}"/>
    <cellStyle name="Input 5 5 18 3" xfId="23628" xr:uid="{00000000-0005-0000-0000-0000395C0000}"/>
    <cellStyle name="Input 5 5 19" xfId="23629" xr:uid="{00000000-0005-0000-0000-00003A5C0000}"/>
    <cellStyle name="Input 5 5 19 2" xfId="23630" xr:uid="{00000000-0005-0000-0000-00003B5C0000}"/>
    <cellStyle name="Input 5 5 19 2 2" xfId="23631" xr:uid="{00000000-0005-0000-0000-00003C5C0000}"/>
    <cellStyle name="Input 5 5 19 3" xfId="23632" xr:uid="{00000000-0005-0000-0000-00003D5C0000}"/>
    <cellStyle name="Input 5 5 2" xfId="23633" xr:uid="{00000000-0005-0000-0000-00003E5C0000}"/>
    <cellStyle name="Input 5 5 2 10" xfId="23634" xr:uid="{00000000-0005-0000-0000-00003F5C0000}"/>
    <cellStyle name="Input 5 5 2 10 2" xfId="23635" xr:uid="{00000000-0005-0000-0000-0000405C0000}"/>
    <cellStyle name="Input 5 5 2 10 2 2" xfId="23636" xr:uid="{00000000-0005-0000-0000-0000415C0000}"/>
    <cellStyle name="Input 5 5 2 10 3" xfId="23637" xr:uid="{00000000-0005-0000-0000-0000425C0000}"/>
    <cellStyle name="Input 5 5 2 11" xfId="23638" xr:uid="{00000000-0005-0000-0000-0000435C0000}"/>
    <cellStyle name="Input 5 5 2 11 2" xfId="23639" xr:uid="{00000000-0005-0000-0000-0000445C0000}"/>
    <cellStyle name="Input 5 5 2 11 2 2" xfId="23640" xr:uid="{00000000-0005-0000-0000-0000455C0000}"/>
    <cellStyle name="Input 5 5 2 11 3" xfId="23641" xr:uid="{00000000-0005-0000-0000-0000465C0000}"/>
    <cellStyle name="Input 5 5 2 12" xfId="23642" xr:uid="{00000000-0005-0000-0000-0000475C0000}"/>
    <cellStyle name="Input 5 5 2 12 2" xfId="23643" xr:uid="{00000000-0005-0000-0000-0000485C0000}"/>
    <cellStyle name="Input 5 5 2 12 2 2" xfId="23644" xr:uid="{00000000-0005-0000-0000-0000495C0000}"/>
    <cellStyle name="Input 5 5 2 12 3" xfId="23645" xr:uid="{00000000-0005-0000-0000-00004A5C0000}"/>
    <cellStyle name="Input 5 5 2 13" xfId="23646" xr:uid="{00000000-0005-0000-0000-00004B5C0000}"/>
    <cellStyle name="Input 5 5 2 13 2" xfId="23647" xr:uid="{00000000-0005-0000-0000-00004C5C0000}"/>
    <cellStyle name="Input 5 5 2 13 2 2" xfId="23648" xr:uid="{00000000-0005-0000-0000-00004D5C0000}"/>
    <cellStyle name="Input 5 5 2 13 3" xfId="23649" xr:uid="{00000000-0005-0000-0000-00004E5C0000}"/>
    <cellStyle name="Input 5 5 2 14" xfId="23650" xr:uid="{00000000-0005-0000-0000-00004F5C0000}"/>
    <cellStyle name="Input 5 5 2 14 2" xfId="23651" xr:uid="{00000000-0005-0000-0000-0000505C0000}"/>
    <cellStyle name="Input 5 5 2 14 2 2" xfId="23652" xr:uid="{00000000-0005-0000-0000-0000515C0000}"/>
    <cellStyle name="Input 5 5 2 14 3" xfId="23653" xr:uid="{00000000-0005-0000-0000-0000525C0000}"/>
    <cellStyle name="Input 5 5 2 15" xfId="23654" xr:uid="{00000000-0005-0000-0000-0000535C0000}"/>
    <cellStyle name="Input 5 5 2 15 2" xfId="23655" xr:uid="{00000000-0005-0000-0000-0000545C0000}"/>
    <cellStyle name="Input 5 5 2 15 2 2" xfId="23656" xr:uid="{00000000-0005-0000-0000-0000555C0000}"/>
    <cellStyle name="Input 5 5 2 15 3" xfId="23657" xr:uid="{00000000-0005-0000-0000-0000565C0000}"/>
    <cellStyle name="Input 5 5 2 16" xfId="23658" xr:uid="{00000000-0005-0000-0000-0000575C0000}"/>
    <cellStyle name="Input 5 5 2 16 2" xfId="23659" xr:uid="{00000000-0005-0000-0000-0000585C0000}"/>
    <cellStyle name="Input 5 5 2 16 2 2" xfId="23660" xr:uid="{00000000-0005-0000-0000-0000595C0000}"/>
    <cellStyle name="Input 5 5 2 16 3" xfId="23661" xr:uid="{00000000-0005-0000-0000-00005A5C0000}"/>
    <cellStyle name="Input 5 5 2 17" xfId="23662" xr:uid="{00000000-0005-0000-0000-00005B5C0000}"/>
    <cellStyle name="Input 5 5 2 17 2" xfId="23663" xr:uid="{00000000-0005-0000-0000-00005C5C0000}"/>
    <cellStyle name="Input 5 5 2 17 2 2" xfId="23664" xr:uid="{00000000-0005-0000-0000-00005D5C0000}"/>
    <cellStyle name="Input 5 5 2 17 3" xfId="23665" xr:uid="{00000000-0005-0000-0000-00005E5C0000}"/>
    <cellStyle name="Input 5 5 2 18" xfId="23666" xr:uid="{00000000-0005-0000-0000-00005F5C0000}"/>
    <cellStyle name="Input 5 5 2 18 2" xfId="23667" xr:uid="{00000000-0005-0000-0000-0000605C0000}"/>
    <cellStyle name="Input 5 5 2 18 2 2" xfId="23668" xr:uid="{00000000-0005-0000-0000-0000615C0000}"/>
    <cellStyle name="Input 5 5 2 18 3" xfId="23669" xr:uid="{00000000-0005-0000-0000-0000625C0000}"/>
    <cellStyle name="Input 5 5 2 19" xfId="23670" xr:uid="{00000000-0005-0000-0000-0000635C0000}"/>
    <cellStyle name="Input 5 5 2 19 2" xfId="23671" xr:uid="{00000000-0005-0000-0000-0000645C0000}"/>
    <cellStyle name="Input 5 5 2 19 2 2" xfId="23672" xr:uid="{00000000-0005-0000-0000-0000655C0000}"/>
    <cellStyle name="Input 5 5 2 19 3" xfId="23673" xr:uid="{00000000-0005-0000-0000-0000665C0000}"/>
    <cellStyle name="Input 5 5 2 2" xfId="23674" xr:uid="{00000000-0005-0000-0000-0000675C0000}"/>
    <cellStyle name="Input 5 5 2 2 2" xfId="23675" xr:uid="{00000000-0005-0000-0000-0000685C0000}"/>
    <cellStyle name="Input 5 5 2 2 2 2" xfId="23676" xr:uid="{00000000-0005-0000-0000-0000695C0000}"/>
    <cellStyle name="Input 5 5 2 2 2 3" xfId="23677" xr:uid="{00000000-0005-0000-0000-00006A5C0000}"/>
    <cellStyle name="Input 5 5 2 2 3" xfId="23678" xr:uid="{00000000-0005-0000-0000-00006B5C0000}"/>
    <cellStyle name="Input 5 5 2 2 3 2" xfId="23679" xr:uid="{00000000-0005-0000-0000-00006C5C0000}"/>
    <cellStyle name="Input 5 5 2 2 4" xfId="23680" xr:uid="{00000000-0005-0000-0000-00006D5C0000}"/>
    <cellStyle name="Input 5 5 2 20" xfId="23681" xr:uid="{00000000-0005-0000-0000-00006E5C0000}"/>
    <cellStyle name="Input 5 5 2 20 2" xfId="23682" xr:uid="{00000000-0005-0000-0000-00006F5C0000}"/>
    <cellStyle name="Input 5 5 2 20 2 2" xfId="23683" xr:uid="{00000000-0005-0000-0000-0000705C0000}"/>
    <cellStyle name="Input 5 5 2 20 3" xfId="23684" xr:uid="{00000000-0005-0000-0000-0000715C0000}"/>
    <cellStyle name="Input 5 5 2 21" xfId="23685" xr:uid="{00000000-0005-0000-0000-0000725C0000}"/>
    <cellStyle name="Input 5 5 2 21 2" xfId="23686" xr:uid="{00000000-0005-0000-0000-0000735C0000}"/>
    <cellStyle name="Input 5 5 2 22" xfId="23687" xr:uid="{00000000-0005-0000-0000-0000745C0000}"/>
    <cellStyle name="Input 5 5 2 23" xfId="23688" xr:uid="{00000000-0005-0000-0000-0000755C0000}"/>
    <cellStyle name="Input 5 5 2 3" xfId="23689" xr:uid="{00000000-0005-0000-0000-0000765C0000}"/>
    <cellStyle name="Input 5 5 2 3 2" xfId="23690" xr:uid="{00000000-0005-0000-0000-0000775C0000}"/>
    <cellStyle name="Input 5 5 2 3 2 2" xfId="23691" xr:uid="{00000000-0005-0000-0000-0000785C0000}"/>
    <cellStyle name="Input 5 5 2 3 3" xfId="23692" xr:uid="{00000000-0005-0000-0000-0000795C0000}"/>
    <cellStyle name="Input 5 5 2 3 4" xfId="23693" xr:uid="{00000000-0005-0000-0000-00007A5C0000}"/>
    <cellStyle name="Input 5 5 2 4" xfId="23694" xr:uid="{00000000-0005-0000-0000-00007B5C0000}"/>
    <cellStyle name="Input 5 5 2 4 2" xfId="23695" xr:uid="{00000000-0005-0000-0000-00007C5C0000}"/>
    <cellStyle name="Input 5 5 2 4 2 2" xfId="23696" xr:uid="{00000000-0005-0000-0000-00007D5C0000}"/>
    <cellStyle name="Input 5 5 2 4 3" xfId="23697" xr:uid="{00000000-0005-0000-0000-00007E5C0000}"/>
    <cellStyle name="Input 5 5 2 4 4" xfId="23698" xr:uid="{00000000-0005-0000-0000-00007F5C0000}"/>
    <cellStyle name="Input 5 5 2 5" xfId="23699" xr:uid="{00000000-0005-0000-0000-0000805C0000}"/>
    <cellStyle name="Input 5 5 2 5 2" xfId="23700" xr:uid="{00000000-0005-0000-0000-0000815C0000}"/>
    <cellStyle name="Input 5 5 2 5 2 2" xfId="23701" xr:uid="{00000000-0005-0000-0000-0000825C0000}"/>
    <cellStyle name="Input 5 5 2 5 3" xfId="23702" xr:uid="{00000000-0005-0000-0000-0000835C0000}"/>
    <cellStyle name="Input 5 5 2 6" xfId="23703" xr:uid="{00000000-0005-0000-0000-0000845C0000}"/>
    <cellStyle name="Input 5 5 2 6 2" xfId="23704" xr:uid="{00000000-0005-0000-0000-0000855C0000}"/>
    <cellStyle name="Input 5 5 2 6 2 2" xfId="23705" xr:uid="{00000000-0005-0000-0000-0000865C0000}"/>
    <cellStyle name="Input 5 5 2 6 3" xfId="23706" xr:uid="{00000000-0005-0000-0000-0000875C0000}"/>
    <cellStyle name="Input 5 5 2 7" xfId="23707" xr:uid="{00000000-0005-0000-0000-0000885C0000}"/>
    <cellStyle name="Input 5 5 2 7 2" xfId="23708" xr:uid="{00000000-0005-0000-0000-0000895C0000}"/>
    <cellStyle name="Input 5 5 2 7 2 2" xfId="23709" xr:uid="{00000000-0005-0000-0000-00008A5C0000}"/>
    <cellStyle name="Input 5 5 2 7 3" xfId="23710" xr:uid="{00000000-0005-0000-0000-00008B5C0000}"/>
    <cellStyle name="Input 5 5 2 8" xfId="23711" xr:uid="{00000000-0005-0000-0000-00008C5C0000}"/>
    <cellStyle name="Input 5 5 2 8 2" xfId="23712" xr:uid="{00000000-0005-0000-0000-00008D5C0000}"/>
    <cellStyle name="Input 5 5 2 8 2 2" xfId="23713" xr:uid="{00000000-0005-0000-0000-00008E5C0000}"/>
    <cellStyle name="Input 5 5 2 8 3" xfId="23714" xr:uid="{00000000-0005-0000-0000-00008F5C0000}"/>
    <cellStyle name="Input 5 5 2 9" xfId="23715" xr:uid="{00000000-0005-0000-0000-0000905C0000}"/>
    <cellStyle name="Input 5 5 2 9 2" xfId="23716" xr:uid="{00000000-0005-0000-0000-0000915C0000}"/>
    <cellStyle name="Input 5 5 2 9 2 2" xfId="23717" xr:uid="{00000000-0005-0000-0000-0000925C0000}"/>
    <cellStyle name="Input 5 5 2 9 3" xfId="23718" xr:uid="{00000000-0005-0000-0000-0000935C0000}"/>
    <cellStyle name="Input 5 5 20" xfId="23719" xr:uid="{00000000-0005-0000-0000-0000945C0000}"/>
    <cellStyle name="Input 5 5 20 2" xfId="23720" xr:uid="{00000000-0005-0000-0000-0000955C0000}"/>
    <cellStyle name="Input 5 5 20 2 2" xfId="23721" xr:uid="{00000000-0005-0000-0000-0000965C0000}"/>
    <cellStyle name="Input 5 5 20 3" xfId="23722" xr:uid="{00000000-0005-0000-0000-0000975C0000}"/>
    <cellStyle name="Input 5 5 21" xfId="23723" xr:uid="{00000000-0005-0000-0000-0000985C0000}"/>
    <cellStyle name="Input 5 5 21 2" xfId="23724" xr:uid="{00000000-0005-0000-0000-0000995C0000}"/>
    <cellStyle name="Input 5 5 21 2 2" xfId="23725" xr:uid="{00000000-0005-0000-0000-00009A5C0000}"/>
    <cellStyle name="Input 5 5 21 3" xfId="23726" xr:uid="{00000000-0005-0000-0000-00009B5C0000}"/>
    <cellStyle name="Input 5 5 22" xfId="23727" xr:uid="{00000000-0005-0000-0000-00009C5C0000}"/>
    <cellStyle name="Input 5 5 22 2" xfId="23728" xr:uid="{00000000-0005-0000-0000-00009D5C0000}"/>
    <cellStyle name="Input 5 5 23" xfId="23729" xr:uid="{00000000-0005-0000-0000-00009E5C0000}"/>
    <cellStyle name="Input 5 5 24" xfId="23730" xr:uid="{00000000-0005-0000-0000-00009F5C0000}"/>
    <cellStyle name="Input 5 5 3" xfId="23731" xr:uid="{00000000-0005-0000-0000-0000A05C0000}"/>
    <cellStyle name="Input 5 5 3 2" xfId="23732" xr:uid="{00000000-0005-0000-0000-0000A15C0000}"/>
    <cellStyle name="Input 5 5 3 2 2" xfId="23733" xr:uid="{00000000-0005-0000-0000-0000A25C0000}"/>
    <cellStyle name="Input 5 5 3 2 3" xfId="23734" xr:uid="{00000000-0005-0000-0000-0000A35C0000}"/>
    <cellStyle name="Input 5 5 3 3" xfId="23735" xr:uid="{00000000-0005-0000-0000-0000A45C0000}"/>
    <cellStyle name="Input 5 5 3 3 2" xfId="23736" xr:uid="{00000000-0005-0000-0000-0000A55C0000}"/>
    <cellStyle name="Input 5 5 3 4" xfId="23737" xr:uid="{00000000-0005-0000-0000-0000A65C0000}"/>
    <cellStyle name="Input 5 5 4" xfId="23738" xr:uid="{00000000-0005-0000-0000-0000A75C0000}"/>
    <cellStyle name="Input 5 5 4 2" xfId="23739" xr:uid="{00000000-0005-0000-0000-0000A85C0000}"/>
    <cellStyle name="Input 5 5 4 2 2" xfId="23740" xr:uid="{00000000-0005-0000-0000-0000A95C0000}"/>
    <cellStyle name="Input 5 5 4 3" xfId="23741" xr:uid="{00000000-0005-0000-0000-0000AA5C0000}"/>
    <cellStyle name="Input 5 5 4 4" xfId="23742" xr:uid="{00000000-0005-0000-0000-0000AB5C0000}"/>
    <cellStyle name="Input 5 5 5" xfId="23743" xr:uid="{00000000-0005-0000-0000-0000AC5C0000}"/>
    <cellStyle name="Input 5 5 5 2" xfId="23744" xr:uid="{00000000-0005-0000-0000-0000AD5C0000}"/>
    <cellStyle name="Input 5 5 5 2 2" xfId="23745" xr:uid="{00000000-0005-0000-0000-0000AE5C0000}"/>
    <cellStyle name="Input 5 5 5 3" xfId="23746" xr:uid="{00000000-0005-0000-0000-0000AF5C0000}"/>
    <cellStyle name="Input 5 5 5 4" xfId="23747" xr:uid="{00000000-0005-0000-0000-0000B05C0000}"/>
    <cellStyle name="Input 5 5 6" xfId="23748" xr:uid="{00000000-0005-0000-0000-0000B15C0000}"/>
    <cellStyle name="Input 5 5 6 2" xfId="23749" xr:uid="{00000000-0005-0000-0000-0000B25C0000}"/>
    <cellStyle name="Input 5 5 6 2 2" xfId="23750" xr:uid="{00000000-0005-0000-0000-0000B35C0000}"/>
    <cellStyle name="Input 5 5 6 3" xfId="23751" xr:uid="{00000000-0005-0000-0000-0000B45C0000}"/>
    <cellStyle name="Input 5 5 7" xfId="23752" xr:uid="{00000000-0005-0000-0000-0000B55C0000}"/>
    <cellStyle name="Input 5 5 7 2" xfId="23753" xr:uid="{00000000-0005-0000-0000-0000B65C0000}"/>
    <cellStyle name="Input 5 5 7 2 2" xfId="23754" xr:uid="{00000000-0005-0000-0000-0000B75C0000}"/>
    <cellStyle name="Input 5 5 7 3" xfId="23755" xr:uid="{00000000-0005-0000-0000-0000B85C0000}"/>
    <cellStyle name="Input 5 5 8" xfId="23756" xr:uid="{00000000-0005-0000-0000-0000B95C0000}"/>
    <cellStyle name="Input 5 5 8 2" xfId="23757" xr:uid="{00000000-0005-0000-0000-0000BA5C0000}"/>
    <cellStyle name="Input 5 5 8 2 2" xfId="23758" xr:uid="{00000000-0005-0000-0000-0000BB5C0000}"/>
    <cellStyle name="Input 5 5 8 3" xfId="23759" xr:uid="{00000000-0005-0000-0000-0000BC5C0000}"/>
    <cellStyle name="Input 5 5 9" xfId="23760" xr:uid="{00000000-0005-0000-0000-0000BD5C0000}"/>
    <cellStyle name="Input 5 5 9 2" xfId="23761" xr:uid="{00000000-0005-0000-0000-0000BE5C0000}"/>
    <cellStyle name="Input 5 5 9 2 2" xfId="23762" xr:uid="{00000000-0005-0000-0000-0000BF5C0000}"/>
    <cellStyle name="Input 5 5 9 3" xfId="23763" xr:uid="{00000000-0005-0000-0000-0000C05C0000}"/>
    <cellStyle name="Input 5 6" xfId="23764" xr:uid="{00000000-0005-0000-0000-0000C15C0000}"/>
    <cellStyle name="Input 5 6 10" xfId="23765" xr:uid="{00000000-0005-0000-0000-0000C25C0000}"/>
    <cellStyle name="Input 5 6 10 2" xfId="23766" xr:uid="{00000000-0005-0000-0000-0000C35C0000}"/>
    <cellStyle name="Input 5 6 10 2 2" xfId="23767" xr:uid="{00000000-0005-0000-0000-0000C45C0000}"/>
    <cellStyle name="Input 5 6 10 3" xfId="23768" xr:uid="{00000000-0005-0000-0000-0000C55C0000}"/>
    <cellStyle name="Input 5 6 11" xfId="23769" xr:uid="{00000000-0005-0000-0000-0000C65C0000}"/>
    <cellStyle name="Input 5 6 11 2" xfId="23770" xr:uid="{00000000-0005-0000-0000-0000C75C0000}"/>
    <cellStyle name="Input 5 6 11 2 2" xfId="23771" xr:uid="{00000000-0005-0000-0000-0000C85C0000}"/>
    <cellStyle name="Input 5 6 11 3" xfId="23772" xr:uid="{00000000-0005-0000-0000-0000C95C0000}"/>
    <cellStyle name="Input 5 6 12" xfId="23773" xr:uid="{00000000-0005-0000-0000-0000CA5C0000}"/>
    <cellStyle name="Input 5 6 12 2" xfId="23774" xr:uid="{00000000-0005-0000-0000-0000CB5C0000}"/>
    <cellStyle name="Input 5 6 12 2 2" xfId="23775" xr:uid="{00000000-0005-0000-0000-0000CC5C0000}"/>
    <cellStyle name="Input 5 6 12 3" xfId="23776" xr:uid="{00000000-0005-0000-0000-0000CD5C0000}"/>
    <cellStyle name="Input 5 6 13" xfId="23777" xr:uid="{00000000-0005-0000-0000-0000CE5C0000}"/>
    <cellStyle name="Input 5 6 13 2" xfId="23778" xr:uid="{00000000-0005-0000-0000-0000CF5C0000}"/>
    <cellStyle name="Input 5 6 13 2 2" xfId="23779" xr:uid="{00000000-0005-0000-0000-0000D05C0000}"/>
    <cellStyle name="Input 5 6 13 3" xfId="23780" xr:uid="{00000000-0005-0000-0000-0000D15C0000}"/>
    <cellStyle name="Input 5 6 14" xfId="23781" xr:uid="{00000000-0005-0000-0000-0000D25C0000}"/>
    <cellStyle name="Input 5 6 14 2" xfId="23782" xr:uid="{00000000-0005-0000-0000-0000D35C0000}"/>
    <cellStyle name="Input 5 6 14 2 2" xfId="23783" xr:uid="{00000000-0005-0000-0000-0000D45C0000}"/>
    <cellStyle name="Input 5 6 14 3" xfId="23784" xr:uid="{00000000-0005-0000-0000-0000D55C0000}"/>
    <cellStyle name="Input 5 6 15" xfId="23785" xr:uid="{00000000-0005-0000-0000-0000D65C0000}"/>
    <cellStyle name="Input 5 6 15 2" xfId="23786" xr:uid="{00000000-0005-0000-0000-0000D75C0000}"/>
    <cellStyle name="Input 5 6 15 2 2" xfId="23787" xr:uid="{00000000-0005-0000-0000-0000D85C0000}"/>
    <cellStyle name="Input 5 6 15 3" xfId="23788" xr:uid="{00000000-0005-0000-0000-0000D95C0000}"/>
    <cellStyle name="Input 5 6 16" xfId="23789" xr:uid="{00000000-0005-0000-0000-0000DA5C0000}"/>
    <cellStyle name="Input 5 6 16 2" xfId="23790" xr:uid="{00000000-0005-0000-0000-0000DB5C0000}"/>
    <cellStyle name="Input 5 6 16 2 2" xfId="23791" xr:uid="{00000000-0005-0000-0000-0000DC5C0000}"/>
    <cellStyle name="Input 5 6 16 3" xfId="23792" xr:uid="{00000000-0005-0000-0000-0000DD5C0000}"/>
    <cellStyle name="Input 5 6 17" xfId="23793" xr:uid="{00000000-0005-0000-0000-0000DE5C0000}"/>
    <cellStyle name="Input 5 6 17 2" xfId="23794" xr:uid="{00000000-0005-0000-0000-0000DF5C0000}"/>
    <cellStyle name="Input 5 6 17 2 2" xfId="23795" xr:uid="{00000000-0005-0000-0000-0000E05C0000}"/>
    <cellStyle name="Input 5 6 17 3" xfId="23796" xr:uid="{00000000-0005-0000-0000-0000E15C0000}"/>
    <cellStyle name="Input 5 6 18" xfId="23797" xr:uid="{00000000-0005-0000-0000-0000E25C0000}"/>
    <cellStyle name="Input 5 6 18 2" xfId="23798" xr:uid="{00000000-0005-0000-0000-0000E35C0000}"/>
    <cellStyle name="Input 5 6 18 2 2" xfId="23799" xr:uid="{00000000-0005-0000-0000-0000E45C0000}"/>
    <cellStyle name="Input 5 6 18 3" xfId="23800" xr:uid="{00000000-0005-0000-0000-0000E55C0000}"/>
    <cellStyle name="Input 5 6 19" xfId="23801" xr:uid="{00000000-0005-0000-0000-0000E65C0000}"/>
    <cellStyle name="Input 5 6 19 2" xfId="23802" xr:uid="{00000000-0005-0000-0000-0000E75C0000}"/>
    <cellStyle name="Input 5 6 19 2 2" xfId="23803" xr:uid="{00000000-0005-0000-0000-0000E85C0000}"/>
    <cellStyle name="Input 5 6 19 3" xfId="23804" xr:uid="{00000000-0005-0000-0000-0000E95C0000}"/>
    <cellStyle name="Input 5 6 2" xfId="23805" xr:uid="{00000000-0005-0000-0000-0000EA5C0000}"/>
    <cellStyle name="Input 5 6 2 2" xfId="23806" xr:uid="{00000000-0005-0000-0000-0000EB5C0000}"/>
    <cellStyle name="Input 5 6 2 2 2" xfId="23807" xr:uid="{00000000-0005-0000-0000-0000EC5C0000}"/>
    <cellStyle name="Input 5 6 2 2 3" xfId="23808" xr:uid="{00000000-0005-0000-0000-0000ED5C0000}"/>
    <cellStyle name="Input 5 6 2 3" xfId="23809" xr:uid="{00000000-0005-0000-0000-0000EE5C0000}"/>
    <cellStyle name="Input 5 6 2 3 2" xfId="23810" xr:uid="{00000000-0005-0000-0000-0000EF5C0000}"/>
    <cellStyle name="Input 5 6 2 4" xfId="23811" xr:uid="{00000000-0005-0000-0000-0000F05C0000}"/>
    <cellStyle name="Input 5 6 20" xfId="23812" xr:uid="{00000000-0005-0000-0000-0000F15C0000}"/>
    <cellStyle name="Input 5 6 20 2" xfId="23813" xr:uid="{00000000-0005-0000-0000-0000F25C0000}"/>
    <cellStyle name="Input 5 6 20 2 2" xfId="23814" xr:uid="{00000000-0005-0000-0000-0000F35C0000}"/>
    <cellStyle name="Input 5 6 20 3" xfId="23815" xr:uid="{00000000-0005-0000-0000-0000F45C0000}"/>
    <cellStyle name="Input 5 6 21" xfId="23816" xr:uid="{00000000-0005-0000-0000-0000F55C0000}"/>
    <cellStyle name="Input 5 6 21 2" xfId="23817" xr:uid="{00000000-0005-0000-0000-0000F65C0000}"/>
    <cellStyle name="Input 5 6 22" xfId="23818" xr:uid="{00000000-0005-0000-0000-0000F75C0000}"/>
    <cellStyle name="Input 5 6 23" xfId="23819" xr:uid="{00000000-0005-0000-0000-0000F85C0000}"/>
    <cellStyle name="Input 5 6 3" xfId="23820" xr:uid="{00000000-0005-0000-0000-0000F95C0000}"/>
    <cellStyle name="Input 5 6 3 2" xfId="23821" xr:uid="{00000000-0005-0000-0000-0000FA5C0000}"/>
    <cellStyle name="Input 5 6 3 2 2" xfId="23822" xr:uid="{00000000-0005-0000-0000-0000FB5C0000}"/>
    <cellStyle name="Input 5 6 3 3" xfId="23823" xr:uid="{00000000-0005-0000-0000-0000FC5C0000}"/>
    <cellStyle name="Input 5 6 3 4" xfId="23824" xr:uid="{00000000-0005-0000-0000-0000FD5C0000}"/>
    <cellStyle name="Input 5 6 4" xfId="23825" xr:uid="{00000000-0005-0000-0000-0000FE5C0000}"/>
    <cellStyle name="Input 5 6 4 2" xfId="23826" xr:uid="{00000000-0005-0000-0000-0000FF5C0000}"/>
    <cellStyle name="Input 5 6 4 2 2" xfId="23827" xr:uid="{00000000-0005-0000-0000-0000005D0000}"/>
    <cellStyle name="Input 5 6 4 3" xfId="23828" xr:uid="{00000000-0005-0000-0000-0000015D0000}"/>
    <cellStyle name="Input 5 6 4 4" xfId="23829" xr:uid="{00000000-0005-0000-0000-0000025D0000}"/>
    <cellStyle name="Input 5 6 5" xfId="23830" xr:uid="{00000000-0005-0000-0000-0000035D0000}"/>
    <cellStyle name="Input 5 6 5 2" xfId="23831" xr:uid="{00000000-0005-0000-0000-0000045D0000}"/>
    <cellStyle name="Input 5 6 5 2 2" xfId="23832" xr:uid="{00000000-0005-0000-0000-0000055D0000}"/>
    <cellStyle name="Input 5 6 5 3" xfId="23833" xr:uid="{00000000-0005-0000-0000-0000065D0000}"/>
    <cellStyle name="Input 5 6 6" xfId="23834" xr:uid="{00000000-0005-0000-0000-0000075D0000}"/>
    <cellStyle name="Input 5 6 6 2" xfId="23835" xr:uid="{00000000-0005-0000-0000-0000085D0000}"/>
    <cellStyle name="Input 5 6 6 2 2" xfId="23836" xr:uid="{00000000-0005-0000-0000-0000095D0000}"/>
    <cellStyle name="Input 5 6 6 3" xfId="23837" xr:uid="{00000000-0005-0000-0000-00000A5D0000}"/>
    <cellStyle name="Input 5 6 7" xfId="23838" xr:uid="{00000000-0005-0000-0000-00000B5D0000}"/>
    <cellStyle name="Input 5 6 7 2" xfId="23839" xr:uid="{00000000-0005-0000-0000-00000C5D0000}"/>
    <cellStyle name="Input 5 6 7 2 2" xfId="23840" xr:uid="{00000000-0005-0000-0000-00000D5D0000}"/>
    <cellStyle name="Input 5 6 7 3" xfId="23841" xr:uid="{00000000-0005-0000-0000-00000E5D0000}"/>
    <cellStyle name="Input 5 6 8" xfId="23842" xr:uid="{00000000-0005-0000-0000-00000F5D0000}"/>
    <cellStyle name="Input 5 6 8 2" xfId="23843" xr:uid="{00000000-0005-0000-0000-0000105D0000}"/>
    <cellStyle name="Input 5 6 8 2 2" xfId="23844" xr:uid="{00000000-0005-0000-0000-0000115D0000}"/>
    <cellStyle name="Input 5 6 8 3" xfId="23845" xr:uid="{00000000-0005-0000-0000-0000125D0000}"/>
    <cellStyle name="Input 5 6 9" xfId="23846" xr:uid="{00000000-0005-0000-0000-0000135D0000}"/>
    <cellStyle name="Input 5 6 9 2" xfId="23847" xr:uid="{00000000-0005-0000-0000-0000145D0000}"/>
    <cellStyle name="Input 5 6 9 2 2" xfId="23848" xr:uid="{00000000-0005-0000-0000-0000155D0000}"/>
    <cellStyle name="Input 5 6 9 3" xfId="23849" xr:uid="{00000000-0005-0000-0000-0000165D0000}"/>
    <cellStyle name="Input 5 7" xfId="23850" xr:uid="{00000000-0005-0000-0000-0000175D0000}"/>
    <cellStyle name="Input 5 7 2" xfId="23851" xr:uid="{00000000-0005-0000-0000-0000185D0000}"/>
    <cellStyle name="Input 5 7 2 2" xfId="23852" xr:uid="{00000000-0005-0000-0000-0000195D0000}"/>
    <cellStyle name="Input 5 7 2 3" xfId="23853" xr:uid="{00000000-0005-0000-0000-00001A5D0000}"/>
    <cellStyle name="Input 5 7 3" xfId="23854" xr:uid="{00000000-0005-0000-0000-00001B5D0000}"/>
    <cellStyle name="Input 5 7 3 2" xfId="23855" xr:uid="{00000000-0005-0000-0000-00001C5D0000}"/>
    <cellStyle name="Input 5 7 4" xfId="23856" xr:uid="{00000000-0005-0000-0000-00001D5D0000}"/>
    <cellStyle name="Input 5 8" xfId="23857" xr:uid="{00000000-0005-0000-0000-00001E5D0000}"/>
    <cellStyle name="Input 5 8 2" xfId="23858" xr:uid="{00000000-0005-0000-0000-00001F5D0000}"/>
    <cellStyle name="Input 5 8 2 2" xfId="23859" xr:uid="{00000000-0005-0000-0000-0000205D0000}"/>
    <cellStyle name="Input 5 8 2 3" xfId="23860" xr:uid="{00000000-0005-0000-0000-0000215D0000}"/>
    <cellStyle name="Input 5 8 3" xfId="23861" xr:uid="{00000000-0005-0000-0000-0000225D0000}"/>
    <cellStyle name="Input 5 8 4" xfId="23862" xr:uid="{00000000-0005-0000-0000-0000235D0000}"/>
    <cellStyle name="Input 5 9" xfId="23863" xr:uid="{00000000-0005-0000-0000-0000245D0000}"/>
    <cellStyle name="Input 5 9 2" xfId="23864" xr:uid="{00000000-0005-0000-0000-0000255D0000}"/>
    <cellStyle name="Input 5 9 2 2" xfId="23865" xr:uid="{00000000-0005-0000-0000-0000265D0000}"/>
    <cellStyle name="Input 5 9 3" xfId="23866" xr:uid="{00000000-0005-0000-0000-0000275D0000}"/>
    <cellStyle name="Input 5 9 4" xfId="23867" xr:uid="{00000000-0005-0000-0000-0000285D0000}"/>
    <cellStyle name="Input 6" xfId="23868" xr:uid="{00000000-0005-0000-0000-0000295D0000}"/>
    <cellStyle name="Input 6 10" xfId="23869" xr:uid="{00000000-0005-0000-0000-00002A5D0000}"/>
    <cellStyle name="Input 6 10 2" xfId="23870" xr:uid="{00000000-0005-0000-0000-00002B5D0000}"/>
    <cellStyle name="Input 6 10 2 2" xfId="23871" xr:uid="{00000000-0005-0000-0000-00002C5D0000}"/>
    <cellStyle name="Input 6 10 3" xfId="23872" xr:uid="{00000000-0005-0000-0000-00002D5D0000}"/>
    <cellStyle name="Input 6 11" xfId="23873" xr:uid="{00000000-0005-0000-0000-00002E5D0000}"/>
    <cellStyle name="Input 6 11 2" xfId="23874" xr:uid="{00000000-0005-0000-0000-00002F5D0000}"/>
    <cellStyle name="Input 6 11 2 2" xfId="23875" xr:uid="{00000000-0005-0000-0000-0000305D0000}"/>
    <cellStyle name="Input 6 11 3" xfId="23876" xr:uid="{00000000-0005-0000-0000-0000315D0000}"/>
    <cellStyle name="Input 6 12" xfId="23877" xr:uid="{00000000-0005-0000-0000-0000325D0000}"/>
    <cellStyle name="Input 6 12 2" xfId="23878" xr:uid="{00000000-0005-0000-0000-0000335D0000}"/>
    <cellStyle name="Input 6 12 2 2" xfId="23879" xr:uid="{00000000-0005-0000-0000-0000345D0000}"/>
    <cellStyle name="Input 6 12 3" xfId="23880" xr:uid="{00000000-0005-0000-0000-0000355D0000}"/>
    <cellStyle name="Input 6 13" xfId="23881" xr:uid="{00000000-0005-0000-0000-0000365D0000}"/>
    <cellStyle name="Input 6 13 2" xfId="23882" xr:uid="{00000000-0005-0000-0000-0000375D0000}"/>
    <cellStyle name="Input 6 13 2 2" xfId="23883" xr:uid="{00000000-0005-0000-0000-0000385D0000}"/>
    <cellStyle name="Input 6 13 3" xfId="23884" xr:uid="{00000000-0005-0000-0000-0000395D0000}"/>
    <cellStyle name="Input 6 14" xfId="23885" xr:uid="{00000000-0005-0000-0000-00003A5D0000}"/>
    <cellStyle name="Input 6 14 2" xfId="23886" xr:uid="{00000000-0005-0000-0000-00003B5D0000}"/>
    <cellStyle name="Input 6 14 2 2" xfId="23887" xr:uid="{00000000-0005-0000-0000-00003C5D0000}"/>
    <cellStyle name="Input 6 14 3" xfId="23888" xr:uid="{00000000-0005-0000-0000-00003D5D0000}"/>
    <cellStyle name="Input 6 15" xfId="23889" xr:uid="{00000000-0005-0000-0000-00003E5D0000}"/>
    <cellStyle name="Input 6 15 2" xfId="23890" xr:uid="{00000000-0005-0000-0000-00003F5D0000}"/>
    <cellStyle name="Input 6 15 2 2" xfId="23891" xr:uid="{00000000-0005-0000-0000-0000405D0000}"/>
    <cellStyle name="Input 6 15 3" xfId="23892" xr:uid="{00000000-0005-0000-0000-0000415D0000}"/>
    <cellStyle name="Input 6 16" xfId="23893" xr:uid="{00000000-0005-0000-0000-0000425D0000}"/>
    <cellStyle name="Input 6 16 2" xfId="23894" xr:uid="{00000000-0005-0000-0000-0000435D0000}"/>
    <cellStyle name="Input 6 16 2 2" xfId="23895" xr:uid="{00000000-0005-0000-0000-0000445D0000}"/>
    <cellStyle name="Input 6 16 3" xfId="23896" xr:uid="{00000000-0005-0000-0000-0000455D0000}"/>
    <cellStyle name="Input 6 17" xfId="23897" xr:uid="{00000000-0005-0000-0000-0000465D0000}"/>
    <cellStyle name="Input 6 17 2" xfId="23898" xr:uid="{00000000-0005-0000-0000-0000475D0000}"/>
    <cellStyle name="Input 6 17 2 2" xfId="23899" xr:uid="{00000000-0005-0000-0000-0000485D0000}"/>
    <cellStyle name="Input 6 17 3" xfId="23900" xr:uid="{00000000-0005-0000-0000-0000495D0000}"/>
    <cellStyle name="Input 6 18" xfId="23901" xr:uid="{00000000-0005-0000-0000-00004A5D0000}"/>
    <cellStyle name="Input 6 18 2" xfId="23902" xr:uid="{00000000-0005-0000-0000-00004B5D0000}"/>
    <cellStyle name="Input 6 18 2 2" xfId="23903" xr:uid="{00000000-0005-0000-0000-00004C5D0000}"/>
    <cellStyle name="Input 6 18 3" xfId="23904" xr:uid="{00000000-0005-0000-0000-00004D5D0000}"/>
    <cellStyle name="Input 6 19" xfId="23905" xr:uid="{00000000-0005-0000-0000-00004E5D0000}"/>
    <cellStyle name="Input 6 19 2" xfId="23906" xr:uid="{00000000-0005-0000-0000-00004F5D0000}"/>
    <cellStyle name="Input 6 19 2 2" xfId="23907" xr:uid="{00000000-0005-0000-0000-0000505D0000}"/>
    <cellStyle name="Input 6 19 3" xfId="23908" xr:uid="{00000000-0005-0000-0000-0000515D0000}"/>
    <cellStyle name="Input 6 2" xfId="23909" xr:uid="{00000000-0005-0000-0000-0000525D0000}"/>
    <cellStyle name="Input 6 2 10" xfId="23910" xr:uid="{00000000-0005-0000-0000-0000535D0000}"/>
    <cellStyle name="Input 6 2 10 2" xfId="23911" xr:uid="{00000000-0005-0000-0000-0000545D0000}"/>
    <cellStyle name="Input 6 2 10 2 2" xfId="23912" xr:uid="{00000000-0005-0000-0000-0000555D0000}"/>
    <cellStyle name="Input 6 2 10 3" xfId="23913" xr:uid="{00000000-0005-0000-0000-0000565D0000}"/>
    <cellStyle name="Input 6 2 11" xfId="23914" xr:uid="{00000000-0005-0000-0000-0000575D0000}"/>
    <cellStyle name="Input 6 2 11 2" xfId="23915" xr:uid="{00000000-0005-0000-0000-0000585D0000}"/>
    <cellStyle name="Input 6 2 11 2 2" xfId="23916" xr:uid="{00000000-0005-0000-0000-0000595D0000}"/>
    <cellStyle name="Input 6 2 11 3" xfId="23917" xr:uid="{00000000-0005-0000-0000-00005A5D0000}"/>
    <cellStyle name="Input 6 2 12" xfId="23918" xr:uid="{00000000-0005-0000-0000-00005B5D0000}"/>
    <cellStyle name="Input 6 2 12 2" xfId="23919" xr:uid="{00000000-0005-0000-0000-00005C5D0000}"/>
    <cellStyle name="Input 6 2 12 2 2" xfId="23920" xr:uid="{00000000-0005-0000-0000-00005D5D0000}"/>
    <cellStyle name="Input 6 2 12 3" xfId="23921" xr:uid="{00000000-0005-0000-0000-00005E5D0000}"/>
    <cellStyle name="Input 6 2 13" xfId="23922" xr:uid="{00000000-0005-0000-0000-00005F5D0000}"/>
    <cellStyle name="Input 6 2 13 2" xfId="23923" xr:uid="{00000000-0005-0000-0000-0000605D0000}"/>
    <cellStyle name="Input 6 2 13 2 2" xfId="23924" xr:uid="{00000000-0005-0000-0000-0000615D0000}"/>
    <cellStyle name="Input 6 2 13 3" xfId="23925" xr:uid="{00000000-0005-0000-0000-0000625D0000}"/>
    <cellStyle name="Input 6 2 14" xfId="23926" xr:uid="{00000000-0005-0000-0000-0000635D0000}"/>
    <cellStyle name="Input 6 2 14 2" xfId="23927" xr:uid="{00000000-0005-0000-0000-0000645D0000}"/>
    <cellStyle name="Input 6 2 14 2 2" xfId="23928" xr:uid="{00000000-0005-0000-0000-0000655D0000}"/>
    <cellStyle name="Input 6 2 14 3" xfId="23929" xr:uid="{00000000-0005-0000-0000-0000665D0000}"/>
    <cellStyle name="Input 6 2 15" xfId="23930" xr:uid="{00000000-0005-0000-0000-0000675D0000}"/>
    <cellStyle name="Input 6 2 15 2" xfId="23931" xr:uid="{00000000-0005-0000-0000-0000685D0000}"/>
    <cellStyle name="Input 6 2 15 2 2" xfId="23932" xr:uid="{00000000-0005-0000-0000-0000695D0000}"/>
    <cellStyle name="Input 6 2 15 3" xfId="23933" xr:uid="{00000000-0005-0000-0000-00006A5D0000}"/>
    <cellStyle name="Input 6 2 16" xfId="23934" xr:uid="{00000000-0005-0000-0000-00006B5D0000}"/>
    <cellStyle name="Input 6 2 16 2" xfId="23935" xr:uid="{00000000-0005-0000-0000-00006C5D0000}"/>
    <cellStyle name="Input 6 2 16 2 2" xfId="23936" xr:uid="{00000000-0005-0000-0000-00006D5D0000}"/>
    <cellStyle name="Input 6 2 16 3" xfId="23937" xr:uid="{00000000-0005-0000-0000-00006E5D0000}"/>
    <cellStyle name="Input 6 2 17" xfId="23938" xr:uid="{00000000-0005-0000-0000-00006F5D0000}"/>
    <cellStyle name="Input 6 2 17 2" xfId="23939" xr:uid="{00000000-0005-0000-0000-0000705D0000}"/>
    <cellStyle name="Input 6 2 17 2 2" xfId="23940" xr:uid="{00000000-0005-0000-0000-0000715D0000}"/>
    <cellStyle name="Input 6 2 17 3" xfId="23941" xr:uid="{00000000-0005-0000-0000-0000725D0000}"/>
    <cellStyle name="Input 6 2 18" xfId="23942" xr:uid="{00000000-0005-0000-0000-0000735D0000}"/>
    <cellStyle name="Input 6 2 18 2" xfId="23943" xr:uid="{00000000-0005-0000-0000-0000745D0000}"/>
    <cellStyle name="Input 6 2 18 2 2" xfId="23944" xr:uid="{00000000-0005-0000-0000-0000755D0000}"/>
    <cellStyle name="Input 6 2 18 3" xfId="23945" xr:uid="{00000000-0005-0000-0000-0000765D0000}"/>
    <cellStyle name="Input 6 2 19" xfId="23946" xr:uid="{00000000-0005-0000-0000-0000775D0000}"/>
    <cellStyle name="Input 6 2 19 2" xfId="23947" xr:uid="{00000000-0005-0000-0000-0000785D0000}"/>
    <cellStyle name="Input 6 2 19 2 2" xfId="23948" xr:uid="{00000000-0005-0000-0000-0000795D0000}"/>
    <cellStyle name="Input 6 2 19 3" xfId="23949" xr:uid="{00000000-0005-0000-0000-00007A5D0000}"/>
    <cellStyle name="Input 6 2 2" xfId="23950" xr:uid="{00000000-0005-0000-0000-00007B5D0000}"/>
    <cellStyle name="Input 6 2 2 10" xfId="23951" xr:uid="{00000000-0005-0000-0000-00007C5D0000}"/>
    <cellStyle name="Input 6 2 2 10 2" xfId="23952" xr:uid="{00000000-0005-0000-0000-00007D5D0000}"/>
    <cellStyle name="Input 6 2 2 10 2 2" xfId="23953" xr:uid="{00000000-0005-0000-0000-00007E5D0000}"/>
    <cellStyle name="Input 6 2 2 10 3" xfId="23954" xr:uid="{00000000-0005-0000-0000-00007F5D0000}"/>
    <cellStyle name="Input 6 2 2 11" xfId="23955" xr:uid="{00000000-0005-0000-0000-0000805D0000}"/>
    <cellStyle name="Input 6 2 2 11 2" xfId="23956" xr:uid="{00000000-0005-0000-0000-0000815D0000}"/>
    <cellStyle name="Input 6 2 2 11 2 2" xfId="23957" xr:uid="{00000000-0005-0000-0000-0000825D0000}"/>
    <cellStyle name="Input 6 2 2 11 3" xfId="23958" xr:uid="{00000000-0005-0000-0000-0000835D0000}"/>
    <cellStyle name="Input 6 2 2 12" xfId="23959" xr:uid="{00000000-0005-0000-0000-0000845D0000}"/>
    <cellStyle name="Input 6 2 2 12 2" xfId="23960" xr:uid="{00000000-0005-0000-0000-0000855D0000}"/>
    <cellStyle name="Input 6 2 2 12 2 2" xfId="23961" xr:uid="{00000000-0005-0000-0000-0000865D0000}"/>
    <cellStyle name="Input 6 2 2 12 3" xfId="23962" xr:uid="{00000000-0005-0000-0000-0000875D0000}"/>
    <cellStyle name="Input 6 2 2 13" xfId="23963" xr:uid="{00000000-0005-0000-0000-0000885D0000}"/>
    <cellStyle name="Input 6 2 2 13 2" xfId="23964" xr:uid="{00000000-0005-0000-0000-0000895D0000}"/>
    <cellStyle name="Input 6 2 2 13 2 2" xfId="23965" xr:uid="{00000000-0005-0000-0000-00008A5D0000}"/>
    <cellStyle name="Input 6 2 2 13 3" xfId="23966" xr:uid="{00000000-0005-0000-0000-00008B5D0000}"/>
    <cellStyle name="Input 6 2 2 14" xfId="23967" xr:uid="{00000000-0005-0000-0000-00008C5D0000}"/>
    <cellStyle name="Input 6 2 2 14 2" xfId="23968" xr:uid="{00000000-0005-0000-0000-00008D5D0000}"/>
    <cellStyle name="Input 6 2 2 14 2 2" xfId="23969" xr:uid="{00000000-0005-0000-0000-00008E5D0000}"/>
    <cellStyle name="Input 6 2 2 14 3" xfId="23970" xr:uid="{00000000-0005-0000-0000-00008F5D0000}"/>
    <cellStyle name="Input 6 2 2 15" xfId="23971" xr:uid="{00000000-0005-0000-0000-0000905D0000}"/>
    <cellStyle name="Input 6 2 2 15 2" xfId="23972" xr:uid="{00000000-0005-0000-0000-0000915D0000}"/>
    <cellStyle name="Input 6 2 2 15 2 2" xfId="23973" xr:uid="{00000000-0005-0000-0000-0000925D0000}"/>
    <cellStyle name="Input 6 2 2 15 3" xfId="23974" xr:uid="{00000000-0005-0000-0000-0000935D0000}"/>
    <cellStyle name="Input 6 2 2 16" xfId="23975" xr:uid="{00000000-0005-0000-0000-0000945D0000}"/>
    <cellStyle name="Input 6 2 2 16 2" xfId="23976" xr:uid="{00000000-0005-0000-0000-0000955D0000}"/>
    <cellStyle name="Input 6 2 2 16 2 2" xfId="23977" xr:uid="{00000000-0005-0000-0000-0000965D0000}"/>
    <cellStyle name="Input 6 2 2 16 3" xfId="23978" xr:uid="{00000000-0005-0000-0000-0000975D0000}"/>
    <cellStyle name="Input 6 2 2 17" xfId="23979" xr:uid="{00000000-0005-0000-0000-0000985D0000}"/>
    <cellStyle name="Input 6 2 2 17 2" xfId="23980" xr:uid="{00000000-0005-0000-0000-0000995D0000}"/>
    <cellStyle name="Input 6 2 2 17 2 2" xfId="23981" xr:uid="{00000000-0005-0000-0000-00009A5D0000}"/>
    <cellStyle name="Input 6 2 2 17 3" xfId="23982" xr:uid="{00000000-0005-0000-0000-00009B5D0000}"/>
    <cellStyle name="Input 6 2 2 18" xfId="23983" xr:uid="{00000000-0005-0000-0000-00009C5D0000}"/>
    <cellStyle name="Input 6 2 2 18 2" xfId="23984" xr:uid="{00000000-0005-0000-0000-00009D5D0000}"/>
    <cellStyle name="Input 6 2 2 19" xfId="23985" xr:uid="{00000000-0005-0000-0000-00009E5D0000}"/>
    <cellStyle name="Input 6 2 2 2" xfId="23986" xr:uid="{00000000-0005-0000-0000-00009F5D0000}"/>
    <cellStyle name="Input 6 2 2 2 10" xfId="23987" xr:uid="{00000000-0005-0000-0000-0000A05D0000}"/>
    <cellStyle name="Input 6 2 2 2 10 2" xfId="23988" xr:uid="{00000000-0005-0000-0000-0000A15D0000}"/>
    <cellStyle name="Input 6 2 2 2 10 2 2" xfId="23989" xr:uid="{00000000-0005-0000-0000-0000A25D0000}"/>
    <cellStyle name="Input 6 2 2 2 10 3" xfId="23990" xr:uid="{00000000-0005-0000-0000-0000A35D0000}"/>
    <cellStyle name="Input 6 2 2 2 11" xfId="23991" xr:uid="{00000000-0005-0000-0000-0000A45D0000}"/>
    <cellStyle name="Input 6 2 2 2 11 2" xfId="23992" xr:uid="{00000000-0005-0000-0000-0000A55D0000}"/>
    <cellStyle name="Input 6 2 2 2 11 2 2" xfId="23993" xr:uid="{00000000-0005-0000-0000-0000A65D0000}"/>
    <cellStyle name="Input 6 2 2 2 11 3" xfId="23994" xr:uid="{00000000-0005-0000-0000-0000A75D0000}"/>
    <cellStyle name="Input 6 2 2 2 12" xfId="23995" xr:uid="{00000000-0005-0000-0000-0000A85D0000}"/>
    <cellStyle name="Input 6 2 2 2 12 2" xfId="23996" xr:uid="{00000000-0005-0000-0000-0000A95D0000}"/>
    <cellStyle name="Input 6 2 2 2 12 2 2" xfId="23997" xr:uid="{00000000-0005-0000-0000-0000AA5D0000}"/>
    <cellStyle name="Input 6 2 2 2 12 3" xfId="23998" xr:uid="{00000000-0005-0000-0000-0000AB5D0000}"/>
    <cellStyle name="Input 6 2 2 2 13" xfId="23999" xr:uid="{00000000-0005-0000-0000-0000AC5D0000}"/>
    <cellStyle name="Input 6 2 2 2 13 2" xfId="24000" xr:uid="{00000000-0005-0000-0000-0000AD5D0000}"/>
    <cellStyle name="Input 6 2 2 2 13 2 2" xfId="24001" xr:uid="{00000000-0005-0000-0000-0000AE5D0000}"/>
    <cellStyle name="Input 6 2 2 2 13 3" xfId="24002" xr:uid="{00000000-0005-0000-0000-0000AF5D0000}"/>
    <cellStyle name="Input 6 2 2 2 14" xfId="24003" xr:uid="{00000000-0005-0000-0000-0000B05D0000}"/>
    <cellStyle name="Input 6 2 2 2 14 2" xfId="24004" xr:uid="{00000000-0005-0000-0000-0000B15D0000}"/>
    <cellStyle name="Input 6 2 2 2 14 2 2" xfId="24005" xr:uid="{00000000-0005-0000-0000-0000B25D0000}"/>
    <cellStyle name="Input 6 2 2 2 14 3" xfId="24006" xr:uid="{00000000-0005-0000-0000-0000B35D0000}"/>
    <cellStyle name="Input 6 2 2 2 15" xfId="24007" xr:uid="{00000000-0005-0000-0000-0000B45D0000}"/>
    <cellStyle name="Input 6 2 2 2 15 2" xfId="24008" xr:uid="{00000000-0005-0000-0000-0000B55D0000}"/>
    <cellStyle name="Input 6 2 2 2 15 2 2" xfId="24009" xr:uid="{00000000-0005-0000-0000-0000B65D0000}"/>
    <cellStyle name="Input 6 2 2 2 15 3" xfId="24010" xr:uid="{00000000-0005-0000-0000-0000B75D0000}"/>
    <cellStyle name="Input 6 2 2 2 16" xfId="24011" xr:uid="{00000000-0005-0000-0000-0000B85D0000}"/>
    <cellStyle name="Input 6 2 2 2 16 2" xfId="24012" xr:uid="{00000000-0005-0000-0000-0000B95D0000}"/>
    <cellStyle name="Input 6 2 2 2 16 2 2" xfId="24013" xr:uid="{00000000-0005-0000-0000-0000BA5D0000}"/>
    <cellStyle name="Input 6 2 2 2 16 3" xfId="24014" xr:uid="{00000000-0005-0000-0000-0000BB5D0000}"/>
    <cellStyle name="Input 6 2 2 2 17" xfId="24015" xr:uid="{00000000-0005-0000-0000-0000BC5D0000}"/>
    <cellStyle name="Input 6 2 2 2 17 2" xfId="24016" xr:uid="{00000000-0005-0000-0000-0000BD5D0000}"/>
    <cellStyle name="Input 6 2 2 2 17 2 2" xfId="24017" xr:uid="{00000000-0005-0000-0000-0000BE5D0000}"/>
    <cellStyle name="Input 6 2 2 2 17 3" xfId="24018" xr:uid="{00000000-0005-0000-0000-0000BF5D0000}"/>
    <cellStyle name="Input 6 2 2 2 18" xfId="24019" xr:uid="{00000000-0005-0000-0000-0000C05D0000}"/>
    <cellStyle name="Input 6 2 2 2 18 2" xfId="24020" xr:uid="{00000000-0005-0000-0000-0000C15D0000}"/>
    <cellStyle name="Input 6 2 2 2 18 2 2" xfId="24021" xr:uid="{00000000-0005-0000-0000-0000C25D0000}"/>
    <cellStyle name="Input 6 2 2 2 18 3" xfId="24022" xr:uid="{00000000-0005-0000-0000-0000C35D0000}"/>
    <cellStyle name="Input 6 2 2 2 19" xfId="24023" xr:uid="{00000000-0005-0000-0000-0000C45D0000}"/>
    <cellStyle name="Input 6 2 2 2 19 2" xfId="24024" xr:uid="{00000000-0005-0000-0000-0000C55D0000}"/>
    <cellStyle name="Input 6 2 2 2 19 2 2" xfId="24025" xr:uid="{00000000-0005-0000-0000-0000C65D0000}"/>
    <cellStyle name="Input 6 2 2 2 19 3" xfId="24026" xr:uid="{00000000-0005-0000-0000-0000C75D0000}"/>
    <cellStyle name="Input 6 2 2 2 2" xfId="24027" xr:uid="{00000000-0005-0000-0000-0000C85D0000}"/>
    <cellStyle name="Input 6 2 2 2 2 2" xfId="24028" xr:uid="{00000000-0005-0000-0000-0000C95D0000}"/>
    <cellStyle name="Input 6 2 2 2 2 2 2" xfId="24029" xr:uid="{00000000-0005-0000-0000-0000CA5D0000}"/>
    <cellStyle name="Input 6 2 2 2 2 2 3" xfId="24030" xr:uid="{00000000-0005-0000-0000-0000CB5D0000}"/>
    <cellStyle name="Input 6 2 2 2 2 3" xfId="24031" xr:uid="{00000000-0005-0000-0000-0000CC5D0000}"/>
    <cellStyle name="Input 6 2 2 2 2 3 2" xfId="24032" xr:uid="{00000000-0005-0000-0000-0000CD5D0000}"/>
    <cellStyle name="Input 6 2 2 2 2 4" xfId="24033" xr:uid="{00000000-0005-0000-0000-0000CE5D0000}"/>
    <cellStyle name="Input 6 2 2 2 20" xfId="24034" xr:uid="{00000000-0005-0000-0000-0000CF5D0000}"/>
    <cellStyle name="Input 6 2 2 2 20 2" xfId="24035" xr:uid="{00000000-0005-0000-0000-0000D05D0000}"/>
    <cellStyle name="Input 6 2 2 2 20 2 2" xfId="24036" xr:uid="{00000000-0005-0000-0000-0000D15D0000}"/>
    <cellStyle name="Input 6 2 2 2 20 3" xfId="24037" xr:uid="{00000000-0005-0000-0000-0000D25D0000}"/>
    <cellStyle name="Input 6 2 2 2 21" xfId="24038" xr:uid="{00000000-0005-0000-0000-0000D35D0000}"/>
    <cellStyle name="Input 6 2 2 2 21 2" xfId="24039" xr:uid="{00000000-0005-0000-0000-0000D45D0000}"/>
    <cellStyle name="Input 6 2 2 2 22" xfId="24040" xr:uid="{00000000-0005-0000-0000-0000D55D0000}"/>
    <cellStyle name="Input 6 2 2 2 23" xfId="24041" xr:uid="{00000000-0005-0000-0000-0000D65D0000}"/>
    <cellStyle name="Input 6 2 2 2 3" xfId="24042" xr:uid="{00000000-0005-0000-0000-0000D75D0000}"/>
    <cellStyle name="Input 6 2 2 2 3 2" xfId="24043" xr:uid="{00000000-0005-0000-0000-0000D85D0000}"/>
    <cellStyle name="Input 6 2 2 2 3 2 2" xfId="24044" xr:uid="{00000000-0005-0000-0000-0000D95D0000}"/>
    <cellStyle name="Input 6 2 2 2 3 3" xfId="24045" xr:uid="{00000000-0005-0000-0000-0000DA5D0000}"/>
    <cellStyle name="Input 6 2 2 2 3 4" xfId="24046" xr:uid="{00000000-0005-0000-0000-0000DB5D0000}"/>
    <cellStyle name="Input 6 2 2 2 4" xfId="24047" xr:uid="{00000000-0005-0000-0000-0000DC5D0000}"/>
    <cellStyle name="Input 6 2 2 2 4 2" xfId="24048" xr:uid="{00000000-0005-0000-0000-0000DD5D0000}"/>
    <cellStyle name="Input 6 2 2 2 4 2 2" xfId="24049" xr:uid="{00000000-0005-0000-0000-0000DE5D0000}"/>
    <cellStyle name="Input 6 2 2 2 4 3" xfId="24050" xr:uid="{00000000-0005-0000-0000-0000DF5D0000}"/>
    <cellStyle name="Input 6 2 2 2 4 4" xfId="24051" xr:uid="{00000000-0005-0000-0000-0000E05D0000}"/>
    <cellStyle name="Input 6 2 2 2 5" xfId="24052" xr:uid="{00000000-0005-0000-0000-0000E15D0000}"/>
    <cellStyle name="Input 6 2 2 2 5 2" xfId="24053" xr:uid="{00000000-0005-0000-0000-0000E25D0000}"/>
    <cellStyle name="Input 6 2 2 2 5 2 2" xfId="24054" xr:uid="{00000000-0005-0000-0000-0000E35D0000}"/>
    <cellStyle name="Input 6 2 2 2 5 3" xfId="24055" xr:uid="{00000000-0005-0000-0000-0000E45D0000}"/>
    <cellStyle name="Input 6 2 2 2 6" xfId="24056" xr:uid="{00000000-0005-0000-0000-0000E55D0000}"/>
    <cellStyle name="Input 6 2 2 2 6 2" xfId="24057" xr:uid="{00000000-0005-0000-0000-0000E65D0000}"/>
    <cellStyle name="Input 6 2 2 2 6 2 2" xfId="24058" xr:uid="{00000000-0005-0000-0000-0000E75D0000}"/>
    <cellStyle name="Input 6 2 2 2 6 3" xfId="24059" xr:uid="{00000000-0005-0000-0000-0000E85D0000}"/>
    <cellStyle name="Input 6 2 2 2 7" xfId="24060" xr:uid="{00000000-0005-0000-0000-0000E95D0000}"/>
    <cellStyle name="Input 6 2 2 2 7 2" xfId="24061" xr:uid="{00000000-0005-0000-0000-0000EA5D0000}"/>
    <cellStyle name="Input 6 2 2 2 7 2 2" xfId="24062" xr:uid="{00000000-0005-0000-0000-0000EB5D0000}"/>
    <cellStyle name="Input 6 2 2 2 7 3" xfId="24063" xr:uid="{00000000-0005-0000-0000-0000EC5D0000}"/>
    <cellStyle name="Input 6 2 2 2 8" xfId="24064" xr:uid="{00000000-0005-0000-0000-0000ED5D0000}"/>
    <cellStyle name="Input 6 2 2 2 8 2" xfId="24065" xr:uid="{00000000-0005-0000-0000-0000EE5D0000}"/>
    <cellStyle name="Input 6 2 2 2 8 2 2" xfId="24066" xr:uid="{00000000-0005-0000-0000-0000EF5D0000}"/>
    <cellStyle name="Input 6 2 2 2 8 3" xfId="24067" xr:uid="{00000000-0005-0000-0000-0000F05D0000}"/>
    <cellStyle name="Input 6 2 2 2 9" xfId="24068" xr:uid="{00000000-0005-0000-0000-0000F15D0000}"/>
    <cellStyle name="Input 6 2 2 2 9 2" xfId="24069" xr:uid="{00000000-0005-0000-0000-0000F25D0000}"/>
    <cellStyle name="Input 6 2 2 2 9 2 2" xfId="24070" xr:uid="{00000000-0005-0000-0000-0000F35D0000}"/>
    <cellStyle name="Input 6 2 2 2 9 3" xfId="24071" xr:uid="{00000000-0005-0000-0000-0000F45D0000}"/>
    <cellStyle name="Input 6 2 2 20" xfId="24072" xr:uid="{00000000-0005-0000-0000-0000F55D0000}"/>
    <cellStyle name="Input 6 2 2 3" xfId="24073" xr:uid="{00000000-0005-0000-0000-0000F65D0000}"/>
    <cellStyle name="Input 6 2 2 3 2" xfId="24074" xr:uid="{00000000-0005-0000-0000-0000F75D0000}"/>
    <cellStyle name="Input 6 2 2 3 2 2" xfId="24075" xr:uid="{00000000-0005-0000-0000-0000F85D0000}"/>
    <cellStyle name="Input 6 2 2 3 2 3" xfId="24076" xr:uid="{00000000-0005-0000-0000-0000F95D0000}"/>
    <cellStyle name="Input 6 2 2 3 3" xfId="24077" xr:uid="{00000000-0005-0000-0000-0000FA5D0000}"/>
    <cellStyle name="Input 6 2 2 3 3 2" xfId="24078" xr:uid="{00000000-0005-0000-0000-0000FB5D0000}"/>
    <cellStyle name="Input 6 2 2 3 4" xfId="24079" xr:uid="{00000000-0005-0000-0000-0000FC5D0000}"/>
    <cellStyle name="Input 6 2 2 4" xfId="24080" xr:uid="{00000000-0005-0000-0000-0000FD5D0000}"/>
    <cellStyle name="Input 6 2 2 4 2" xfId="24081" xr:uid="{00000000-0005-0000-0000-0000FE5D0000}"/>
    <cellStyle name="Input 6 2 2 4 2 2" xfId="24082" xr:uid="{00000000-0005-0000-0000-0000FF5D0000}"/>
    <cellStyle name="Input 6 2 2 4 3" xfId="24083" xr:uid="{00000000-0005-0000-0000-0000005E0000}"/>
    <cellStyle name="Input 6 2 2 4 4" xfId="24084" xr:uid="{00000000-0005-0000-0000-0000015E0000}"/>
    <cellStyle name="Input 6 2 2 5" xfId="24085" xr:uid="{00000000-0005-0000-0000-0000025E0000}"/>
    <cellStyle name="Input 6 2 2 5 2" xfId="24086" xr:uid="{00000000-0005-0000-0000-0000035E0000}"/>
    <cellStyle name="Input 6 2 2 5 2 2" xfId="24087" xr:uid="{00000000-0005-0000-0000-0000045E0000}"/>
    <cellStyle name="Input 6 2 2 5 3" xfId="24088" xr:uid="{00000000-0005-0000-0000-0000055E0000}"/>
    <cellStyle name="Input 6 2 2 5 4" xfId="24089" xr:uid="{00000000-0005-0000-0000-0000065E0000}"/>
    <cellStyle name="Input 6 2 2 6" xfId="24090" xr:uid="{00000000-0005-0000-0000-0000075E0000}"/>
    <cellStyle name="Input 6 2 2 6 2" xfId="24091" xr:uid="{00000000-0005-0000-0000-0000085E0000}"/>
    <cellStyle name="Input 6 2 2 6 2 2" xfId="24092" xr:uid="{00000000-0005-0000-0000-0000095E0000}"/>
    <cellStyle name="Input 6 2 2 6 3" xfId="24093" xr:uid="{00000000-0005-0000-0000-00000A5E0000}"/>
    <cellStyle name="Input 6 2 2 7" xfId="24094" xr:uid="{00000000-0005-0000-0000-00000B5E0000}"/>
    <cellStyle name="Input 6 2 2 7 2" xfId="24095" xr:uid="{00000000-0005-0000-0000-00000C5E0000}"/>
    <cellStyle name="Input 6 2 2 7 2 2" xfId="24096" xr:uid="{00000000-0005-0000-0000-00000D5E0000}"/>
    <cellStyle name="Input 6 2 2 7 3" xfId="24097" xr:uid="{00000000-0005-0000-0000-00000E5E0000}"/>
    <cellStyle name="Input 6 2 2 8" xfId="24098" xr:uid="{00000000-0005-0000-0000-00000F5E0000}"/>
    <cellStyle name="Input 6 2 2 8 2" xfId="24099" xr:uid="{00000000-0005-0000-0000-0000105E0000}"/>
    <cellStyle name="Input 6 2 2 8 2 2" xfId="24100" xr:uid="{00000000-0005-0000-0000-0000115E0000}"/>
    <cellStyle name="Input 6 2 2 8 3" xfId="24101" xr:uid="{00000000-0005-0000-0000-0000125E0000}"/>
    <cellStyle name="Input 6 2 2 9" xfId="24102" xr:uid="{00000000-0005-0000-0000-0000135E0000}"/>
    <cellStyle name="Input 6 2 2 9 2" xfId="24103" xr:uid="{00000000-0005-0000-0000-0000145E0000}"/>
    <cellStyle name="Input 6 2 2 9 2 2" xfId="24104" xr:uid="{00000000-0005-0000-0000-0000155E0000}"/>
    <cellStyle name="Input 6 2 2 9 3" xfId="24105" xr:uid="{00000000-0005-0000-0000-0000165E0000}"/>
    <cellStyle name="Input 6 2 20" xfId="24106" xr:uid="{00000000-0005-0000-0000-0000175E0000}"/>
    <cellStyle name="Input 6 2 20 2" xfId="24107" xr:uid="{00000000-0005-0000-0000-0000185E0000}"/>
    <cellStyle name="Input 6 2 20 2 2" xfId="24108" xr:uid="{00000000-0005-0000-0000-0000195E0000}"/>
    <cellStyle name="Input 6 2 20 3" xfId="24109" xr:uid="{00000000-0005-0000-0000-00001A5E0000}"/>
    <cellStyle name="Input 6 2 21" xfId="24110" xr:uid="{00000000-0005-0000-0000-00001B5E0000}"/>
    <cellStyle name="Input 6 2 21 2" xfId="24111" xr:uid="{00000000-0005-0000-0000-00001C5E0000}"/>
    <cellStyle name="Input 6 2 22" xfId="24112" xr:uid="{00000000-0005-0000-0000-00001D5E0000}"/>
    <cellStyle name="Input 6 2 23" xfId="24113" xr:uid="{00000000-0005-0000-0000-00001E5E0000}"/>
    <cellStyle name="Input 6 2 3" xfId="24114" xr:uid="{00000000-0005-0000-0000-00001F5E0000}"/>
    <cellStyle name="Input 6 2 3 10" xfId="24115" xr:uid="{00000000-0005-0000-0000-0000205E0000}"/>
    <cellStyle name="Input 6 2 3 10 2" xfId="24116" xr:uid="{00000000-0005-0000-0000-0000215E0000}"/>
    <cellStyle name="Input 6 2 3 10 2 2" xfId="24117" xr:uid="{00000000-0005-0000-0000-0000225E0000}"/>
    <cellStyle name="Input 6 2 3 10 3" xfId="24118" xr:uid="{00000000-0005-0000-0000-0000235E0000}"/>
    <cellStyle name="Input 6 2 3 11" xfId="24119" xr:uid="{00000000-0005-0000-0000-0000245E0000}"/>
    <cellStyle name="Input 6 2 3 11 2" xfId="24120" xr:uid="{00000000-0005-0000-0000-0000255E0000}"/>
    <cellStyle name="Input 6 2 3 11 2 2" xfId="24121" xr:uid="{00000000-0005-0000-0000-0000265E0000}"/>
    <cellStyle name="Input 6 2 3 11 3" xfId="24122" xr:uid="{00000000-0005-0000-0000-0000275E0000}"/>
    <cellStyle name="Input 6 2 3 12" xfId="24123" xr:uid="{00000000-0005-0000-0000-0000285E0000}"/>
    <cellStyle name="Input 6 2 3 12 2" xfId="24124" xr:uid="{00000000-0005-0000-0000-0000295E0000}"/>
    <cellStyle name="Input 6 2 3 12 2 2" xfId="24125" xr:uid="{00000000-0005-0000-0000-00002A5E0000}"/>
    <cellStyle name="Input 6 2 3 12 3" xfId="24126" xr:uid="{00000000-0005-0000-0000-00002B5E0000}"/>
    <cellStyle name="Input 6 2 3 13" xfId="24127" xr:uid="{00000000-0005-0000-0000-00002C5E0000}"/>
    <cellStyle name="Input 6 2 3 13 2" xfId="24128" xr:uid="{00000000-0005-0000-0000-00002D5E0000}"/>
    <cellStyle name="Input 6 2 3 13 2 2" xfId="24129" xr:uid="{00000000-0005-0000-0000-00002E5E0000}"/>
    <cellStyle name="Input 6 2 3 13 3" xfId="24130" xr:uid="{00000000-0005-0000-0000-00002F5E0000}"/>
    <cellStyle name="Input 6 2 3 14" xfId="24131" xr:uid="{00000000-0005-0000-0000-0000305E0000}"/>
    <cellStyle name="Input 6 2 3 14 2" xfId="24132" xr:uid="{00000000-0005-0000-0000-0000315E0000}"/>
    <cellStyle name="Input 6 2 3 14 2 2" xfId="24133" xr:uid="{00000000-0005-0000-0000-0000325E0000}"/>
    <cellStyle name="Input 6 2 3 14 3" xfId="24134" xr:uid="{00000000-0005-0000-0000-0000335E0000}"/>
    <cellStyle name="Input 6 2 3 15" xfId="24135" xr:uid="{00000000-0005-0000-0000-0000345E0000}"/>
    <cellStyle name="Input 6 2 3 15 2" xfId="24136" xr:uid="{00000000-0005-0000-0000-0000355E0000}"/>
    <cellStyle name="Input 6 2 3 15 2 2" xfId="24137" xr:uid="{00000000-0005-0000-0000-0000365E0000}"/>
    <cellStyle name="Input 6 2 3 15 3" xfId="24138" xr:uid="{00000000-0005-0000-0000-0000375E0000}"/>
    <cellStyle name="Input 6 2 3 16" xfId="24139" xr:uid="{00000000-0005-0000-0000-0000385E0000}"/>
    <cellStyle name="Input 6 2 3 16 2" xfId="24140" xr:uid="{00000000-0005-0000-0000-0000395E0000}"/>
    <cellStyle name="Input 6 2 3 16 2 2" xfId="24141" xr:uid="{00000000-0005-0000-0000-00003A5E0000}"/>
    <cellStyle name="Input 6 2 3 16 3" xfId="24142" xr:uid="{00000000-0005-0000-0000-00003B5E0000}"/>
    <cellStyle name="Input 6 2 3 17" xfId="24143" xr:uid="{00000000-0005-0000-0000-00003C5E0000}"/>
    <cellStyle name="Input 6 2 3 17 2" xfId="24144" xr:uid="{00000000-0005-0000-0000-00003D5E0000}"/>
    <cellStyle name="Input 6 2 3 17 2 2" xfId="24145" xr:uid="{00000000-0005-0000-0000-00003E5E0000}"/>
    <cellStyle name="Input 6 2 3 17 3" xfId="24146" xr:uid="{00000000-0005-0000-0000-00003F5E0000}"/>
    <cellStyle name="Input 6 2 3 18" xfId="24147" xr:uid="{00000000-0005-0000-0000-0000405E0000}"/>
    <cellStyle name="Input 6 2 3 18 2" xfId="24148" xr:uid="{00000000-0005-0000-0000-0000415E0000}"/>
    <cellStyle name="Input 6 2 3 19" xfId="24149" xr:uid="{00000000-0005-0000-0000-0000425E0000}"/>
    <cellStyle name="Input 6 2 3 2" xfId="24150" xr:uid="{00000000-0005-0000-0000-0000435E0000}"/>
    <cellStyle name="Input 6 2 3 2 10" xfId="24151" xr:uid="{00000000-0005-0000-0000-0000445E0000}"/>
    <cellStyle name="Input 6 2 3 2 10 2" xfId="24152" xr:uid="{00000000-0005-0000-0000-0000455E0000}"/>
    <cellStyle name="Input 6 2 3 2 10 2 2" xfId="24153" xr:uid="{00000000-0005-0000-0000-0000465E0000}"/>
    <cellStyle name="Input 6 2 3 2 10 3" xfId="24154" xr:uid="{00000000-0005-0000-0000-0000475E0000}"/>
    <cellStyle name="Input 6 2 3 2 11" xfId="24155" xr:uid="{00000000-0005-0000-0000-0000485E0000}"/>
    <cellStyle name="Input 6 2 3 2 11 2" xfId="24156" xr:uid="{00000000-0005-0000-0000-0000495E0000}"/>
    <cellStyle name="Input 6 2 3 2 11 2 2" xfId="24157" xr:uid="{00000000-0005-0000-0000-00004A5E0000}"/>
    <cellStyle name="Input 6 2 3 2 11 3" xfId="24158" xr:uid="{00000000-0005-0000-0000-00004B5E0000}"/>
    <cellStyle name="Input 6 2 3 2 12" xfId="24159" xr:uid="{00000000-0005-0000-0000-00004C5E0000}"/>
    <cellStyle name="Input 6 2 3 2 12 2" xfId="24160" xr:uid="{00000000-0005-0000-0000-00004D5E0000}"/>
    <cellStyle name="Input 6 2 3 2 12 2 2" xfId="24161" xr:uid="{00000000-0005-0000-0000-00004E5E0000}"/>
    <cellStyle name="Input 6 2 3 2 12 3" xfId="24162" xr:uid="{00000000-0005-0000-0000-00004F5E0000}"/>
    <cellStyle name="Input 6 2 3 2 13" xfId="24163" xr:uid="{00000000-0005-0000-0000-0000505E0000}"/>
    <cellStyle name="Input 6 2 3 2 13 2" xfId="24164" xr:uid="{00000000-0005-0000-0000-0000515E0000}"/>
    <cellStyle name="Input 6 2 3 2 13 2 2" xfId="24165" xr:uid="{00000000-0005-0000-0000-0000525E0000}"/>
    <cellStyle name="Input 6 2 3 2 13 3" xfId="24166" xr:uid="{00000000-0005-0000-0000-0000535E0000}"/>
    <cellStyle name="Input 6 2 3 2 14" xfId="24167" xr:uid="{00000000-0005-0000-0000-0000545E0000}"/>
    <cellStyle name="Input 6 2 3 2 14 2" xfId="24168" xr:uid="{00000000-0005-0000-0000-0000555E0000}"/>
    <cellStyle name="Input 6 2 3 2 14 2 2" xfId="24169" xr:uid="{00000000-0005-0000-0000-0000565E0000}"/>
    <cellStyle name="Input 6 2 3 2 14 3" xfId="24170" xr:uid="{00000000-0005-0000-0000-0000575E0000}"/>
    <cellStyle name="Input 6 2 3 2 15" xfId="24171" xr:uid="{00000000-0005-0000-0000-0000585E0000}"/>
    <cellStyle name="Input 6 2 3 2 15 2" xfId="24172" xr:uid="{00000000-0005-0000-0000-0000595E0000}"/>
    <cellStyle name="Input 6 2 3 2 15 2 2" xfId="24173" xr:uid="{00000000-0005-0000-0000-00005A5E0000}"/>
    <cellStyle name="Input 6 2 3 2 15 3" xfId="24174" xr:uid="{00000000-0005-0000-0000-00005B5E0000}"/>
    <cellStyle name="Input 6 2 3 2 16" xfId="24175" xr:uid="{00000000-0005-0000-0000-00005C5E0000}"/>
    <cellStyle name="Input 6 2 3 2 16 2" xfId="24176" xr:uid="{00000000-0005-0000-0000-00005D5E0000}"/>
    <cellStyle name="Input 6 2 3 2 16 2 2" xfId="24177" xr:uid="{00000000-0005-0000-0000-00005E5E0000}"/>
    <cellStyle name="Input 6 2 3 2 16 3" xfId="24178" xr:uid="{00000000-0005-0000-0000-00005F5E0000}"/>
    <cellStyle name="Input 6 2 3 2 17" xfId="24179" xr:uid="{00000000-0005-0000-0000-0000605E0000}"/>
    <cellStyle name="Input 6 2 3 2 17 2" xfId="24180" xr:uid="{00000000-0005-0000-0000-0000615E0000}"/>
    <cellStyle name="Input 6 2 3 2 17 2 2" xfId="24181" xr:uid="{00000000-0005-0000-0000-0000625E0000}"/>
    <cellStyle name="Input 6 2 3 2 17 3" xfId="24182" xr:uid="{00000000-0005-0000-0000-0000635E0000}"/>
    <cellStyle name="Input 6 2 3 2 18" xfId="24183" xr:uid="{00000000-0005-0000-0000-0000645E0000}"/>
    <cellStyle name="Input 6 2 3 2 18 2" xfId="24184" xr:uid="{00000000-0005-0000-0000-0000655E0000}"/>
    <cellStyle name="Input 6 2 3 2 18 2 2" xfId="24185" xr:uid="{00000000-0005-0000-0000-0000665E0000}"/>
    <cellStyle name="Input 6 2 3 2 18 3" xfId="24186" xr:uid="{00000000-0005-0000-0000-0000675E0000}"/>
    <cellStyle name="Input 6 2 3 2 19" xfId="24187" xr:uid="{00000000-0005-0000-0000-0000685E0000}"/>
    <cellStyle name="Input 6 2 3 2 19 2" xfId="24188" xr:uid="{00000000-0005-0000-0000-0000695E0000}"/>
    <cellStyle name="Input 6 2 3 2 19 2 2" xfId="24189" xr:uid="{00000000-0005-0000-0000-00006A5E0000}"/>
    <cellStyle name="Input 6 2 3 2 19 3" xfId="24190" xr:uid="{00000000-0005-0000-0000-00006B5E0000}"/>
    <cellStyle name="Input 6 2 3 2 2" xfId="24191" xr:uid="{00000000-0005-0000-0000-00006C5E0000}"/>
    <cellStyle name="Input 6 2 3 2 2 2" xfId="24192" xr:uid="{00000000-0005-0000-0000-00006D5E0000}"/>
    <cellStyle name="Input 6 2 3 2 2 2 2" xfId="24193" xr:uid="{00000000-0005-0000-0000-00006E5E0000}"/>
    <cellStyle name="Input 6 2 3 2 2 3" xfId="24194" xr:uid="{00000000-0005-0000-0000-00006F5E0000}"/>
    <cellStyle name="Input 6 2 3 2 2 4" xfId="24195" xr:uid="{00000000-0005-0000-0000-0000705E0000}"/>
    <cellStyle name="Input 6 2 3 2 20" xfId="24196" xr:uid="{00000000-0005-0000-0000-0000715E0000}"/>
    <cellStyle name="Input 6 2 3 2 20 2" xfId="24197" xr:uid="{00000000-0005-0000-0000-0000725E0000}"/>
    <cellStyle name="Input 6 2 3 2 20 2 2" xfId="24198" xr:uid="{00000000-0005-0000-0000-0000735E0000}"/>
    <cellStyle name="Input 6 2 3 2 20 3" xfId="24199" xr:uid="{00000000-0005-0000-0000-0000745E0000}"/>
    <cellStyle name="Input 6 2 3 2 21" xfId="24200" xr:uid="{00000000-0005-0000-0000-0000755E0000}"/>
    <cellStyle name="Input 6 2 3 2 21 2" xfId="24201" xr:uid="{00000000-0005-0000-0000-0000765E0000}"/>
    <cellStyle name="Input 6 2 3 2 22" xfId="24202" xr:uid="{00000000-0005-0000-0000-0000775E0000}"/>
    <cellStyle name="Input 6 2 3 2 23" xfId="24203" xr:uid="{00000000-0005-0000-0000-0000785E0000}"/>
    <cellStyle name="Input 6 2 3 2 3" xfId="24204" xr:uid="{00000000-0005-0000-0000-0000795E0000}"/>
    <cellStyle name="Input 6 2 3 2 3 2" xfId="24205" xr:uid="{00000000-0005-0000-0000-00007A5E0000}"/>
    <cellStyle name="Input 6 2 3 2 3 2 2" xfId="24206" xr:uid="{00000000-0005-0000-0000-00007B5E0000}"/>
    <cellStyle name="Input 6 2 3 2 3 3" xfId="24207" xr:uid="{00000000-0005-0000-0000-00007C5E0000}"/>
    <cellStyle name="Input 6 2 3 2 3 4" xfId="24208" xr:uid="{00000000-0005-0000-0000-00007D5E0000}"/>
    <cellStyle name="Input 6 2 3 2 4" xfId="24209" xr:uid="{00000000-0005-0000-0000-00007E5E0000}"/>
    <cellStyle name="Input 6 2 3 2 4 2" xfId="24210" xr:uid="{00000000-0005-0000-0000-00007F5E0000}"/>
    <cellStyle name="Input 6 2 3 2 4 2 2" xfId="24211" xr:uid="{00000000-0005-0000-0000-0000805E0000}"/>
    <cellStyle name="Input 6 2 3 2 4 3" xfId="24212" xr:uid="{00000000-0005-0000-0000-0000815E0000}"/>
    <cellStyle name="Input 6 2 3 2 5" xfId="24213" xr:uid="{00000000-0005-0000-0000-0000825E0000}"/>
    <cellStyle name="Input 6 2 3 2 5 2" xfId="24214" xr:uid="{00000000-0005-0000-0000-0000835E0000}"/>
    <cellStyle name="Input 6 2 3 2 5 2 2" xfId="24215" xr:uid="{00000000-0005-0000-0000-0000845E0000}"/>
    <cellStyle name="Input 6 2 3 2 5 3" xfId="24216" xr:uid="{00000000-0005-0000-0000-0000855E0000}"/>
    <cellStyle name="Input 6 2 3 2 6" xfId="24217" xr:uid="{00000000-0005-0000-0000-0000865E0000}"/>
    <cellStyle name="Input 6 2 3 2 6 2" xfId="24218" xr:uid="{00000000-0005-0000-0000-0000875E0000}"/>
    <cellStyle name="Input 6 2 3 2 6 2 2" xfId="24219" xr:uid="{00000000-0005-0000-0000-0000885E0000}"/>
    <cellStyle name="Input 6 2 3 2 6 3" xfId="24220" xr:uid="{00000000-0005-0000-0000-0000895E0000}"/>
    <cellStyle name="Input 6 2 3 2 7" xfId="24221" xr:uid="{00000000-0005-0000-0000-00008A5E0000}"/>
    <cellStyle name="Input 6 2 3 2 7 2" xfId="24222" xr:uid="{00000000-0005-0000-0000-00008B5E0000}"/>
    <cellStyle name="Input 6 2 3 2 7 2 2" xfId="24223" xr:uid="{00000000-0005-0000-0000-00008C5E0000}"/>
    <cellStyle name="Input 6 2 3 2 7 3" xfId="24224" xr:uid="{00000000-0005-0000-0000-00008D5E0000}"/>
    <cellStyle name="Input 6 2 3 2 8" xfId="24225" xr:uid="{00000000-0005-0000-0000-00008E5E0000}"/>
    <cellStyle name="Input 6 2 3 2 8 2" xfId="24226" xr:uid="{00000000-0005-0000-0000-00008F5E0000}"/>
    <cellStyle name="Input 6 2 3 2 8 2 2" xfId="24227" xr:uid="{00000000-0005-0000-0000-0000905E0000}"/>
    <cellStyle name="Input 6 2 3 2 8 3" xfId="24228" xr:uid="{00000000-0005-0000-0000-0000915E0000}"/>
    <cellStyle name="Input 6 2 3 2 9" xfId="24229" xr:uid="{00000000-0005-0000-0000-0000925E0000}"/>
    <cellStyle name="Input 6 2 3 2 9 2" xfId="24230" xr:uid="{00000000-0005-0000-0000-0000935E0000}"/>
    <cellStyle name="Input 6 2 3 2 9 2 2" xfId="24231" xr:uid="{00000000-0005-0000-0000-0000945E0000}"/>
    <cellStyle name="Input 6 2 3 2 9 3" xfId="24232" xr:uid="{00000000-0005-0000-0000-0000955E0000}"/>
    <cellStyle name="Input 6 2 3 20" xfId="24233" xr:uid="{00000000-0005-0000-0000-0000965E0000}"/>
    <cellStyle name="Input 6 2 3 3" xfId="24234" xr:uid="{00000000-0005-0000-0000-0000975E0000}"/>
    <cellStyle name="Input 6 2 3 3 2" xfId="24235" xr:uid="{00000000-0005-0000-0000-0000985E0000}"/>
    <cellStyle name="Input 6 2 3 3 2 2" xfId="24236" xr:uid="{00000000-0005-0000-0000-0000995E0000}"/>
    <cellStyle name="Input 6 2 3 3 3" xfId="24237" xr:uid="{00000000-0005-0000-0000-00009A5E0000}"/>
    <cellStyle name="Input 6 2 3 3 4" xfId="24238" xr:uid="{00000000-0005-0000-0000-00009B5E0000}"/>
    <cellStyle name="Input 6 2 3 4" xfId="24239" xr:uid="{00000000-0005-0000-0000-00009C5E0000}"/>
    <cellStyle name="Input 6 2 3 4 2" xfId="24240" xr:uid="{00000000-0005-0000-0000-00009D5E0000}"/>
    <cellStyle name="Input 6 2 3 4 2 2" xfId="24241" xr:uid="{00000000-0005-0000-0000-00009E5E0000}"/>
    <cellStyle name="Input 6 2 3 4 3" xfId="24242" xr:uid="{00000000-0005-0000-0000-00009F5E0000}"/>
    <cellStyle name="Input 6 2 3 4 4" xfId="24243" xr:uid="{00000000-0005-0000-0000-0000A05E0000}"/>
    <cellStyle name="Input 6 2 3 5" xfId="24244" xr:uid="{00000000-0005-0000-0000-0000A15E0000}"/>
    <cellStyle name="Input 6 2 3 5 2" xfId="24245" xr:uid="{00000000-0005-0000-0000-0000A25E0000}"/>
    <cellStyle name="Input 6 2 3 5 2 2" xfId="24246" xr:uid="{00000000-0005-0000-0000-0000A35E0000}"/>
    <cellStyle name="Input 6 2 3 5 3" xfId="24247" xr:uid="{00000000-0005-0000-0000-0000A45E0000}"/>
    <cellStyle name="Input 6 2 3 6" xfId="24248" xr:uid="{00000000-0005-0000-0000-0000A55E0000}"/>
    <cellStyle name="Input 6 2 3 6 2" xfId="24249" xr:uid="{00000000-0005-0000-0000-0000A65E0000}"/>
    <cellStyle name="Input 6 2 3 6 2 2" xfId="24250" xr:uid="{00000000-0005-0000-0000-0000A75E0000}"/>
    <cellStyle name="Input 6 2 3 6 3" xfId="24251" xr:uid="{00000000-0005-0000-0000-0000A85E0000}"/>
    <cellStyle name="Input 6 2 3 7" xfId="24252" xr:uid="{00000000-0005-0000-0000-0000A95E0000}"/>
    <cellStyle name="Input 6 2 3 7 2" xfId="24253" xr:uid="{00000000-0005-0000-0000-0000AA5E0000}"/>
    <cellStyle name="Input 6 2 3 7 2 2" xfId="24254" xr:uid="{00000000-0005-0000-0000-0000AB5E0000}"/>
    <cellStyle name="Input 6 2 3 7 3" xfId="24255" xr:uid="{00000000-0005-0000-0000-0000AC5E0000}"/>
    <cellStyle name="Input 6 2 3 8" xfId="24256" xr:uid="{00000000-0005-0000-0000-0000AD5E0000}"/>
    <cellStyle name="Input 6 2 3 8 2" xfId="24257" xr:uid="{00000000-0005-0000-0000-0000AE5E0000}"/>
    <cellStyle name="Input 6 2 3 8 2 2" xfId="24258" xr:uid="{00000000-0005-0000-0000-0000AF5E0000}"/>
    <cellStyle name="Input 6 2 3 8 3" xfId="24259" xr:uid="{00000000-0005-0000-0000-0000B05E0000}"/>
    <cellStyle name="Input 6 2 3 9" xfId="24260" xr:uid="{00000000-0005-0000-0000-0000B15E0000}"/>
    <cellStyle name="Input 6 2 3 9 2" xfId="24261" xr:uid="{00000000-0005-0000-0000-0000B25E0000}"/>
    <cellStyle name="Input 6 2 3 9 2 2" xfId="24262" xr:uid="{00000000-0005-0000-0000-0000B35E0000}"/>
    <cellStyle name="Input 6 2 3 9 3" xfId="24263" xr:uid="{00000000-0005-0000-0000-0000B45E0000}"/>
    <cellStyle name="Input 6 2 4" xfId="24264" xr:uid="{00000000-0005-0000-0000-0000B55E0000}"/>
    <cellStyle name="Input 6 2 4 10" xfId="24265" xr:uid="{00000000-0005-0000-0000-0000B65E0000}"/>
    <cellStyle name="Input 6 2 4 10 2" xfId="24266" xr:uid="{00000000-0005-0000-0000-0000B75E0000}"/>
    <cellStyle name="Input 6 2 4 10 2 2" xfId="24267" xr:uid="{00000000-0005-0000-0000-0000B85E0000}"/>
    <cellStyle name="Input 6 2 4 10 3" xfId="24268" xr:uid="{00000000-0005-0000-0000-0000B95E0000}"/>
    <cellStyle name="Input 6 2 4 11" xfId="24269" xr:uid="{00000000-0005-0000-0000-0000BA5E0000}"/>
    <cellStyle name="Input 6 2 4 11 2" xfId="24270" xr:uid="{00000000-0005-0000-0000-0000BB5E0000}"/>
    <cellStyle name="Input 6 2 4 11 2 2" xfId="24271" xr:uid="{00000000-0005-0000-0000-0000BC5E0000}"/>
    <cellStyle name="Input 6 2 4 11 3" xfId="24272" xr:uid="{00000000-0005-0000-0000-0000BD5E0000}"/>
    <cellStyle name="Input 6 2 4 12" xfId="24273" xr:uid="{00000000-0005-0000-0000-0000BE5E0000}"/>
    <cellStyle name="Input 6 2 4 12 2" xfId="24274" xr:uid="{00000000-0005-0000-0000-0000BF5E0000}"/>
    <cellStyle name="Input 6 2 4 12 2 2" xfId="24275" xr:uid="{00000000-0005-0000-0000-0000C05E0000}"/>
    <cellStyle name="Input 6 2 4 12 3" xfId="24276" xr:uid="{00000000-0005-0000-0000-0000C15E0000}"/>
    <cellStyle name="Input 6 2 4 13" xfId="24277" xr:uid="{00000000-0005-0000-0000-0000C25E0000}"/>
    <cellStyle name="Input 6 2 4 13 2" xfId="24278" xr:uid="{00000000-0005-0000-0000-0000C35E0000}"/>
    <cellStyle name="Input 6 2 4 13 2 2" xfId="24279" xr:uid="{00000000-0005-0000-0000-0000C45E0000}"/>
    <cellStyle name="Input 6 2 4 13 3" xfId="24280" xr:uid="{00000000-0005-0000-0000-0000C55E0000}"/>
    <cellStyle name="Input 6 2 4 14" xfId="24281" xr:uid="{00000000-0005-0000-0000-0000C65E0000}"/>
    <cellStyle name="Input 6 2 4 14 2" xfId="24282" xr:uid="{00000000-0005-0000-0000-0000C75E0000}"/>
    <cellStyle name="Input 6 2 4 14 2 2" xfId="24283" xr:uid="{00000000-0005-0000-0000-0000C85E0000}"/>
    <cellStyle name="Input 6 2 4 14 3" xfId="24284" xr:uid="{00000000-0005-0000-0000-0000C95E0000}"/>
    <cellStyle name="Input 6 2 4 15" xfId="24285" xr:uid="{00000000-0005-0000-0000-0000CA5E0000}"/>
    <cellStyle name="Input 6 2 4 15 2" xfId="24286" xr:uid="{00000000-0005-0000-0000-0000CB5E0000}"/>
    <cellStyle name="Input 6 2 4 15 2 2" xfId="24287" xr:uid="{00000000-0005-0000-0000-0000CC5E0000}"/>
    <cellStyle name="Input 6 2 4 15 3" xfId="24288" xr:uid="{00000000-0005-0000-0000-0000CD5E0000}"/>
    <cellStyle name="Input 6 2 4 16" xfId="24289" xr:uid="{00000000-0005-0000-0000-0000CE5E0000}"/>
    <cellStyle name="Input 6 2 4 16 2" xfId="24290" xr:uid="{00000000-0005-0000-0000-0000CF5E0000}"/>
    <cellStyle name="Input 6 2 4 16 2 2" xfId="24291" xr:uid="{00000000-0005-0000-0000-0000D05E0000}"/>
    <cellStyle name="Input 6 2 4 16 3" xfId="24292" xr:uid="{00000000-0005-0000-0000-0000D15E0000}"/>
    <cellStyle name="Input 6 2 4 17" xfId="24293" xr:uid="{00000000-0005-0000-0000-0000D25E0000}"/>
    <cellStyle name="Input 6 2 4 17 2" xfId="24294" xr:uid="{00000000-0005-0000-0000-0000D35E0000}"/>
    <cellStyle name="Input 6 2 4 17 2 2" xfId="24295" xr:uid="{00000000-0005-0000-0000-0000D45E0000}"/>
    <cellStyle name="Input 6 2 4 17 3" xfId="24296" xr:uid="{00000000-0005-0000-0000-0000D55E0000}"/>
    <cellStyle name="Input 6 2 4 18" xfId="24297" xr:uid="{00000000-0005-0000-0000-0000D65E0000}"/>
    <cellStyle name="Input 6 2 4 18 2" xfId="24298" xr:uid="{00000000-0005-0000-0000-0000D75E0000}"/>
    <cellStyle name="Input 6 2 4 18 2 2" xfId="24299" xr:uid="{00000000-0005-0000-0000-0000D85E0000}"/>
    <cellStyle name="Input 6 2 4 18 3" xfId="24300" xr:uid="{00000000-0005-0000-0000-0000D95E0000}"/>
    <cellStyle name="Input 6 2 4 19" xfId="24301" xr:uid="{00000000-0005-0000-0000-0000DA5E0000}"/>
    <cellStyle name="Input 6 2 4 19 2" xfId="24302" xr:uid="{00000000-0005-0000-0000-0000DB5E0000}"/>
    <cellStyle name="Input 6 2 4 19 2 2" xfId="24303" xr:uid="{00000000-0005-0000-0000-0000DC5E0000}"/>
    <cellStyle name="Input 6 2 4 19 3" xfId="24304" xr:uid="{00000000-0005-0000-0000-0000DD5E0000}"/>
    <cellStyle name="Input 6 2 4 2" xfId="24305" xr:uid="{00000000-0005-0000-0000-0000DE5E0000}"/>
    <cellStyle name="Input 6 2 4 2 10" xfId="24306" xr:uid="{00000000-0005-0000-0000-0000DF5E0000}"/>
    <cellStyle name="Input 6 2 4 2 10 2" xfId="24307" xr:uid="{00000000-0005-0000-0000-0000E05E0000}"/>
    <cellStyle name="Input 6 2 4 2 10 2 2" xfId="24308" xr:uid="{00000000-0005-0000-0000-0000E15E0000}"/>
    <cellStyle name="Input 6 2 4 2 10 3" xfId="24309" xr:uid="{00000000-0005-0000-0000-0000E25E0000}"/>
    <cellStyle name="Input 6 2 4 2 11" xfId="24310" xr:uid="{00000000-0005-0000-0000-0000E35E0000}"/>
    <cellStyle name="Input 6 2 4 2 11 2" xfId="24311" xr:uid="{00000000-0005-0000-0000-0000E45E0000}"/>
    <cellStyle name="Input 6 2 4 2 11 2 2" xfId="24312" xr:uid="{00000000-0005-0000-0000-0000E55E0000}"/>
    <cellStyle name="Input 6 2 4 2 11 3" xfId="24313" xr:uid="{00000000-0005-0000-0000-0000E65E0000}"/>
    <cellStyle name="Input 6 2 4 2 12" xfId="24314" xr:uid="{00000000-0005-0000-0000-0000E75E0000}"/>
    <cellStyle name="Input 6 2 4 2 12 2" xfId="24315" xr:uid="{00000000-0005-0000-0000-0000E85E0000}"/>
    <cellStyle name="Input 6 2 4 2 12 2 2" xfId="24316" xr:uid="{00000000-0005-0000-0000-0000E95E0000}"/>
    <cellStyle name="Input 6 2 4 2 12 3" xfId="24317" xr:uid="{00000000-0005-0000-0000-0000EA5E0000}"/>
    <cellStyle name="Input 6 2 4 2 13" xfId="24318" xr:uid="{00000000-0005-0000-0000-0000EB5E0000}"/>
    <cellStyle name="Input 6 2 4 2 13 2" xfId="24319" xr:uid="{00000000-0005-0000-0000-0000EC5E0000}"/>
    <cellStyle name="Input 6 2 4 2 13 2 2" xfId="24320" xr:uid="{00000000-0005-0000-0000-0000ED5E0000}"/>
    <cellStyle name="Input 6 2 4 2 13 3" xfId="24321" xr:uid="{00000000-0005-0000-0000-0000EE5E0000}"/>
    <cellStyle name="Input 6 2 4 2 14" xfId="24322" xr:uid="{00000000-0005-0000-0000-0000EF5E0000}"/>
    <cellStyle name="Input 6 2 4 2 14 2" xfId="24323" xr:uid="{00000000-0005-0000-0000-0000F05E0000}"/>
    <cellStyle name="Input 6 2 4 2 14 2 2" xfId="24324" xr:uid="{00000000-0005-0000-0000-0000F15E0000}"/>
    <cellStyle name="Input 6 2 4 2 14 3" xfId="24325" xr:uid="{00000000-0005-0000-0000-0000F25E0000}"/>
    <cellStyle name="Input 6 2 4 2 15" xfId="24326" xr:uid="{00000000-0005-0000-0000-0000F35E0000}"/>
    <cellStyle name="Input 6 2 4 2 15 2" xfId="24327" xr:uid="{00000000-0005-0000-0000-0000F45E0000}"/>
    <cellStyle name="Input 6 2 4 2 15 2 2" xfId="24328" xr:uid="{00000000-0005-0000-0000-0000F55E0000}"/>
    <cellStyle name="Input 6 2 4 2 15 3" xfId="24329" xr:uid="{00000000-0005-0000-0000-0000F65E0000}"/>
    <cellStyle name="Input 6 2 4 2 16" xfId="24330" xr:uid="{00000000-0005-0000-0000-0000F75E0000}"/>
    <cellStyle name="Input 6 2 4 2 16 2" xfId="24331" xr:uid="{00000000-0005-0000-0000-0000F85E0000}"/>
    <cellStyle name="Input 6 2 4 2 16 2 2" xfId="24332" xr:uid="{00000000-0005-0000-0000-0000F95E0000}"/>
    <cellStyle name="Input 6 2 4 2 16 3" xfId="24333" xr:uid="{00000000-0005-0000-0000-0000FA5E0000}"/>
    <cellStyle name="Input 6 2 4 2 17" xfId="24334" xr:uid="{00000000-0005-0000-0000-0000FB5E0000}"/>
    <cellStyle name="Input 6 2 4 2 17 2" xfId="24335" xr:uid="{00000000-0005-0000-0000-0000FC5E0000}"/>
    <cellStyle name="Input 6 2 4 2 17 2 2" xfId="24336" xr:uid="{00000000-0005-0000-0000-0000FD5E0000}"/>
    <cellStyle name="Input 6 2 4 2 17 3" xfId="24337" xr:uid="{00000000-0005-0000-0000-0000FE5E0000}"/>
    <cellStyle name="Input 6 2 4 2 18" xfId="24338" xr:uid="{00000000-0005-0000-0000-0000FF5E0000}"/>
    <cellStyle name="Input 6 2 4 2 18 2" xfId="24339" xr:uid="{00000000-0005-0000-0000-0000005F0000}"/>
    <cellStyle name="Input 6 2 4 2 18 2 2" xfId="24340" xr:uid="{00000000-0005-0000-0000-0000015F0000}"/>
    <cellStyle name="Input 6 2 4 2 18 3" xfId="24341" xr:uid="{00000000-0005-0000-0000-0000025F0000}"/>
    <cellStyle name="Input 6 2 4 2 19" xfId="24342" xr:uid="{00000000-0005-0000-0000-0000035F0000}"/>
    <cellStyle name="Input 6 2 4 2 19 2" xfId="24343" xr:uid="{00000000-0005-0000-0000-0000045F0000}"/>
    <cellStyle name="Input 6 2 4 2 19 2 2" xfId="24344" xr:uid="{00000000-0005-0000-0000-0000055F0000}"/>
    <cellStyle name="Input 6 2 4 2 19 3" xfId="24345" xr:uid="{00000000-0005-0000-0000-0000065F0000}"/>
    <cellStyle name="Input 6 2 4 2 2" xfId="24346" xr:uid="{00000000-0005-0000-0000-0000075F0000}"/>
    <cellStyle name="Input 6 2 4 2 2 2" xfId="24347" xr:uid="{00000000-0005-0000-0000-0000085F0000}"/>
    <cellStyle name="Input 6 2 4 2 2 2 2" xfId="24348" xr:uid="{00000000-0005-0000-0000-0000095F0000}"/>
    <cellStyle name="Input 6 2 4 2 2 3" xfId="24349" xr:uid="{00000000-0005-0000-0000-00000A5F0000}"/>
    <cellStyle name="Input 6 2 4 2 2 4" xfId="24350" xr:uid="{00000000-0005-0000-0000-00000B5F0000}"/>
    <cellStyle name="Input 6 2 4 2 20" xfId="24351" xr:uid="{00000000-0005-0000-0000-00000C5F0000}"/>
    <cellStyle name="Input 6 2 4 2 20 2" xfId="24352" xr:uid="{00000000-0005-0000-0000-00000D5F0000}"/>
    <cellStyle name="Input 6 2 4 2 20 2 2" xfId="24353" xr:uid="{00000000-0005-0000-0000-00000E5F0000}"/>
    <cellStyle name="Input 6 2 4 2 20 3" xfId="24354" xr:uid="{00000000-0005-0000-0000-00000F5F0000}"/>
    <cellStyle name="Input 6 2 4 2 21" xfId="24355" xr:uid="{00000000-0005-0000-0000-0000105F0000}"/>
    <cellStyle name="Input 6 2 4 2 21 2" xfId="24356" xr:uid="{00000000-0005-0000-0000-0000115F0000}"/>
    <cellStyle name="Input 6 2 4 2 22" xfId="24357" xr:uid="{00000000-0005-0000-0000-0000125F0000}"/>
    <cellStyle name="Input 6 2 4 2 23" xfId="24358" xr:uid="{00000000-0005-0000-0000-0000135F0000}"/>
    <cellStyle name="Input 6 2 4 2 3" xfId="24359" xr:uid="{00000000-0005-0000-0000-0000145F0000}"/>
    <cellStyle name="Input 6 2 4 2 3 2" xfId="24360" xr:uid="{00000000-0005-0000-0000-0000155F0000}"/>
    <cellStyle name="Input 6 2 4 2 3 2 2" xfId="24361" xr:uid="{00000000-0005-0000-0000-0000165F0000}"/>
    <cellStyle name="Input 6 2 4 2 3 3" xfId="24362" xr:uid="{00000000-0005-0000-0000-0000175F0000}"/>
    <cellStyle name="Input 6 2 4 2 4" xfId="24363" xr:uid="{00000000-0005-0000-0000-0000185F0000}"/>
    <cellStyle name="Input 6 2 4 2 4 2" xfId="24364" xr:uid="{00000000-0005-0000-0000-0000195F0000}"/>
    <cellStyle name="Input 6 2 4 2 4 2 2" xfId="24365" xr:uid="{00000000-0005-0000-0000-00001A5F0000}"/>
    <cellStyle name="Input 6 2 4 2 4 3" xfId="24366" xr:uid="{00000000-0005-0000-0000-00001B5F0000}"/>
    <cellStyle name="Input 6 2 4 2 5" xfId="24367" xr:uid="{00000000-0005-0000-0000-00001C5F0000}"/>
    <cellStyle name="Input 6 2 4 2 5 2" xfId="24368" xr:uid="{00000000-0005-0000-0000-00001D5F0000}"/>
    <cellStyle name="Input 6 2 4 2 5 2 2" xfId="24369" xr:uid="{00000000-0005-0000-0000-00001E5F0000}"/>
    <cellStyle name="Input 6 2 4 2 5 3" xfId="24370" xr:uid="{00000000-0005-0000-0000-00001F5F0000}"/>
    <cellStyle name="Input 6 2 4 2 6" xfId="24371" xr:uid="{00000000-0005-0000-0000-0000205F0000}"/>
    <cellStyle name="Input 6 2 4 2 6 2" xfId="24372" xr:uid="{00000000-0005-0000-0000-0000215F0000}"/>
    <cellStyle name="Input 6 2 4 2 6 2 2" xfId="24373" xr:uid="{00000000-0005-0000-0000-0000225F0000}"/>
    <cellStyle name="Input 6 2 4 2 6 3" xfId="24374" xr:uid="{00000000-0005-0000-0000-0000235F0000}"/>
    <cellStyle name="Input 6 2 4 2 7" xfId="24375" xr:uid="{00000000-0005-0000-0000-0000245F0000}"/>
    <cellStyle name="Input 6 2 4 2 7 2" xfId="24376" xr:uid="{00000000-0005-0000-0000-0000255F0000}"/>
    <cellStyle name="Input 6 2 4 2 7 2 2" xfId="24377" xr:uid="{00000000-0005-0000-0000-0000265F0000}"/>
    <cellStyle name="Input 6 2 4 2 7 3" xfId="24378" xr:uid="{00000000-0005-0000-0000-0000275F0000}"/>
    <cellStyle name="Input 6 2 4 2 8" xfId="24379" xr:uid="{00000000-0005-0000-0000-0000285F0000}"/>
    <cellStyle name="Input 6 2 4 2 8 2" xfId="24380" xr:uid="{00000000-0005-0000-0000-0000295F0000}"/>
    <cellStyle name="Input 6 2 4 2 8 2 2" xfId="24381" xr:uid="{00000000-0005-0000-0000-00002A5F0000}"/>
    <cellStyle name="Input 6 2 4 2 8 3" xfId="24382" xr:uid="{00000000-0005-0000-0000-00002B5F0000}"/>
    <cellStyle name="Input 6 2 4 2 9" xfId="24383" xr:uid="{00000000-0005-0000-0000-00002C5F0000}"/>
    <cellStyle name="Input 6 2 4 2 9 2" xfId="24384" xr:uid="{00000000-0005-0000-0000-00002D5F0000}"/>
    <cellStyle name="Input 6 2 4 2 9 2 2" xfId="24385" xr:uid="{00000000-0005-0000-0000-00002E5F0000}"/>
    <cellStyle name="Input 6 2 4 2 9 3" xfId="24386" xr:uid="{00000000-0005-0000-0000-00002F5F0000}"/>
    <cellStyle name="Input 6 2 4 20" xfId="24387" xr:uid="{00000000-0005-0000-0000-0000305F0000}"/>
    <cellStyle name="Input 6 2 4 20 2" xfId="24388" xr:uid="{00000000-0005-0000-0000-0000315F0000}"/>
    <cellStyle name="Input 6 2 4 20 2 2" xfId="24389" xr:uid="{00000000-0005-0000-0000-0000325F0000}"/>
    <cellStyle name="Input 6 2 4 20 3" xfId="24390" xr:uid="{00000000-0005-0000-0000-0000335F0000}"/>
    <cellStyle name="Input 6 2 4 21" xfId="24391" xr:uid="{00000000-0005-0000-0000-0000345F0000}"/>
    <cellStyle name="Input 6 2 4 21 2" xfId="24392" xr:uid="{00000000-0005-0000-0000-0000355F0000}"/>
    <cellStyle name="Input 6 2 4 21 2 2" xfId="24393" xr:uid="{00000000-0005-0000-0000-0000365F0000}"/>
    <cellStyle name="Input 6 2 4 21 3" xfId="24394" xr:uid="{00000000-0005-0000-0000-0000375F0000}"/>
    <cellStyle name="Input 6 2 4 22" xfId="24395" xr:uid="{00000000-0005-0000-0000-0000385F0000}"/>
    <cellStyle name="Input 6 2 4 22 2" xfId="24396" xr:uid="{00000000-0005-0000-0000-0000395F0000}"/>
    <cellStyle name="Input 6 2 4 23" xfId="24397" xr:uid="{00000000-0005-0000-0000-00003A5F0000}"/>
    <cellStyle name="Input 6 2 4 24" xfId="24398" xr:uid="{00000000-0005-0000-0000-00003B5F0000}"/>
    <cellStyle name="Input 6 2 4 3" xfId="24399" xr:uid="{00000000-0005-0000-0000-00003C5F0000}"/>
    <cellStyle name="Input 6 2 4 3 2" xfId="24400" xr:uid="{00000000-0005-0000-0000-00003D5F0000}"/>
    <cellStyle name="Input 6 2 4 3 2 2" xfId="24401" xr:uid="{00000000-0005-0000-0000-00003E5F0000}"/>
    <cellStyle name="Input 6 2 4 3 3" xfId="24402" xr:uid="{00000000-0005-0000-0000-00003F5F0000}"/>
    <cellStyle name="Input 6 2 4 3 4" xfId="24403" xr:uid="{00000000-0005-0000-0000-0000405F0000}"/>
    <cellStyle name="Input 6 2 4 4" xfId="24404" xr:uid="{00000000-0005-0000-0000-0000415F0000}"/>
    <cellStyle name="Input 6 2 4 4 2" xfId="24405" xr:uid="{00000000-0005-0000-0000-0000425F0000}"/>
    <cellStyle name="Input 6 2 4 4 2 2" xfId="24406" xr:uid="{00000000-0005-0000-0000-0000435F0000}"/>
    <cellStyle name="Input 6 2 4 4 3" xfId="24407" xr:uid="{00000000-0005-0000-0000-0000445F0000}"/>
    <cellStyle name="Input 6 2 4 4 4" xfId="24408" xr:uid="{00000000-0005-0000-0000-0000455F0000}"/>
    <cellStyle name="Input 6 2 4 5" xfId="24409" xr:uid="{00000000-0005-0000-0000-0000465F0000}"/>
    <cellStyle name="Input 6 2 4 5 2" xfId="24410" xr:uid="{00000000-0005-0000-0000-0000475F0000}"/>
    <cellStyle name="Input 6 2 4 5 2 2" xfId="24411" xr:uid="{00000000-0005-0000-0000-0000485F0000}"/>
    <cellStyle name="Input 6 2 4 5 3" xfId="24412" xr:uid="{00000000-0005-0000-0000-0000495F0000}"/>
    <cellStyle name="Input 6 2 4 6" xfId="24413" xr:uid="{00000000-0005-0000-0000-00004A5F0000}"/>
    <cellStyle name="Input 6 2 4 6 2" xfId="24414" xr:uid="{00000000-0005-0000-0000-00004B5F0000}"/>
    <cellStyle name="Input 6 2 4 6 2 2" xfId="24415" xr:uid="{00000000-0005-0000-0000-00004C5F0000}"/>
    <cellStyle name="Input 6 2 4 6 3" xfId="24416" xr:uid="{00000000-0005-0000-0000-00004D5F0000}"/>
    <cellStyle name="Input 6 2 4 7" xfId="24417" xr:uid="{00000000-0005-0000-0000-00004E5F0000}"/>
    <cellStyle name="Input 6 2 4 7 2" xfId="24418" xr:uid="{00000000-0005-0000-0000-00004F5F0000}"/>
    <cellStyle name="Input 6 2 4 7 2 2" xfId="24419" xr:uid="{00000000-0005-0000-0000-0000505F0000}"/>
    <cellStyle name="Input 6 2 4 7 3" xfId="24420" xr:uid="{00000000-0005-0000-0000-0000515F0000}"/>
    <cellStyle name="Input 6 2 4 8" xfId="24421" xr:uid="{00000000-0005-0000-0000-0000525F0000}"/>
    <cellStyle name="Input 6 2 4 8 2" xfId="24422" xr:uid="{00000000-0005-0000-0000-0000535F0000}"/>
    <cellStyle name="Input 6 2 4 8 2 2" xfId="24423" xr:uid="{00000000-0005-0000-0000-0000545F0000}"/>
    <cellStyle name="Input 6 2 4 8 3" xfId="24424" xr:uid="{00000000-0005-0000-0000-0000555F0000}"/>
    <cellStyle name="Input 6 2 4 9" xfId="24425" xr:uid="{00000000-0005-0000-0000-0000565F0000}"/>
    <cellStyle name="Input 6 2 4 9 2" xfId="24426" xr:uid="{00000000-0005-0000-0000-0000575F0000}"/>
    <cellStyle name="Input 6 2 4 9 2 2" xfId="24427" xr:uid="{00000000-0005-0000-0000-0000585F0000}"/>
    <cellStyle name="Input 6 2 4 9 3" xfId="24428" xr:uid="{00000000-0005-0000-0000-0000595F0000}"/>
    <cellStyle name="Input 6 2 5" xfId="24429" xr:uid="{00000000-0005-0000-0000-00005A5F0000}"/>
    <cellStyle name="Input 6 2 5 10" xfId="24430" xr:uid="{00000000-0005-0000-0000-00005B5F0000}"/>
    <cellStyle name="Input 6 2 5 10 2" xfId="24431" xr:uid="{00000000-0005-0000-0000-00005C5F0000}"/>
    <cellStyle name="Input 6 2 5 10 2 2" xfId="24432" xr:uid="{00000000-0005-0000-0000-00005D5F0000}"/>
    <cellStyle name="Input 6 2 5 10 3" xfId="24433" xr:uid="{00000000-0005-0000-0000-00005E5F0000}"/>
    <cellStyle name="Input 6 2 5 11" xfId="24434" xr:uid="{00000000-0005-0000-0000-00005F5F0000}"/>
    <cellStyle name="Input 6 2 5 11 2" xfId="24435" xr:uid="{00000000-0005-0000-0000-0000605F0000}"/>
    <cellStyle name="Input 6 2 5 11 2 2" xfId="24436" xr:uid="{00000000-0005-0000-0000-0000615F0000}"/>
    <cellStyle name="Input 6 2 5 11 3" xfId="24437" xr:uid="{00000000-0005-0000-0000-0000625F0000}"/>
    <cellStyle name="Input 6 2 5 12" xfId="24438" xr:uid="{00000000-0005-0000-0000-0000635F0000}"/>
    <cellStyle name="Input 6 2 5 12 2" xfId="24439" xr:uid="{00000000-0005-0000-0000-0000645F0000}"/>
    <cellStyle name="Input 6 2 5 12 2 2" xfId="24440" xr:uid="{00000000-0005-0000-0000-0000655F0000}"/>
    <cellStyle name="Input 6 2 5 12 3" xfId="24441" xr:uid="{00000000-0005-0000-0000-0000665F0000}"/>
    <cellStyle name="Input 6 2 5 13" xfId="24442" xr:uid="{00000000-0005-0000-0000-0000675F0000}"/>
    <cellStyle name="Input 6 2 5 13 2" xfId="24443" xr:uid="{00000000-0005-0000-0000-0000685F0000}"/>
    <cellStyle name="Input 6 2 5 13 2 2" xfId="24444" xr:uid="{00000000-0005-0000-0000-0000695F0000}"/>
    <cellStyle name="Input 6 2 5 13 3" xfId="24445" xr:uid="{00000000-0005-0000-0000-00006A5F0000}"/>
    <cellStyle name="Input 6 2 5 14" xfId="24446" xr:uid="{00000000-0005-0000-0000-00006B5F0000}"/>
    <cellStyle name="Input 6 2 5 14 2" xfId="24447" xr:uid="{00000000-0005-0000-0000-00006C5F0000}"/>
    <cellStyle name="Input 6 2 5 14 2 2" xfId="24448" xr:uid="{00000000-0005-0000-0000-00006D5F0000}"/>
    <cellStyle name="Input 6 2 5 14 3" xfId="24449" xr:uid="{00000000-0005-0000-0000-00006E5F0000}"/>
    <cellStyle name="Input 6 2 5 15" xfId="24450" xr:uid="{00000000-0005-0000-0000-00006F5F0000}"/>
    <cellStyle name="Input 6 2 5 15 2" xfId="24451" xr:uid="{00000000-0005-0000-0000-0000705F0000}"/>
    <cellStyle name="Input 6 2 5 15 2 2" xfId="24452" xr:uid="{00000000-0005-0000-0000-0000715F0000}"/>
    <cellStyle name="Input 6 2 5 15 3" xfId="24453" xr:uid="{00000000-0005-0000-0000-0000725F0000}"/>
    <cellStyle name="Input 6 2 5 16" xfId="24454" xr:uid="{00000000-0005-0000-0000-0000735F0000}"/>
    <cellStyle name="Input 6 2 5 16 2" xfId="24455" xr:uid="{00000000-0005-0000-0000-0000745F0000}"/>
    <cellStyle name="Input 6 2 5 16 2 2" xfId="24456" xr:uid="{00000000-0005-0000-0000-0000755F0000}"/>
    <cellStyle name="Input 6 2 5 16 3" xfId="24457" xr:uid="{00000000-0005-0000-0000-0000765F0000}"/>
    <cellStyle name="Input 6 2 5 17" xfId="24458" xr:uid="{00000000-0005-0000-0000-0000775F0000}"/>
    <cellStyle name="Input 6 2 5 17 2" xfId="24459" xr:uid="{00000000-0005-0000-0000-0000785F0000}"/>
    <cellStyle name="Input 6 2 5 17 2 2" xfId="24460" xr:uid="{00000000-0005-0000-0000-0000795F0000}"/>
    <cellStyle name="Input 6 2 5 17 3" xfId="24461" xr:uid="{00000000-0005-0000-0000-00007A5F0000}"/>
    <cellStyle name="Input 6 2 5 18" xfId="24462" xr:uid="{00000000-0005-0000-0000-00007B5F0000}"/>
    <cellStyle name="Input 6 2 5 18 2" xfId="24463" xr:uid="{00000000-0005-0000-0000-00007C5F0000}"/>
    <cellStyle name="Input 6 2 5 18 2 2" xfId="24464" xr:uid="{00000000-0005-0000-0000-00007D5F0000}"/>
    <cellStyle name="Input 6 2 5 18 3" xfId="24465" xr:uid="{00000000-0005-0000-0000-00007E5F0000}"/>
    <cellStyle name="Input 6 2 5 19" xfId="24466" xr:uid="{00000000-0005-0000-0000-00007F5F0000}"/>
    <cellStyle name="Input 6 2 5 19 2" xfId="24467" xr:uid="{00000000-0005-0000-0000-0000805F0000}"/>
    <cellStyle name="Input 6 2 5 19 2 2" xfId="24468" xr:uid="{00000000-0005-0000-0000-0000815F0000}"/>
    <cellStyle name="Input 6 2 5 19 3" xfId="24469" xr:uid="{00000000-0005-0000-0000-0000825F0000}"/>
    <cellStyle name="Input 6 2 5 2" xfId="24470" xr:uid="{00000000-0005-0000-0000-0000835F0000}"/>
    <cellStyle name="Input 6 2 5 2 2" xfId="24471" xr:uid="{00000000-0005-0000-0000-0000845F0000}"/>
    <cellStyle name="Input 6 2 5 2 2 2" xfId="24472" xr:uid="{00000000-0005-0000-0000-0000855F0000}"/>
    <cellStyle name="Input 6 2 5 2 3" xfId="24473" xr:uid="{00000000-0005-0000-0000-0000865F0000}"/>
    <cellStyle name="Input 6 2 5 2 4" xfId="24474" xr:uid="{00000000-0005-0000-0000-0000875F0000}"/>
    <cellStyle name="Input 6 2 5 20" xfId="24475" xr:uid="{00000000-0005-0000-0000-0000885F0000}"/>
    <cellStyle name="Input 6 2 5 20 2" xfId="24476" xr:uid="{00000000-0005-0000-0000-0000895F0000}"/>
    <cellStyle name="Input 6 2 5 20 2 2" xfId="24477" xr:uid="{00000000-0005-0000-0000-00008A5F0000}"/>
    <cellStyle name="Input 6 2 5 20 3" xfId="24478" xr:uid="{00000000-0005-0000-0000-00008B5F0000}"/>
    <cellStyle name="Input 6 2 5 21" xfId="24479" xr:uid="{00000000-0005-0000-0000-00008C5F0000}"/>
    <cellStyle name="Input 6 2 5 21 2" xfId="24480" xr:uid="{00000000-0005-0000-0000-00008D5F0000}"/>
    <cellStyle name="Input 6 2 5 22" xfId="24481" xr:uid="{00000000-0005-0000-0000-00008E5F0000}"/>
    <cellStyle name="Input 6 2 5 23" xfId="24482" xr:uid="{00000000-0005-0000-0000-00008F5F0000}"/>
    <cellStyle name="Input 6 2 5 3" xfId="24483" xr:uid="{00000000-0005-0000-0000-0000905F0000}"/>
    <cellStyle name="Input 6 2 5 3 2" xfId="24484" xr:uid="{00000000-0005-0000-0000-0000915F0000}"/>
    <cellStyle name="Input 6 2 5 3 2 2" xfId="24485" xr:uid="{00000000-0005-0000-0000-0000925F0000}"/>
    <cellStyle name="Input 6 2 5 3 3" xfId="24486" xr:uid="{00000000-0005-0000-0000-0000935F0000}"/>
    <cellStyle name="Input 6 2 5 4" xfId="24487" xr:uid="{00000000-0005-0000-0000-0000945F0000}"/>
    <cellStyle name="Input 6 2 5 4 2" xfId="24488" xr:uid="{00000000-0005-0000-0000-0000955F0000}"/>
    <cellStyle name="Input 6 2 5 4 2 2" xfId="24489" xr:uid="{00000000-0005-0000-0000-0000965F0000}"/>
    <cellStyle name="Input 6 2 5 4 3" xfId="24490" xr:uid="{00000000-0005-0000-0000-0000975F0000}"/>
    <cellStyle name="Input 6 2 5 5" xfId="24491" xr:uid="{00000000-0005-0000-0000-0000985F0000}"/>
    <cellStyle name="Input 6 2 5 5 2" xfId="24492" xr:uid="{00000000-0005-0000-0000-0000995F0000}"/>
    <cellStyle name="Input 6 2 5 5 2 2" xfId="24493" xr:uid="{00000000-0005-0000-0000-00009A5F0000}"/>
    <cellStyle name="Input 6 2 5 5 3" xfId="24494" xr:uid="{00000000-0005-0000-0000-00009B5F0000}"/>
    <cellStyle name="Input 6 2 5 6" xfId="24495" xr:uid="{00000000-0005-0000-0000-00009C5F0000}"/>
    <cellStyle name="Input 6 2 5 6 2" xfId="24496" xr:uid="{00000000-0005-0000-0000-00009D5F0000}"/>
    <cellStyle name="Input 6 2 5 6 2 2" xfId="24497" xr:uid="{00000000-0005-0000-0000-00009E5F0000}"/>
    <cellStyle name="Input 6 2 5 6 3" xfId="24498" xr:uid="{00000000-0005-0000-0000-00009F5F0000}"/>
    <cellStyle name="Input 6 2 5 7" xfId="24499" xr:uid="{00000000-0005-0000-0000-0000A05F0000}"/>
    <cellStyle name="Input 6 2 5 7 2" xfId="24500" xr:uid="{00000000-0005-0000-0000-0000A15F0000}"/>
    <cellStyle name="Input 6 2 5 7 2 2" xfId="24501" xr:uid="{00000000-0005-0000-0000-0000A25F0000}"/>
    <cellStyle name="Input 6 2 5 7 3" xfId="24502" xr:uid="{00000000-0005-0000-0000-0000A35F0000}"/>
    <cellStyle name="Input 6 2 5 8" xfId="24503" xr:uid="{00000000-0005-0000-0000-0000A45F0000}"/>
    <cellStyle name="Input 6 2 5 8 2" xfId="24504" xr:uid="{00000000-0005-0000-0000-0000A55F0000}"/>
    <cellStyle name="Input 6 2 5 8 2 2" xfId="24505" xr:uid="{00000000-0005-0000-0000-0000A65F0000}"/>
    <cellStyle name="Input 6 2 5 8 3" xfId="24506" xr:uid="{00000000-0005-0000-0000-0000A75F0000}"/>
    <cellStyle name="Input 6 2 5 9" xfId="24507" xr:uid="{00000000-0005-0000-0000-0000A85F0000}"/>
    <cellStyle name="Input 6 2 5 9 2" xfId="24508" xr:uid="{00000000-0005-0000-0000-0000A95F0000}"/>
    <cellStyle name="Input 6 2 5 9 2 2" xfId="24509" xr:uid="{00000000-0005-0000-0000-0000AA5F0000}"/>
    <cellStyle name="Input 6 2 5 9 3" xfId="24510" xr:uid="{00000000-0005-0000-0000-0000AB5F0000}"/>
    <cellStyle name="Input 6 2 6" xfId="24511" xr:uid="{00000000-0005-0000-0000-0000AC5F0000}"/>
    <cellStyle name="Input 6 2 6 2" xfId="24512" xr:uid="{00000000-0005-0000-0000-0000AD5F0000}"/>
    <cellStyle name="Input 6 2 6 2 2" xfId="24513" xr:uid="{00000000-0005-0000-0000-0000AE5F0000}"/>
    <cellStyle name="Input 6 2 6 3" xfId="24514" xr:uid="{00000000-0005-0000-0000-0000AF5F0000}"/>
    <cellStyle name="Input 6 2 6 4" xfId="24515" xr:uid="{00000000-0005-0000-0000-0000B05F0000}"/>
    <cellStyle name="Input 6 2 7" xfId="24516" xr:uid="{00000000-0005-0000-0000-0000B15F0000}"/>
    <cellStyle name="Input 6 2 7 2" xfId="24517" xr:uid="{00000000-0005-0000-0000-0000B25F0000}"/>
    <cellStyle name="Input 6 2 7 2 2" xfId="24518" xr:uid="{00000000-0005-0000-0000-0000B35F0000}"/>
    <cellStyle name="Input 6 2 7 3" xfId="24519" xr:uid="{00000000-0005-0000-0000-0000B45F0000}"/>
    <cellStyle name="Input 6 2 8" xfId="24520" xr:uid="{00000000-0005-0000-0000-0000B55F0000}"/>
    <cellStyle name="Input 6 2 8 2" xfId="24521" xr:uid="{00000000-0005-0000-0000-0000B65F0000}"/>
    <cellStyle name="Input 6 2 8 2 2" xfId="24522" xr:uid="{00000000-0005-0000-0000-0000B75F0000}"/>
    <cellStyle name="Input 6 2 8 3" xfId="24523" xr:uid="{00000000-0005-0000-0000-0000B85F0000}"/>
    <cellStyle name="Input 6 2 9" xfId="24524" xr:uid="{00000000-0005-0000-0000-0000B95F0000}"/>
    <cellStyle name="Input 6 2 9 2" xfId="24525" xr:uid="{00000000-0005-0000-0000-0000BA5F0000}"/>
    <cellStyle name="Input 6 2 9 2 2" xfId="24526" xr:uid="{00000000-0005-0000-0000-0000BB5F0000}"/>
    <cellStyle name="Input 6 2 9 3" xfId="24527" xr:uid="{00000000-0005-0000-0000-0000BC5F0000}"/>
    <cellStyle name="Input 6 20" xfId="24528" xr:uid="{00000000-0005-0000-0000-0000BD5F0000}"/>
    <cellStyle name="Input 6 20 2" xfId="24529" xr:uid="{00000000-0005-0000-0000-0000BE5F0000}"/>
    <cellStyle name="Input 6 20 2 2" xfId="24530" xr:uid="{00000000-0005-0000-0000-0000BF5F0000}"/>
    <cellStyle name="Input 6 20 3" xfId="24531" xr:uid="{00000000-0005-0000-0000-0000C05F0000}"/>
    <cellStyle name="Input 6 21" xfId="24532" xr:uid="{00000000-0005-0000-0000-0000C15F0000}"/>
    <cellStyle name="Input 6 21 2" xfId="24533" xr:uid="{00000000-0005-0000-0000-0000C25F0000}"/>
    <cellStyle name="Input 6 21 2 2" xfId="24534" xr:uid="{00000000-0005-0000-0000-0000C35F0000}"/>
    <cellStyle name="Input 6 21 3" xfId="24535" xr:uid="{00000000-0005-0000-0000-0000C45F0000}"/>
    <cellStyle name="Input 6 22" xfId="24536" xr:uid="{00000000-0005-0000-0000-0000C55F0000}"/>
    <cellStyle name="Input 6 22 2" xfId="24537" xr:uid="{00000000-0005-0000-0000-0000C65F0000}"/>
    <cellStyle name="Input 6 23" xfId="24538" xr:uid="{00000000-0005-0000-0000-0000C75F0000}"/>
    <cellStyle name="Input 6 24" xfId="24539" xr:uid="{00000000-0005-0000-0000-0000C85F0000}"/>
    <cellStyle name="Input 6 25" xfId="24540" xr:uid="{00000000-0005-0000-0000-0000C95F0000}"/>
    <cellStyle name="Input 6 26" xfId="24541" xr:uid="{00000000-0005-0000-0000-0000CA5F0000}"/>
    <cellStyle name="Input 6 27" xfId="24542" xr:uid="{00000000-0005-0000-0000-0000CB5F0000}"/>
    <cellStyle name="Input 6 3" xfId="24543" xr:uid="{00000000-0005-0000-0000-0000CC5F0000}"/>
    <cellStyle name="Input 6 3 10" xfId="24544" xr:uid="{00000000-0005-0000-0000-0000CD5F0000}"/>
    <cellStyle name="Input 6 3 10 2" xfId="24545" xr:uid="{00000000-0005-0000-0000-0000CE5F0000}"/>
    <cellStyle name="Input 6 3 10 2 2" xfId="24546" xr:uid="{00000000-0005-0000-0000-0000CF5F0000}"/>
    <cellStyle name="Input 6 3 10 3" xfId="24547" xr:uid="{00000000-0005-0000-0000-0000D05F0000}"/>
    <cellStyle name="Input 6 3 11" xfId="24548" xr:uid="{00000000-0005-0000-0000-0000D15F0000}"/>
    <cellStyle name="Input 6 3 11 2" xfId="24549" xr:uid="{00000000-0005-0000-0000-0000D25F0000}"/>
    <cellStyle name="Input 6 3 11 2 2" xfId="24550" xr:uid="{00000000-0005-0000-0000-0000D35F0000}"/>
    <cellStyle name="Input 6 3 11 3" xfId="24551" xr:uid="{00000000-0005-0000-0000-0000D45F0000}"/>
    <cellStyle name="Input 6 3 12" xfId="24552" xr:uid="{00000000-0005-0000-0000-0000D55F0000}"/>
    <cellStyle name="Input 6 3 12 2" xfId="24553" xr:uid="{00000000-0005-0000-0000-0000D65F0000}"/>
    <cellStyle name="Input 6 3 12 2 2" xfId="24554" xr:uid="{00000000-0005-0000-0000-0000D75F0000}"/>
    <cellStyle name="Input 6 3 12 3" xfId="24555" xr:uid="{00000000-0005-0000-0000-0000D85F0000}"/>
    <cellStyle name="Input 6 3 13" xfId="24556" xr:uid="{00000000-0005-0000-0000-0000D95F0000}"/>
    <cellStyle name="Input 6 3 13 2" xfId="24557" xr:uid="{00000000-0005-0000-0000-0000DA5F0000}"/>
    <cellStyle name="Input 6 3 13 2 2" xfId="24558" xr:uid="{00000000-0005-0000-0000-0000DB5F0000}"/>
    <cellStyle name="Input 6 3 13 3" xfId="24559" xr:uid="{00000000-0005-0000-0000-0000DC5F0000}"/>
    <cellStyle name="Input 6 3 14" xfId="24560" xr:uid="{00000000-0005-0000-0000-0000DD5F0000}"/>
    <cellStyle name="Input 6 3 14 2" xfId="24561" xr:uid="{00000000-0005-0000-0000-0000DE5F0000}"/>
    <cellStyle name="Input 6 3 14 2 2" xfId="24562" xr:uid="{00000000-0005-0000-0000-0000DF5F0000}"/>
    <cellStyle name="Input 6 3 14 3" xfId="24563" xr:uid="{00000000-0005-0000-0000-0000E05F0000}"/>
    <cellStyle name="Input 6 3 15" xfId="24564" xr:uid="{00000000-0005-0000-0000-0000E15F0000}"/>
    <cellStyle name="Input 6 3 15 2" xfId="24565" xr:uid="{00000000-0005-0000-0000-0000E25F0000}"/>
    <cellStyle name="Input 6 3 15 2 2" xfId="24566" xr:uid="{00000000-0005-0000-0000-0000E35F0000}"/>
    <cellStyle name="Input 6 3 15 3" xfId="24567" xr:uid="{00000000-0005-0000-0000-0000E45F0000}"/>
    <cellStyle name="Input 6 3 16" xfId="24568" xr:uid="{00000000-0005-0000-0000-0000E55F0000}"/>
    <cellStyle name="Input 6 3 16 2" xfId="24569" xr:uid="{00000000-0005-0000-0000-0000E65F0000}"/>
    <cellStyle name="Input 6 3 16 2 2" xfId="24570" xr:uid="{00000000-0005-0000-0000-0000E75F0000}"/>
    <cellStyle name="Input 6 3 16 3" xfId="24571" xr:uid="{00000000-0005-0000-0000-0000E85F0000}"/>
    <cellStyle name="Input 6 3 17" xfId="24572" xr:uid="{00000000-0005-0000-0000-0000E95F0000}"/>
    <cellStyle name="Input 6 3 17 2" xfId="24573" xr:uid="{00000000-0005-0000-0000-0000EA5F0000}"/>
    <cellStyle name="Input 6 3 17 2 2" xfId="24574" xr:uid="{00000000-0005-0000-0000-0000EB5F0000}"/>
    <cellStyle name="Input 6 3 17 3" xfId="24575" xr:uid="{00000000-0005-0000-0000-0000EC5F0000}"/>
    <cellStyle name="Input 6 3 18" xfId="24576" xr:uid="{00000000-0005-0000-0000-0000ED5F0000}"/>
    <cellStyle name="Input 6 3 18 2" xfId="24577" xr:uid="{00000000-0005-0000-0000-0000EE5F0000}"/>
    <cellStyle name="Input 6 3 19" xfId="24578" xr:uid="{00000000-0005-0000-0000-0000EF5F0000}"/>
    <cellStyle name="Input 6 3 2" xfId="24579" xr:uid="{00000000-0005-0000-0000-0000F05F0000}"/>
    <cellStyle name="Input 6 3 2 10" xfId="24580" xr:uid="{00000000-0005-0000-0000-0000F15F0000}"/>
    <cellStyle name="Input 6 3 2 10 2" xfId="24581" xr:uid="{00000000-0005-0000-0000-0000F25F0000}"/>
    <cellStyle name="Input 6 3 2 10 2 2" xfId="24582" xr:uid="{00000000-0005-0000-0000-0000F35F0000}"/>
    <cellStyle name="Input 6 3 2 10 3" xfId="24583" xr:uid="{00000000-0005-0000-0000-0000F45F0000}"/>
    <cellStyle name="Input 6 3 2 11" xfId="24584" xr:uid="{00000000-0005-0000-0000-0000F55F0000}"/>
    <cellStyle name="Input 6 3 2 11 2" xfId="24585" xr:uid="{00000000-0005-0000-0000-0000F65F0000}"/>
    <cellStyle name="Input 6 3 2 11 2 2" xfId="24586" xr:uid="{00000000-0005-0000-0000-0000F75F0000}"/>
    <cellStyle name="Input 6 3 2 11 3" xfId="24587" xr:uid="{00000000-0005-0000-0000-0000F85F0000}"/>
    <cellStyle name="Input 6 3 2 12" xfId="24588" xr:uid="{00000000-0005-0000-0000-0000F95F0000}"/>
    <cellStyle name="Input 6 3 2 12 2" xfId="24589" xr:uid="{00000000-0005-0000-0000-0000FA5F0000}"/>
    <cellStyle name="Input 6 3 2 12 2 2" xfId="24590" xr:uid="{00000000-0005-0000-0000-0000FB5F0000}"/>
    <cellStyle name="Input 6 3 2 12 3" xfId="24591" xr:uid="{00000000-0005-0000-0000-0000FC5F0000}"/>
    <cellStyle name="Input 6 3 2 13" xfId="24592" xr:uid="{00000000-0005-0000-0000-0000FD5F0000}"/>
    <cellStyle name="Input 6 3 2 13 2" xfId="24593" xr:uid="{00000000-0005-0000-0000-0000FE5F0000}"/>
    <cellStyle name="Input 6 3 2 13 2 2" xfId="24594" xr:uid="{00000000-0005-0000-0000-0000FF5F0000}"/>
    <cellStyle name="Input 6 3 2 13 3" xfId="24595" xr:uid="{00000000-0005-0000-0000-000000600000}"/>
    <cellStyle name="Input 6 3 2 14" xfId="24596" xr:uid="{00000000-0005-0000-0000-000001600000}"/>
    <cellStyle name="Input 6 3 2 14 2" xfId="24597" xr:uid="{00000000-0005-0000-0000-000002600000}"/>
    <cellStyle name="Input 6 3 2 14 2 2" xfId="24598" xr:uid="{00000000-0005-0000-0000-000003600000}"/>
    <cellStyle name="Input 6 3 2 14 3" xfId="24599" xr:uid="{00000000-0005-0000-0000-000004600000}"/>
    <cellStyle name="Input 6 3 2 15" xfId="24600" xr:uid="{00000000-0005-0000-0000-000005600000}"/>
    <cellStyle name="Input 6 3 2 15 2" xfId="24601" xr:uid="{00000000-0005-0000-0000-000006600000}"/>
    <cellStyle name="Input 6 3 2 15 2 2" xfId="24602" xr:uid="{00000000-0005-0000-0000-000007600000}"/>
    <cellStyle name="Input 6 3 2 15 3" xfId="24603" xr:uid="{00000000-0005-0000-0000-000008600000}"/>
    <cellStyle name="Input 6 3 2 16" xfId="24604" xr:uid="{00000000-0005-0000-0000-000009600000}"/>
    <cellStyle name="Input 6 3 2 16 2" xfId="24605" xr:uid="{00000000-0005-0000-0000-00000A600000}"/>
    <cellStyle name="Input 6 3 2 16 2 2" xfId="24606" xr:uid="{00000000-0005-0000-0000-00000B600000}"/>
    <cellStyle name="Input 6 3 2 16 3" xfId="24607" xr:uid="{00000000-0005-0000-0000-00000C600000}"/>
    <cellStyle name="Input 6 3 2 17" xfId="24608" xr:uid="{00000000-0005-0000-0000-00000D600000}"/>
    <cellStyle name="Input 6 3 2 17 2" xfId="24609" xr:uid="{00000000-0005-0000-0000-00000E600000}"/>
    <cellStyle name="Input 6 3 2 17 2 2" xfId="24610" xr:uid="{00000000-0005-0000-0000-00000F600000}"/>
    <cellStyle name="Input 6 3 2 17 3" xfId="24611" xr:uid="{00000000-0005-0000-0000-000010600000}"/>
    <cellStyle name="Input 6 3 2 18" xfId="24612" xr:uid="{00000000-0005-0000-0000-000011600000}"/>
    <cellStyle name="Input 6 3 2 18 2" xfId="24613" xr:uid="{00000000-0005-0000-0000-000012600000}"/>
    <cellStyle name="Input 6 3 2 18 2 2" xfId="24614" xr:uid="{00000000-0005-0000-0000-000013600000}"/>
    <cellStyle name="Input 6 3 2 18 3" xfId="24615" xr:uid="{00000000-0005-0000-0000-000014600000}"/>
    <cellStyle name="Input 6 3 2 19" xfId="24616" xr:uid="{00000000-0005-0000-0000-000015600000}"/>
    <cellStyle name="Input 6 3 2 19 2" xfId="24617" xr:uid="{00000000-0005-0000-0000-000016600000}"/>
    <cellStyle name="Input 6 3 2 19 2 2" xfId="24618" xr:uid="{00000000-0005-0000-0000-000017600000}"/>
    <cellStyle name="Input 6 3 2 19 3" xfId="24619" xr:uid="{00000000-0005-0000-0000-000018600000}"/>
    <cellStyle name="Input 6 3 2 2" xfId="24620" xr:uid="{00000000-0005-0000-0000-000019600000}"/>
    <cellStyle name="Input 6 3 2 2 2" xfId="24621" xr:uid="{00000000-0005-0000-0000-00001A600000}"/>
    <cellStyle name="Input 6 3 2 2 2 2" xfId="24622" xr:uid="{00000000-0005-0000-0000-00001B600000}"/>
    <cellStyle name="Input 6 3 2 2 2 2 2" xfId="24623" xr:uid="{00000000-0005-0000-0000-00001C600000}"/>
    <cellStyle name="Input 6 3 2 2 2 3" xfId="24624" xr:uid="{00000000-0005-0000-0000-00001D600000}"/>
    <cellStyle name="Input 6 3 2 2 2 4" xfId="24625" xr:uid="{00000000-0005-0000-0000-00001E600000}"/>
    <cellStyle name="Input 6 3 2 2 3" xfId="24626" xr:uid="{00000000-0005-0000-0000-00001F600000}"/>
    <cellStyle name="Input 6 3 2 2 3 2" xfId="24627" xr:uid="{00000000-0005-0000-0000-000020600000}"/>
    <cellStyle name="Input 6 3 2 2 4" xfId="24628" xr:uid="{00000000-0005-0000-0000-000021600000}"/>
    <cellStyle name="Input 6 3 2 2 5" xfId="24629" xr:uid="{00000000-0005-0000-0000-000022600000}"/>
    <cellStyle name="Input 6 3 2 20" xfId="24630" xr:uid="{00000000-0005-0000-0000-000023600000}"/>
    <cellStyle name="Input 6 3 2 20 2" xfId="24631" xr:uid="{00000000-0005-0000-0000-000024600000}"/>
    <cellStyle name="Input 6 3 2 20 2 2" xfId="24632" xr:uid="{00000000-0005-0000-0000-000025600000}"/>
    <cellStyle name="Input 6 3 2 20 3" xfId="24633" xr:uid="{00000000-0005-0000-0000-000026600000}"/>
    <cellStyle name="Input 6 3 2 21" xfId="24634" xr:uid="{00000000-0005-0000-0000-000027600000}"/>
    <cellStyle name="Input 6 3 2 21 2" xfId="24635" xr:uid="{00000000-0005-0000-0000-000028600000}"/>
    <cellStyle name="Input 6 3 2 22" xfId="24636" xr:uid="{00000000-0005-0000-0000-000029600000}"/>
    <cellStyle name="Input 6 3 2 23" xfId="24637" xr:uid="{00000000-0005-0000-0000-00002A600000}"/>
    <cellStyle name="Input 6 3 2 3" xfId="24638" xr:uid="{00000000-0005-0000-0000-00002B600000}"/>
    <cellStyle name="Input 6 3 2 3 2" xfId="24639" xr:uid="{00000000-0005-0000-0000-00002C600000}"/>
    <cellStyle name="Input 6 3 2 3 2 2" xfId="24640" xr:uid="{00000000-0005-0000-0000-00002D600000}"/>
    <cellStyle name="Input 6 3 2 3 2 3" xfId="24641" xr:uid="{00000000-0005-0000-0000-00002E600000}"/>
    <cellStyle name="Input 6 3 2 3 3" xfId="24642" xr:uid="{00000000-0005-0000-0000-00002F600000}"/>
    <cellStyle name="Input 6 3 2 3 3 2" xfId="24643" xr:uid="{00000000-0005-0000-0000-000030600000}"/>
    <cellStyle name="Input 6 3 2 3 4" xfId="24644" xr:uid="{00000000-0005-0000-0000-000031600000}"/>
    <cellStyle name="Input 6 3 2 4" xfId="24645" xr:uid="{00000000-0005-0000-0000-000032600000}"/>
    <cellStyle name="Input 6 3 2 4 2" xfId="24646" xr:uid="{00000000-0005-0000-0000-000033600000}"/>
    <cellStyle name="Input 6 3 2 4 2 2" xfId="24647" xr:uid="{00000000-0005-0000-0000-000034600000}"/>
    <cellStyle name="Input 6 3 2 4 3" xfId="24648" xr:uid="{00000000-0005-0000-0000-000035600000}"/>
    <cellStyle name="Input 6 3 2 4 4" xfId="24649" xr:uid="{00000000-0005-0000-0000-000036600000}"/>
    <cellStyle name="Input 6 3 2 5" xfId="24650" xr:uid="{00000000-0005-0000-0000-000037600000}"/>
    <cellStyle name="Input 6 3 2 5 2" xfId="24651" xr:uid="{00000000-0005-0000-0000-000038600000}"/>
    <cellStyle name="Input 6 3 2 5 2 2" xfId="24652" xr:uid="{00000000-0005-0000-0000-000039600000}"/>
    <cellStyle name="Input 6 3 2 5 3" xfId="24653" xr:uid="{00000000-0005-0000-0000-00003A600000}"/>
    <cellStyle name="Input 6 3 2 5 4" xfId="24654" xr:uid="{00000000-0005-0000-0000-00003B600000}"/>
    <cellStyle name="Input 6 3 2 6" xfId="24655" xr:uid="{00000000-0005-0000-0000-00003C600000}"/>
    <cellStyle name="Input 6 3 2 6 2" xfId="24656" xr:uid="{00000000-0005-0000-0000-00003D600000}"/>
    <cellStyle name="Input 6 3 2 6 2 2" xfId="24657" xr:uid="{00000000-0005-0000-0000-00003E600000}"/>
    <cellStyle name="Input 6 3 2 6 3" xfId="24658" xr:uid="{00000000-0005-0000-0000-00003F600000}"/>
    <cellStyle name="Input 6 3 2 7" xfId="24659" xr:uid="{00000000-0005-0000-0000-000040600000}"/>
    <cellStyle name="Input 6 3 2 7 2" xfId="24660" xr:uid="{00000000-0005-0000-0000-000041600000}"/>
    <cellStyle name="Input 6 3 2 7 2 2" xfId="24661" xr:uid="{00000000-0005-0000-0000-000042600000}"/>
    <cellStyle name="Input 6 3 2 7 3" xfId="24662" xr:uid="{00000000-0005-0000-0000-000043600000}"/>
    <cellStyle name="Input 6 3 2 8" xfId="24663" xr:uid="{00000000-0005-0000-0000-000044600000}"/>
    <cellStyle name="Input 6 3 2 8 2" xfId="24664" xr:uid="{00000000-0005-0000-0000-000045600000}"/>
    <cellStyle name="Input 6 3 2 8 2 2" xfId="24665" xr:uid="{00000000-0005-0000-0000-000046600000}"/>
    <cellStyle name="Input 6 3 2 8 3" xfId="24666" xr:uid="{00000000-0005-0000-0000-000047600000}"/>
    <cellStyle name="Input 6 3 2 9" xfId="24667" xr:uid="{00000000-0005-0000-0000-000048600000}"/>
    <cellStyle name="Input 6 3 2 9 2" xfId="24668" xr:uid="{00000000-0005-0000-0000-000049600000}"/>
    <cellStyle name="Input 6 3 2 9 2 2" xfId="24669" xr:uid="{00000000-0005-0000-0000-00004A600000}"/>
    <cellStyle name="Input 6 3 2 9 3" xfId="24670" xr:uid="{00000000-0005-0000-0000-00004B600000}"/>
    <cellStyle name="Input 6 3 20" xfId="24671" xr:uid="{00000000-0005-0000-0000-00004C600000}"/>
    <cellStyle name="Input 6 3 3" xfId="24672" xr:uid="{00000000-0005-0000-0000-00004D600000}"/>
    <cellStyle name="Input 6 3 3 2" xfId="24673" xr:uid="{00000000-0005-0000-0000-00004E600000}"/>
    <cellStyle name="Input 6 3 3 2 2" xfId="24674" xr:uid="{00000000-0005-0000-0000-00004F600000}"/>
    <cellStyle name="Input 6 3 3 2 2 2" xfId="24675" xr:uid="{00000000-0005-0000-0000-000050600000}"/>
    <cellStyle name="Input 6 3 3 2 3" xfId="24676" xr:uid="{00000000-0005-0000-0000-000051600000}"/>
    <cellStyle name="Input 6 3 3 2 4" xfId="24677" xr:uid="{00000000-0005-0000-0000-000052600000}"/>
    <cellStyle name="Input 6 3 3 3" xfId="24678" xr:uid="{00000000-0005-0000-0000-000053600000}"/>
    <cellStyle name="Input 6 3 3 3 2" xfId="24679" xr:uid="{00000000-0005-0000-0000-000054600000}"/>
    <cellStyle name="Input 6 3 3 4" xfId="24680" xr:uid="{00000000-0005-0000-0000-000055600000}"/>
    <cellStyle name="Input 6 3 3 5" xfId="24681" xr:uid="{00000000-0005-0000-0000-000056600000}"/>
    <cellStyle name="Input 6 3 4" xfId="24682" xr:uid="{00000000-0005-0000-0000-000057600000}"/>
    <cellStyle name="Input 6 3 4 2" xfId="24683" xr:uid="{00000000-0005-0000-0000-000058600000}"/>
    <cellStyle name="Input 6 3 4 2 2" xfId="24684" xr:uid="{00000000-0005-0000-0000-000059600000}"/>
    <cellStyle name="Input 6 3 4 2 3" xfId="24685" xr:uid="{00000000-0005-0000-0000-00005A600000}"/>
    <cellStyle name="Input 6 3 4 3" xfId="24686" xr:uid="{00000000-0005-0000-0000-00005B600000}"/>
    <cellStyle name="Input 6 3 4 3 2" xfId="24687" xr:uid="{00000000-0005-0000-0000-00005C600000}"/>
    <cellStyle name="Input 6 3 4 4" xfId="24688" xr:uid="{00000000-0005-0000-0000-00005D600000}"/>
    <cellStyle name="Input 6 3 5" xfId="24689" xr:uid="{00000000-0005-0000-0000-00005E600000}"/>
    <cellStyle name="Input 6 3 5 2" xfId="24690" xr:uid="{00000000-0005-0000-0000-00005F600000}"/>
    <cellStyle name="Input 6 3 5 2 2" xfId="24691" xr:uid="{00000000-0005-0000-0000-000060600000}"/>
    <cellStyle name="Input 6 3 5 2 3" xfId="24692" xr:uid="{00000000-0005-0000-0000-000061600000}"/>
    <cellStyle name="Input 6 3 5 3" xfId="24693" xr:uid="{00000000-0005-0000-0000-000062600000}"/>
    <cellStyle name="Input 6 3 5 4" xfId="24694" xr:uid="{00000000-0005-0000-0000-000063600000}"/>
    <cellStyle name="Input 6 3 6" xfId="24695" xr:uid="{00000000-0005-0000-0000-000064600000}"/>
    <cellStyle name="Input 6 3 6 2" xfId="24696" xr:uid="{00000000-0005-0000-0000-000065600000}"/>
    <cellStyle name="Input 6 3 6 2 2" xfId="24697" xr:uid="{00000000-0005-0000-0000-000066600000}"/>
    <cellStyle name="Input 6 3 6 3" xfId="24698" xr:uid="{00000000-0005-0000-0000-000067600000}"/>
    <cellStyle name="Input 6 3 6 4" xfId="24699" xr:uid="{00000000-0005-0000-0000-000068600000}"/>
    <cellStyle name="Input 6 3 7" xfId="24700" xr:uid="{00000000-0005-0000-0000-000069600000}"/>
    <cellStyle name="Input 6 3 7 2" xfId="24701" xr:uid="{00000000-0005-0000-0000-00006A600000}"/>
    <cellStyle name="Input 6 3 7 2 2" xfId="24702" xr:uid="{00000000-0005-0000-0000-00006B600000}"/>
    <cellStyle name="Input 6 3 7 3" xfId="24703" xr:uid="{00000000-0005-0000-0000-00006C600000}"/>
    <cellStyle name="Input 6 3 8" xfId="24704" xr:uid="{00000000-0005-0000-0000-00006D600000}"/>
    <cellStyle name="Input 6 3 8 2" xfId="24705" xr:uid="{00000000-0005-0000-0000-00006E600000}"/>
    <cellStyle name="Input 6 3 8 2 2" xfId="24706" xr:uid="{00000000-0005-0000-0000-00006F600000}"/>
    <cellStyle name="Input 6 3 8 3" xfId="24707" xr:uid="{00000000-0005-0000-0000-000070600000}"/>
    <cellStyle name="Input 6 3 9" xfId="24708" xr:uid="{00000000-0005-0000-0000-000071600000}"/>
    <cellStyle name="Input 6 3 9 2" xfId="24709" xr:uid="{00000000-0005-0000-0000-000072600000}"/>
    <cellStyle name="Input 6 3 9 2 2" xfId="24710" xr:uid="{00000000-0005-0000-0000-000073600000}"/>
    <cellStyle name="Input 6 3 9 3" xfId="24711" xr:uid="{00000000-0005-0000-0000-000074600000}"/>
    <cellStyle name="Input 6 4" xfId="24712" xr:uid="{00000000-0005-0000-0000-000075600000}"/>
    <cellStyle name="Input 6 4 10" xfId="24713" xr:uid="{00000000-0005-0000-0000-000076600000}"/>
    <cellStyle name="Input 6 4 10 2" xfId="24714" xr:uid="{00000000-0005-0000-0000-000077600000}"/>
    <cellStyle name="Input 6 4 10 2 2" xfId="24715" xr:uid="{00000000-0005-0000-0000-000078600000}"/>
    <cellStyle name="Input 6 4 10 3" xfId="24716" xr:uid="{00000000-0005-0000-0000-000079600000}"/>
    <cellStyle name="Input 6 4 11" xfId="24717" xr:uid="{00000000-0005-0000-0000-00007A600000}"/>
    <cellStyle name="Input 6 4 11 2" xfId="24718" xr:uid="{00000000-0005-0000-0000-00007B600000}"/>
    <cellStyle name="Input 6 4 11 2 2" xfId="24719" xr:uid="{00000000-0005-0000-0000-00007C600000}"/>
    <cellStyle name="Input 6 4 11 3" xfId="24720" xr:uid="{00000000-0005-0000-0000-00007D600000}"/>
    <cellStyle name="Input 6 4 12" xfId="24721" xr:uid="{00000000-0005-0000-0000-00007E600000}"/>
    <cellStyle name="Input 6 4 12 2" xfId="24722" xr:uid="{00000000-0005-0000-0000-00007F600000}"/>
    <cellStyle name="Input 6 4 12 2 2" xfId="24723" xr:uid="{00000000-0005-0000-0000-000080600000}"/>
    <cellStyle name="Input 6 4 12 3" xfId="24724" xr:uid="{00000000-0005-0000-0000-000081600000}"/>
    <cellStyle name="Input 6 4 13" xfId="24725" xr:uid="{00000000-0005-0000-0000-000082600000}"/>
    <cellStyle name="Input 6 4 13 2" xfId="24726" xr:uid="{00000000-0005-0000-0000-000083600000}"/>
    <cellStyle name="Input 6 4 13 2 2" xfId="24727" xr:uid="{00000000-0005-0000-0000-000084600000}"/>
    <cellStyle name="Input 6 4 13 3" xfId="24728" xr:uid="{00000000-0005-0000-0000-000085600000}"/>
    <cellStyle name="Input 6 4 14" xfId="24729" xr:uid="{00000000-0005-0000-0000-000086600000}"/>
    <cellStyle name="Input 6 4 14 2" xfId="24730" xr:uid="{00000000-0005-0000-0000-000087600000}"/>
    <cellStyle name="Input 6 4 14 2 2" xfId="24731" xr:uid="{00000000-0005-0000-0000-000088600000}"/>
    <cellStyle name="Input 6 4 14 3" xfId="24732" xr:uid="{00000000-0005-0000-0000-000089600000}"/>
    <cellStyle name="Input 6 4 15" xfId="24733" xr:uid="{00000000-0005-0000-0000-00008A600000}"/>
    <cellStyle name="Input 6 4 15 2" xfId="24734" xr:uid="{00000000-0005-0000-0000-00008B600000}"/>
    <cellStyle name="Input 6 4 15 2 2" xfId="24735" xr:uid="{00000000-0005-0000-0000-00008C600000}"/>
    <cellStyle name="Input 6 4 15 3" xfId="24736" xr:uid="{00000000-0005-0000-0000-00008D600000}"/>
    <cellStyle name="Input 6 4 16" xfId="24737" xr:uid="{00000000-0005-0000-0000-00008E600000}"/>
    <cellStyle name="Input 6 4 16 2" xfId="24738" xr:uid="{00000000-0005-0000-0000-00008F600000}"/>
    <cellStyle name="Input 6 4 16 2 2" xfId="24739" xr:uid="{00000000-0005-0000-0000-000090600000}"/>
    <cellStyle name="Input 6 4 16 3" xfId="24740" xr:uid="{00000000-0005-0000-0000-000091600000}"/>
    <cellStyle name="Input 6 4 17" xfId="24741" xr:uid="{00000000-0005-0000-0000-000092600000}"/>
    <cellStyle name="Input 6 4 17 2" xfId="24742" xr:uid="{00000000-0005-0000-0000-000093600000}"/>
    <cellStyle name="Input 6 4 17 2 2" xfId="24743" xr:uid="{00000000-0005-0000-0000-000094600000}"/>
    <cellStyle name="Input 6 4 17 3" xfId="24744" xr:uid="{00000000-0005-0000-0000-000095600000}"/>
    <cellStyle name="Input 6 4 18" xfId="24745" xr:uid="{00000000-0005-0000-0000-000096600000}"/>
    <cellStyle name="Input 6 4 18 2" xfId="24746" xr:uid="{00000000-0005-0000-0000-000097600000}"/>
    <cellStyle name="Input 6 4 19" xfId="24747" xr:uid="{00000000-0005-0000-0000-000098600000}"/>
    <cellStyle name="Input 6 4 2" xfId="24748" xr:uid="{00000000-0005-0000-0000-000099600000}"/>
    <cellStyle name="Input 6 4 2 10" xfId="24749" xr:uid="{00000000-0005-0000-0000-00009A600000}"/>
    <cellStyle name="Input 6 4 2 10 2" xfId="24750" xr:uid="{00000000-0005-0000-0000-00009B600000}"/>
    <cellStyle name="Input 6 4 2 10 2 2" xfId="24751" xr:uid="{00000000-0005-0000-0000-00009C600000}"/>
    <cellStyle name="Input 6 4 2 10 3" xfId="24752" xr:uid="{00000000-0005-0000-0000-00009D600000}"/>
    <cellStyle name="Input 6 4 2 11" xfId="24753" xr:uid="{00000000-0005-0000-0000-00009E600000}"/>
    <cellStyle name="Input 6 4 2 11 2" xfId="24754" xr:uid="{00000000-0005-0000-0000-00009F600000}"/>
    <cellStyle name="Input 6 4 2 11 2 2" xfId="24755" xr:uid="{00000000-0005-0000-0000-0000A0600000}"/>
    <cellStyle name="Input 6 4 2 11 3" xfId="24756" xr:uid="{00000000-0005-0000-0000-0000A1600000}"/>
    <cellStyle name="Input 6 4 2 12" xfId="24757" xr:uid="{00000000-0005-0000-0000-0000A2600000}"/>
    <cellStyle name="Input 6 4 2 12 2" xfId="24758" xr:uid="{00000000-0005-0000-0000-0000A3600000}"/>
    <cellStyle name="Input 6 4 2 12 2 2" xfId="24759" xr:uid="{00000000-0005-0000-0000-0000A4600000}"/>
    <cellStyle name="Input 6 4 2 12 3" xfId="24760" xr:uid="{00000000-0005-0000-0000-0000A5600000}"/>
    <cellStyle name="Input 6 4 2 13" xfId="24761" xr:uid="{00000000-0005-0000-0000-0000A6600000}"/>
    <cellStyle name="Input 6 4 2 13 2" xfId="24762" xr:uid="{00000000-0005-0000-0000-0000A7600000}"/>
    <cellStyle name="Input 6 4 2 13 2 2" xfId="24763" xr:uid="{00000000-0005-0000-0000-0000A8600000}"/>
    <cellStyle name="Input 6 4 2 13 3" xfId="24764" xr:uid="{00000000-0005-0000-0000-0000A9600000}"/>
    <cellStyle name="Input 6 4 2 14" xfId="24765" xr:uid="{00000000-0005-0000-0000-0000AA600000}"/>
    <cellStyle name="Input 6 4 2 14 2" xfId="24766" xr:uid="{00000000-0005-0000-0000-0000AB600000}"/>
    <cellStyle name="Input 6 4 2 14 2 2" xfId="24767" xr:uid="{00000000-0005-0000-0000-0000AC600000}"/>
    <cellStyle name="Input 6 4 2 14 3" xfId="24768" xr:uid="{00000000-0005-0000-0000-0000AD600000}"/>
    <cellStyle name="Input 6 4 2 15" xfId="24769" xr:uid="{00000000-0005-0000-0000-0000AE600000}"/>
    <cellStyle name="Input 6 4 2 15 2" xfId="24770" xr:uid="{00000000-0005-0000-0000-0000AF600000}"/>
    <cellStyle name="Input 6 4 2 15 2 2" xfId="24771" xr:uid="{00000000-0005-0000-0000-0000B0600000}"/>
    <cellStyle name="Input 6 4 2 15 3" xfId="24772" xr:uid="{00000000-0005-0000-0000-0000B1600000}"/>
    <cellStyle name="Input 6 4 2 16" xfId="24773" xr:uid="{00000000-0005-0000-0000-0000B2600000}"/>
    <cellStyle name="Input 6 4 2 16 2" xfId="24774" xr:uid="{00000000-0005-0000-0000-0000B3600000}"/>
    <cellStyle name="Input 6 4 2 16 2 2" xfId="24775" xr:uid="{00000000-0005-0000-0000-0000B4600000}"/>
    <cellStyle name="Input 6 4 2 16 3" xfId="24776" xr:uid="{00000000-0005-0000-0000-0000B5600000}"/>
    <cellStyle name="Input 6 4 2 17" xfId="24777" xr:uid="{00000000-0005-0000-0000-0000B6600000}"/>
    <cellStyle name="Input 6 4 2 17 2" xfId="24778" xr:uid="{00000000-0005-0000-0000-0000B7600000}"/>
    <cellStyle name="Input 6 4 2 17 2 2" xfId="24779" xr:uid="{00000000-0005-0000-0000-0000B8600000}"/>
    <cellStyle name="Input 6 4 2 17 3" xfId="24780" xr:uid="{00000000-0005-0000-0000-0000B9600000}"/>
    <cellStyle name="Input 6 4 2 18" xfId="24781" xr:uid="{00000000-0005-0000-0000-0000BA600000}"/>
    <cellStyle name="Input 6 4 2 18 2" xfId="24782" xr:uid="{00000000-0005-0000-0000-0000BB600000}"/>
    <cellStyle name="Input 6 4 2 18 2 2" xfId="24783" xr:uid="{00000000-0005-0000-0000-0000BC600000}"/>
    <cellStyle name="Input 6 4 2 18 3" xfId="24784" xr:uid="{00000000-0005-0000-0000-0000BD600000}"/>
    <cellStyle name="Input 6 4 2 19" xfId="24785" xr:uid="{00000000-0005-0000-0000-0000BE600000}"/>
    <cellStyle name="Input 6 4 2 19 2" xfId="24786" xr:uid="{00000000-0005-0000-0000-0000BF600000}"/>
    <cellStyle name="Input 6 4 2 19 2 2" xfId="24787" xr:uid="{00000000-0005-0000-0000-0000C0600000}"/>
    <cellStyle name="Input 6 4 2 19 3" xfId="24788" xr:uid="{00000000-0005-0000-0000-0000C1600000}"/>
    <cellStyle name="Input 6 4 2 2" xfId="24789" xr:uid="{00000000-0005-0000-0000-0000C2600000}"/>
    <cellStyle name="Input 6 4 2 2 2" xfId="24790" xr:uid="{00000000-0005-0000-0000-0000C3600000}"/>
    <cellStyle name="Input 6 4 2 2 2 2" xfId="24791" xr:uid="{00000000-0005-0000-0000-0000C4600000}"/>
    <cellStyle name="Input 6 4 2 2 2 2 2" xfId="24792" xr:uid="{00000000-0005-0000-0000-0000C5600000}"/>
    <cellStyle name="Input 6 4 2 2 2 3" xfId="24793" xr:uid="{00000000-0005-0000-0000-0000C6600000}"/>
    <cellStyle name="Input 6 4 2 2 2 4" xfId="24794" xr:uid="{00000000-0005-0000-0000-0000C7600000}"/>
    <cellStyle name="Input 6 4 2 2 3" xfId="24795" xr:uid="{00000000-0005-0000-0000-0000C8600000}"/>
    <cellStyle name="Input 6 4 2 2 3 2" xfId="24796" xr:uid="{00000000-0005-0000-0000-0000C9600000}"/>
    <cellStyle name="Input 6 4 2 2 4" xfId="24797" xr:uid="{00000000-0005-0000-0000-0000CA600000}"/>
    <cellStyle name="Input 6 4 2 2 5" xfId="24798" xr:uid="{00000000-0005-0000-0000-0000CB600000}"/>
    <cellStyle name="Input 6 4 2 20" xfId="24799" xr:uid="{00000000-0005-0000-0000-0000CC600000}"/>
    <cellStyle name="Input 6 4 2 20 2" xfId="24800" xr:uid="{00000000-0005-0000-0000-0000CD600000}"/>
    <cellStyle name="Input 6 4 2 20 2 2" xfId="24801" xr:uid="{00000000-0005-0000-0000-0000CE600000}"/>
    <cellStyle name="Input 6 4 2 20 3" xfId="24802" xr:uid="{00000000-0005-0000-0000-0000CF600000}"/>
    <cellStyle name="Input 6 4 2 21" xfId="24803" xr:uid="{00000000-0005-0000-0000-0000D0600000}"/>
    <cellStyle name="Input 6 4 2 21 2" xfId="24804" xr:uid="{00000000-0005-0000-0000-0000D1600000}"/>
    <cellStyle name="Input 6 4 2 22" xfId="24805" xr:uid="{00000000-0005-0000-0000-0000D2600000}"/>
    <cellStyle name="Input 6 4 2 23" xfId="24806" xr:uid="{00000000-0005-0000-0000-0000D3600000}"/>
    <cellStyle name="Input 6 4 2 3" xfId="24807" xr:uid="{00000000-0005-0000-0000-0000D4600000}"/>
    <cellStyle name="Input 6 4 2 3 2" xfId="24808" xr:uid="{00000000-0005-0000-0000-0000D5600000}"/>
    <cellStyle name="Input 6 4 2 3 2 2" xfId="24809" xr:uid="{00000000-0005-0000-0000-0000D6600000}"/>
    <cellStyle name="Input 6 4 2 3 2 3" xfId="24810" xr:uid="{00000000-0005-0000-0000-0000D7600000}"/>
    <cellStyle name="Input 6 4 2 3 3" xfId="24811" xr:uid="{00000000-0005-0000-0000-0000D8600000}"/>
    <cellStyle name="Input 6 4 2 3 3 2" xfId="24812" xr:uid="{00000000-0005-0000-0000-0000D9600000}"/>
    <cellStyle name="Input 6 4 2 3 4" xfId="24813" xr:uid="{00000000-0005-0000-0000-0000DA600000}"/>
    <cellStyle name="Input 6 4 2 4" xfId="24814" xr:uid="{00000000-0005-0000-0000-0000DB600000}"/>
    <cellStyle name="Input 6 4 2 4 2" xfId="24815" xr:uid="{00000000-0005-0000-0000-0000DC600000}"/>
    <cellStyle name="Input 6 4 2 4 2 2" xfId="24816" xr:uid="{00000000-0005-0000-0000-0000DD600000}"/>
    <cellStyle name="Input 6 4 2 4 3" xfId="24817" xr:uid="{00000000-0005-0000-0000-0000DE600000}"/>
    <cellStyle name="Input 6 4 2 4 4" xfId="24818" xr:uid="{00000000-0005-0000-0000-0000DF600000}"/>
    <cellStyle name="Input 6 4 2 5" xfId="24819" xr:uid="{00000000-0005-0000-0000-0000E0600000}"/>
    <cellStyle name="Input 6 4 2 5 2" xfId="24820" xr:uid="{00000000-0005-0000-0000-0000E1600000}"/>
    <cellStyle name="Input 6 4 2 5 2 2" xfId="24821" xr:uid="{00000000-0005-0000-0000-0000E2600000}"/>
    <cellStyle name="Input 6 4 2 5 3" xfId="24822" xr:uid="{00000000-0005-0000-0000-0000E3600000}"/>
    <cellStyle name="Input 6 4 2 5 4" xfId="24823" xr:uid="{00000000-0005-0000-0000-0000E4600000}"/>
    <cellStyle name="Input 6 4 2 6" xfId="24824" xr:uid="{00000000-0005-0000-0000-0000E5600000}"/>
    <cellStyle name="Input 6 4 2 6 2" xfId="24825" xr:uid="{00000000-0005-0000-0000-0000E6600000}"/>
    <cellStyle name="Input 6 4 2 6 2 2" xfId="24826" xr:uid="{00000000-0005-0000-0000-0000E7600000}"/>
    <cellStyle name="Input 6 4 2 6 3" xfId="24827" xr:uid="{00000000-0005-0000-0000-0000E8600000}"/>
    <cellStyle name="Input 6 4 2 7" xfId="24828" xr:uid="{00000000-0005-0000-0000-0000E9600000}"/>
    <cellStyle name="Input 6 4 2 7 2" xfId="24829" xr:uid="{00000000-0005-0000-0000-0000EA600000}"/>
    <cellStyle name="Input 6 4 2 7 2 2" xfId="24830" xr:uid="{00000000-0005-0000-0000-0000EB600000}"/>
    <cellStyle name="Input 6 4 2 7 3" xfId="24831" xr:uid="{00000000-0005-0000-0000-0000EC600000}"/>
    <cellStyle name="Input 6 4 2 8" xfId="24832" xr:uid="{00000000-0005-0000-0000-0000ED600000}"/>
    <cellStyle name="Input 6 4 2 8 2" xfId="24833" xr:uid="{00000000-0005-0000-0000-0000EE600000}"/>
    <cellStyle name="Input 6 4 2 8 2 2" xfId="24834" xr:uid="{00000000-0005-0000-0000-0000EF600000}"/>
    <cellStyle name="Input 6 4 2 8 3" xfId="24835" xr:uid="{00000000-0005-0000-0000-0000F0600000}"/>
    <cellStyle name="Input 6 4 2 9" xfId="24836" xr:uid="{00000000-0005-0000-0000-0000F1600000}"/>
    <cellStyle name="Input 6 4 2 9 2" xfId="24837" xr:uid="{00000000-0005-0000-0000-0000F2600000}"/>
    <cellStyle name="Input 6 4 2 9 2 2" xfId="24838" xr:uid="{00000000-0005-0000-0000-0000F3600000}"/>
    <cellStyle name="Input 6 4 2 9 3" xfId="24839" xr:uid="{00000000-0005-0000-0000-0000F4600000}"/>
    <cellStyle name="Input 6 4 20" xfId="24840" xr:uid="{00000000-0005-0000-0000-0000F5600000}"/>
    <cellStyle name="Input 6 4 3" xfId="24841" xr:uid="{00000000-0005-0000-0000-0000F6600000}"/>
    <cellStyle name="Input 6 4 3 2" xfId="24842" xr:uid="{00000000-0005-0000-0000-0000F7600000}"/>
    <cellStyle name="Input 6 4 3 2 2" xfId="24843" xr:uid="{00000000-0005-0000-0000-0000F8600000}"/>
    <cellStyle name="Input 6 4 3 2 2 2" xfId="24844" xr:uid="{00000000-0005-0000-0000-0000F9600000}"/>
    <cellStyle name="Input 6 4 3 2 3" xfId="24845" xr:uid="{00000000-0005-0000-0000-0000FA600000}"/>
    <cellStyle name="Input 6 4 3 2 4" xfId="24846" xr:uid="{00000000-0005-0000-0000-0000FB600000}"/>
    <cellStyle name="Input 6 4 3 3" xfId="24847" xr:uid="{00000000-0005-0000-0000-0000FC600000}"/>
    <cellStyle name="Input 6 4 3 3 2" xfId="24848" xr:uid="{00000000-0005-0000-0000-0000FD600000}"/>
    <cellStyle name="Input 6 4 3 4" xfId="24849" xr:uid="{00000000-0005-0000-0000-0000FE600000}"/>
    <cellStyle name="Input 6 4 3 5" xfId="24850" xr:uid="{00000000-0005-0000-0000-0000FF600000}"/>
    <cellStyle name="Input 6 4 4" xfId="24851" xr:uid="{00000000-0005-0000-0000-000000610000}"/>
    <cellStyle name="Input 6 4 4 2" xfId="24852" xr:uid="{00000000-0005-0000-0000-000001610000}"/>
    <cellStyle name="Input 6 4 4 2 2" xfId="24853" xr:uid="{00000000-0005-0000-0000-000002610000}"/>
    <cellStyle name="Input 6 4 4 2 3" xfId="24854" xr:uid="{00000000-0005-0000-0000-000003610000}"/>
    <cellStyle name="Input 6 4 4 3" xfId="24855" xr:uid="{00000000-0005-0000-0000-000004610000}"/>
    <cellStyle name="Input 6 4 4 3 2" xfId="24856" xr:uid="{00000000-0005-0000-0000-000005610000}"/>
    <cellStyle name="Input 6 4 4 4" xfId="24857" xr:uid="{00000000-0005-0000-0000-000006610000}"/>
    <cellStyle name="Input 6 4 5" xfId="24858" xr:uid="{00000000-0005-0000-0000-000007610000}"/>
    <cellStyle name="Input 6 4 5 2" xfId="24859" xr:uid="{00000000-0005-0000-0000-000008610000}"/>
    <cellStyle name="Input 6 4 5 2 2" xfId="24860" xr:uid="{00000000-0005-0000-0000-000009610000}"/>
    <cellStyle name="Input 6 4 5 2 3" xfId="24861" xr:uid="{00000000-0005-0000-0000-00000A610000}"/>
    <cellStyle name="Input 6 4 5 3" xfId="24862" xr:uid="{00000000-0005-0000-0000-00000B610000}"/>
    <cellStyle name="Input 6 4 5 4" xfId="24863" xr:uid="{00000000-0005-0000-0000-00000C610000}"/>
    <cellStyle name="Input 6 4 6" xfId="24864" xr:uid="{00000000-0005-0000-0000-00000D610000}"/>
    <cellStyle name="Input 6 4 6 2" xfId="24865" xr:uid="{00000000-0005-0000-0000-00000E610000}"/>
    <cellStyle name="Input 6 4 6 2 2" xfId="24866" xr:uid="{00000000-0005-0000-0000-00000F610000}"/>
    <cellStyle name="Input 6 4 6 3" xfId="24867" xr:uid="{00000000-0005-0000-0000-000010610000}"/>
    <cellStyle name="Input 6 4 6 4" xfId="24868" xr:uid="{00000000-0005-0000-0000-000011610000}"/>
    <cellStyle name="Input 6 4 7" xfId="24869" xr:uid="{00000000-0005-0000-0000-000012610000}"/>
    <cellStyle name="Input 6 4 7 2" xfId="24870" xr:uid="{00000000-0005-0000-0000-000013610000}"/>
    <cellStyle name="Input 6 4 7 2 2" xfId="24871" xr:uid="{00000000-0005-0000-0000-000014610000}"/>
    <cellStyle name="Input 6 4 7 3" xfId="24872" xr:uid="{00000000-0005-0000-0000-000015610000}"/>
    <cellStyle name="Input 6 4 8" xfId="24873" xr:uid="{00000000-0005-0000-0000-000016610000}"/>
    <cellStyle name="Input 6 4 8 2" xfId="24874" xr:uid="{00000000-0005-0000-0000-000017610000}"/>
    <cellStyle name="Input 6 4 8 2 2" xfId="24875" xr:uid="{00000000-0005-0000-0000-000018610000}"/>
    <cellStyle name="Input 6 4 8 3" xfId="24876" xr:uid="{00000000-0005-0000-0000-000019610000}"/>
    <cellStyle name="Input 6 4 9" xfId="24877" xr:uid="{00000000-0005-0000-0000-00001A610000}"/>
    <cellStyle name="Input 6 4 9 2" xfId="24878" xr:uid="{00000000-0005-0000-0000-00001B610000}"/>
    <cellStyle name="Input 6 4 9 2 2" xfId="24879" xr:uid="{00000000-0005-0000-0000-00001C610000}"/>
    <cellStyle name="Input 6 4 9 3" xfId="24880" xr:uid="{00000000-0005-0000-0000-00001D610000}"/>
    <cellStyle name="Input 6 5" xfId="24881" xr:uid="{00000000-0005-0000-0000-00001E610000}"/>
    <cellStyle name="Input 6 5 10" xfId="24882" xr:uid="{00000000-0005-0000-0000-00001F610000}"/>
    <cellStyle name="Input 6 5 10 2" xfId="24883" xr:uid="{00000000-0005-0000-0000-000020610000}"/>
    <cellStyle name="Input 6 5 10 2 2" xfId="24884" xr:uid="{00000000-0005-0000-0000-000021610000}"/>
    <cellStyle name="Input 6 5 10 3" xfId="24885" xr:uid="{00000000-0005-0000-0000-000022610000}"/>
    <cellStyle name="Input 6 5 11" xfId="24886" xr:uid="{00000000-0005-0000-0000-000023610000}"/>
    <cellStyle name="Input 6 5 11 2" xfId="24887" xr:uid="{00000000-0005-0000-0000-000024610000}"/>
    <cellStyle name="Input 6 5 11 2 2" xfId="24888" xr:uid="{00000000-0005-0000-0000-000025610000}"/>
    <cellStyle name="Input 6 5 11 3" xfId="24889" xr:uid="{00000000-0005-0000-0000-000026610000}"/>
    <cellStyle name="Input 6 5 12" xfId="24890" xr:uid="{00000000-0005-0000-0000-000027610000}"/>
    <cellStyle name="Input 6 5 12 2" xfId="24891" xr:uid="{00000000-0005-0000-0000-000028610000}"/>
    <cellStyle name="Input 6 5 12 2 2" xfId="24892" xr:uid="{00000000-0005-0000-0000-000029610000}"/>
    <cellStyle name="Input 6 5 12 3" xfId="24893" xr:uid="{00000000-0005-0000-0000-00002A610000}"/>
    <cellStyle name="Input 6 5 13" xfId="24894" xr:uid="{00000000-0005-0000-0000-00002B610000}"/>
    <cellStyle name="Input 6 5 13 2" xfId="24895" xr:uid="{00000000-0005-0000-0000-00002C610000}"/>
    <cellStyle name="Input 6 5 13 2 2" xfId="24896" xr:uid="{00000000-0005-0000-0000-00002D610000}"/>
    <cellStyle name="Input 6 5 13 3" xfId="24897" xr:uid="{00000000-0005-0000-0000-00002E610000}"/>
    <cellStyle name="Input 6 5 14" xfId="24898" xr:uid="{00000000-0005-0000-0000-00002F610000}"/>
    <cellStyle name="Input 6 5 14 2" xfId="24899" xr:uid="{00000000-0005-0000-0000-000030610000}"/>
    <cellStyle name="Input 6 5 14 2 2" xfId="24900" xr:uid="{00000000-0005-0000-0000-000031610000}"/>
    <cellStyle name="Input 6 5 14 3" xfId="24901" xr:uid="{00000000-0005-0000-0000-000032610000}"/>
    <cellStyle name="Input 6 5 15" xfId="24902" xr:uid="{00000000-0005-0000-0000-000033610000}"/>
    <cellStyle name="Input 6 5 15 2" xfId="24903" xr:uid="{00000000-0005-0000-0000-000034610000}"/>
    <cellStyle name="Input 6 5 15 2 2" xfId="24904" xr:uid="{00000000-0005-0000-0000-000035610000}"/>
    <cellStyle name="Input 6 5 15 3" xfId="24905" xr:uid="{00000000-0005-0000-0000-000036610000}"/>
    <cellStyle name="Input 6 5 16" xfId="24906" xr:uid="{00000000-0005-0000-0000-000037610000}"/>
    <cellStyle name="Input 6 5 16 2" xfId="24907" xr:uid="{00000000-0005-0000-0000-000038610000}"/>
    <cellStyle name="Input 6 5 16 2 2" xfId="24908" xr:uid="{00000000-0005-0000-0000-000039610000}"/>
    <cellStyle name="Input 6 5 16 3" xfId="24909" xr:uid="{00000000-0005-0000-0000-00003A610000}"/>
    <cellStyle name="Input 6 5 17" xfId="24910" xr:uid="{00000000-0005-0000-0000-00003B610000}"/>
    <cellStyle name="Input 6 5 17 2" xfId="24911" xr:uid="{00000000-0005-0000-0000-00003C610000}"/>
    <cellStyle name="Input 6 5 17 2 2" xfId="24912" xr:uid="{00000000-0005-0000-0000-00003D610000}"/>
    <cellStyle name="Input 6 5 17 3" xfId="24913" xr:uid="{00000000-0005-0000-0000-00003E610000}"/>
    <cellStyle name="Input 6 5 18" xfId="24914" xr:uid="{00000000-0005-0000-0000-00003F610000}"/>
    <cellStyle name="Input 6 5 18 2" xfId="24915" xr:uid="{00000000-0005-0000-0000-000040610000}"/>
    <cellStyle name="Input 6 5 18 2 2" xfId="24916" xr:uid="{00000000-0005-0000-0000-000041610000}"/>
    <cellStyle name="Input 6 5 18 3" xfId="24917" xr:uid="{00000000-0005-0000-0000-000042610000}"/>
    <cellStyle name="Input 6 5 19" xfId="24918" xr:uid="{00000000-0005-0000-0000-000043610000}"/>
    <cellStyle name="Input 6 5 19 2" xfId="24919" xr:uid="{00000000-0005-0000-0000-000044610000}"/>
    <cellStyle name="Input 6 5 19 2 2" xfId="24920" xr:uid="{00000000-0005-0000-0000-000045610000}"/>
    <cellStyle name="Input 6 5 19 3" xfId="24921" xr:uid="{00000000-0005-0000-0000-000046610000}"/>
    <cellStyle name="Input 6 5 2" xfId="24922" xr:uid="{00000000-0005-0000-0000-000047610000}"/>
    <cellStyle name="Input 6 5 2 10" xfId="24923" xr:uid="{00000000-0005-0000-0000-000048610000}"/>
    <cellStyle name="Input 6 5 2 10 2" xfId="24924" xr:uid="{00000000-0005-0000-0000-000049610000}"/>
    <cellStyle name="Input 6 5 2 10 2 2" xfId="24925" xr:uid="{00000000-0005-0000-0000-00004A610000}"/>
    <cellStyle name="Input 6 5 2 10 3" xfId="24926" xr:uid="{00000000-0005-0000-0000-00004B610000}"/>
    <cellStyle name="Input 6 5 2 11" xfId="24927" xr:uid="{00000000-0005-0000-0000-00004C610000}"/>
    <cellStyle name="Input 6 5 2 11 2" xfId="24928" xr:uid="{00000000-0005-0000-0000-00004D610000}"/>
    <cellStyle name="Input 6 5 2 11 2 2" xfId="24929" xr:uid="{00000000-0005-0000-0000-00004E610000}"/>
    <cellStyle name="Input 6 5 2 11 3" xfId="24930" xr:uid="{00000000-0005-0000-0000-00004F610000}"/>
    <cellStyle name="Input 6 5 2 12" xfId="24931" xr:uid="{00000000-0005-0000-0000-000050610000}"/>
    <cellStyle name="Input 6 5 2 12 2" xfId="24932" xr:uid="{00000000-0005-0000-0000-000051610000}"/>
    <cellStyle name="Input 6 5 2 12 2 2" xfId="24933" xr:uid="{00000000-0005-0000-0000-000052610000}"/>
    <cellStyle name="Input 6 5 2 12 3" xfId="24934" xr:uid="{00000000-0005-0000-0000-000053610000}"/>
    <cellStyle name="Input 6 5 2 13" xfId="24935" xr:uid="{00000000-0005-0000-0000-000054610000}"/>
    <cellStyle name="Input 6 5 2 13 2" xfId="24936" xr:uid="{00000000-0005-0000-0000-000055610000}"/>
    <cellStyle name="Input 6 5 2 13 2 2" xfId="24937" xr:uid="{00000000-0005-0000-0000-000056610000}"/>
    <cellStyle name="Input 6 5 2 13 3" xfId="24938" xr:uid="{00000000-0005-0000-0000-000057610000}"/>
    <cellStyle name="Input 6 5 2 14" xfId="24939" xr:uid="{00000000-0005-0000-0000-000058610000}"/>
    <cellStyle name="Input 6 5 2 14 2" xfId="24940" xr:uid="{00000000-0005-0000-0000-000059610000}"/>
    <cellStyle name="Input 6 5 2 14 2 2" xfId="24941" xr:uid="{00000000-0005-0000-0000-00005A610000}"/>
    <cellStyle name="Input 6 5 2 14 3" xfId="24942" xr:uid="{00000000-0005-0000-0000-00005B610000}"/>
    <cellStyle name="Input 6 5 2 15" xfId="24943" xr:uid="{00000000-0005-0000-0000-00005C610000}"/>
    <cellStyle name="Input 6 5 2 15 2" xfId="24944" xr:uid="{00000000-0005-0000-0000-00005D610000}"/>
    <cellStyle name="Input 6 5 2 15 2 2" xfId="24945" xr:uid="{00000000-0005-0000-0000-00005E610000}"/>
    <cellStyle name="Input 6 5 2 15 3" xfId="24946" xr:uid="{00000000-0005-0000-0000-00005F610000}"/>
    <cellStyle name="Input 6 5 2 16" xfId="24947" xr:uid="{00000000-0005-0000-0000-000060610000}"/>
    <cellStyle name="Input 6 5 2 16 2" xfId="24948" xr:uid="{00000000-0005-0000-0000-000061610000}"/>
    <cellStyle name="Input 6 5 2 16 2 2" xfId="24949" xr:uid="{00000000-0005-0000-0000-000062610000}"/>
    <cellStyle name="Input 6 5 2 16 3" xfId="24950" xr:uid="{00000000-0005-0000-0000-000063610000}"/>
    <cellStyle name="Input 6 5 2 17" xfId="24951" xr:uid="{00000000-0005-0000-0000-000064610000}"/>
    <cellStyle name="Input 6 5 2 17 2" xfId="24952" xr:uid="{00000000-0005-0000-0000-000065610000}"/>
    <cellStyle name="Input 6 5 2 17 2 2" xfId="24953" xr:uid="{00000000-0005-0000-0000-000066610000}"/>
    <cellStyle name="Input 6 5 2 17 3" xfId="24954" xr:uid="{00000000-0005-0000-0000-000067610000}"/>
    <cellStyle name="Input 6 5 2 18" xfId="24955" xr:uid="{00000000-0005-0000-0000-000068610000}"/>
    <cellStyle name="Input 6 5 2 18 2" xfId="24956" xr:uid="{00000000-0005-0000-0000-000069610000}"/>
    <cellStyle name="Input 6 5 2 18 2 2" xfId="24957" xr:uid="{00000000-0005-0000-0000-00006A610000}"/>
    <cellStyle name="Input 6 5 2 18 3" xfId="24958" xr:uid="{00000000-0005-0000-0000-00006B610000}"/>
    <cellStyle name="Input 6 5 2 19" xfId="24959" xr:uid="{00000000-0005-0000-0000-00006C610000}"/>
    <cellStyle name="Input 6 5 2 19 2" xfId="24960" xr:uid="{00000000-0005-0000-0000-00006D610000}"/>
    <cellStyle name="Input 6 5 2 19 2 2" xfId="24961" xr:uid="{00000000-0005-0000-0000-00006E610000}"/>
    <cellStyle name="Input 6 5 2 19 3" xfId="24962" xr:uid="{00000000-0005-0000-0000-00006F610000}"/>
    <cellStyle name="Input 6 5 2 2" xfId="24963" xr:uid="{00000000-0005-0000-0000-000070610000}"/>
    <cellStyle name="Input 6 5 2 2 2" xfId="24964" xr:uid="{00000000-0005-0000-0000-000071610000}"/>
    <cellStyle name="Input 6 5 2 2 2 2" xfId="24965" xr:uid="{00000000-0005-0000-0000-000072610000}"/>
    <cellStyle name="Input 6 5 2 2 2 3" xfId="24966" xr:uid="{00000000-0005-0000-0000-000073610000}"/>
    <cellStyle name="Input 6 5 2 2 3" xfId="24967" xr:uid="{00000000-0005-0000-0000-000074610000}"/>
    <cellStyle name="Input 6 5 2 2 3 2" xfId="24968" xr:uid="{00000000-0005-0000-0000-000075610000}"/>
    <cellStyle name="Input 6 5 2 2 4" xfId="24969" xr:uid="{00000000-0005-0000-0000-000076610000}"/>
    <cellStyle name="Input 6 5 2 20" xfId="24970" xr:uid="{00000000-0005-0000-0000-000077610000}"/>
    <cellStyle name="Input 6 5 2 20 2" xfId="24971" xr:uid="{00000000-0005-0000-0000-000078610000}"/>
    <cellStyle name="Input 6 5 2 20 2 2" xfId="24972" xr:uid="{00000000-0005-0000-0000-000079610000}"/>
    <cellStyle name="Input 6 5 2 20 3" xfId="24973" xr:uid="{00000000-0005-0000-0000-00007A610000}"/>
    <cellStyle name="Input 6 5 2 21" xfId="24974" xr:uid="{00000000-0005-0000-0000-00007B610000}"/>
    <cellStyle name="Input 6 5 2 21 2" xfId="24975" xr:uid="{00000000-0005-0000-0000-00007C610000}"/>
    <cellStyle name="Input 6 5 2 22" xfId="24976" xr:uid="{00000000-0005-0000-0000-00007D610000}"/>
    <cellStyle name="Input 6 5 2 23" xfId="24977" xr:uid="{00000000-0005-0000-0000-00007E610000}"/>
    <cellStyle name="Input 6 5 2 3" xfId="24978" xr:uid="{00000000-0005-0000-0000-00007F610000}"/>
    <cellStyle name="Input 6 5 2 3 2" xfId="24979" xr:uid="{00000000-0005-0000-0000-000080610000}"/>
    <cellStyle name="Input 6 5 2 3 2 2" xfId="24980" xr:uid="{00000000-0005-0000-0000-000081610000}"/>
    <cellStyle name="Input 6 5 2 3 3" xfId="24981" xr:uid="{00000000-0005-0000-0000-000082610000}"/>
    <cellStyle name="Input 6 5 2 3 4" xfId="24982" xr:uid="{00000000-0005-0000-0000-000083610000}"/>
    <cellStyle name="Input 6 5 2 4" xfId="24983" xr:uid="{00000000-0005-0000-0000-000084610000}"/>
    <cellStyle name="Input 6 5 2 4 2" xfId="24984" xr:uid="{00000000-0005-0000-0000-000085610000}"/>
    <cellStyle name="Input 6 5 2 4 2 2" xfId="24985" xr:uid="{00000000-0005-0000-0000-000086610000}"/>
    <cellStyle name="Input 6 5 2 4 3" xfId="24986" xr:uid="{00000000-0005-0000-0000-000087610000}"/>
    <cellStyle name="Input 6 5 2 4 4" xfId="24987" xr:uid="{00000000-0005-0000-0000-000088610000}"/>
    <cellStyle name="Input 6 5 2 5" xfId="24988" xr:uid="{00000000-0005-0000-0000-000089610000}"/>
    <cellStyle name="Input 6 5 2 5 2" xfId="24989" xr:uid="{00000000-0005-0000-0000-00008A610000}"/>
    <cellStyle name="Input 6 5 2 5 2 2" xfId="24990" xr:uid="{00000000-0005-0000-0000-00008B610000}"/>
    <cellStyle name="Input 6 5 2 5 3" xfId="24991" xr:uid="{00000000-0005-0000-0000-00008C610000}"/>
    <cellStyle name="Input 6 5 2 6" xfId="24992" xr:uid="{00000000-0005-0000-0000-00008D610000}"/>
    <cellStyle name="Input 6 5 2 6 2" xfId="24993" xr:uid="{00000000-0005-0000-0000-00008E610000}"/>
    <cellStyle name="Input 6 5 2 6 2 2" xfId="24994" xr:uid="{00000000-0005-0000-0000-00008F610000}"/>
    <cellStyle name="Input 6 5 2 6 3" xfId="24995" xr:uid="{00000000-0005-0000-0000-000090610000}"/>
    <cellStyle name="Input 6 5 2 7" xfId="24996" xr:uid="{00000000-0005-0000-0000-000091610000}"/>
    <cellStyle name="Input 6 5 2 7 2" xfId="24997" xr:uid="{00000000-0005-0000-0000-000092610000}"/>
    <cellStyle name="Input 6 5 2 7 2 2" xfId="24998" xr:uid="{00000000-0005-0000-0000-000093610000}"/>
    <cellStyle name="Input 6 5 2 7 3" xfId="24999" xr:uid="{00000000-0005-0000-0000-000094610000}"/>
    <cellStyle name="Input 6 5 2 8" xfId="25000" xr:uid="{00000000-0005-0000-0000-000095610000}"/>
    <cellStyle name="Input 6 5 2 8 2" xfId="25001" xr:uid="{00000000-0005-0000-0000-000096610000}"/>
    <cellStyle name="Input 6 5 2 8 2 2" xfId="25002" xr:uid="{00000000-0005-0000-0000-000097610000}"/>
    <cellStyle name="Input 6 5 2 8 3" xfId="25003" xr:uid="{00000000-0005-0000-0000-000098610000}"/>
    <cellStyle name="Input 6 5 2 9" xfId="25004" xr:uid="{00000000-0005-0000-0000-000099610000}"/>
    <cellStyle name="Input 6 5 2 9 2" xfId="25005" xr:uid="{00000000-0005-0000-0000-00009A610000}"/>
    <cellStyle name="Input 6 5 2 9 2 2" xfId="25006" xr:uid="{00000000-0005-0000-0000-00009B610000}"/>
    <cellStyle name="Input 6 5 2 9 3" xfId="25007" xr:uid="{00000000-0005-0000-0000-00009C610000}"/>
    <cellStyle name="Input 6 5 20" xfId="25008" xr:uid="{00000000-0005-0000-0000-00009D610000}"/>
    <cellStyle name="Input 6 5 20 2" xfId="25009" xr:uid="{00000000-0005-0000-0000-00009E610000}"/>
    <cellStyle name="Input 6 5 20 2 2" xfId="25010" xr:uid="{00000000-0005-0000-0000-00009F610000}"/>
    <cellStyle name="Input 6 5 20 3" xfId="25011" xr:uid="{00000000-0005-0000-0000-0000A0610000}"/>
    <cellStyle name="Input 6 5 21" xfId="25012" xr:uid="{00000000-0005-0000-0000-0000A1610000}"/>
    <cellStyle name="Input 6 5 21 2" xfId="25013" xr:uid="{00000000-0005-0000-0000-0000A2610000}"/>
    <cellStyle name="Input 6 5 21 2 2" xfId="25014" xr:uid="{00000000-0005-0000-0000-0000A3610000}"/>
    <cellStyle name="Input 6 5 21 3" xfId="25015" xr:uid="{00000000-0005-0000-0000-0000A4610000}"/>
    <cellStyle name="Input 6 5 22" xfId="25016" xr:uid="{00000000-0005-0000-0000-0000A5610000}"/>
    <cellStyle name="Input 6 5 22 2" xfId="25017" xr:uid="{00000000-0005-0000-0000-0000A6610000}"/>
    <cellStyle name="Input 6 5 23" xfId="25018" xr:uid="{00000000-0005-0000-0000-0000A7610000}"/>
    <cellStyle name="Input 6 5 24" xfId="25019" xr:uid="{00000000-0005-0000-0000-0000A8610000}"/>
    <cellStyle name="Input 6 5 3" xfId="25020" xr:uid="{00000000-0005-0000-0000-0000A9610000}"/>
    <cellStyle name="Input 6 5 3 2" xfId="25021" xr:uid="{00000000-0005-0000-0000-0000AA610000}"/>
    <cellStyle name="Input 6 5 3 2 2" xfId="25022" xr:uid="{00000000-0005-0000-0000-0000AB610000}"/>
    <cellStyle name="Input 6 5 3 2 3" xfId="25023" xr:uid="{00000000-0005-0000-0000-0000AC610000}"/>
    <cellStyle name="Input 6 5 3 3" xfId="25024" xr:uid="{00000000-0005-0000-0000-0000AD610000}"/>
    <cellStyle name="Input 6 5 3 3 2" xfId="25025" xr:uid="{00000000-0005-0000-0000-0000AE610000}"/>
    <cellStyle name="Input 6 5 3 4" xfId="25026" xr:uid="{00000000-0005-0000-0000-0000AF610000}"/>
    <cellStyle name="Input 6 5 4" xfId="25027" xr:uid="{00000000-0005-0000-0000-0000B0610000}"/>
    <cellStyle name="Input 6 5 4 2" xfId="25028" xr:uid="{00000000-0005-0000-0000-0000B1610000}"/>
    <cellStyle name="Input 6 5 4 2 2" xfId="25029" xr:uid="{00000000-0005-0000-0000-0000B2610000}"/>
    <cellStyle name="Input 6 5 4 3" xfId="25030" xr:uid="{00000000-0005-0000-0000-0000B3610000}"/>
    <cellStyle name="Input 6 5 4 4" xfId="25031" xr:uid="{00000000-0005-0000-0000-0000B4610000}"/>
    <cellStyle name="Input 6 5 5" xfId="25032" xr:uid="{00000000-0005-0000-0000-0000B5610000}"/>
    <cellStyle name="Input 6 5 5 2" xfId="25033" xr:uid="{00000000-0005-0000-0000-0000B6610000}"/>
    <cellStyle name="Input 6 5 5 2 2" xfId="25034" xr:uid="{00000000-0005-0000-0000-0000B7610000}"/>
    <cellStyle name="Input 6 5 5 3" xfId="25035" xr:uid="{00000000-0005-0000-0000-0000B8610000}"/>
    <cellStyle name="Input 6 5 5 4" xfId="25036" xr:uid="{00000000-0005-0000-0000-0000B9610000}"/>
    <cellStyle name="Input 6 5 6" xfId="25037" xr:uid="{00000000-0005-0000-0000-0000BA610000}"/>
    <cellStyle name="Input 6 5 6 2" xfId="25038" xr:uid="{00000000-0005-0000-0000-0000BB610000}"/>
    <cellStyle name="Input 6 5 6 2 2" xfId="25039" xr:uid="{00000000-0005-0000-0000-0000BC610000}"/>
    <cellStyle name="Input 6 5 6 3" xfId="25040" xr:uid="{00000000-0005-0000-0000-0000BD610000}"/>
    <cellStyle name="Input 6 5 7" xfId="25041" xr:uid="{00000000-0005-0000-0000-0000BE610000}"/>
    <cellStyle name="Input 6 5 7 2" xfId="25042" xr:uid="{00000000-0005-0000-0000-0000BF610000}"/>
    <cellStyle name="Input 6 5 7 2 2" xfId="25043" xr:uid="{00000000-0005-0000-0000-0000C0610000}"/>
    <cellStyle name="Input 6 5 7 3" xfId="25044" xr:uid="{00000000-0005-0000-0000-0000C1610000}"/>
    <cellStyle name="Input 6 5 8" xfId="25045" xr:uid="{00000000-0005-0000-0000-0000C2610000}"/>
    <cellStyle name="Input 6 5 8 2" xfId="25046" xr:uid="{00000000-0005-0000-0000-0000C3610000}"/>
    <cellStyle name="Input 6 5 8 2 2" xfId="25047" xr:uid="{00000000-0005-0000-0000-0000C4610000}"/>
    <cellStyle name="Input 6 5 8 3" xfId="25048" xr:uid="{00000000-0005-0000-0000-0000C5610000}"/>
    <cellStyle name="Input 6 5 9" xfId="25049" xr:uid="{00000000-0005-0000-0000-0000C6610000}"/>
    <cellStyle name="Input 6 5 9 2" xfId="25050" xr:uid="{00000000-0005-0000-0000-0000C7610000}"/>
    <cellStyle name="Input 6 5 9 2 2" xfId="25051" xr:uid="{00000000-0005-0000-0000-0000C8610000}"/>
    <cellStyle name="Input 6 5 9 3" xfId="25052" xr:uid="{00000000-0005-0000-0000-0000C9610000}"/>
    <cellStyle name="Input 6 6" xfId="25053" xr:uid="{00000000-0005-0000-0000-0000CA610000}"/>
    <cellStyle name="Input 6 6 10" xfId="25054" xr:uid="{00000000-0005-0000-0000-0000CB610000}"/>
    <cellStyle name="Input 6 6 10 2" xfId="25055" xr:uid="{00000000-0005-0000-0000-0000CC610000}"/>
    <cellStyle name="Input 6 6 10 2 2" xfId="25056" xr:uid="{00000000-0005-0000-0000-0000CD610000}"/>
    <cellStyle name="Input 6 6 10 3" xfId="25057" xr:uid="{00000000-0005-0000-0000-0000CE610000}"/>
    <cellStyle name="Input 6 6 11" xfId="25058" xr:uid="{00000000-0005-0000-0000-0000CF610000}"/>
    <cellStyle name="Input 6 6 11 2" xfId="25059" xr:uid="{00000000-0005-0000-0000-0000D0610000}"/>
    <cellStyle name="Input 6 6 11 2 2" xfId="25060" xr:uid="{00000000-0005-0000-0000-0000D1610000}"/>
    <cellStyle name="Input 6 6 11 3" xfId="25061" xr:uid="{00000000-0005-0000-0000-0000D2610000}"/>
    <cellStyle name="Input 6 6 12" xfId="25062" xr:uid="{00000000-0005-0000-0000-0000D3610000}"/>
    <cellStyle name="Input 6 6 12 2" xfId="25063" xr:uid="{00000000-0005-0000-0000-0000D4610000}"/>
    <cellStyle name="Input 6 6 12 2 2" xfId="25064" xr:uid="{00000000-0005-0000-0000-0000D5610000}"/>
    <cellStyle name="Input 6 6 12 3" xfId="25065" xr:uid="{00000000-0005-0000-0000-0000D6610000}"/>
    <cellStyle name="Input 6 6 13" xfId="25066" xr:uid="{00000000-0005-0000-0000-0000D7610000}"/>
    <cellStyle name="Input 6 6 13 2" xfId="25067" xr:uid="{00000000-0005-0000-0000-0000D8610000}"/>
    <cellStyle name="Input 6 6 13 2 2" xfId="25068" xr:uid="{00000000-0005-0000-0000-0000D9610000}"/>
    <cellStyle name="Input 6 6 13 3" xfId="25069" xr:uid="{00000000-0005-0000-0000-0000DA610000}"/>
    <cellStyle name="Input 6 6 14" xfId="25070" xr:uid="{00000000-0005-0000-0000-0000DB610000}"/>
    <cellStyle name="Input 6 6 14 2" xfId="25071" xr:uid="{00000000-0005-0000-0000-0000DC610000}"/>
    <cellStyle name="Input 6 6 14 2 2" xfId="25072" xr:uid="{00000000-0005-0000-0000-0000DD610000}"/>
    <cellStyle name="Input 6 6 14 3" xfId="25073" xr:uid="{00000000-0005-0000-0000-0000DE610000}"/>
    <cellStyle name="Input 6 6 15" xfId="25074" xr:uid="{00000000-0005-0000-0000-0000DF610000}"/>
    <cellStyle name="Input 6 6 15 2" xfId="25075" xr:uid="{00000000-0005-0000-0000-0000E0610000}"/>
    <cellStyle name="Input 6 6 15 2 2" xfId="25076" xr:uid="{00000000-0005-0000-0000-0000E1610000}"/>
    <cellStyle name="Input 6 6 15 3" xfId="25077" xr:uid="{00000000-0005-0000-0000-0000E2610000}"/>
    <cellStyle name="Input 6 6 16" xfId="25078" xr:uid="{00000000-0005-0000-0000-0000E3610000}"/>
    <cellStyle name="Input 6 6 16 2" xfId="25079" xr:uid="{00000000-0005-0000-0000-0000E4610000}"/>
    <cellStyle name="Input 6 6 16 2 2" xfId="25080" xr:uid="{00000000-0005-0000-0000-0000E5610000}"/>
    <cellStyle name="Input 6 6 16 3" xfId="25081" xr:uid="{00000000-0005-0000-0000-0000E6610000}"/>
    <cellStyle name="Input 6 6 17" xfId="25082" xr:uid="{00000000-0005-0000-0000-0000E7610000}"/>
    <cellStyle name="Input 6 6 17 2" xfId="25083" xr:uid="{00000000-0005-0000-0000-0000E8610000}"/>
    <cellStyle name="Input 6 6 17 2 2" xfId="25084" xr:uid="{00000000-0005-0000-0000-0000E9610000}"/>
    <cellStyle name="Input 6 6 17 3" xfId="25085" xr:uid="{00000000-0005-0000-0000-0000EA610000}"/>
    <cellStyle name="Input 6 6 18" xfId="25086" xr:uid="{00000000-0005-0000-0000-0000EB610000}"/>
    <cellStyle name="Input 6 6 18 2" xfId="25087" xr:uid="{00000000-0005-0000-0000-0000EC610000}"/>
    <cellStyle name="Input 6 6 18 2 2" xfId="25088" xr:uid="{00000000-0005-0000-0000-0000ED610000}"/>
    <cellStyle name="Input 6 6 18 3" xfId="25089" xr:uid="{00000000-0005-0000-0000-0000EE610000}"/>
    <cellStyle name="Input 6 6 19" xfId="25090" xr:uid="{00000000-0005-0000-0000-0000EF610000}"/>
    <cellStyle name="Input 6 6 19 2" xfId="25091" xr:uid="{00000000-0005-0000-0000-0000F0610000}"/>
    <cellStyle name="Input 6 6 19 2 2" xfId="25092" xr:uid="{00000000-0005-0000-0000-0000F1610000}"/>
    <cellStyle name="Input 6 6 19 3" xfId="25093" xr:uid="{00000000-0005-0000-0000-0000F2610000}"/>
    <cellStyle name="Input 6 6 2" xfId="25094" xr:uid="{00000000-0005-0000-0000-0000F3610000}"/>
    <cellStyle name="Input 6 6 2 2" xfId="25095" xr:uid="{00000000-0005-0000-0000-0000F4610000}"/>
    <cellStyle name="Input 6 6 2 2 2" xfId="25096" xr:uid="{00000000-0005-0000-0000-0000F5610000}"/>
    <cellStyle name="Input 6 6 2 2 3" xfId="25097" xr:uid="{00000000-0005-0000-0000-0000F6610000}"/>
    <cellStyle name="Input 6 6 2 3" xfId="25098" xr:uid="{00000000-0005-0000-0000-0000F7610000}"/>
    <cellStyle name="Input 6 6 2 3 2" xfId="25099" xr:uid="{00000000-0005-0000-0000-0000F8610000}"/>
    <cellStyle name="Input 6 6 2 4" xfId="25100" xr:uid="{00000000-0005-0000-0000-0000F9610000}"/>
    <cellStyle name="Input 6 6 20" xfId="25101" xr:uid="{00000000-0005-0000-0000-0000FA610000}"/>
    <cellStyle name="Input 6 6 20 2" xfId="25102" xr:uid="{00000000-0005-0000-0000-0000FB610000}"/>
    <cellStyle name="Input 6 6 20 2 2" xfId="25103" xr:uid="{00000000-0005-0000-0000-0000FC610000}"/>
    <cellStyle name="Input 6 6 20 3" xfId="25104" xr:uid="{00000000-0005-0000-0000-0000FD610000}"/>
    <cellStyle name="Input 6 6 21" xfId="25105" xr:uid="{00000000-0005-0000-0000-0000FE610000}"/>
    <cellStyle name="Input 6 6 21 2" xfId="25106" xr:uid="{00000000-0005-0000-0000-0000FF610000}"/>
    <cellStyle name="Input 6 6 22" xfId="25107" xr:uid="{00000000-0005-0000-0000-000000620000}"/>
    <cellStyle name="Input 6 6 23" xfId="25108" xr:uid="{00000000-0005-0000-0000-000001620000}"/>
    <cellStyle name="Input 6 6 3" xfId="25109" xr:uid="{00000000-0005-0000-0000-000002620000}"/>
    <cellStyle name="Input 6 6 3 2" xfId="25110" xr:uid="{00000000-0005-0000-0000-000003620000}"/>
    <cellStyle name="Input 6 6 3 2 2" xfId="25111" xr:uid="{00000000-0005-0000-0000-000004620000}"/>
    <cellStyle name="Input 6 6 3 3" xfId="25112" xr:uid="{00000000-0005-0000-0000-000005620000}"/>
    <cellStyle name="Input 6 6 3 4" xfId="25113" xr:uid="{00000000-0005-0000-0000-000006620000}"/>
    <cellStyle name="Input 6 6 4" xfId="25114" xr:uid="{00000000-0005-0000-0000-000007620000}"/>
    <cellStyle name="Input 6 6 4 2" xfId="25115" xr:uid="{00000000-0005-0000-0000-000008620000}"/>
    <cellStyle name="Input 6 6 4 2 2" xfId="25116" xr:uid="{00000000-0005-0000-0000-000009620000}"/>
    <cellStyle name="Input 6 6 4 3" xfId="25117" xr:uid="{00000000-0005-0000-0000-00000A620000}"/>
    <cellStyle name="Input 6 6 4 4" xfId="25118" xr:uid="{00000000-0005-0000-0000-00000B620000}"/>
    <cellStyle name="Input 6 6 5" xfId="25119" xr:uid="{00000000-0005-0000-0000-00000C620000}"/>
    <cellStyle name="Input 6 6 5 2" xfId="25120" xr:uid="{00000000-0005-0000-0000-00000D620000}"/>
    <cellStyle name="Input 6 6 5 2 2" xfId="25121" xr:uid="{00000000-0005-0000-0000-00000E620000}"/>
    <cellStyle name="Input 6 6 5 3" xfId="25122" xr:uid="{00000000-0005-0000-0000-00000F620000}"/>
    <cellStyle name="Input 6 6 6" xfId="25123" xr:uid="{00000000-0005-0000-0000-000010620000}"/>
    <cellStyle name="Input 6 6 6 2" xfId="25124" xr:uid="{00000000-0005-0000-0000-000011620000}"/>
    <cellStyle name="Input 6 6 6 2 2" xfId="25125" xr:uid="{00000000-0005-0000-0000-000012620000}"/>
    <cellStyle name="Input 6 6 6 3" xfId="25126" xr:uid="{00000000-0005-0000-0000-000013620000}"/>
    <cellStyle name="Input 6 6 7" xfId="25127" xr:uid="{00000000-0005-0000-0000-000014620000}"/>
    <cellStyle name="Input 6 6 7 2" xfId="25128" xr:uid="{00000000-0005-0000-0000-000015620000}"/>
    <cellStyle name="Input 6 6 7 2 2" xfId="25129" xr:uid="{00000000-0005-0000-0000-000016620000}"/>
    <cellStyle name="Input 6 6 7 3" xfId="25130" xr:uid="{00000000-0005-0000-0000-000017620000}"/>
    <cellStyle name="Input 6 6 8" xfId="25131" xr:uid="{00000000-0005-0000-0000-000018620000}"/>
    <cellStyle name="Input 6 6 8 2" xfId="25132" xr:uid="{00000000-0005-0000-0000-000019620000}"/>
    <cellStyle name="Input 6 6 8 2 2" xfId="25133" xr:uid="{00000000-0005-0000-0000-00001A620000}"/>
    <cellStyle name="Input 6 6 8 3" xfId="25134" xr:uid="{00000000-0005-0000-0000-00001B620000}"/>
    <cellStyle name="Input 6 6 9" xfId="25135" xr:uid="{00000000-0005-0000-0000-00001C620000}"/>
    <cellStyle name="Input 6 6 9 2" xfId="25136" xr:uid="{00000000-0005-0000-0000-00001D620000}"/>
    <cellStyle name="Input 6 6 9 2 2" xfId="25137" xr:uid="{00000000-0005-0000-0000-00001E620000}"/>
    <cellStyle name="Input 6 6 9 3" xfId="25138" xr:uid="{00000000-0005-0000-0000-00001F620000}"/>
    <cellStyle name="Input 6 7" xfId="25139" xr:uid="{00000000-0005-0000-0000-000020620000}"/>
    <cellStyle name="Input 6 7 2" xfId="25140" xr:uid="{00000000-0005-0000-0000-000021620000}"/>
    <cellStyle name="Input 6 7 2 2" xfId="25141" xr:uid="{00000000-0005-0000-0000-000022620000}"/>
    <cellStyle name="Input 6 7 2 3" xfId="25142" xr:uid="{00000000-0005-0000-0000-000023620000}"/>
    <cellStyle name="Input 6 7 3" xfId="25143" xr:uid="{00000000-0005-0000-0000-000024620000}"/>
    <cellStyle name="Input 6 7 3 2" xfId="25144" xr:uid="{00000000-0005-0000-0000-000025620000}"/>
    <cellStyle name="Input 6 7 4" xfId="25145" xr:uid="{00000000-0005-0000-0000-000026620000}"/>
    <cellStyle name="Input 6 8" xfId="25146" xr:uid="{00000000-0005-0000-0000-000027620000}"/>
    <cellStyle name="Input 6 8 2" xfId="25147" xr:uid="{00000000-0005-0000-0000-000028620000}"/>
    <cellStyle name="Input 6 8 2 2" xfId="25148" xr:uid="{00000000-0005-0000-0000-000029620000}"/>
    <cellStyle name="Input 6 8 2 3" xfId="25149" xr:uid="{00000000-0005-0000-0000-00002A620000}"/>
    <cellStyle name="Input 6 8 3" xfId="25150" xr:uid="{00000000-0005-0000-0000-00002B620000}"/>
    <cellStyle name="Input 6 8 4" xfId="25151" xr:uid="{00000000-0005-0000-0000-00002C620000}"/>
    <cellStyle name="Input 6 9" xfId="25152" xr:uid="{00000000-0005-0000-0000-00002D620000}"/>
    <cellStyle name="Input 6 9 2" xfId="25153" xr:uid="{00000000-0005-0000-0000-00002E620000}"/>
    <cellStyle name="Input 6 9 2 2" xfId="25154" xr:uid="{00000000-0005-0000-0000-00002F620000}"/>
    <cellStyle name="Input 6 9 3" xfId="25155" xr:uid="{00000000-0005-0000-0000-000030620000}"/>
    <cellStyle name="Input 6 9 4" xfId="25156" xr:uid="{00000000-0005-0000-0000-000031620000}"/>
    <cellStyle name="Input 7" xfId="25157" xr:uid="{00000000-0005-0000-0000-000032620000}"/>
    <cellStyle name="Input 8" xfId="25158" xr:uid="{00000000-0005-0000-0000-000033620000}"/>
    <cellStyle name="Input 9" xfId="25159" xr:uid="{00000000-0005-0000-0000-000034620000}"/>
    <cellStyle name="Input Cell" xfId="25160" xr:uid="{00000000-0005-0000-0000-000035620000}"/>
    <cellStyle name="Input Currency" xfId="25161" xr:uid="{00000000-0005-0000-0000-000036620000}"/>
    <cellStyle name="Input Currency 2" xfId="25162" xr:uid="{00000000-0005-0000-0000-000037620000}"/>
    <cellStyle name="Input Multiple" xfId="25163" xr:uid="{00000000-0005-0000-0000-000038620000}"/>
    <cellStyle name="Input Percent" xfId="25164" xr:uid="{00000000-0005-0000-0000-000039620000}"/>
    <cellStyle name="KPMG Heading 1" xfId="25165" xr:uid="{00000000-0005-0000-0000-00003A620000}"/>
    <cellStyle name="KPMG Heading 2" xfId="25166" xr:uid="{00000000-0005-0000-0000-00003B620000}"/>
    <cellStyle name="KPMG Heading 3" xfId="25167" xr:uid="{00000000-0005-0000-0000-00003C620000}"/>
    <cellStyle name="KPMG Heading 4" xfId="25168" xr:uid="{00000000-0005-0000-0000-00003D620000}"/>
    <cellStyle name="KPMG Normal" xfId="25169" xr:uid="{00000000-0005-0000-0000-00003E620000}"/>
    <cellStyle name="KPMG Normal Text" xfId="25170" xr:uid="{00000000-0005-0000-0000-00003F620000}"/>
    <cellStyle name="LabelIntersect" xfId="25171" xr:uid="{00000000-0005-0000-0000-000040620000}"/>
    <cellStyle name="LabelIntersect 2" xfId="25172" xr:uid="{00000000-0005-0000-0000-000041620000}"/>
    <cellStyle name="LabelIntersect 3" xfId="25173" xr:uid="{00000000-0005-0000-0000-000042620000}"/>
    <cellStyle name="LabelLeft" xfId="25174" xr:uid="{00000000-0005-0000-0000-000043620000}"/>
    <cellStyle name="LabelTop" xfId="25175" xr:uid="{00000000-0005-0000-0000-000044620000}"/>
    <cellStyle name="LabelTop 2" xfId="25176" xr:uid="{00000000-0005-0000-0000-000045620000}"/>
    <cellStyle name="LabelTop 3" xfId="25177" xr:uid="{00000000-0005-0000-0000-000046620000}"/>
    <cellStyle name="Large" xfId="25178" xr:uid="{00000000-0005-0000-0000-000047620000}"/>
    <cellStyle name="Large 2" xfId="25179" xr:uid="{00000000-0005-0000-0000-000048620000}"/>
    <cellStyle name="Later" xfId="25180" xr:uid="{00000000-0005-0000-0000-000049620000}"/>
    <cellStyle name="LEAName" xfId="25181" xr:uid="{00000000-0005-0000-0000-00004A620000}"/>
    <cellStyle name="LEAName 2" xfId="25182" xr:uid="{00000000-0005-0000-0000-00004B620000}"/>
    <cellStyle name="LEANumber" xfId="25183" xr:uid="{00000000-0005-0000-0000-00004C620000}"/>
    <cellStyle name="LEANumber 2" xfId="25184" xr:uid="{00000000-0005-0000-0000-00004D620000}"/>
    <cellStyle name="Level" xfId="25185" xr:uid="{00000000-0005-0000-0000-00004E620000}"/>
    <cellStyle name="Linked Cell 2" xfId="25186" xr:uid="{00000000-0005-0000-0000-00004F620000}"/>
    <cellStyle name="Linked Cell 3" xfId="25187" xr:uid="{00000000-0005-0000-0000-000050620000}"/>
    <cellStyle name="Linked Cell 4" xfId="25188" xr:uid="{00000000-0005-0000-0000-000051620000}"/>
    <cellStyle name="Linked Cell 5" xfId="25189" xr:uid="{00000000-0005-0000-0000-000052620000}"/>
    <cellStyle name="Linked Cell 6" xfId="25190" xr:uid="{00000000-0005-0000-0000-000053620000}"/>
    <cellStyle name="Linked Cell 7" xfId="25191" xr:uid="{00000000-0005-0000-0000-000054620000}"/>
    <cellStyle name="log projection" xfId="25192" xr:uid="{00000000-0005-0000-0000-000055620000}"/>
    <cellStyle name="Manual" xfId="25193" xr:uid="{00000000-0005-0000-0000-000056620000}"/>
    <cellStyle name="Mid_Centred" xfId="25194" xr:uid="{00000000-0005-0000-0000-000057620000}"/>
    <cellStyle name="Mik" xfId="25195" xr:uid="{00000000-0005-0000-0000-000058620000}"/>
    <cellStyle name="Mik 2" xfId="25196" xr:uid="{00000000-0005-0000-0000-000059620000}"/>
    <cellStyle name="Mik 2 2" xfId="25197" xr:uid="{00000000-0005-0000-0000-00005A620000}"/>
    <cellStyle name="Mik 3" xfId="25198" xr:uid="{00000000-0005-0000-0000-00005B620000}"/>
    <cellStyle name="Mik 4" xfId="25199" xr:uid="{00000000-0005-0000-0000-00005C620000}"/>
    <cellStyle name="Mik_Additional charts" xfId="25200" xr:uid="{00000000-0005-0000-0000-00005D620000}"/>
    <cellStyle name="Millares [0]_10 AVERIAS MASIVAS + ANT" xfId="25201" xr:uid="{00000000-0005-0000-0000-00005E620000}"/>
    <cellStyle name="Millares_10 AVERIAS MASIVAS + ANT" xfId="25202" xr:uid="{00000000-0005-0000-0000-00005F620000}"/>
    <cellStyle name="Moneda [0]_Clasif por Diferencial" xfId="25203" xr:uid="{00000000-0005-0000-0000-000060620000}"/>
    <cellStyle name="Moneda_Clasif por Diferencial" xfId="25204" xr:uid="{00000000-0005-0000-0000-000061620000}"/>
    <cellStyle name="MS_English" xfId="25205" xr:uid="{00000000-0005-0000-0000-000062620000}"/>
    <cellStyle name="Multiple" xfId="25206" xr:uid="{00000000-0005-0000-0000-000063620000}"/>
    <cellStyle name="MultipleBelow" xfId="25207" xr:uid="{00000000-0005-0000-0000-000064620000}"/>
    <cellStyle name="N" xfId="25208" xr:uid="{00000000-0005-0000-0000-000065620000}"/>
    <cellStyle name="N 2" xfId="25209" xr:uid="{00000000-0005-0000-0000-000066620000}"/>
    <cellStyle name="N 3" xfId="25210" xr:uid="{00000000-0005-0000-0000-000067620000}"/>
    <cellStyle name="N 4" xfId="25211" xr:uid="{00000000-0005-0000-0000-000068620000}"/>
    <cellStyle name="Named Range" xfId="25212" xr:uid="{00000000-0005-0000-0000-000069620000}"/>
    <cellStyle name="Named Range Cells" xfId="25213" xr:uid="{00000000-0005-0000-0000-00006A620000}"/>
    <cellStyle name="Named Range Tag" xfId="25214" xr:uid="{00000000-0005-0000-0000-00006B620000}"/>
    <cellStyle name="NB" xfId="25215" xr:uid="{00000000-0005-0000-0000-00006C620000}"/>
    <cellStyle name="Neutral 2" xfId="25216" xr:uid="{00000000-0005-0000-0000-00006D620000}"/>
    <cellStyle name="Neutral 2 2" xfId="25217" xr:uid="{00000000-0005-0000-0000-00006E620000}"/>
    <cellStyle name="Neutral 3" xfId="25218" xr:uid="{00000000-0005-0000-0000-00006F620000}"/>
    <cellStyle name="Neutral 4" xfId="25219" xr:uid="{00000000-0005-0000-0000-000070620000}"/>
    <cellStyle name="Neutral 5" xfId="25220" xr:uid="{00000000-0005-0000-0000-000071620000}"/>
    <cellStyle name="Neutral 6" xfId="25221" xr:uid="{00000000-0005-0000-0000-000072620000}"/>
    <cellStyle name="Neutral 7" xfId="25222" xr:uid="{00000000-0005-0000-0000-000073620000}"/>
    <cellStyle name="no dec" xfId="25223" xr:uid="{00000000-0005-0000-0000-000074620000}"/>
    <cellStyle name="Norma" xfId="25224" xr:uid="{00000000-0005-0000-0000-000075620000}"/>
    <cellStyle name="Normal" xfId="0" builtinId="0"/>
    <cellStyle name="Normal - Style1" xfId="25225" xr:uid="{00000000-0005-0000-0000-000077620000}"/>
    <cellStyle name="Normal - Style1 2" xfId="25226" xr:uid="{00000000-0005-0000-0000-000078620000}"/>
    <cellStyle name="Normal - Style2" xfId="25227" xr:uid="{00000000-0005-0000-0000-000079620000}"/>
    <cellStyle name="Normal - Style3" xfId="25228" xr:uid="{00000000-0005-0000-0000-00007A620000}"/>
    <cellStyle name="Normal - Style4" xfId="25229" xr:uid="{00000000-0005-0000-0000-00007B620000}"/>
    <cellStyle name="Normal - Style5" xfId="25230" xr:uid="{00000000-0005-0000-0000-00007C620000}"/>
    <cellStyle name="Normal 0" xfId="25231" xr:uid="{00000000-0005-0000-0000-00007D620000}"/>
    <cellStyle name="Normal 10" xfId="25232" xr:uid="{00000000-0005-0000-0000-00007E620000}"/>
    <cellStyle name="Normal 10 2" xfId="25233" xr:uid="{00000000-0005-0000-0000-00007F620000}"/>
    <cellStyle name="Normal 10 2 2" xfId="25234" xr:uid="{00000000-0005-0000-0000-000080620000}"/>
    <cellStyle name="Normal 10 3" xfId="9" xr:uid="{00000000-0005-0000-0000-000081620000}"/>
    <cellStyle name="Normal 10 3 2" xfId="25235" xr:uid="{00000000-0005-0000-0000-000082620000}"/>
    <cellStyle name="Normal 10 4" xfId="11" xr:uid="{00000000-0005-0000-0000-000083620000}"/>
    <cellStyle name="Normal 100" xfId="50565" xr:uid="{4A833C67-5E92-45B8-994A-A9728B21DC30}"/>
    <cellStyle name="Normal 100 2" xfId="50657" xr:uid="{1A7E2E13-9E18-4C52-A423-BFF182E03674}"/>
    <cellStyle name="Normal 101" xfId="50598" xr:uid="{D0DCB943-5DC6-4995-8054-20CF7B853755}"/>
    <cellStyle name="Normal 101 2" xfId="50659" xr:uid="{A8E743EB-4CFF-4E48-83D8-05A21DE46628}"/>
    <cellStyle name="Normal 102" xfId="25236" xr:uid="{00000000-0005-0000-0000-000084620000}"/>
    <cellStyle name="Normal 102 2" xfId="25237" xr:uid="{00000000-0005-0000-0000-000085620000}"/>
    <cellStyle name="Normal 103" xfId="50558" xr:uid="{1F7625F9-3171-4537-93FE-A94C783721CA}"/>
    <cellStyle name="Normal 104" xfId="50599" xr:uid="{FC934673-83C5-494A-8971-4C7C5AF93098}"/>
    <cellStyle name="Normal 105" xfId="50608" xr:uid="{8588CE1D-10F4-415B-B371-1044EB610A46}"/>
    <cellStyle name="Normal 106" xfId="50610" xr:uid="{7E30460D-1C97-436A-BE42-D45ADAF281DD}"/>
    <cellStyle name="Normal 106 2" xfId="50654" xr:uid="{F33631FE-9F86-4CF9-BCEC-6CD3A7860159}"/>
    <cellStyle name="Normal 107" xfId="50611" xr:uid="{D69F6D3F-A163-4A5C-8E49-42C1FFB49A68}"/>
    <cellStyle name="Normal 108" xfId="50616" xr:uid="{09837B91-4231-466B-8294-A2670A98B89E}"/>
    <cellStyle name="Normal 108 2" xfId="50664" xr:uid="{BDB602B9-3548-4894-A447-8F486C878857}"/>
    <cellStyle name="Normal 109" xfId="50624" xr:uid="{F771EA4C-9AB5-411B-85A0-029AF7CFE394}"/>
    <cellStyle name="Normal 109 2" xfId="50663" xr:uid="{124FC58E-B106-48A3-A22E-D71C7A3AF096}"/>
    <cellStyle name="Normal 11" xfId="10" xr:uid="{00000000-0005-0000-0000-000086620000}"/>
    <cellStyle name="Normal 11 10" xfId="25238" xr:uid="{00000000-0005-0000-0000-000087620000}"/>
    <cellStyle name="Normal 11 10 2" xfId="25239" xr:uid="{00000000-0005-0000-0000-000088620000}"/>
    <cellStyle name="Normal 11 10 3" xfId="25240" xr:uid="{00000000-0005-0000-0000-000089620000}"/>
    <cellStyle name="Normal 11 11" xfId="25241" xr:uid="{00000000-0005-0000-0000-00008A620000}"/>
    <cellStyle name="Normal 11 12" xfId="50605" xr:uid="{681E3499-030D-4916-86B4-225755DE8CAE}"/>
    <cellStyle name="Normal 11 13" xfId="50607" xr:uid="{E260F367-4C02-4716-AAEF-8C2A5BFE9C7D}"/>
    <cellStyle name="Normal 11 13 2" xfId="50646" xr:uid="{D808B512-BD0F-4358-AFC3-81BDE648CFBE}"/>
    <cellStyle name="Normal 11 14" xfId="50609" xr:uid="{7DAE962D-6FCA-4D1A-BD2D-6D361DF3A7B9}"/>
    <cellStyle name="Normal 11 15" xfId="50636" xr:uid="{813D6DC1-EFC1-43EB-8384-CB3CA036052B}"/>
    <cellStyle name="Normal 11 16" xfId="50629" xr:uid="{1FBBD9C4-361E-4B01-AB14-E3FECC74AC79}"/>
    <cellStyle name="Normal 11 17" xfId="50639" xr:uid="{6358D07D-1BB3-4EDF-9D88-23578B719190}"/>
    <cellStyle name="Normal 11 18" xfId="50640" xr:uid="{DD584968-F94D-460C-BC63-634A306ABB59}"/>
    <cellStyle name="Normal 11 19" xfId="50644" xr:uid="{01E33B26-BBAF-4DDD-A58A-D69DBDC98398}"/>
    <cellStyle name="Normal 11 2" xfId="25242" xr:uid="{00000000-0005-0000-0000-00008B620000}"/>
    <cellStyle name="Normal 11 2 2" xfId="25243" xr:uid="{00000000-0005-0000-0000-00008C620000}"/>
    <cellStyle name="Normal 11 2 2 2" xfId="25244" xr:uid="{00000000-0005-0000-0000-00008D620000}"/>
    <cellStyle name="Normal 11 2 2 3" xfId="25245" xr:uid="{00000000-0005-0000-0000-00008E620000}"/>
    <cellStyle name="Normal 11 2 3" xfId="25246" xr:uid="{00000000-0005-0000-0000-00008F620000}"/>
    <cellStyle name="Normal 11 2 3 2" xfId="25247" xr:uid="{00000000-0005-0000-0000-000090620000}"/>
    <cellStyle name="Normal 11 2 3 3" xfId="25248" xr:uid="{00000000-0005-0000-0000-000091620000}"/>
    <cellStyle name="Normal 11 2 4" xfId="25249" xr:uid="{00000000-0005-0000-0000-000092620000}"/>
    <cellStyle name="Normal 11 2 4 2" xfId="25250" xr:uid="{00000000-0005-0000-0000-000093620000}"/>
    <cellStyle name="Normal 11 2 4 3" xfId="25251" xr:uid="{00000000-0005-0000-0000-000094620000}"/>
    <cellStyle name="Normal 11 2 5" xfId="25252" xr:uid="{00000000-0005-0000-0000-000095620000}"/>
    <cellStyle name="Normal 11 2 5 2" xfId="25253" xr:uid="{00000000-0005-0000-0000-000096620000}"/>
    <cellStyle name="Normal 11 2 5 3" xfId="25254" xr:uid="{00000000-0005-0000-0000-000097620000}"/>
    <cellStyle name="Normal 11 2 6" xfId="25255" xr:uid="{00000000-0005-0000-0000-000098620000}"/>
    <cellStyle name="Normal 11 2 7" xfId="25256" xr:uid="{00000000-0005-0000-0000-000099620000}"/>
    <cellStyle name="Normal 11 20" xfId="50652" xr:uid="{D8AE95FB-2EA2-4CEC-A99F-2046B59E3BAB}"/>
    <cellStyle name="Normal 11 21" xfId="50665" xr:uid="{9FF9C89C-0036-4746-AEA5-6A4514E0E8DE}"/>
    <cellStyle name="Normal 11 22" xfId="50669" xr:uid="{D0865714-2F9C-468D-A5A2-7A4E4B184EF0}"/>
    <cellStyle name="Normal 11 3" xfId="25257" xr:uid="{00000000-0005-0000-0000-00009A620000}"/>
    <cellStyle name="Normal 11 3 2" xfId="25258" xr:uid="{00000000-0005-0000-0000-00009B620000}"/>
    <cellStyle name="Normal 11 3 2 2" xfId="25259" xr:uid="{00000000-0005-0000-0000-00009C620000}"/>
    <cellStyle name="Normal 11 3 2 3" xfId="25260" xr:uid="{00000000-0005-0000-0000-00009D620000}"/>
    <cellStyle name="Normal 11 3 3" xfId="25261" xr:uid="{00000000-0005-0000-0000-00009E620000}"/>
    <cellStyle name="Normal 11 3 3 2" xfId="25262" xr:uid="{00000000-0005-0000-0000-00009F620000}"/>
    <cellStyle name="Normal 11 3 3 3" xfId="25263" xr:uid="{00000000-0005-0000-0000-0000A0620000}"/>
    <cellStyle name="Normal 11 3 4" xfId="25264" xr:uid="{00000000-0005-0000-0000-0000A1620000}"/>
    <cellStyle name="Normal 11 3 4 2" xfId="25265" xr:uid="{00000000-0005-0000-0000-0000A2620000}"/>
    <cellStyle name="Normal 11 3 4 3" xfId="25266" xr:uid="{00000000-0005-0000-0000-0000A3620000}"/>
    <cellStyle name="Normal 11 3 5" xfId="25267" xr:uid="{00000000-0005-0000-0000-0000A4620000}"/>
    <cellStyle name="Normal 11 3 5 2" xfId="25268" xr:uid="{00000000-0005-0000-0000-0000A5620000}"/>
    <cellStyle name="Normal 11 3 5 3" xfId="25269" xr:uid="{00000000-0005-0000-0000-0000A6620000}"/>
    <cellStyle name="Normal 11 3 6" xfId="25270" xr:uid="{00000000-0005-0000-0000-0000A7620000}"/>
    <cellStyle name="Normal 11 3 7" xfId="25271" xr:uid="{00000000-0005-0000-0000-0000A8620000}"/>
    <cellStyle name="Normal 11 4" xfId="25272" xr:uid="{00000000-0005-0000-0000-0000A9620000}"/>
    <cellStyle name="Normal 11 4 2" xfId="25273" xr:uid="{00000000-0005-0000-0000-0000AA620000}"/>
    <cellStyle name="Normal 11 4 3" xfId="25274" xr:uid="{00000000-0005-0000-0000-0000AB620000}"/>
    <cellStyle name="Normal 11 5" xfId="25275" xr:uid="{00000000-0005-0000-0000-0000AC620000}"/>
    <cellStyle name="Normal 11 5 2" xfId="25276" xr:uid="{00000000-0005-0000-0000-0000AD620000}"/>
    <cellStyle name="Normal 11 5 3" xfId="25277" xr:uid="{00000000-0005-0000-0000-0000AE620000}"/>
    <cellStyle name="Normal 11 6" xfId="25278" xr:uid="{00000000-0005-0000-0000-0000AF620000}"/>
    <cellStyle name="Normal 11 6 2" xfId="25279" xr:uid="{00000000-0005-0000-0000-0000B0620000}"/>
    <cellStyle name="Normal 11 6 3" xfId="25280" xr:uid="{00000000-0005-0000-0000-0000B1620000}"/>
    <cellStyle name="Normal 11 7" xfId="25281" xr:uid="{00000000-0005-0000-0000-0000B2620000}"/>
    <cellStyle name="Normal 11 7 2" xfId="25282" xr:uid="{00000000-0005-0000-0000-0000B3620000}"/>
    <cellStyle name="Normal 11 7 3" xfId="25283" xr:uid="{00000000-0005-0000-0000-0000B4620000}"/>
    <cellStyle name="Normal 11 8" xfId="25284" xr:uid="{00000000-0005-0000-0000-0000B5620000}"/>
    <cellStyle name="Normal 11 9" xfId="25285" xr:uid="{00000000-0005-0000-0000-0000B6620000}"/>
    <cellStyle name="Normal 110" xfId="50625" xr:uid="{C1DAA6BF-2784-451F-9372-A60ACE0C05B3}"/>
    <cellStyle name="Normal 110 2" xfId="50630" xr:uid="{73A9AA38-3290-45F3-82A9-9613FEFD03E0}"/>
    <cellStyle name="Normal 110 3" xfId="50667" xr:uid="{49C073B2-32F5-4C7B-80E5-023FE3E7828C}"/>
    <cellStyle name="Normal 111" xfId="50632" xr:uid="{746363CC-467E-4435-88F3-1E54B452592A}"/>
    <cellStyle name="Normal 112" xfId="50637" xr:uid="{8514C989-51FE-408E-A6CE-A7F1EB560365}"/>
    <cellStyle name="Normal 113" xfId="50631" xr:uid="{4974C50E-F03C-41F5-ADB7-F9EE2C4F4130}"/>
    <cellStyle name="Normal 114" xfId="50638" xr:uid="{B2FC016C-4CE8-469D-BFED-1E50E0144983}"/>
    <cellStyle name="Normal 115" xfId="50642" xr:uid="{65044D80-F043-4BAE-ACE3-092F772F5203}"/>
    <cellStyle name="Normal 116" xfId="50645" xr:uid="{BDAEAC29-EFD6-4C9C-B03D-B251D0D98B68}"/>
    <cellStyle name="Normal 117" xfId="50648" xr:uid="{3FBA45ED-92FC-428A-8E66-47CFD7F232BF}"/>
    <cellStyle name="Normal 118" xfId="50649" xr:uid="{F47295F1-C0DA-4BD3-87FF-FADBC5EC0FA3}"/>
    <cellStyle name="Normal 119" xfId="50650" xr:uid="{A0D9A8EE-2A18-4147-9502-F166935DFADA}"/>
    <cellStyle name="Normal 12" xfId="25286" xr:uid="{00000000-0005-0000-0000-0000B7620000}"/>
    <cellStyle name="Normal 12 2" xfId="25287" xr:uid="{00000000-0005-0000-0000-0000B8620000}"/>
    <cellStyle name="Normal 12 2 2" xfId="25288" xr:uid="{00000000-0005-0000-0000-0000B9620000}"/>
    <cellStyle name="Normal 12 2 2 2" xfId="25289" xr:uid="{00000000-0005-0000-0000-0000BA620000}"/>
    <cellStyle name="Normal 12 2 2 3" xfId="25290" xr:uid="{00000000-0005-0000-0000-0000BB620000}"/>
    <cellStyle name="Normal 12 2 3" xfId="25291" xr:uid="{00000000-0005-0000-0000-0000BC620000}"/>
    <cellStyle name="Normal 12 2 3 2" xfId="25292" xr:uid="{00000000-0005-0000-0000-0000BD620000}"/>
    <cellStyle name="Normal 12 2 3 3" xfId="25293" xr:uid="{00000000-0005-0000-0000-0000BE620000}"/>
    <cellStyle name="Normal 12 2 4" xfId="25294" xr:uid="{00000000-0005-0000-0000-0000BF620000}"/>
    <cellStyle name="Normal 12 2 4 2" xfId="25295" xr:uid="{00000000-0005-0000-0000-0000C0620000}"/>
    <cellStyle name="Normal 12 2 4 3" xfId="25296" xr:uid="{00000000-0005-0000-0000-0000C1620000}"/>
    <cellStyle name="Normal 12 2 5" xfId="25297" xr:uid="{00000000-0005-0000-0000-0000C2620000}"/>
    <cellStyle name="Normal 12 2 5 2" xfId="25298" xr:uid="{00000000-0005-0000-0000-0000C3620000}"/>
    <cellStyle name="Normal 12 2 5 3" xfId="25299" xr:uid="{00000000-0005-0000-0000-0000C4620000}"/>
    <cellStyle name="Normal 12 2 6" xfId="25300" xr:uid="{00000000-0005-0000-0000-0000C5620000}"/>
    <cellStyle name="Normal 12 2 7" xfId="25301" xr:uid="{00000000-0005-0000-0000-0000C6620000}"/>
    <cellStyle name="Normal 12 3" xfId="25302" xr:uid="{00000000-0005-0000-0000-0000C7620000}"/>
    <cellStyle name="Normal 12 3 2" xfId="25303" xr:uid="{00000000-0005-0000-0000-0000C8620000}"/>
    <cellStyle name="Normal 12 3 2 2" xfId="25304" xr:uid="{00000000-0005-0000-0000-0000C9620000}"/>
    <cellStyle name="Normal 12 3 2 3" xfId="25305" xr:uid="{00000000-0005-0000-0000-0000CA620000}"/>
    <cellStyle name="Normal 12 3 3" xfId="25306" xr:uid="{00000000-0005-0000-0000-0000CB620000}"/>
    <cellStyle name="Normal 12 3 3 2" xfId="25307" xr:uid="{00000000-0005-0000-0000-0000CC620000}"/>
    <cellStyle name="Normal 12 3 3 3" xfId="25308" xr:uid="{00000000-0005-0000-0000-0000CD620000}"/>
    <cellStyle name="Normal 12 3 4" xfId="25309" xr:uid="{00000000-0005-0000-0000-0000CE620000}"/>
    <cellStyle name="Normal 12 3 4 2" xfId="25310" xr:uid="{00000000-0005-0000-0000-0000CF620000}"/>
    <cellStyle name="Normal 12 3 4 3" xfId="25311" xr:uid="{00000000-0005-0000-0000-0000D0620000}"/>
    <cellStyle name="Normal 12 3 5" xfId="25312" xr:uid="{00000000-0005-0000-0000-0000D1620000}"/>
    <cellStyle name="Normal 12 3 5 2" xfId="25313" xr:uid="{00000000-0005-0000-0000-0000D2620000}"/>
    <cellStyle name="Normal 12 3 5 3" xfId="25314" xr:uid="{00000000-0005-0000-0000-0000D3620000}"/>
    <cellStyle name="Normal 12 3 6" xfId="25315" xr:uid="{00000000-0005-0000-0000-0000D4620000}"/>
    <cellStyle name="Normal 12 3 7" xfId="25316" xr:uid="{00000000-0005-0000-0000-0000D5620000}"/>
    <cellStyle name="Normal 12 4" xfId="25317" xr:uid="{00000000-0005-0000-0000-0000D6620000}"/>
    <cellStyle name="Normal 12 4 2" xfId="25318" xr:uid="{00000000-0005-0000-0000-0000D7620000}"/>
    <cellStyle name="Normal 12 4 3" xfId="25319" xr:uid="{00000000-0005-0000-0000-0000D8620000}"/>
    <cellStyle name="Normal 12 5" xfId="25320" xr:uid="{00000000-0005-0000-0000-0000D9620000}"/>
    <cellStyle name="Normal 12 5 2" xfId="25321" xr:uid="{00000000-0005-0000-0000-0000DA620000}"/>
    <cellStyle name="Normal 12 5 3" xfId="25322" xr:uid="{00000000-0005-0000-0000-0000DB620000}"/>
    <cellStyle name="Normal 12 6" xfId="25323" xr:uid="{00000000-0005-0000-0000-0000DC620000}"/>
    <cellStyle name="Normal 12 6 2" xfId="25324" xr:uid="{00000000-0005-0000-0000-0000DD620000}"/>
    <cellStyle name="Normal 12 6 3" xfId="25325" xr:uid="{00000000-0005-0000-0000-0000DE620000}"/>
    <cellStyle name="Normal 12 7" xfId="25326" xr:uid="{00000000-0005-0000-0000-0000DF620000}"/>
    <cellStyle name="Normal 12 7 2" xfId="25327" xr:uid="{00000000-0005-0000-0000-0000E0620000}"/>
    <cellStyle name="Normal 12 7 3" xfId="25328" xr:uid="{00000000-0005-0000-0000-0000E1620000}"/>
    <cellStyle name="Normal 12 8" xfId="25329" xr:uid="{00000000-0005-0000-0000-0000E2620000}"/>
    <cellStyle name="Normal 12 9" xfId="25330" xr:uid="{00000000-0005-0000-0000-0000E3620000}"/>
    <cellStyle name="Normal 120" xfId="50656" xr:uid="{23B9E491-1489-4EB3-8251-C0349552F50E}"/>
    <cellStyle name="Normal 121" xfId="50660" xr:uid="{E7B71D03-0353-4A64-B6DA-A56382CEA108}"/>
    <cellStyle name="Normal 122" xfId="50661" xr:uid="{994F68CE-B651-41D5-93A9-C4F9C4A2787A}"/>
    <cellStyle name="Normal 123" xfId="50662" xr:uid="{D23A5498-69F8-442A-AE0F-F296CB8B8D28}"/>
    <cellStyle name="Normal 124" xfId="50668" xr:uid="{6AD9BE38-41B9-4746-AB78-4181B9847E8D}"/>
    <cellStyle name="Normal 125" xfId="50670" xr:uid="{67AF2E45-26F6-433E-8265-F9699DA914A4}"/>
    <cellStyle name="Normal 13" xfId="25331" xr:uid="{00000000-0005-0000-0000-0000E4620000}"/>
    <cellStyle name="Normal 13 2" xfId="25332" xr:uid="{00000000-0005-0000-0000-0000E5620000}"/>
    <cellStyle name="Normal 14" xfId="25333" xr:uid="{00000000-0005-0000-0000-0000E6620000}"/>
    <cellStyle name="Normal 14 10" xfId="25334" xr:uid="{00000000-0005-0000-0000-0000E7620000}"/>
    <cellStyle name="Normal 14 2" xfId="25335" xr:uid="{00000000-0005-0000-0000-0000E8620000}"/>
    <cellStyle name="Normal 14 2 2" xfId="25336" xr:uid="{00000000-0005-0000-0000-0000E9620000}"/>
    <cellStyle name="Normal 14 2 2 2" xfId="25337" xr:uid="{00000000-0005-0000-0000-0000EA620000}"/>
    <cellStyle name="Normal 14 2 2 3" xfId="25338" xr:uid="{00000000-0005-0000-0000-0000EB620000}"/>
    <cellStyle name="Normal 14 2 3" xfId="25339" xr:uid="{00000000-0005-0000-0000-0000EC620000}"/>
    <cellStyle name="Normal 14 2 3 2" xfId="25340" xr:uid="{00000000-0005-0000-0000-0000ED620000}"/>
    <cellStyle name="Normal 14 2 3 3" xfId="25341" xr:uid="{00000000-0005-0000-0000-0000EE620000}"/>
    <cellStyle name="Normal 14 2 4" xfId="25342" xr:uid="{00000000-0005-0000-0000-0000EF620000}"/>
    <cellStyle name="Normal 14 2 4 2" xfId="25343" xr:uid="{00000000-0005-0000-0000-0000F0620000}"/>
    <cellStyle name="Normal 14 2 4 3" xfId="25344" xr:uid="{00000000-0005-0000-0000-0000F1620000}"/>
    <cellStyle name="Normal 14 2 5" xfId="25345" xr:uid="{00000000-0005-0000-0000-0000F2620000}"/>
    <cellStyle name="Normal 14 2 5 2" xfId="25346" xr:uid="{00000000-0005-0000-0000-0000F3620000}"/>
    <cellStyle name="Normal 14 2 5 3" xfId="25347" xr:uid="{00000000-0005-0000-0000-0000F4620000}"/>
    <cellStyle name="Normal 14 2 6" xfId="25348" xr:uid="{00000000-0005-0000-0000-0000F5620000}"/>
    <cellStyle name="Normal 14 2 7" xfId="25349" xr:uid="{00000000-0005-0000-0000-0000F6620000}"/>
    <cellStyle name="Normal 14 3" xfId="25350" xr:uid="{00000000-0005-0000-0000-0000F7620000}"/>
    <cellStyle name="Normal 14 3 2" xfId="25351" xr:uid="{00000000-0005-0000-0000-0000F8620000}"/>
    <cellStyle name="Normal 14 3 2 2" xfId="25352" xr:uid="{00000000-0005-0000-0000-0000F9620000}"/>
    <cellStyle name="Normal 14 3 2 3" xfId="25353" xr:uid="{00000000-0005-0000-0000-0000FA620000}"/>
    <cellStyle name="Normal 14 3 3" xfId="25354" xr:uid="{00000000-0005-0000-0000-0000FB620000}"/>
    <cellStyle name="Normal 14 3 3 2" xfId="25355" xr:uid="{00000000-0005-0000-0000-0000FC620000}"/>
    <cellStyle name="Normal 14 3 3 3" xfId="25356" xr:uid="{00000000-0005-0000-0000-0000FD620000}"/>
    <cellStyle name="Normal 14 3 4" xfId="25357" xr:uid="{00000000-0005-0000-0000-0000FE620000}"/>
    <cellStyle name="Normal 14 3 4 2" xfId="25358" xr:uid="{00000000-0005-0000-0000-0000FF620000}"/>
    <cellStyle name="Normal 14 3 4 3" xfId="25359" xr:uid="{00000000-0005-0000-0000-000000630000}"/>
    <cellStyle name="Normal 14 3 5" xfId="25360" xr:uid="{00000000-0005-0000-0000-000001630000}"/>
    <cellStyle name="Normal 14 3 5 2" xfId="25361" xr:uid="{00000000-0005-0000-0000-000002630000}"/>
    <cellStyle name="Normal 14 3 5 3" xfId="25362" xr:uid="{00000000-0005-0000-0000-000003630000}"/>
    <cellStyle name="Normal 14 3 6" xfId="25363" xr:uid="{00000000-0005-0000-0000-000004630000}"/>
    <cellStyle name="Normal 14 3 7" xfId="25364" xr:uid="{00000000-0005-0000-0000-000005630000}"/>
    <cellStyle name="Normal 14 4" xfId="25365" xr:uid="{00000000-0005-0000-0000-000006630000}"/>
    <cellStyle name="Normal 14 4 2" xfId="25366" xr:uid="{00000000-0005-0000-0000-000007630000}"/>
    <cellStyle name="Normal 14 4 3" xfId="25367" xr:uid="{00000000-0005-0000-0000-000008630000}"/>
    <cellStyle name="Normal 14 5" xfId="25368" xr:uid="{00000000-0005-0000-0000-000009630000}"/>
    <cellStyle name="Normal 14 5 2" xfId="25369" xr:uid="{00000000-0005-0000-0000-00000A630000}"/>
    <cellStyle name="Normal 14 5 3" xfId="25370" xr:uid="{00000000-0005-0000-0000-00000B630000}"/>
    <cellStyle name="Normal 14 6" xfId="25371" xr:uid="{00000000-0005-0000-0000-00000C630000}"/>
    <cellStyle name="Normal 14 6 2" xfId="25372" xr:uid="{00000000-0005-0000-0000-00000D630000}"/>
    <cellStyle name="Normal 14 6 3" xfId="25373" xr:uid="{00000000-0005-0000-0000-00000E630000}"/>
    <cellStyle name="Normal 14 7" xfId="25374" xr:uid="{00000000-0005-0000-0000-00000F630000}"/>
    <cellStyle name="Normal 14 7 2" xfId="25375" xr:uid="{00000000-0005-0000-0000-000010630000}"/>
    <cellStyle name="Normal 14 7 3" xfId="25376" xr:uid="{00000000-0005-0000-0000-000011630000}"/>
    <cellStyle name="Normal 14 8" xfId="25377" xr:uid="{00000000-0005-0000-0000-000012630000}"/>
    <cellStyle name="Normal 14 9" xfId="25378" xr:uid="{00000000-0005-0000-0000-000013630000}"/>
    <cellStyle name="Normal 15" xfId="25379" xr:uid="{00000000-0005-0000-0000-000014630000}"/>
    <cellStyle name="Normal 15 10" xfId="25380" xr:uid="{00000000-0005-0000-0000-000015630000}"/>
    <cellStyle name="Normal 15 2" xfId="25381" xr:uid="{00000000-0005-0000-0000-000016630000}"/>
    <cellStyle name="Normal 15 2 2" xfId="25382" xr:uid="{00000000-0005-0000-0000-000017630000}"/>
    <cellStyle name="Normal 15 2 2 2" xfId="25383" xr:uid="{00000000-0005-0000-0000-000018630000}"/>
    <cellStyle name="Normal 15 2 2 3" xfId="25384" xr:uid="{00000000-0005-0000-0000-000019630000}"/>
    <cellStyle name="Normal 15 2 3" xfId="25385" xr:uid="{00000000-0005-0000-0000-00001A630000}"/>
    <cellStyle name="Normal 15 2 3 2" xfId="25386" xr:uid="{00000000-0005-0000-0000-00001B630000}"/>
    <cellStyle name="Normal 15 2 3 3" xfId="25387" xr:uid="{00000000-0005-0000-0000-00001C630000}"/>
    <cellStyle name="Normal 15 2 4" xfId="25388" xr:uid="{00000000-0005-0000-0000-00001D630000}"/>
    <cellStyle name="Normal 15 2 4 2" xfId="25389" xr:uid="{00000000-0005-0000-0000-00001E630000}"/>
    <cellStyle name="Normal 15 2 4 3" xfId="25390" xr:uid="{00000000-0005-0000-0000-00001F630000}"/>
    <cellStyle name="Normal 15 2 5" xfId="25391" xr:uid="{00000000-0005-0000-0000-000020630000}"/>
    <cellStyle name="Normal 15 2 5 2" xfId="25392" xr:uid="{00000000-0005-0000-0000-000021630000}"/>
    <cellStyle name="Normal 15 2 5 3" xfId="25393" xr:uid="{00000000-0005-0000-0000-000022630000}"/>
    <cellStyle name="Normal 15 2 6" xfId="25394" xr:uid="{00000000-0005-0000-0000-000023630000}"/>
    <cellStyle name="Normal 15 2 7" xfId="25395" xr:uid="{00000000-0005-0000-0000-000024630000}"/>
    <cellStyle name="Normal 15 3" xfId="25396" xr:uid="{00000000-0005-0000-0000-000025630000}"/>
    <cellStyle name="Normal 15 3 2" xfId="25397" xr:uid="{00000000-0005-0000-0000-000026630000}"/>
    <cellStyle name="Normal 15 3 2 2" xfId="25398" xr:uid="{00000000-0005-0000-0000-000027630000}"/>
    <cellStyle name="Normal 15 3 2 3" xfId="25399" xr:uid="{00000000-0005-0000-0000-000028630000}"/>
    <cellStyle name="Normal 15 3 3" xfId="25400" xr:uid="{00000000-0005-0000-0000-000029630000}"/>
    <cellStyle name="Normal 15 3 3 2" xfId="25401" xr:uid="{00000000-0005-0000-0000-00002A630000}"/>
    <cellStyle name="Normal 15 3 3 3" xfId="25402" xr:uid="{00000000-0005-0000-0000-00002B630000}"/>
    <cellStyle name="Normal 15 3 4" xfId="25403" xr:uid="{00000000-0005-0000-0000-00002C630000}"/>
    <cellStyle name="Normal 15 3 4 2" xfId="25404" xr:uid="{00000000-0005-0000-0000-00002D630000}"/>
    <cellStyle name="Normal 15 3 4 3" xfId="25405" xr:uid="{00000000-0005-0000-0000-00002E630000}"/>
    <cellStyle name="Normal 15 3 5" xfId="25406" xr:uid="{00000000-0005-0000-0000-00002F630000}"/>
    <cellStyle name="Normal 15 3 5 2" xfId="25407" xr:uid="{00000000-0005-0000-0000-000030630000}"/>
    <cellStyle name="Normal 15 3 5 3" xfId="25408" xr:uid="{00000000-0005-0000-0000-000031630000}"/>
    <cellStyle name="Normal 15 3 6" xfId="25409" xr:uid="{00000000-0005-0000-0000-000032630000}"/>
    <cellStyle name="Normal 15 3 7" xfId="25410" xr:uid="{00000000-0005-0000-0000-000033630000}"/>
    <cellStyle name="Normal 15 4" xfId="25411" xr:uid="{00000000-0005-0000-0000-000034630000}"/>
    <cellStyle name="Normal 15 4 2" xfId="25412" xr:uid="{00000000-0005-0000-0000-000035630000}"/>
    <cellStyle name="Normal 15 4 3" xfId="25413" xr:uid="{00000000-0005-0000-0000-000036630000}"/>
    <cellStyle name="Normal 15 5" xfId="25414" xr:uid="{00000000-0005-0000-0000-000037630000}"/>
    <cellStyle name="Normal 15 5 2" xfId="25415" xr:uid="{00000000-0005-0000-0000-000038630000}"/>
    <cellStyle name="Normal 15 5 3" xfId="25416" xr:uid="{00000000-0005-0000-0000-000039630000}"/>
    <cellStyle name="Normal 15 6" xfId="25417" xr:uid="{00000000-0005-0000-0000-00003A630000}"/>
    <cellStyle name="Normal 15 6 2" xfId="25418" xr:uid="{00000000-0005-0000-0000-00003B630000}"/>
    <cellStyle name="Normal 15 6 3" xfId="25419" xr:uid="{00000000-0005-0000-0000-00003C630000}"/>
    <cellStyle name="Normal 15 7" xfId="25420" xr:uid="{00000000-0005-0000-0000-00003D630000}"/>
    <cellStyle name="Normal 15 7 2" xfId="25421" xr:uid="{00000000-0005-0000-0000-00003E630000}"/>
    <cellStyle name="Normal 15 7 3" xfId="25422" xr:uid="{00000000-0005-0000-0000-00003F630000}"/>
    <cellStyle name="Normal 15 8" xfId="25423" xr:uid="{00000000-0005-0000-0000-000040630000}"/>
    <cellStyle name="Normal 15 9" xfId="25424" xr:uid="{00000000-0005-0000-0000-000041630000}"/>
    <cellStyle name="Normal 16" xfId="25425" xr:uid="{00000000-0005-0000-0000-000042630000}"/>
    <cellStyle name="Normal 16 2" xfId="25426" xr:uid="{00000000-0005-0000-0000-000043630000}"/>
    <cellStyle name="Normal 16 2 2" xfId="25427" xr:uid="{00000000-0005-0000-0000-000044630000}"/>
    <cellStyle name="Normal 16 2 2 2" xfId="25428" xr:uid="{00000000-0005-0000-0000-000045630000}"/>
    <cellStyle name="Normal 16 2 2 3" xfId="25429" xr:uid="{00000000-0005-0000-0000-000046630000}"/>
    <cellStyle name="Normal 16 2 3" xfId="25430" xr:uid="{00000000-0005-0000-0000-000047630000}"/>
    <cellStyle name="Normal 16 2 3 2" xfId="25431" xr:uid="{00000000-0005-0000-0000-000048630000}"/>
    <cellStyle name="Normal 16 2 3 3" xfId="25432" xr:uid="{00000000-0005-0000-0000-000049630000}"/>
    <cellStyle name="Normal 16 2 4" xfId="25433" xr:uid="{00000000-0005-0000-0000-00004A630000}"/>
    <cellStyle name="Normal 16 2 4 2" xfId="25434" xr:uid="{00000000-0005-0000-0000-00004B630000}"/>
    <cellStyle name="Normal 16 2 4 3" xfId="25435" xr:uid="{00000000-0005-0000-0000-00004C630000}"/>
    <cellStyle name="Normal 16 2 5" xfId="25436" xr:uid="{00000000-0005-0000-0000-00004D630000}"/>
    <cellStyle name="Normal 16 2 5 2" xfId="25437" xr:uid="{00000000-0005-0000-0000-00004E630000}"/>
    <cellStyle name="Normal 16 2 5 3" xfId="25438" xr:uid="{00000000-0005-0000-0000-00004F630000}"/>
    <cellStyle name="Normal 16 2 6" xfId="25439" xr:uid="{00000000-0005-0000-0000-000050630000}"/>
    <cellStyle name="Normal 16 2 7" xfId="25440" xr:uid="{00000000-0005-0000-0000-000051630000}"/>
    <cellStyle name="Normal 16 3" xfId="25441" xr:uid="{00000000-0005-0000-0000-000052630000}"/>
    <cellStyle name="Normal 16 3 2" xfId="25442" xr:uid="{00000000-0005-0000-0000-000053630000}"/>
    <cellStyle name="Normal 16 3 2 2" xfId="25443" xr:uid="{00000000-0005-0000-0000-000054630000}"/>
    <cellStyle name="Normal 16 3 2 3" xfId="25444" xr:uid="{00000000-0005-0000-0000-000055630000}"/>
    <cellStyle name="Normal 16 3 3" xfId="25445" xr:uid="{00000000-0005-0000-0000-000056630000}"/>
    <cellStyle name="Normal 16 3 3 2" xfId="25446" xr:uid="{00000000-0005-0000-0000-000057630000}"/>
    <cellStyle name="Normal 16 3 3 3" xfId="25447" xr:uid="{00000000-0005-0000-0000-000058630000}"/>
    <cellStyle name="Normal 16 3 4" xfId="25448" xr:uid="{00000000-0005-0000-0000-000059630000}"/>
    <cellStyle name="Normal 16 3 4 2" xfId="25449" xr:uid="{00000000-0005-0000-0000-00005A630000}"/>
    <cellStyle name="Normal 16 3 4 3" xfId="25450" xr:uid="{00000000-0005-0000-0000-00005B630000}"/>
    <cellStyle name="Normal 16 3 5" xfId="25451" xr:uid="{00000000-0005-0000-0000-00005C630000}"/>
    <cellStyle name="Normal 16 3 5 2" xfId="25452" xr:uid="{00000000-0005-0000-0000-00005D630000}"/>
    <cellStyle name="Normal 16 3 5 3" xfId="25453" xr:uid="{00000000-0005-0000-0000-00005E630000}"/>
    <cellStyle name="Normal 16 3 6" xfId="25454" xr:uid="{00000000-0005-0000-0000-00005F630000}"/>
    <cellStyle name="Normal 16 3 7" xfId="25455" xr:uid="{00000000-0005-0000-0000-000060630000}"/>
    <cellStyle name="Normal 16 4" xfId="25456" xr:uid="{00000000-0005-0000-0000-000061630000}"/>
    <cellStyle name="Normal 16 4 2" xfId="25457" xr:uid="{00000000-0005-0000-0000-000062630000}"/>
    <cellStyle name="Normal 16 4 3" xfId="25458" xr:uid="{00000000-0005-0000-0000-000063630000}"/>
    <cellStyle name="Normal 16 5" xfId="25459" xr:uid="{00000000-0005-0000-0000-000064630000}"/>
    <cellStyle name="Normal 16 5 2" xfId="25460" xr:uid="{00000000-0005-0000-0000-000065630000}"/>
    <cellStyle name="Normal 16 5 3" xfId="25461" xr:uid="{00000000-0005-0000-0000-000066630000}"/>
    <cellStyle name="Normal 16 6" xfId="25462" xr:uid="{00000000-0005-0000-0000-000067630000}"/>
    <cellStyle name="Normal 16 6 2" xfId="25463" xr:uid="{00000000-0005-0000-0000-000068630000}"/>
    <cellStyle name="Normal 16 6 3" xfId="25464" xr:uid="{00000000-0005-0000-0000-000069630000}"/>
    <cellStyle name="Normal 16 7" xfId="25465" xr:uid="{00000000-0005-0000-0000-00006A630000}"/>
    <cellStyle name="Normal 16 7 2" xfId="25466" xr:uid="{00000000-0005-0000-0000-00006B630000}"/>
    <cellStyle name="Normal 16 7 3" xfId="25467" xr:uid="{00000000-0005-0000-0000-00006C630000}"/>
    <cellStyle name="Normal 16 8" xfId="25468" xr:uid="{00000000-0005-0000-0000-00006D630000}"/>
    <cellStyle name="Normal 16 9" xfId="25469" xr:uid="{00000000-0005-0000-0000-00006E630000}"/>
    <cellStyle name="Normal 17" xfId="25470" xr:uid="{00000000-0005-0000-0000-00006F630000}"/>
    <cellStyle name="Normal 17 2" xfId="25471" xr:uid="{00000000-0005-0000-0000-000070630000}"/>
    <cellStyle name="Normal 17 3" xfId="25472" xr:uid="{00000000-0005-0000-0000-000071630000}"/>
    <cellStyle name="Normal 17 3 2" xfId="25473" xr:uid="{00000000-0005-0000-0000-000072630000}"/>
    <cellStyle name="Normal 17 3 3" xfId="25474" xr:uid="{00000000-0005-0000-0000-000073630000}"/>
    <cellStyle name="Normal 17 4" xfId="25475" xr:uid="{00000000-0005-0000-0000-000074630000}"/>
    <cellStyle name="Normal 17 4 2" xfId="25476" xr:uid="{00000000-0005-0000-0000-000075630000}"/>
    <cellStyle name="Normal 17 4 3" xfId="25477" xr:uid="{00000000-0005-0000-0000-000076630000}"/>
    <cellStyle name="Normal 17 5" xfId="25478" xr:uid="{00000000-0005-0000-0000-000077630000}"/>
    <cellStyle name="Normal 17 5 2" xfId="25479" xr:uid="{00000000-0005-0000-0000-000078630000}"/>
    <cellStyle name="Normal 17 5 3" xfId="25480" xr:uid="{00000000-0005-0000-0000-000079630000}"/>
    <cellStyle name="Normal 17 6" xfId="25481" xr:uid="{00000000-0005-0000-0000-00007A630000}"/>
    <cellStyle name="Normal 17 6 2" xfId="25482" xr:uid="{00000000-0005-0000-0000-00007B630000}"/>
    <cellStyle name="Normal 17 6 3" xfId="25483" xr:uid="{00000000-0005-0000-0000-00007C630000}"/>
    <cellStyle name="Normal 17 7" xfId="25484" xr:uid="{00000000-0005-0000-0000-00007D630000}"/>
    <cellStyle name="Normal 17 8" xfId="25485" xr:uid="{00000000-0005-0000-0000-00007E630000}"/>
    <cellStyle name="Normal 17 9" xfId="25486" xr:uid="{00000000-0005-0000-0000-00007F630000}"/>
    <cellStyle name="Normal 18" xfId="25487" xr:uid="{00000000-0005-0000-0000-000080630000}"/>
    <cellStyle name="Normal 18 10 4" xfId="25488" xr:uid="{00000000-0005-0000-0000-000081630000}"/>
    <cellStyle name="Normal 18 2" xfId="25489" xr:uid="{00000000-0005-0000-0000-000082630000}"/>
    <cellStyle name="Normal 18 2 2" xfId="25490" xr:uid="{00000000-0005-0000-0000-000083630000}"/>
    <cellStyle name="Normal 18 3" xfId="25491" xr:uid="{00000000-0005-0000-0000-000084630000}"/>
    <cellStyle name="Normal 18 3 2" xfId="25492" xr:uid="{00000000-0005-0000-0000-000085630000}"/>
    <cellStyle name="Normal 18 3 3" xfId="25493" xr:uid="{00000000-0005-0000-0000-000086630000}"/>
    <cellStyle name="Normal 18 4" xfId="25494" xr:uid="{00000000-0005-0000-0000-000087630000}"/>
    <cellStyle name="Normal 18 4 2" xfId="25495" xr:uid="{00000000-0005-0000-0000-000088630000}"/>
    <cellStyle name="Normal 18 4 3" xfId="25496" xr:uid="{00000000-0005-0000-0000-000089630000}"/>
    <cellStyle name="Normal 18 5" xfId="25497" xr:uid="{00000000-0005-0000-0000-00008A630000}"/>
    <cellStyle name="Normal 18 5 2" xfId="25498" xr:uid="{00000000-0005-0000-0000-00008B630000}"/>
    <cellStyle name="Normal 18 5 3" xfId="25499" xr:uid="{00000000-0005-0000-0000-00008C630000}"/>
    <cellStyle name="Normal 18 6" xfId="25500" xr:uid="{00000000-0005-0000-0000-00008D630000}"/>
    <cellStyle name="Normal 18 6 2" xfId="25501" xr:uid="{00000000-0005-0000-0000-00008E630000}"/>
    <cellStyle name="Normal 18 6 3" xfId="25502" xr:uid="{00000000-0005-0000-0000-00008F630000}"/>
    <cellStyle name="Normal 18 7" xfId="25503" xr:uid="{00000000-0005-0000-0000-000090630000}"/>
    <cellStyle name="Normal 18 8" xfId="25504" xr:uid="{00000000-0005-0000-0000-000091630000}"/>
    <cellStyle name="Normal 18 9" xfId="25505" xr:uid="{00000000-0005-0000-0000-000092630000}"/>
    <cellStyle name="Normal 19" xfId="25506" xr:uid="{00000000-0005-0000-0000-000093630000}"/>
    <cellStyle name="Normal 19 2" xfId="25507" xr:uid="{00000000-0005-0000-0000-000094630000}"/>
    <cellStyle name="Normal 19 2 2" xfId="25508" xr:uid="{00000000-0005-0000-0000-000095630000}"/>
    <cellStyle name="Normal 19 2 3" xfId="25509" xr:uid="{00000000-0005-0000-0000-000096630000}"/>
    <cellStyle name="Normal 19 3" xfId="25510" xr:uid="{00000000-0005-0000-0000-000097630000}"/>
    <cellStyle name="Normal 19 3 2" xfId="25511" xr:uid="{00000000-0005-0000-0000-000098630000}"/>
    <cellStyle name="Normal 19 3 3" xfId="25512" xr:uid="{00000000-0005-0000-0000-000099630000}"/>
    <cellStyle name="Normal 19 4" xfId="25513" xr:uid="{00000000-0005-0000-0000-00009A630000}"/>
    <cellStyle name="Normal 19 4 2" xfId="25514" xr:uid="{00000000-0005-0000-0000-00009B630000}"/>
    <cellStyle name="Normal 19 4 3" xfId="25515" xr:uid="{00000000-0005-0000-0000-00009C630000}"/>
    <cellStyle name="Normal 19 5" xfId="25516" xr:uid="{00000000-0005-0000-0000-00009D630000}"/>
    <cellStyle name="Normal 19 5 2" xfId="25517" xr:uid="{00000000-0005-0000-0000-00009E630000}"/>
    <cellStyle name="Normal 19 5 3" xfId="25518" xr:uid="{00000000-0005-0000-0000-00009F630000}"/>
    <cellStyle name="Normal 19 6" xfId="25519" xr:uid="{00000000-0005-0000-0000-0000A0630000}"/>
    <cellStyle name="Normal 19 7" xfId="25520" xr:uid="{00000000-0005-0000-0000-0000A1630000}"/>
    <cellStyle name="Normal 19 8" xfId="25521" xr:uid="{00000000-0005-0000-0000-0000A2630000}"/>
    <cellStyle name="Normal 2" xfId="25522" xr:uid="{00000000-0005-0000-0000-0000A3630000}"/>
    <cellStyle name="Normal 2 12" xfId="25523" xr:uid="{00000000-0005-0000-0000-0000A4630000}"/>
    <cellStyle name="Normal 2 2" xfId="25524" xr:uid="{00000000-0005-0000-0000-0000A5630000}"/>
    <cellStyle name="Normal 2 2 2" xfId="2" xr:uid="{00000000-0005-0000-0000-0000A6630000}"/>
    <cellStyle name="Normal 2 2 2 2" xfId="25525" xr:uid="{00000000-0005-0000-0000-0000A7630000}"/>
    <cellStyle name="Normal 2 2 2 3" xfId="25526" xr:uid="{00000000-0005-0000-0000-0000A8630000}"/>
    <cellStyle name="Normal 2 2 3" xfId="25527" xr:uid="{00000000-0005-0000-0000-0000A9630000}"/>
    <cellStyle name="Normal 2 3" xfId="25528" xr:uid="{00000000-0005-0000-0000-0000AA630000}"/>
    <cellStyle name="Normal 2 3 2" xfId="25529" xr:uid="{00000000-0005-0000-0000-0000AB630000}"/>
    <cellStyle name="Normal 2 3 3" xfId="25530" xr:uid="{00000000-0005-0000-0000-0000AC630000}"/>
    <cellStyle name="Normal 2 4" xfId="25531" xr:uid="{00000000-0005-0000-0000-0000AD630000}"/>
    <cellStyle name="Normal 2 4 2" xfId="25532" xr:uid="{00000000-0005-0000-0000-0000AE630000}"/>
    <cellStyle name="Normal 2 5" xfId="25533" xr:uid="{00000000-0005-0000-0000-0000AF630000}"/>
    <cellStyle name="Normal 2 6" xfId="25534" xr:uid="{00000000-0005-0000-0000-0000B0630000}"/>
    <cellStyle name="Normal 2 7" xfId="25535" xr:uid="{00000000-0005-0000-0000-0000B1630000}"/>
    <cellStyle name="Normal 2_110621 OBRoutput FSR transUpdate and tobacco jun25" xfId="25536" xr:uid="{00000000-0005-0000-0000-0000B2630000}"/>
    <cellStyle name="Normal 20" xfId="25537" xr:uid="{00000000-0005-0000-0000-0000B3630000}"/>
    <cellStyle name="Normal 20 2" xfId="25538" xr:uid="{00000000-0005-0000-0000-0000B4630000}"/>
    <cellStyle name="Normal 20 2 2" xfId="25539" xr:uid="{00000000-0005-0000-0000-0000B5630000}"/>
    <cellStyle name="Normal 20 2 3" xfId="25540" xr:uid="{00000000-0005-0000-0000-0000B6630000}"/>
    <cellStyle name="Normal 20 3" xfId="25541" xr:uid="{00000000-0005-0000-0000-0000B7630000}"/>
    <cellStyle name="Normal 20 3 2" xfId="25542" xr:uid="{00000000-0005-0000-0000-0000B8630000}"/>
    <cellStyle name="Normal 20 3 3" xfId="25543" xr:uid="{00000000-0005-0000-0000-0000B9630000}"/>
    <cellStyle name="Normal 20 4" xfId="25544" xr:uid="{00000000-0005-0000-0000-0000BA630000}"/>
    <cellStyle name="Normal 20 4 2" xfId="25545" xr:uid="{00000000-0005-0000-0000-0000BB630000}"/>
    <cellStyle name="Normal 20 4 3" xfId="25546" xr:uid="{00000000-0005-0000-0000-0000BC630000}"/>
    <cellStyle name="Normal 20 5" xfId="25547" xr:uid="{00000000-0005-0000-0000-0000BD630000}"/>
    <cellStyle name="Normal 20 5 2" xfId="25548" xr:uid="{00000000-0005-0000-0000-0000BE630000}"/>
    <cellStyle name="Normal 20 5 3" xfId="25549" xr:uid="{00000000-0005-0000-0000-0000BF630000}"/>
    <cellStyle name="Normal 20 6" xfId="25550" xr:uid="{00000000-0005-0000-0000-0000C0630000}"/>
    <cellStyle name="Normal 20 7" xfId="25551" xr:uid="{00000000-0005-0000-0000-0000C1630000}"/>
    <cellStyle name="Normal 21" xfId="25552" xr:uid="{00000000-0005-0000-0000-0000C2630000}"/>
    <cellStyle name="Normal 21 2" xfId="25553" xr:uid="{00000000-0005-0000-0000-0000C3630000}"/>
    <cellStyle name="Normal 21 2 2" xfId="25554" xr:uid="{00000000-0005-0000-0000-0000C4630000}"/>
    <cellStyle name="Normal 21 2 3" xfId="25555" xr:uid="{00000000-0005-0000-0000-0000C5630000}"/>
    <cellStyle name="Normal 21 3" xfId="25556" xr:uid="{00000000-0005-0000-0000-0000C6630000}"/>
    <cellStyle name="Normal 21 3 2" xfId="25557" xr:uid="{00000000-0005-0000-0000-0000C7630000}"/>
    <cellStyle name="Normal 21 3 3" xfId="25558" xr:uid="{00000000-0005-0000-0000-0000C8630000}"/>
    <cellStyle name="Normal 21 4" xfId="25559" xr:uid="{00000000-0005-0000-0000-0000C9630000}"/>
    <cellStyle name="Normal 21 4 2" xfId="25560" xr:uid="{00000000-0005-0000-0000-0000CA630000}"/>
    <cellStyle name="Normal 21 4 3" xfId="25561" xr:uid="{00000000-0005-0000-0000-0000CB630000}"/>
    <cellStyle name="Normal 21 5" xfId="25562" xr:uid="{00000000-0005-0000-0000-0000CC630000}"/>
    <cellStyle name="Normal 21 5 2" xfId="25563" xr:uid="{00000000-0005-0000-0000-0000CD630000}"/>
    <cellStyle name="Normal 21 5 3" xfId="25564" xr:uid="{00000000-0005-0000-0000-0000CE630000}"/>
    <cellStyle name="Normal 21 6" xfId="25565" xr:uid="{00000000-0005-0000-0000-0000CF630000}"/>
    <cellStyle name="Normal 21 7" xfId="25566" xr:uid="{00000000-0005-0000-0000-0000D0630000}"/>
    <cellStyle name="Normal 21_Book1" xfId="25567" xr:uid="{00000000-0005-0000-0000-0000D1630000}"/>
    <cellStyle name="Normal 22" xfId="25568" xr:uid="{00000000-0005-0000-0000-0000D2630000}"/>
    <cellStyle name="Normal 22 2" xfId="25569" xr:uid="{00000000-0005-0000-0000-0000D3630000}"/>
    <cellStyle name="Normal 22 2 2" xfId="25570" xr:uid="{00000000-0005-0000-0000-0000D4630000}"/>
    <cellStyle name="Normal 22 2 3" xfId="25571" xr:uid="{00000000-0005-0000-0000-0000D5630000}"/>
    <cellStyle name="Normal 22 3" xfId="25572" xr:uid="{00000000-0005-0000-0000-0000D6630000}"/>
    <cellStyle name="Normal 22 3 2" xfId="25573" xr:uid="{00000000-0005-0000-0000-0000D7630000}"/>
    <cellStyle name="Normal 22 3 3" xfId="25574" xr:uid="{00000000-0005-0000-0000-0000D8630000}"/>
    <cellStyle name="Normal 22 4" xfId="25575" xr:uid="{00000000-0005-0000-0000-0000D9630000}"/>
    <cellStyle name="Normal 22 4 2" xfId="25576" xr:uid="{00000000-0005-0000-0000-0000DA630000}"/>
    <cellStyle name="Normal 22 4 3" xfId="25577" xr:uid="{00000000-0005-0000-0000-0000DB630000}"/>
    <cellStyle name="Normal 22 5" xfId="25578" xr:uid="{00000000-0005-0000-0000-0000DC630000}"/>
    <cellStyle name="Normal 22 5 2" xfId="25579" xr:uid="{00000000-0005-0000-0000-0000DD630000}"/>
    <cellStyle name="Normal 22 5 3" xfId="25580" xr:uid="{00000000-0005-0000-0000-0000DE630000}"/>
    <cellStyle name="Normal 22 6" xfId="25581" xr:uid="{00000000-0005-0000-0000-0000DF630000}"/>
    <cellStyle name="Normal 22 7" xfId="25582" xr:uid="{00000000-0005-0000-0000-0000E0630000}"/>
    <cellStyle name="Normal 22_Book1" xfId="25583" xr:uid="{00000000-0005-0000-0000-0000E1630000}"/>
    <cellStyle name="Normal 23" xfId="25584" xr:uid="{00000000-0005-0000-0000-0000E2630000}"/>
    <cellStyle name="Normal 23 2" xfId="25585" xr:uid="{00000000-0005-0000-0000-0000E3630000}"/>
    <cellStyle name="Normal 23 2 2" xfId="25586" xr:uid="{00000000-0005-0000-0000-0000E4630000}"/>
    <cellStyle name="Normal 23 2 3" xfId="25587" xr:uid="{00000000-0005-0000-0000-0000E5630000}"/>
    <cellStyle name="Normal 23 3" xfId="25588" xr:uid="{00000000-0005-0000-0000-0000E6630000}"/>
    <cellStyle name="Normal 23 3 2" xfId="25589" xr:uid="{00000000-0005-0000-0000-0000E7630000}"/>
    <cellStyle name="Normal 23 3 3" xfId="25590" xr:uid="{00000000-0005-0000-0000-0000E8630000}"/>
    <cellStyle name="Normal 23 4" xfId="25591" xr:uid="{00000000-0005-0000-0000-0000E9630000}"/>
    <cellStyle name="Normal 23 4 2" xfId="25592" xr:uid="{00000000-0005-0000-0000-0000EA630000}"/>
    <cellStyle name="Normal 23 4 3" xfId="25593" xr:uid="{00000000-0005-0000-0000-0000EB630000}"/>
    <cellStyle name="Normal 23 5" xfId="25594" xr:uid="{00000000-0005-0000-0000-0000EC630000}"/>
    <cellStyle name="Normal 23 6" xfId="25595" xr:uid="{00000000-0005-0000-0000-0000ED630000}"/>
    <cellStyle name="Normal 24" xfId="25596" xr:uid="{00000000-0005-0000-0000-0000EE630000}"/>
    <cellStyle name="Normal 24 2" xfId="25597" xr:uid="{00000000-0005-0000-0000-0000EF630000}"/>
    <cellStyle name="Normal 24 2 2" xfId="25598" xr:uid="{00000000-0005-0000-0000-0000F0630000}"/>
    <cellStyle name="Normal 24 2 2 2" xfId="6" xr:uid="{00000000-0005-0000-0000-0000F1630000}"/>
    <cellStyle name="Normal 24 2 3" xfId="25599" xr:uid="{00000000-0005-0000-0000-0000F2630000}"/>
    <cellStyle name="Normal 24 3" xfId="25600" xr:uid="{00000000-0005-0000-0000-0000F3630000}"/>
    <cellStyle name="Normal 24 3 2" xfId="25601" xr:uid="{00000000-0005-0000-0000-0000F4630000}"/>
    <cellStyle name="Normal 24 3 3" xfId="25602" xr:uid="{00000000-0005-0000-0000-0000F5630000}"/>
    <cellStyle name="Normal 24 3 4" xfId="8" xr:uid="{00000000-0005-0000-0000-0000F6630000}"/>
    <cellStyle name="Normal 24 3 5" xfId="25603" xr:uid="{00000000-0005-0000-0000-0000F7630000}"/>
    <cellStyle name="Normal 24 4" xfId="25604" xr:uid="{00000000-0005-0000-0000-0000F8630000}"/>
    <cellStyle name="Normal 24 4 2" xfId="25605" xr:uid="{00000000-0005-0000-0000-0000F9630000}"/>
    <cellStyle name="Normal 24 4 3" xfId="25606" xr:uid="{00000000-0005-0000-0000-0000FA630000}"/>
    <cellStyle name="Normal 24 5" xfId="25607" xr:uid="{00000000-0005-0000-0000-0000FB630000}"/>
    <cellStyle name="Normal 24 6" xfId="25608" xr:uid="{00000000-0005-0000-0000-0000FC630000}"/>
    <cellStyle name="Normal 25" xfId="25609" xr:uid="{00000000-0005-0000-0000-0000FD630000}"/>
    <cellStyle name="Normal 25 2" xfId="25610" xr:uid="{00000000-0005-0000-0000-0000FE630000}"/>
    <cellStyle name="Normal 25 2 2" xfId="25611" xr:uid="{00000000-0005-0000-0000-0000FF630000}"/>
    <cellStyle name="Normal 25 2 3" xfId="25612" xr:uid="{00000000-0005-0000-0000-000000640000}"/>
    <cellStyle name="Normal 25 3" xfId="25613" xr:uid="{00000000-0005-0000-0000-000001640000}"/>
    <cellStyle name="Normal 25 3 2" xfId="25614" xr:uid="{00000000-0005-0000-0000-000002640000}"/>
    <cellStyle name="Normal 25 3 3" xfId="25615" xr:uid="{00000000-0005-0000-0000-000003640000}"/>
    <cellStyle name="Normal 25 4" xfId="25616" xr:uid="{00000000-0005-0000-0000-000004640000}"/>
    <cellStyle name="Normal 25 5" xfId="25617" xr:uid="{00000000-0005-0000-0000-000005640000}"/>
    <cellStyle name="Normal 26" xfId="25618" xr:uid="{00000000-0005-0000-0000-000006640000}"/>
    <cellStyle name="Normal 26 2" xfId="25619" xr:uid="{00000000-0005-0000-0000-000007640000}"/>
    <cellStyle name="Normal 26 3" xfId="25620" xr:uid="{00000000-0005-0000-0000-000008640000}"/>
    <cellStyle name="Normal 27" xfId="25621" xr:uid="{00000000-0005-0000-0000-000009640000}"/>
    <cellStyle name="Normal 27 2" xfId="25622" xr:uid="{00000000-0005-0000-0000-00000A640000}"/>
    <cellStyle name="Normal 27 3" xfId="25623" xr:uid="{00000000-0005-0000-0000-00000B640000}"/>
    <cellStyle name="Normal 28" xfId="25624" xr:uid="{00000000-0005-0000-0000-00000C640000}"/>
    <cellStyle name="Normal 28 2" xfId="25625" xr:uid="{00000000-0005-0000-0000-00000D640000}"/>
    <cellStyle name="Normal 28 2 2" xfId="25626" xr:uid="{00000000-0005-0000-0000-00000E640000}"/>
    <cellStyle name="Normal 28 3" xfId="25627" xr:uid="{00000000-0005-0000-0000-00000F640000}"/>
    <cellStyle name="Normal 29" xfId="25628" xr:uid="{00000000-0005-0000-0000-000010640000}"/>
    <cellStyle name="Normal 29 2" xfId="25629" xr:uid="{00000000-0005-0000-0000-000011640000}"/>
    <cellStyle name="Normal 29 3" xfId="25630" xr:uid="{00000000-0005-0000-0000-000012640000}"/>
    <cellStyle name="Normal 295" xfId="25631" xr:uid="{00000000-0005-0000-0000-000013640000}"/>
    <cellStyle name="Normal 296" xfId="25632" xr:uid="{00000000-0005-0000-0000-000014640000}"/>
    <cellStyle name="Normal 3" xfId="25633" xr:uid="{00000000-0005-0000-0000-000015640000}"/>
    <cellStyle name="Normal 3 10" xfId="25634" xr:uid="{00000000-0005-0000-0000-000016640000}"/>
    <cellStyle name="Normal 3 11" xfId="25635" xr:uid="{00000000-0005-0000-0000-000017640000}"/>
    <cellStyle name="Normal 3 12" xfId="25636" xr:uid="{00000000-0005-0000-0000-000018640000}"/>
    <cellStyle name="Normal 3 13" xfId="25637" xr:uid="{00000000-0005-0000-0000-000019640000}"/>
    <cellStyle name="Normal 3 2" xfId="25638" xr:uid="{00000000-0005-0000-0000-00001A640000}"/>
    <cellStyle name="Normal 3 2 10" xfId="25639" xr:uid="{00000000-0005-0000-0000-00001B640000}"/>
    <cellStyle name="Normal 3 2 11" xfId="25640" xr:uid="{00000000-0005-0000-0000-00001C640000}"/>
    <cellStyle name="Normal 3 2 12" xfId="25641" xr:uid="{00000000-0005-0000-0000-00001D640000}"/>
    <cellStyle name="Normal 3 2 2" xfId="25642" xr:uid="{00000000-0005-0000-0000-00001E640000}"/>
    <cellStyle name="Normal 3 2 2 10" xfId="25643" xr:uid="{00000000-0005-0000-0000-00001F640000}"/>
    <cellStyle name="Normal 3 2 2 2" xfId="25644" xr:uid="{00000000-0005-0000-0000-000020640000}"/>
    <cellStyle name="Normal 3 2 2 2 2" xfId="25645" xr:uid="{00000000-0005-0000-0000-000021640000}"/>
    <cellStyle name="Normal 3 2 2 2 2 2" xfId="25646" xr:uid="{00000000-0005-0000-0000-000022640000}"/>
    <cellStyle name="Normal 3 2 2 2 2 3" xfId="25647" xr:uid="{00000000-0005-0000-0000-000023640000}"/>
    <cellStyle name="Normal 3 2 2 2 3" xfId="25648" xr:uid="{00000000-0005-0000-0000-000024640000}"/>
    <cellStyle name="Normal 3 2 2 2 3 2" xfId="25649" xr:uid="{00000000-0005-0000-0000-000025640000}"/>
    <cellStyle name="Normal 3 2 2 2 3 3" xfId="25650" xr:uid="{00000000-0005-0000-0000-000026640000}"/>
    <cellStyle name="Normal 3 2 2 2 4" xfId="25651" xr:uid="{00000000-0005-0000-0000-000027640000}"/>
    <cellStyle name="Normal 3 2 2 2 4 2" xfId="25652" xr:uid="{00000000-0005-0000-0000-000028640000}"/>
    <cellStyle name="Normal 3 2 2 2 4 3" xfId="25653" xr:uid="{00000000-0005-0000-0000-000029640000}"/>
    <cellStyle name="Normal 3 2 2 2 5" xfId="25654" xr:uid="{00000000-0005-0000-0000-00002A640000}"/>
    <cellStyle name="Normal 3 2 2 2 5 2" xfId="25655" xr:uid="{00000000-0005-0000-0000-00002B640000}"/>
    <cellStyle name="Normal 3 2 2 2 5 3" xfId="25656" xr:uid="{00000000-0005-0000-0000-00002C640000}"/>
    <cellStyle name="Normal 3 2 2 2 6" xfId="25657" xr:uid="{00000000-0005-0000-0000-00002D640000}"/>
    <cellStyle name="Normal 3 2 2 2 7" xfId="25658" xr:uid="{00000000-0005-0000-0000-00002E640000}"/>
    <cellStyle name="Normal 3 2 2 3" xfId="25659" xr:uid="{00000000-0005-0000-0000-00002F640000}"/>
    <cellStyle name="Normal 3 2 2 3 2" xfId="25660" xr:uid="{00000000-0005-0000-0000-000030640000}"/>
    <cellStyle name="Normal 3 2 2 3 2 2" xfId="25661" xr:uid="{00000000-0005-0000-0000-000031640000}"/>
    <cellStyle name="Normal 3 2 2 3 2 3" xfId="25662" xr:uid="{00000000-0005-0000-0000-000032640000}"/>
    <cellStyle name="Normal 3 2 2 3 3" xfId="25663" xr:uid="{00000000-0005-0000-0000-000033640000}"/>
    <cellStyle name="Normal 3 2 2 3 3 2" xfId="25664" xr:uid="{00000000-0005-0000-0000-000034640000}"/>
    <cellStyle name="Normal 3 2 2 3 3 3" xfId="25665" xr:uid="{00000000-0005-0000-0000-000035640000}"/>
    <cellStyle name="Normal 3 2 2 3 4" xfId="25666" xr:uid="{00000000-0005-0000-0000-000036640000}"/>
    <cellStyle name="Normal 3 2 2 3 4 2" xfId="25667" xr:uid="{00000000-0005-0000-0000-000037640000}"/>
    <cellStyle name="Normal 3 2 2 3 4 3" xfId="25668" xr:uid="{00000000-0005-0000-0000-000038640000}"/>
    <cellStyle name="Normal 3 2 2 3 5" xfId="25669" xr:uid="{00000000-0005-0000-0000-000039640000}"/>
    <cellStyle name="Normal 3 2 2 3 5 2" xfId="25670" xr:uid="{00000000-0005-0000-0000-00003A640000}"/>
    <cellStyle name="Normal 3 2 2 3 5 3" xfId="25671" xr:uid="{00000000-0005-0000-0000-00003B640000}"/>
    <cellStyle name="Normal 3 2 2 3 6" xfId="25672" xr:uid="{00000000-0005-0000-0000-00003C640000}"/>
    <cellStyle name="Normal 3 2 2 3 7" xfId="25673" xr:uid="{00000000-0005-0000-0000-00003D640000}"/>
    <cellStyle name="Normal 3 2 2 4" xfId="25674" xr:uid="{00000000-0005-0000-0000-00003E640000}"/>
    <cellStyle name="Normal 3 2 2 4 2" xfId="25675" xr:uid="{00000000-0005-0000-0000-00003F640000}"/>
    <cellStyle name="Normal 3 2 2 4 3" xfId="25676" xr:uid="{00000000-0005-0000-0000-000040640000}"/>
    <cellStyle name="Normal 3 2 2 5" xfId="25677" xr:uid="{00000000-0005-0000-0000-000041640000}"/>
    <cellStyle name="Normal 3 2 2 5 2" xfId="25678" xr:uid="{00000000-0005-0000-0000-000042640000}"/>
    <cellStyle name="Normal 3 2 2 5 3" xfId="25679" xr:uid="{00000000-0005-0000-0000-000043640000}"/>
    <cellStyle name="Normal 3 2 2 6" xfId="25680" xr:uid="{00000000-0005-0000-0000-000044640000}"/>
    <cellStyle name="Normal 3 2 2 6 2" xfId="25681" xr:uid="{00000000-0005-0000-0000-000045640000}"/>
    <cellStyle name="Normal 3 2 2 6 3" xfId="25682" xr:uid="{00000000-0005-0000-0000-000046640000}"/>
    <cellStyle name="Normal 3 2 2 7" xfId="25683" xr:uid="{00000000-0005-0000-0000-000047640000}"/>
    <cellStyle name="Normal 3 2 2 7 2" xfId="25684" xr:uid="{00000000-0005-0000-0000-000048640000}"/>
    <cellStyle name="Normal 3 2 2 7 3" xfId="25685" xr:uid="{00000000-0005-0000-0000-000049640000}"/>
    <cellStyle name="Normal 3 2 2 8" xfId="25686" xr:uid="{00000000-0005-0000-0000-00004A640000}"/>
    <cellStyle name="Normal 3 2 2 9" xfId="25687" xr:uid="{00000000-0005-0000-0000-00004B640000}"/>
    <cellStyle name="Normal 3 2 3" xfId="25688" xr:uid="{00000000-0005-0000-0000-00004C640000}"/>
    <cellStyle name="Normal 3 2 3 2" xfId="25689" xr:uid="{00000000-0005-0000-0000-00004D640000}"/>
    <cellStyle name="Normal 3 2 3 2 2" xfId="25690" xr:uid="{00000000-0005-0000-0000-00004E640000}"/>
    <cellStyle name="Normal 3 2 3 2 3" xfId="25691" xr:uid="{00000000-0005-0000-0000-00004F640000}"/>
    <cellStyle name="Normal 3 2 3 3" xfId="25692" xr:uid="{00000000-0005-0000-0000-000050640000}"/>
    <cellStyle name="Normal 3 2 3 3 2" xfId="25693" xr:uid="{00000000-0005-0000-0000-000051640000}"/>
    <cellStyle name="Normal 3 2 3 3 3" xfId="25694" xr:uid="{00000000-0005-0000-0000-000052640000}"/>
    <cellStyle name="Normal 3 2 3 4" xfId="25695" xr:uid="{00000000-0005-0000-0000-000053640000}"/>
    <cellStyle name="Normal 3 2 3 4 2" xfId="25696" xr:uid="{00000000-0005-0000-0000-000054640000}"/>
    <cellStyle name="Normal 3 2 3 4 3" xfId="25697" xr:uid="{00000000-0005-0000-0000-000055640000}"/>
    <cellStyle name="Normal 3 2 3 5" xfId="25698" xr:uid="{00000000-0005-0000-0000-000056640000}"/>
    <cellStyle name="Normal 3 2 3 5 2" xfId="25699" xr:uid="{00000000-0005-0000-0000-000057640000}"/>
    <cellStyle name="Normal 3 2 3 5 3" xfId="25700" xr:uid="{00000000-0005-0000-0000-000058640000}"/>
    <cellStyle name="Normal 3 2 3 6" xfId="25701" xr:uid="{00000000-0005-0000-0000-000059640000}"/>
    <cellStyle name="Normal 3 2 3 7" xfId="25702" xr:uid="{00000000-0005-0000-0000-00005A640000}"/>
    <cellStyle name="Normal 3 2 4" xfId="25703" xr:uid="{00000000-0005-0000-0000-00005B640000}"/>
    <cellStyle name="Normal 3 2 4 2" xfId="25704" xr:uid="{00000000-0005-0000-0000-00005C640000}"/>
    <cellStyle name="Normal 3 2 4 2 2" xfId="25705" xr:uid="{00000000-0005-0000-0000-00005D640000}"/>
    <cellStyle name="Normal 3 2 4 2 3" xfId="25706" xr:uid="{00000000-0005-0000-0000-00005E640000}"/>
    <cellStyle name="Normal 3 2 4 3" xfId="25707" xr:uid="{00000000-0005-0000-0000-00005F640000}"/>
    <cellStyle name="Normal 3 2 4 3 2" xfId="25708" xr:uid="{00000000-0005-0000-0000-000060640000}"/>
    <cellStyle name="Normal 3 2 4 3 3" xfId="25709" xr:uid="{00000000-0005-0000-0000-000061640000}"/>
    <cellStyle name="Normal 3 2 4 4" xfId="25710" xr:uid="{00000000-0005-0000-0000-000062640000}"/>
    <cellStyle name="Normal 3 2 4 4 2" xfId="25711" xr:uid="{00000000-0005-0000-0000-000063640000}"/>
    <cellStyle name="Normal 3 2 4 4 3" xfId="25712" xr:uid="{00000000-0005-0000-0000-000064640000}"/>
    <cellStyle name="Normal 3 2 4 5" xfId="25713" xr:uid="{00000000-0005-0000-0000-000065640000}"/>
    <cellStyle name="Normal 3 2 4 5 2" xfId="25714" xr:uid="{00000000-0005-0000-0000-000066640000}"/>
    <cellStyle name="Normal 3 2 4 5 3" xfId="25715" xr:uid="{00000000-0005-0000-0000-000067640000}"/>
    <cellStyle name="Normal 3 2 4 6" xfId="25716" xr:uid="{00000000-0005-0000-0000-000068640000}"/>
    <cellStyle name="Normal 3 2 4 7" xfId="25717" xr:uid="{00000000-0005-0000-0000-000069640000}"/>
    <cellStyle name="Normal 3 2 5" xfId="25718" xr:uid="{00000000-0005-0000-0000-00006A640000}"/>
    <cellStyle name="Normal 3 2 5 2" xfId="25719" xr:uid="{00000000-0005-0000-0000-00006B640000}"/>
    <cellStyle name="Normal 3 2 5 3" xfId="25720" xr:uid="{00000000-0005-0000-0000-00006C640000}"/>
    <cellStyle name="Normal 3 2 6" xfId="25721" xr:uid="{00000000-0005-0000-0000-00006D640000}"/>
    <cellStyle name="Normal 3 2 6 2" xfId="25722" xr:uid="{00000000-0005-0000-0000-00006E640000}"/>
    <cellStyle name="Normal 3 2 6 3" xfId="25723" xr:uid="{00000000-0005-0000-0000-00006F640000}"/>
    <cellStyle name="Normal 3 2 7" xfId="25724" xr:uid="{00000000-0005-0000-0000-000070640000}"/>
    <cellStyle name="Normal 3 2 7 2" xfId="25725" xr:uid="{00000000-0005-0000-0000-000071640000}"/>
    <cellStyle name="Normal 3 2 7 3" xfId="25726" xr:uid="{00000000-0005-0000-0000-000072640000}"/>
    <cellStyle name="Normal 3 2 8" xfId="25727" xr:uid="{00000000-0005-0000-0000-000073640000}"/>
    <cellStyle name="Normal 3 2 8 2" xfId="25728" xr:uid="{00000000-0005-0000-0000-000074640000}"/>
    <cellStyle name="Normal 3 2 8 3" xfId="25729" xr:uid="{00000000-0005-0000-0000-000075640000}"/>
    <cellStyle name="Normal 3 2 9" xfId="25730" xr:uid="{00000000-0005-0000-0000-000076640000}"/>
    <cellStyle name="Normal 3 3" xfId="25731" xr:uid="{00000000-0005-0000-0000-000077640000}"/>
    <cellStyle name="Normal 3 3 2" xfId="25732" xr:uid="{00000000-0005-0000-0000-000078640000}"/>
    <cellStyle name="Normal 3 3 2 2" xfId="25733" xr:uid="{00000000-0005-0000-0000-000079640000}"/>
    <cellStyle name="Normal 3 3 2 2 2" xfId="25734" xr:uid="{00000000-0005-0000-0000-00007A640000}"/>
    <cellStyle name="Normal 3 3 2 2 3" xfId="25735" xr:uid="{00000000-0005-0000-0000-00007B640000}"/>
    <cellStyle name="Normal 3 3 2 3" xfId="25736" xr:uid="{00000000-0005-0000-0000-00007C640000}"/>
    <cellStyle name="Normal 3 3 2 3 2" xfId="25737" xr:uid="{00000000-0005-0000-0000-00007D640000}"/>
    <cellStyle name="Normal 3 3 2 3 3" xfId="25738" xr:uid="{00000000-0005-0000-0000-00007E640000}"/>
    <cellStyle name="Normal 3 3 2 4" xfId="25739" xr:uid="{00000000-0005-0000-0000-00007F640000}"/>
    <cellStyle name="Normal 3 3 2 4 2" xfId="25740" xr:uid="{00000000-0005-0000-0000-000080640000}"/>
    <cellStyle name="Normal 3 3 2 4 3" xfId="25741" xr:uid="{00000000-0005-0000-0000-000081640000}"/>
    <cellStyle name="Normal 3 3 2 5" xfId="25742" xr:uid="{00000000-0005-0000-0000-000082640000}"/>
    <cellStyle name="Normal 3 3 2 5 2" xfId="25743" xr:uid="{00000000-0005-0000-0000-000083640000}"/>
    <cellStyle name="Normal 3 3 2 5 3" xfId="25744" xr:uid="{00000000-0005-0000-0000-000084640000}"/>
    <cellStyle name="Normal 3 3 2 6" xfId="25745" xr:uid="{00000000-0005-0000-0000-000085640000}"/>
    <cellStyle name="Normal 3 3 2 7" xfId="25746" xr:uid="{00000000-0005-0000-0000-000086640000}"/>
    <cellStyle name="Normal 3 3 3" xfId="25747" xr:uid="{00000000-0005-0000-0000-000087640000}"/>
    <cellStyle name="Normal 3 3 3 2" xfId="25748" xr:uid="{00000000-0005-0000-0000-000088640000}"/>
    <cellStyle name="Normal 3 3 3 2 2" xfId="25749" xr:uid="{00000000-0005-0000-0000-000089640000}"/>
    <cellStyle name="Normal 3 3 3 2 3" xfId="25750" xr:uid="{00000000-0005-0000-0000-00008A640000}"/>
    <cellStyle name="Normal 3 3 3 3" xfId="25751" xr:uid="{00000000-0005-0000-0000-00008B640000}"/>
    <cellStyle name="Normal 3 3 3 3 2" xfId="25752" xr:uid="{00000000-0005-0000-0000-00008C640000}"/>
    <cellStyle name="Normal 3 3 3 3 3" xfId="25753" xr:uid="{00000000-0005-0000-0000-00008D640000}"/>
    <cellStyle name="Normal 3 3 3 4" xfId="25754" xr:uid="{00000000-0005-0000-0000-00008E640000}"/>
    <cellStyle name="Normal 3 3 3 4 2" xfId="25755" xr:uid="{00000000-0005-0000-0000-00008F640000}"/>
    <cellStyle name="Normal 3 3 3 4 3" xfId="25756" xr:uid="{00000000-0005-0000-0000-000090640000}"/>
    <cellStyle name="Normal 3 3 3 5" xfId="25757" xr:uid="{00000000-0005-0000-0000-000091640000}"/>
    <cellStyle name="Normal 3 3 3 5 2" xfId="25758" xr:uid="{00000000-0005-0000-0000-000092640000}"/>
    <cellStyle name="Normal 3 3 3 5 3" xfId="25759" xr:uid="{00000000-0005-0000-0000-000093640000}"/>
    <cellStyle name="Normal 3 3 3 6" xfId="25760" xr:uid="{00000000-0005-0000-0000-000094640000}"/>
    <cellStyle name="Normal 3 3 3 7" xfId="25761" xr:uid="{00000000-0005-0000-0000-000095640000}"/>
    <cellStyle name="Normal 3 3 4" xfId="25762" xr:uid="{00000000-0005-0000-0000-000096640000}"/>
    <cellStyle name="Normal 3 3 4 2" xfId="25763" xr:uid="{00000000-0005-0000-0000-000097640000}"/>
    <cellStyle name="Normal 3 3 4 3" xfId="25764" xr:uid="{00000000-0005-0000-0000-000098640000}"/>
    <cellStyle name="Normal 3 3 5" xfId="25765" xr:uid="{00000000-0005-0000-0000-000099640000}"/>
    <cellStyle name="Normal 3 3 5 2" xfId="25766" xr:uid="{00000000-0005-0000-0000-00009A640000}"/>
    <cellStyle name="Normal 3 3 5 3" xfId="25767" xr:uid="{00000000-0005-0000-0000-00009B640000}"/>
    <cellStyle name="Normal 3 3 6" xfId="25768" xr:uid="{00000000-0005-0000-0000-00009C640000}"/>
    <cellStyle name="Normal 3 3 6 2" xfId="25769" xr:uid="{00000000-0005-0000-0000-00009D640000}"/>
    <cellStyle name="Normal 3 3 6 3" xfId="25770" xr:uid="{00000000-0005-0000-0000-00009E640000}"/>
    <cellStyle name="Normal 3 3 7" xfId="25771" xr:uid="{00000000-0005-0000-0000-00009F640000}"/>
    <cellStyle name="Normal 3 3 7 2" xfId="25772" xr:uid="{00000000-0005-0000-0000-0000A0640000}"/>
    <cellStyle name="Normal 3 3 7 3" xfId="25773" xr:uid="{00000000-0005-0000-0000-0000A1640000}"/>
    <cellStyle name="Normal 3 3 8" xfId="25774" xr:uid="{00000000-0005-0000-0000-0000A2640000}"/>
    <cellStyle name="Normal 3 3 9" xfId="25775" xr:uid="{00000000-0005-0000-0000-0000A3640000}"/>
    <cellStyle name="Normal 3 4" xfId="25776" xr:uid="{00000000-0005-0000-0000-0000A4640000}"/>
    <cellStyle name="Normal 3 4 2" xfId="25777" xr:uid="{00000000-0005-0000-0000-0000A5640000}"/>
    <cellStyle name="Normal 3 4 2 2" xfId="25778" xr:uid="{00000000-0005-0000-0000-0000A6640000}"/>
    <cellStyle name="Normal 3 4 2 3" xfId="25779" xr:uid="{00000000-0005-0000-0000-0000A7640000}"/>
    <cellStyle name="Normal 3 4 3" xfId="25780" xr:uid="{00000000-0005-0000-0000-0000A8640000}"/>
    <cellStyle name="Normal 3 4 3 2" xfId="25781" xr:uid="{00000000-0005-0000-0000-0000A9640000}"/>
    <cellStyle name="Normal 3 4 3 3" xfId="25782" xr:uid="{00000000-0005-0000-0000-0000AA640000}"/>
    <cellStyle name="Normal 3 4 4" xfId="25783" xr:uid="{00000000-0005-0000-0000-0000AB640000}"/>
    <cellStyle name="Normal 3 4 4 2" xfId="25784" xr:uid="{00000000-0005-0000-0000-0000AC640000}"/>
    <cellStyle name="Normal 3 4 4 3" xfId="25785" xr:uid="{00000000-0005-0000-0000-0000AD640000}"/>
    <cellStyle name="Normal 3 4 5" xfId="25786" xr:uid="{00000000-0005-0000-0000-0000AE640000}"/>
    <cellStyle name="Normal 3 4 5 2" xfId="25787" xr:uid="{00000000-0005-0000-0000-0000AF640000}"/>
    <cellStyle name="Normal 3 4 5 3" xfId="25788" xr:uid="{00000000-0005-0000-0000-0000B0640000}"/>
    <cellStyle name="Normal 3 4 6" xfId="25789" xr:uid="{00000000-0005-0000-0000-0000B1640000}"/>
    <cellStyle name="Normal 3 4 7" xfId="25790" xr:uid="{00000000-0005-0000-0000-0000B2640000}"/>
    <cellStyle name="Normal 3 5" xfId="25791" xr:uid="{00000000-0005-0000-0000-0000B3640000}"/>
    <cellStyle name="Normal 3 5 2" xfId="25792" xr:uid="{00000000-0005-0000-0000-0000B4640000}"/>
    <cellStyle name="Normal 3 5 2 2" xfId="25793" xr:uid="{00000000-0005-0000-0000-0000B5640000}"/>
    <cellStyle name="Normal 3 5 2 3" xfId="25794" xr:uid="{00000000-0005-0000-0000-0000B6640000}"/>
    <cellStyle name="Normal 3 5 3" xfId="25795" xr:uid="{00000000-0005-0000-0000-0000B7640000}"/>
    <cellStyle name="Normal 3 5 3 2" xfId="25796" xr:uid="{00000000-0005-0000-0000-0000B8640000}"/>
    <cellStyle name="Normal 3 5 3 3" xfId="25797" xr:uid="{00000000-0005-0000-0000-0000B9640000}"/>
    <cellStyle name="Normal 3 5 4" xfId="25798" xr:uid="{00000000-0005-0000-0000-0000BA640000}"/>
    <cellStyle name="Normal 3 5 4 2" xfId="25799" xr:uid="{00000000-0005-0000-0000-0000BB640000}"/>
    <cellStyle name="Normal 3 5 4 3" xfId="25800" xr:uid="{00000000-0005-0000-0000-0000BC640000}"/>
    <cellStyle name="Normal 3 5 5" xfId="25801" xr:uid="{00000000-0005-0000-0000-0000BD640000}"/>
    <cellStyle name="Normal 3 5 5 2" xfId="25802" xr:uid="{00000000-0005-0000-0000-0000BE640000}"/>
    <cellStyle name="Normal 3 5 5 3" xfId="25803" xr:uid="{00000000-0005-0000-0000-0000BF640000}"/>
    <cellStyle name="Normal 3 5 6" xfId="25804" xr:uid="{00000000-0005-0000-0000-0000C0640000}"/>
    <cellStyle name="Normal 3 5 7" xfId="25805" xr:uid="{00000000-0005-0000-0000-0000C1640000}"/>
    <cellStyle name="Normal 3 6" xfId="25806" xr:uid="{00000000-0005-0000-0000-0000C2640000}"/>
    <cellStyle name="Normal 3 6 2" xfId="25807" xr:uid="{00000000-0005-0000-0000-0000C3640000}"/>
    <cellStyle name="Normal 3 6 3" xfId="25808" xr:uid="{00000000-0005-0000-0000-0000C4640000}"/>
    <cellStyle name="Normal 3 7" xfId="25809" xr:uid="{00000000-0005-0000-0000-0000C5640000}"/>
    <cellStyle name="Normal 3 7 2" xfId="25810" xr:uid="{00000000-0005-0000-0000-0000C6640000}"/>
    <cellStyle name="Normal 3 7 3" xfId="25811" xr:uid="{00000000-0005-0000-0000-0000C7640000}"/>
    <cellStyle name="Normal 3 8" xfId="25812" xr:uid="{00000000-0005-0000-0000-0000C8640000}"/>
    <cellStyle name="Normal 3 8 2" xfId="25813" xr:uid="{00000000-0005-0000-0000-0000C9640000}"/>
    <cellStyle name="Normal 3 8 3" xfId="25814" xr:uid="{00000000-0005-0000-0000-0000CA640000}"/>
    <cellStyle name="Normal 3 9" xfId="25815" xr:uid="{00000000-0005-0000-0000-0000CB640000}"/>
    <cellStyle name="Normal 3 9 2" xfId="25816" xr:uid="{00000000-0005-0000-0000-0000CC640000}"/>
    <cellStyle name="Normal 3 9 3" xfId="25817" xr:uid="{00000000-0005-0000-0000-0000CD640000}"/>
    <cellStyle name="Normal 3_asset sales" xfId="25818" xr:uid="{00000000-0005-0000-0000-0000CE640000}"/>
    <cellStyle name="Normal 30" xfId="25819" xr:uid="{00000000-0005-0000-0000-0000CF640000}"/>
    <cellStyle name="Normal 30 2" xfId="25820" xr:uid="{00000000-0005-0000-0000-0000D0640000}"/>
    <cellStyle name="Normal 30 3" xfId="25821" xr:uid="{00000000-0005-0000-0000-0000D1640000}"/>
    <cellStyle name="Normal 31" xfId="25822" xr:uid="{00000000-0005-0000-0000-0000D2640000}"/>
    <cellStyle name="Normal 31 2" xfId="25823" xr:uid="{00000000-0005-0000-0000-0000D3640000}"/>
    <cellStyle name="Normal 31 3" xfId="25824" xr:uid="{00000000-0005-0000-0000-0000D4640000}"/>
    <cellStyle name="Normal 32" xfId="25825" xr:uid="{00000000-0005-0000-0000-0000D5640000}"/>
    <cellStyle name="Normal 32 2" xfId="25826" xr:uid="{00000000-0005-0000-0000-0000D6640000}"/>
    <cellStyle name="Normal 33" xfId="25827" xr:uid="{00000000-0005-0000-0000-0000D7640000}"/>
    <cellStyle name="Normal 33 2" xfId="25828" xr:uid="{00000000-0005-0000-0000-0000D8640000}"/>
    <cellStyle name="Normal 34" xfId="25829" xr:uid="{00000000-0005-0000-0000-0000D9640000}"/>
    <cellStyle name="Normal 34 2" xfId="25830" xr:uid="{00000000-0005-0000-0000-0000DA640000}"/>
    <cellStyle name="Normal 35" xfId="25831" xr:uid="{00000000-0005-0000-0000-0000DB640000}"/>
    <cellStyle name="Normal 35 2" xfId="25832" xr:uid="{00000000-0005-0000-0000-0000DC640000}"/>
    <cellStyle name="Normal 36" xfId="25833" xr:uid="{00000000-0005-0000-0000-0000DD640000}"/>
    <cellStyle name="Normal 36 2" xfId="25834" xr:uid="{00000000-0005-0000-0000-0000DE640000}"/>
    <cellStyle name="Normal 37" xfId="25835" xr:uid="{00000000-0005-0000-0000-0000DF640000}"/>
    <cellStyle name="Normal 37 2" xfId="25836" xr:uid="{00000000-0005-0000-0000-0000E0640000}"/>
    <cellStyle name="Normal 38" xfId="25837" xr:uid="{00000000-0005-0000-0000-0000E1640000}"/>
    <cellStyle name="Normal 38 2" xfId="25838" xr:uid="{00000000-0005-0000-0000-0000E2640000}"/>
    <cellStyle name="Normal 39" xfId="25839" xr:uid="{00000000-0005-0000-0000-0000E3640000}"/>
    <cellStyle name="Normal 39 2" xfId="25840" xr:uid="{00000000-0005-0000-0000-0000E4640000}"/>
    <cellStyle name="Normal 4" xfId="16" xr:uid="{00000000-0005-0000-0000-0000E5640000}"/>
    <cellStyle name="Normal 4 10" xfId="50530" xr:uid="{58499E74-1C2E-42EB-9FE9-8FA01A05FF74}"/>
    <cellStyle name="Normal 4 11" xfId="50622" xr:uid="{AC8F642F-1335-4743-9E32-F4C0CE0C12FC}"/>
    <cellStyle name="Normal 4 2" xfId="25841" xr:uid="{00000000-0005-0000-0000-0000E6640000}"/>
    <cellStyle name="Normal 4 2 2" xfId="25842" xr:uid="{00000000-0005-0000-0000-0000E7640000}"/>
    <cellStyle name="Normal 4 2 3" xfId="50426" xr:uid="{4D3FF344-DE96-4421-92ED-9BF31FEA3343}"/>
    <cellStyle name="Normal 4 3" xfId="25843" xr:uid="{00000000-0005-0000-0000-0000E8640000}"/>
    <cellStyle name="Normal 4 3 2" xfId="25844" xr:uid="{00000000-0005-0000-0000-0000E9640000}"/>
    <cellStyle name="Normal 4 4" xfId="25845" xr:uid="{00000000-0005-0000-0000-0000EA640000}"/>
    <cellStyle name="Normal 4 4 2" xfId="25846" xr:uid="{00000000-0005-0000-0000-0000EB640000}"/>
    <cellStyle name="Normal 4 5" xfId="25847" xr:uid="{00000000-0005-0000-0000-0000EC640000}"/>
    <cellStyle name="Normal 4 5 2" xfId="25848" xr:uid="{00000000-0005-0000-0000-0000ED640000}"/>
    <cellStyle name="Normal 4 6" xfId="25849" xr:uid="{00000000-0005-0000-0000-0000EE640000}"/>
    <cellStyle name="Normal 4 6 2" xfId="25850" xr:uid="{00000000-0005-0000-0000-0000EF640000}"/>
    <cellStyle name="Normal 4 7" xfId="25851" xr:uid="{00000000-0005-0000-0000-0000F0640000}"/>
    <cellStyle name="Normal 4 8" xfId="25852" xr:uid="{00000000-0005-0000-0000-0000F1640000}"/>
    <cellStyle name="Normal 4 8 2" xfId="25853" xr:uid="{00000000-0005-0000-0000-0000F2640000}"/>
    <cellStyle name="Normal 4 8 3" xfId="25854" xr:uid="{00000000-0005-0000-0000-0000F3640000}"/>
    <cellStyle name="Normal 4 8 4" xfId="25855" xr:uid="{00000000-0005-0000-0000-0000F4640000}"/>
    <cellStyle name="Normal 4 9" xfId="25856" xr:uid="{00000000-0005-0000-0000-0000F5640000}"/>
    <cellStyle name="Normal 4_5A4 10-11 Templates Final" xfId="25857" xr:uid="{00000000-0005-0000-0000-0000F6640000}"/>
    <cellStyle name="Normal 40" xfId="25858" xr:uid="{00000000-0005-0000-0000-0000F7640000}"/>
    <cellStyle name="Normal 40 2" xfId="25859" xr:uid="{00000000-0005-0000-0000-0000F8640000}"/>
    <cellStyle name="Normal 41" xfId="25860" xr:uid="{00000000-0005-0000-0000-0000F9640000}"/>
    <cellStyle name="Normal 41 2" xfId="25861" xr:uid="{00000000-0005-0000-0000-0000FA640000}"/>
    <cellStyle name="Normal 42" xfId="25862" xr:uid="{00000000-0005-0000-0000-0000FB640000}"/>
    <cellStyle name="Normal 42 2" xfId="25863" xr:uid="{00000000-0005-0000-0000-0000FC640000}"/>
    <cellStyle name="Normal 43" xfId="25864" xr:uid="{00000000-0005-0000-0000-0000FD640000}"/>
    <cellStyle name="Normal 43 2" xfId="25865" xr:uid="{00000000-0005-0000-0000-0000FE640000}"/>
    <cellStyle name="Normal 44" xfId="25866" xr:uid="{00000000-0005-0000-0000-0000FF640000}"/>
    <cellStyle name="Normal 44 2" xfId="25867" xr:uid="{00000000-0005-0000-0000-000000650000}"/>
    <cellStyle name="Normal 45" xfId="25868" xr:uid="{00000000-0005-0000-0000-000001650000}"/>
    <cellStyle name="Normal 45 2" xfId="25869" xr:uid="{00000000-0005-0000-0000-000002650000}"/>
    <cellStyle name="Normal 46" xfId="25870" xr:uid="{00000000-0005-0000-0000-000003650000}"/>
    <cellStyle name="Normal 46 2" xfId="25871" xr:uid="{00000000-0005-0000-0000-000004650000}"/>
    <cellStyle name="Normal 47" xfId="25872" xr:uid="{00000000-0005-0000-0000-000005650000}"/>
    <cellStyle name="Normal 47 2" xfId="25873" xr:uid="{00000000-0005-0000-0000-000006650000}"/>
    <cellStyle name="Normal 48" xfId="25874" xr:uid="{00000000-0005-0000-0000-000007650000}"/>
    <cellStyle name="Normal 48 2" xfId="25875" xr:uid="{00000000-0005-0000-0000-000008650000}"/>
    <cellStyle name="Normal 49" xfId="25876" xr:uid="{00000000-0005-0000-0000-000009650000}"/>
    <cellStyle name="Normal 49 2" xfId="25877" xr:uid="{00000000-0005-0000-0000-00000A650000}"/>
    <cellStyle name="Normal 5" xfId="20" xr:uid="{00000000-0005-0000-0000-00000B650000}"/>
    <cellStyle name="Normal 5 10" xfId="25878" xr:uid="{00000000-0005-0000-0000-00000C650000}"/>
    <cellStyle name="Normal 5 11" xfId="25879" xr:uid="{00000000-0005-0000-0000-00000D650000}"/>
    <cellStyle name="Normal 5 12" xfId="50407" xr:uid="{9455B744-0BE4-4FFD-82F1-4B0231BB7A23}"/>
    <cellStyle name="Normal 5 13" xfId="50449" xr:uid="{330C5B48-2CF1-415C-BFB7-627CA21659C9}"/>
    <cellStyle name="Normal 5 13 2" xfId="50658" xr:uid="{579E4E14-57B3-4211-81FF-6E5CA358C7A3}"/>
    <cellStyle name="Normal 5 14" xfId="50485" xr:uid="{15B5CD43-CA99-4257-978C-B63BBCA7D7FF}"/>
    <cellStyle name="Normal 5 15" xfId="50528" xr:uid="{82F910FF-2908-4F56-8595-6F1379A9BD04}"/>
    <cellStyle name="Normal 5 16" xfId="50575" xr:uid="{096952E0-5C20-4F5D-A53C-5D94842D2DA4}"/>
    <cellStyle name="Normal 5 17" xfId="50621" xr:uid="{1B365642-D55D-4337-9BF8-7B9E26B2DB87}"/>
    <cellStyle name="Normal 5 2" xfId="5" xr:uid="{00000000-0005-0000-0000-00000E650000}"/>
    <cellStyle name="Normal 5 2 10" xfId="25880" xr:uid="{00000000-0005-0000-0000-00000F650000}"/>
    <cellStyle name="Normal 5 2 11" xfId="25881" xr:uid="{00000000-0005-0000-0000-000010650000}"/>
    <cellStyle name="Normal 5 2 12" xfId="25882" xr:uid="{00000000-0005-0000-0000-000011650000}"/>
    <cellStyle name="Normal 5 2 13" xfId="50423" xr:uid="{8803C99B-1B50-49C9-93FF-46D5EE7B0640}"/>
    <cellStyle name="Normal 5 2 14" xfId="50460" xr:uid="{200EDA0D-AEBA-429D-88CC-ACEB9DB855CC}"/>
    <cellStyle name="Normal 5 2 15" xfId="50495" xr:uid="{0683738D-6954-4E9A-8AB5-1F5341E4B3B6}"/>
    <cellStyle name="Normal 5 2 16" xfId="50587" xr:uid="{9B4024EC-2910-400A-B1F7-666436C006C2}"/>
    <cellStyle name="Normal 5 2 17" xfId="50606" xr:uid="{36F6A1E0-0D2D-49BE-B4B2-1416A78D838B}"/>
    <cellStyle name="Normal 5 2 18" xfId="50643" xr:uid="{87049C80-58E2-45C8-BECF-D7512A1D3629}"/>
    <cellStyle name="Normal 5 2 19" xfId="50651" xr:uid="{ACA387EB-3088-4F93-A605-FCA158F5411E}"/>
    <cellStyle name="Normal 5 2 2" xfId="25883" xr:uid="{00000000-0005-0000-0000-000012650000}"/>
    <cellStyle name="Normal 5 2 2 10" xfId="25884" xr:uid="{00000000-0005-0000-0000-000013650000}"/>
    <cellStyle name="Normal 5 2 2 2" xfId="25885" xr:uid="{00000000-0005-0000-0000-000014650000}"/>
    <cellStyle name="Normal 5 2 2 2 2" xfId="25886" xr:uid="{00000000-0005-0000-0000-000015650000}"/>
    <cellStyle name="Normal 5 2 2 2 2 2" xfId="25887" xr:uid="{00000000-0005-0000-0000-000016650000}"/>
    <cellStyle name="Normal 5 2 2 2 2 3" xfId="25888" xr:uid="{00000000-0005-0000-0000-000017650000}"/>
    <cellStyle name="Normal 5 2 2 2 3" xfId="25889" xr:uid="{00000000-0005-0000-0000-000018650000}"/>
    <cellStyle name="Normal 5 2 2 2 3 2" xfId="25890" xr:uid="{00000000-0005-0000-0000-000019650000}"/>
    <cellStyle name="Normal 5 2 2 2 3 3" xfId="25891" xr:uid="{00000000-0005-0000-0000-00001A650000}"/>
    <cellStyle name="Normal 5 2 2 2 4" xfId="25892" xr:uid="{00000000-0005-0000-0000-00001B650000}"/>
    <cellStyle name="Normal 5 2 2 2 4 2" xfId="25893" xr:uid="{00000000-0005-0000-0000-00001C650000}"/>
    <cellStyle name="Normal 5 2 2 2 4 3" xfId="25894" xr:uid="{00000000-0005-0000-0000-00001D650000}"/>
    <cellStyle name="Normal 5 2 2 2 5" xfId="25895" xr:uid="{00000000-0005-0000-0000-00001E650000}"/>
    <cellStyle name="Normal 5 2 2 2 5 2" xfId="25896" xr:uid="{00000000-0005-0000-0000-00001F650000}"/>
    <cellStyle name="Normal 5 2 2 2 5 3" xfId="25897" xr:uid="{00000000-0005-0000-0000-000020650000}"/>
    <cellStyle name="Normal 5 2 2 2 6" xfId="25898" xr:uid="{00000000-0005-0000-0000-000021650000}"/>
    <cellStyle name="Normal 5 2 2 2 7" xfId="25899" xr:uid="{00000000-0005-0000-0000-000022650000}"/>
    <cellStyle name="Normal 5 2 2 3" xfId="25900" xr:uid="{00000000-0005-0000-0000-000023650000}"/>
    <cellStyle name="Normal 5 2 2 3 2" xfId="25901" xr:uid="{00000000-0005-0000-0000-000024650000}"/>
    <cellStyle name="Normal 5 2 2 3 2 2" xfId="25902" xr:uid="{00000000-0005-0000-0000-000025650000}"/>
    <cellStyle name="Normal 5 2 2 3 2 3" xfId="25903" xr:uid="{00000000-0005-0000-0000-000026650000}"/>
    <cellStyle name="Normal 5 2 2 3 3" xfId="25904" xr:uid="{00000000-0005-0000-0000-000027650000}"/>
    <cellStyle name="Normal 5 2 2 3 3 2" xfId="25905" xr:uid="{00000000-0005-0000-0000-000028650000}"/>
    <cellStyle name="Normal 5 2 2 3 3 3" xfId="25906" xr:uid="{00000000-0005-0000-0000-000029650000}"/>
    <cellStyle name="Normal 5 2 2 3 4" xfId="25907" xr:uid="{00000000-0005-0000-0000-00002A650000}"/>
    <cellStyle name="Normal 5 2 2 3 4 2" xfId="25908" xr:uid="{00000000-0005-0000-0000-00002B650000}"/>
    <cellStyle name="Normal 5 2 2 3 4 3" xfId="25909" xr:uid="{00000000-0005-0000-0000-00002C650000}"/>
    <cellStyle name="Normal 5 2 2 3 5" xfId="25910" xr:uid="{00000000-0005-0000-0000-00002D650000}"/>
    <cellStyle name="Normal 5 2 2 3 5 2" xfId="25911" xr:uid="{00000000-0005-0000-0000-00002E650000}"/>
    <cellStyle name="Normal 5 2 2 3 5 3" xfId="25912" xr:uid="{00000000-0005-0000-0000-00002F650000}"/>
    <cellStyle name="Normal 5 2 2 3 6" xfId="25913" xr:uid="{00000000-0005-0000-0000-000030650000}"/>
    <cellStyle name="Normal 5 2 2 3 7" xfId="25914" xr:uid="{00000000-0005-0000-0000-000031650000}"/>
    <cellStyle name="Normal 5 2 2 4" xfId="25915" xr:uid="{00000000-0005-0000-0000-000032650000}"/>
    <cellStyle name="Normal 5 2 2 4 2" xfId="25916" xr:uid="{00000000-0005-0000-0000-000033650000}"/>
    <cellStyle name="Normal 5 2 2 4 3" xfId="25917" xr:uid="{00000000-0005-0000-0000-000034650000}"/>
    <cellStyle name="Normal 5 2 2 5" xfId="25918" xr:uid="{00000000-0005-0000-0000-000035650000}"/>
    <cellStyle name="Normal 5 2 2 5 2" xfId="25919" xr:uid="{00000000-0005-0000-0000-000036650000}"/>
    <cellStyle name="Normal 5 2 2 5 3" xfId="25920" xr:uid="{00000000-0005-0000-0000-000037650000}"/>
    <cellStyle name="Normal 5 2 2 6" xfId="25921" xr:uid="{00000000-0005-0000-0000-000038650000}"/>
    <cellStyle name="Normal 5 2 2 6 2" xfId="25922" xr:uid="{00000000-0005-0000-0000-000039650000}"/>
    <cellStyle name="Normal 5 2 2 6 3" xfId="25923" xr:uid="{00000000-0005-0000-0000-00003A650000}"/>
    <cellStyle name="Normal 5 2 2 7" xfId="25924" xr:uid="{00000000-0005-0000-0000-00003B650000}"/>
    <cellStyle name="Normal 5 2 2 7 2" xfId="25925" xr:uid="{00000000-0005-0000-0000-00003C650000}"/>
    <cellStyle name="Normal 5 2 2 7 3" xfId="25926" xr:uid="{00000000-0005-0000-0000-00003D650000}"/>
    <cellStyle name="Normal 5 2 2 8" xfId="25927" xr:uid="{00000000-0005-0000-0000-00003E650000}"/>
    <cellStyle name="Normal 5 2 2 9" xfId="25928" xr:uid="{00000000-0005-0000-0000-00003F650000}"/>
    <cellStyle name="Normal 5 2 3" xfId="25929" xr:uid="{00000000-0005-0000-0000-000040650000}"/>
    <cellStyle name="Normal 5 2 3 2" xfId="25930" xr:uid="{00000000-0005-0000-0000-000041650000}"/>
    <cellStyle name="Normal 5 2 3 2 2" xfId="25931" xr:uid="{00000000-0005-0000-0000-000042650000}"/>
    <cellStyle name="Normal 5 2 3 2 3" xfId="25932" xr:uid="{00000000-0005-0000-0000-000043650000}"/>
    <cellStyle name="Normal 5 2 3 3" xfId="25933" xr:uid="{00000000-0005-0000-0000-000044650000}"/>
    <cellStyle name="Normal 5 2 3 3 2" xfId="25934" xr:uid="{00000000-0005-0000-0000-000045650000}"/>
    <cellStyle name="Normal 5 2 3 3 3" xfId="25935" xr:uid="{00000000-0005-0000-0000-000046650000}"/>
    <cellStyle name="Normal 5 2 3 4" xfId="25936" xr:uid="{00000000-0005-0000-0000-000047650000}"/>
    <cellStyle name="Normal 5 2 3 4 2" xfId="25937" xr:uid="{00000000-0005-0000-0000-000048650000}"/>
    <cellStyle name="Normal 5 2 3 4 3" xfId="25938" xr:uid="{00000000-0005-0000-0000-000049650000}"/>
    <cellStyle name="Normal 5 2 3 5" xfId="25939" xr:uid="{00000000-0005-0000-0000-00004A650000}"/>
    <cellStyle name="Normal 5 2 3 5 2" xfId="25940" xr:uid="{00000000-0005-0000-0000-00004B650000}"/>
    <cellStyle name="Normal 5 2 3 5 3" xfId="25941" xr:uid="{00000000-0005-0000-0000-00004C650000}"/>
    <cellStyle name="Normal 5 2 3 6" xfId="25942" xr:uid="{00000000-0005-0000-0000-00004D650000}"/>
    <cellStyle name="Normal 5 2 3 7" xfId="25943" xr:uid="{00000000-0005-0000-0000-00004E650000}"/>
    <cellStyle name="Normal 5 2 4" xfId="25944" xr:uid="{00000000-0005-0000-0000-00004F650000}"/>
    <cellStyle name="Normal 5 2 4 2" xfId="25945" xr:uid="{00000000-0005-0000-0000-000050650000}"/>
    <cellStyle name="Normal 5 2 4 2 2" xfId="25946" xr:uid="{00000000-0005-0000-0000-000051650000}"/>
    <cellStyle name="Normal 5 2 4 2 3" xfId="25947" xr:uid="{00000000-0005-0000-0000-000052650000}"/>
    <cellStyle name="Normal 5 2 4 3" xfId="25948" xr:uid="{00000000-0005-0000-0000-000053650000}"/>
    <cellStyle name="Normal 5 2 4 3 2" xfId="25949" xr:uid="{00000000-0005-0000-0000-000054650000}"/>
    <cellStyle name="Normal 5 2 4 3 3" xfId="25950" xr:uid="{00000000-0005-0000-0000-000055650000}"/>
    <cellStyle name="Normal 5 2 4 4" xfId="25951" xr:uid="{00000000-0005-0000-0000-000056650000}"/>
    <cellStyle name="Normal 5 2 4 4 2" xfId="25952" xr:uid="{00000000-0005-0000-0000-000057650000}"/>
    <cellStyle name="Normal 5 2 4 4 3" xfId="25953" xr:uid="{00000000-0005-0000-0000-000058650000}"/>
    <cellStyle name="Normal 5 2 4 5" xfId="25954" xr:uid="{00000000-0005-0000-0000-000059650000}"/>
    <cellStyle name="Normal 5 2 4 5 2" xfId="25955" xr:uid="{00000000-0005-0000-0000-00005A650000}"/>
    <cellStyle name="Normal 5 2 4 5 3" xfId="25956" xr:uid="{00000000-0005-0000-0000-00005B650000}"/>
    <cellStyle name="Normal 5 2 4 6" xfId="25957" xr:uid="{00000000-0005-0000-0000-00005C650000}"/>
    <cellStyle name="Normal 5 2 4 7" xfId="25958" xr:uid="{00000000-0005-0000-0000-00005D650000}"/>
    <cellStyle name="Normal 5 2 5" xfId="25959" xr:uid="{00000000-0005-0000-0000-00005E650000}"/>
    <cellStyle name="Normal 5 2 5 2" xfId="25960" xr:uid="{00000000-0005-0000-0000-00005F650000}"/>
    <cellStyle name="Normal 5 2 5 3" xfId="25961" xr:uid="{00000000-0005-0000-0000-000060650000}"/>
    <cellStyle name="Normal 5 2 6" xfId="25962" xr:uid="{00000000-0005-0000-0000-000061650000}"/>
    <cellStyle name="Normal 5 2 6 2" xfId="25963" xr:uid="{00000000-0005-0000-0000-000062650000}"/>
    <cellStyle name="Normal 5 2 6 3" xfId="25964" xr:uid="{00000000-0005-0000-0000-000063650000}"/>
    <cellStyle name="Normal 5 2 7" xfId="25965" xr:uid="{00000000-0005-0000-0000-000064650000}"/>
    <cellStyle name="Normal 5 2 7 2" xfId="25966" xr:uid="{00000000-0005-0000-0000-000065650000}"/>
    <cellStyle name="Normal 5 2 7 3" xfId="25967" xr:uid="{00000000-0005-0000-0000-000066650000}"/>
    <cellStyle name="Normal 5 2 8" xfId="25968" xr:uid="{00000000-0005-0000-0000-000067650000}"/>
    <cellStyle name="Normal 5 2 8 2" xfId="25969" xr:uid="{00000000-0005-0000-0000-000068650000}"/>
    <cellStyle name="Normal 5 2 8 3" xfId="25970" xr:uid="{00000000-0005-0000-0000-000069650000}"/>
    <cellStyle name="Normal 5 2 9" xfId="25971" xr:uid="{00000000-0005-0000-0000-00006A650000}"/>
    <cellStyle name="Normal 5 3" xfId="25972" xr:uid="{00000000-0005-0000-0000-00006B650000}"/>
    <cellStyle name="Normal 5 3 2" xfId="25973" xr:uid="{00000000-0005-0000-0000-00006C650000}"/>
    <cellStyle name="Normal 5 3 2 2" xfId="25974" xr:uid="{00000000-0005-0000-0000-00006D650000}"/>
    <cellStyle name="Normal 5 3 2 2 2" xfId="25975" xr:uid="{00000000-0005-0000-0000-00006E650000}"/>
    <cellStyle name="Normal 5 3 2 2 3" xfId="25976" xr:uid="{00000000-0005-0000-0000-00006F650000}"/>
    <cellStyle name="Normal 5 3 2 3" xfId="25977" xr:uid="{00000000-0005-0000-0000-000070650000}"/>
    <cellStyle name="Normal 5 3 2 3 2" xfId="25978" xr:uid="{00000000-0005-0000-0000-000071650000}"/>
    <cellStyle name="Normal 5 3 2 3 3" xfId="25979" xr:uid="{00000000-0005-0000-0000-000072650000}"/>
    <cellStyle name="Normal 5 3 2 4" xfId="25980" xr:uid="{00000000-0005-0000-0000-000073650000}"/>
    <cellStyle name="Normal 5 3 2 4 2" xfId="25981" xr:uid="{00000000-0005-0000-0000-000074650000}"/>
    <cellStyle name="Normal 5 3 2 4 3" xfId="25982" xr:uid="{00000000-0005-0000-0000-000075650000}"/>
    <cellStyle name="Normal 5 3 2 5" xfId="25983" xr:uid="{00000000-0005-0000-0000-000076650000}"/>
    <cellStyle name="Normal 5 3 2 5 2" xfId="25984" xr:uid="{00000000-0005-0000-0000-000077650000}"/>
    <cellStyle name="Normal 5 3 2 5 3" xfId="25985" xr:uid="{00000000-0005-0000-0000-000078650000}"/>
    <cellStyle name="Normal 5 3 2 6" xfId="25986" xr:uid="{00000000-0005-0000-0000-000079650000}"/>
    <cellStyle name="Normal 5 3 2 7" xfId="25987" xr:uid="{00000000-0005-0000-0000-00007A650000}"/>
    <cellStyle name="Normal 5 3 3" xfId="25988" xr:uid="{00000000-0005-0000-0000-00007B650000}"/>
    <cellStyle name="Normal 5 3 3 2" xfId="25989" xr:uid="{00000000-0005-0000-0000-00007C650000}"/>
    <cellStyle name="Normal 5 3 3 2 2" xfId="25990" xr:uid="{00000000-0005-0000-0000-00007D650000}"/>
    <cellStyle name="Normal 5 3 3 2 3" xfId="25991" xr:uid="{00000000-0005-0000-0000-00007E650000}"/>
    <cellStyle name="Normal 5 3 3 3" xfId="25992" xr:uid="{00000000-0005-0000-0000-00007F650000}"/>
    <cellStyle name="Normal 5 3 3 3 2" xfId="25993" xr:uid="{00000000-0005-0000-0000-000080650000}"/>
    <cellStyle name="Normal 5 3 3 3 3" xfId="25994" xr:uid="{00000000-0005-0000-0000-000081650000}"/>
    <cellStyle name="Normal 5 3 3 4" xfId="25995" xr:uid="{00000000-0005-0000-0000-000082650000}"/>
    <cellStyle name="Normal 5 3 3 4 2" xfId="25996" xr:uid="{00000000-0005-0000-0000-000083650000}"/>
    <cellStyle name="Normal 5 3 3 4 3" xfId="25997" xr:uid="{00000000-0005-0000-0000-000084650000}"/>
    <cellStyle name="Normal 5 3 3 5" xfId="25998" xr:uid="{00000000-0005-0000-0000-000085650000}"/>
    <cellStyle name="Normal 5 3 3 5 2" xfId="25999" xr:uid="{00000000-0005-0000-0000-000086650000}"/>
    <cellStyle name="Normal 5 3 3 5 3" xfId="26000" xr:uid="{00000000-0005-0000-0000-000087650000}"/>
    <cellStyle name="Normal 5 3 3 6" xfId="26001" xr:uid="{00000000-0005-0000-0000-000088650000}"/>
    <cellStyle name="Normal 5 3 3 7" xfId="26002" xr:uid="{00000000-0005-0000-0000-000089650000}"/>
    <cellStyle name="Normal 5 3 4" xfId="26003" xr:uid="{00000000-0005-0000-0000-00008A650000}"/>
    <cellStyle name="Normal 5 3 4 2" xfId="26004" xr:uid="{00000000-0005-0000-0000-00008B650000}"/>
    <cellStyle name="Normal 5 3 4 3" xfId="26005" xr:uid="{00000000-0005-0000-0000-00008C650000}"/>
    <cellStyle name="Normal 5 3 5" xfId="26006" xr:uid="{00000000-0005-0000-0000-00008D650000}"/>
    <cellStyle name="Normal 5 3 5 2" xfId="26007" xr:uid="{00000000-0005-0000-0000-00008E650000}"/>
    <cellStyle name="Normal 5 3 5 3" xfId="26008" xr:uid="{00000000-0005-0000-0000-00008F650000}"/>
    <cellStyle name="Normal 5 3 6" xfId="26009" xr:uid="{00000000-0005-0000-0000-000090650000}"/>
    <cellStyle name="Normal 5 3 6 2" xfId="26010" xr:uid="{00000000-0005-0000-0000-000091650000}"/>
    <cellStyle name="Normal 5 3 6 3" xfId="26011" xr:uid="{00000000-0005-0000-0000-000092650000}"/>
    <cellStyle name="Normal 5 3 7" xfId="26012" xr:uid="{00000000-0005-0000-0000-000093650000}"/>
    <cellStyle name="Normal 5 3 7 2" xfId="26013" xr:uid="{00000000-0005-0000-0000-000094650000}"/>
    <cellStyle name="Normal 5 3 7 3" xfId="26014" xr:uid="{00000000-0005-0000-0000-000095650000}"/>
    <cellStyle name="Normal 5 3 8" xfId="26015" xr:uid="{00000000-0005-0000-0000-000096650000}"/>
    <cellStyle name="Normal 5 3 9" xfId="26016" xr:uid="{00000000-0005-0000-0000-000097650000}"/>
    <cellStyle name="Normal 5 4" xfId="26017" xr:uid="{00000000-0005-0000-0000-000098650000}"/>
    <cellStyle name="Normal 5 4 2" xfId="26018" xr:uid="{00000000-0005-0000-0000-000099650000}"/>
    <cellStyle name="Normal 5 4 2 2" xfId="26019" xr:uid="{00000000-0005-0000-0000-00009A650000}"/>
    <cellStyle name="Normal 5 4 2 3" xfId="26020" xr:uid="{00000000-0005-0000-0000-00009B650000}"/>
    <cellStyle name="Normal 5 4 3" xfId="26021" xr:uid="{00000000-0005-0000-0000-00009C650000}"/>
    <cellStyle name="Normal 5 4 3 2" xfId="26022" xr:uid="{00000000-0005-0000-0000-00009D650000}"/>
    <cellStyle name="Normal 5 4 3 3" xfId="26023" xr:uid="{00000000-0005-0000-0000-00009E650000}"/>
    <cellStyle name="Normal 5 4 4" xfId="26024" xr:uid="{00000000-0005-0000-0000-00009F650000}"/>
    <cellStyle name="Normal 5 4 4 2" xfId="26025" xr:uid="{00000000-0005-0000-0000-0000A0650000}"/>
    <cellStyle name="Normal 5 4 4 3" xfId="26026" xr:uid="{00000000-0005-0000-0000-0000A1650000}"/>
    <cellStyle name="Normal 5 4 5" xfId="26027" xr:uid="{00000000-0005-0000-0000-0000A2650000}"/>
    <cellStyle name="Normal 5 4 5 2" xfId="26028" xr:uid="{00000000-0005-0000-0000-0000A3650000}"/>
    <cellStyle name="Normal 5 4 5 3" xfId="26029" xr:uid="{00000000-0005-0000-0000-0000A4650000}"/>
    <cellStyle name="Normal 5 4 6" xfId="26030" xr:uid="{00000000-0005-0000-0000-0000A5650000}"/>
    <cellStyle name="Normal 5 4 7" xfId="26031" xr:uid="{00000000-0005-0000-0000-0000A6650000}"/>
    <cellStyle name="Normal 5 5" xfId="26032" xr:uid="{00000000-0005-0000-0000-0000A7650000}"/>
    <cellStyle name="Normal 5 5 2" xfId="26033" xr:uid="{00000000-0005-0000-0000-0000A8650000}"/>
    <cellStyle name="Normal 5 5 2 2" xfId="26034" xr:uid="{00000000-0005-0000-0000-0000A9650000}"/>
    <cellStyle name="Normal 5 5 2 3" xfId="26035" xr:uid="{00000000-0005-0000-0000-0000AA650000}"/>
    <cellStyle name="Normal 5 5 3" xfId="26036" xr:uid="{00000000-0005-0000-0000-0000AB650000}"/>
    <cellStyle name="Normal 5 5 3 2" xfId="26037" xr:uid="{00000000-0005-0000-0000-0000AC650000}"/>
    <cellStyle name="Normal 5 5 3 3" xfId="26038" xr:uid="{00000000-0005-0000-0000-0000AD650000}"/>
    <cellStyle name="Normal 5 5 4" xfId="26039" xr:uid="{00000000-0005-0000-0000-0000AE650000}"/>
    <cellStyle name="Normal 5 5 4 2" xfId="26040" xr:uid="{00000000-0005-0000-0000-0000AF650000}"/>
    <cellStyle name="Normal 5 5 4 3" xfId="26041" xr:uid="{00000000-0005-0000-0000-0000B0650000}"/>
    <cellStyle name="Normal 5 5 5" xfId="26042" xr:uid="{00000000-0005-0000-0000-0000B1650000}"/>
    <cellStyle name="Normal 5 5 5 2" xfId="26043" xr:uid="{00000000-0005-0000-0000-0000B2650000}"/>
    <cellStyle name="Normal 5 5 5 3" xfId="26044" xr:uid="{00000000-0005-0000-0000-0000B3650000}"/>
    <cellStyle name="Normal 5 5 6" xfId="26045" xr:uid="{00000000-0005-0000-0000-0000B4650000}"/>
    <cellStyle name="Normal 5 5 7" xfId="26046" xr:uid="{00000000-0005-0000-0000-0000B5650000}"/>
    <cellStyle name="Normal 5 6" xfId="26047" xr:uid="{00000000-0005-0000-0000-0000B6650000}"/>
    <cellStyle name="Normal 5 6 2" xfId="26048" xr:uid="{00000000-0005-0000-0000-0000B7650000}"/>
    <cellStyle name="Normal 5 6 3" xfId="26049" xr:uid="{00000000-0005-0000-0000-0000B8650000}"/>
    <cellStyle name="Normal 5 7" xfId="26050" xr:uid="{00000000-0005-0000-0000-0000B9650000}"/>
    <cellStyle name="Normal 5 7 2" xfId="26051" xr:uid="{00000000-0005-0000-0000-0000BA650000}"/>
    <cellStyle name="Normal 5 7 3" xfId="26052" xr:uid="{00000000-0005-0000-0000-0000BB650000}"/>
    <cellStyle name="Normal 5 8" xfId="26053" xr:uid="{00000000-0005-0000-0000-0000BC650000}"/>
    <cellStyle name="Normal 5 8 2" xfId="26054" xr:uid="{00000000-0005-0000-0000-0000BD650000}"/>
    <cellStyle name="Normal 5 8 3" xfId="26055" xr:uid="{00000000-0005-0000-0000-0000BE650000}"/>
    <cellStyle name="Normal 5 8 4" xfId="26056" xr:uid="{00000000-0005-0000-0000-0000BF650000}"/>
    <cellStyle name="Normal 5 9" xfId="26057" xr:uid="{00000000-0005-0000-0000-0000C0650000}"/>
    <cellStyle name="Normal 5 9 2" xfId="26058" xr:uid="{00000000-0005-0000-0000-0000C1650000}"/>
    <cellStyle name="Normal 5 9 3" xfId="26059" xr:uid="{00000000-0005-0000-0000-0000C2650000}"/>
    <cellStyle name="Normal 5_5A4 10-11 Templates Final" xfId="26060" xr:uid="{00000000-0005-0000-0000-0000C3650000}"/>
    <cellStyle name="Normal 50" xfId="26061" xr:uid="{00000000-0005-0000-0000-0000C4650000}"/>
    <cellStyle name="Normal 51" xfId="26062" xr:uid="{00000000-0005-0000-0000-0000C5650000}"/>
    <cellStyle name="Normal 52" xfId="26063" xr:uid="{00000000-0005-0000-0000-0000C6650000}"/>
    <cellStyle name="Normal 52 2" xfId="26064" xr:uid="{00000000-0005-0000-0000-0000C7650000}"/>
    <cellStyle name="Normal 53" xfId="26065" xr:uid="{00000000-0005-0000-0000-0000C8650000}"/>
    <cellStyle name="Normal 54" xfId="26066" xr:uid="{00000000-0005-0000-0000-0000C9650000}"/>
    <cellStyle name="Normal 55" xfId="26067" xr:uid="{00000000-0005-0000-0000-0000CA650000}"/>
    <cellStyle name="Normal 56" xfId="26068" xr:uid="{00000000-0005-0000-0000-0000CB650000}"/>
    <cellStyle name="Normal 56 10" xfId="50545" xr:uid="{0237DCE8-E208-4B67-85F1-AAFEFAE2E4E7}"/>
    <cellStyle name="Normal 56 2" xfId="26069" xr:uid="{00000000-0005-0000-0000-0000CC650000}"/>
    <cellStyle name="Normal 56 2 2" xfId="26070" xr:uid="{00000000-0005-0000-0000-0000CD650000}"/>
    <cellStyle name="Normal 56 2 3" xfId="26071" xr:uid="{00000000-0005-0000-0000-0000CE650000}"/>
    <cellStyle name="Normal 56 2 4" xfId="26072" xr:uid="{00000000-0005-0000-0000-0000CF650000}"/>
    <cellStyle name="Normal 56 2 5" xfId="15" xr:uid="{00000000-0005-0000-0000-0000D0650000}"/>
    <cellStyle name="Normal 56 3" xfId="17" xr:uid="{00000000-0005-0000-0000-0000D1650000}"/>
    <cellStyle name="Normal 56 4" xfId="19" xr:uid="{00000000-0005-0000-0000-0000D2650000}"/>
    <cellStyle name="Normal 56 5" xfId="18" xr:uid="{00000000-0005-0000-0000-0000D3650000}"/>
    <cellStyle name="Normal 56 6" xfId="26073" xr:uid="{00000000-0005-0000-0000-0000D4650000}"/>
    <cellStyle name="Normal 56 7" xfId="21" xr:uid="{00000000-0005-0000-0000-0000D5650000}"/>
    <cellStyle name="Normal 57" xfId="26074" xr:uid="{00000000-0005-0000-0000-0000D6650000}"/>
    <cellStyle name="Normal 58" xfId="26075" xr:uid="{00000000-0005-0000-0000-0000D7650000}"/>
    <cellStyle name="Normal 58 2" xfId="26076" xr:uid="{00000000-0005-0000-0000-0000D8650000}"/>
    <cellStyle name="Normal 58 3" xfId="26077" xr:uid="{00000000-0005-0000-0000-0000D9650000}"/>
    <cellStyle name="Normal 58 4" xfId="26078" xr:uid="{00000000-0005-0000-0000-0000DA650000}"/>
    <cellStyle name="Normal 59" xfId="26079" xr:uid="{00000000-0005-0000-0000-0000DB650000}"/>
    <cellStyle name="Normal 6" xfId="26080" xr:uid="{00000000-0005-0000-0000-0000DC650000}"/>
    <cellStyle name="Normal 6 10" xfId="26081" xr:uid="{00000000-0005-0000-0000-0000DD650000}"/>
    <cellStyle name="Normal 6 11" xfId="26082" xr:uid="{00000000-0005-0000-0000-0000DE650000}"/>
    <cellStyle name="Normal 6 2" xfId="26083" xr:uid="{00000000-0005-0000-0000-0000DF650000}"/>
    <cellStyle name="Normal 6 2 10" xfId="26084" xr:uid="{00000000-0005-0000-0000-0000E0650000}"/>
    <cellStyle name="Normal 6 2 11" xfId="26085" xr:uid="{00000000-0005-0000-0000-0000E1650000}"/>
    <cellStyle name="Normal 6 2 2" xfId="4" xr:uid="{00000000-0005-0000-0000-0000E2650000}"/>
    <cellStyle name="Normal 6 2 2 2" xfId="26086" xr:uid="{00000000-0005-0000-0000-0000E3650000}"/>
    <cellStyle name="Normal 6 2 2 2 2" xfId="26087" xr:uid="{00000000-0005-0000-0000-0000E4650000}"/>
    <cellStyle name="Normal 6 2 2 2 2 2" xfId="26088" xr:uid="{00000000-0005-0000-0000-0000E5650000}"/>
    <cellStyle name="Normal 6 2 2 2 2 3" xfId="26089" xr:uid="{00000000-0005-0000-0000-0000E6650000}"/>
    <cellStyle name="Normal 6 2 2 2 3" xfId="26090" xr:uid="{00000000-0005-0000-0000-0000E7650000}"/>
    <cellStyle name="Normal 6 2 2 2 3 2" xfId="26091" xr:uid="{00000000-0005-0000-0000-0000E8650000}"/>
    <cellStyle name="Normal 6 2 2 2 3 3" xfId="26092" xr:uid="{00000000-0005-0000-0000-0000E9650000}"/>
    <cellStyle name="Normal 6 2 2 2 4" xfId="26093" xr:uid="{00000000-0005-0000-0000-0000EA650000}"/>
    <cellStyle name="Normal 6 2 2 2 4 2" xfId="26094" xr:uid="{00000000-0005-0000-0000-0000EB650000}"/>
    <cellStyle name="Normal 6 2 2 2 4 3" xfId="26095" xr:uid="{00000000-0005-0000-0000-0000EC650000}"/>
    <cellStyle name="Normal 6 2 2 2 5" xfId="26096" xr:uid="{00000000-0005-0000-0000-0000ED650000}"/>
    <cellStyle name="Normal 6 2 2 2 5 2" xfId="26097" xr:uid="{00000000-0005-0000-0000-0000EE650000}"/>
    <cellStyle name="Normal 6 2 2 2 5 3" xfId="26098" xr:uid="{00000000-0005-0000-0000-0000EF650000}"/>
    <cellStyle name="Normal 6 2 2 2 6" xfId="26099" xr:uid="{00000000-0005-0000-0000-0000F0650000}"/>
    <cellStyle name="Normal 6 2 2 2 7" xfId="26100" xr:uid="{00000000-0005-0000-0000-0000F1650000}"/>
    <cellStyle name="Normal 6 2 2 3" xfId="26101" xr:uid="{00000000-0005-0000-0000-0000F2650000}"/>
    <cellStyle name="Normal 6 2 2 3 2" xfId="26102" xr:uid="{00000000-0005-0000-0000-0000F3650000}"/>
    <cellStyle name="Normal 6 2 2 3 2 2" xfId="26103" xr:uid="{00000000-0005-0000-0000-0000F4650000}"/>
    <cellStyle name="Normal 6 2 2 3 2 3" xfId="26104" xr:uid="{00000000-0005-0000-0000-0000F5650000}"/>
    <cellStyle name="Normal 6 2 2 3 3" xfId="26105" xr:uid="{00000000-0005-0000-0000-0000F6650000}"/>
    <cellStyle name="Normal 6 2 2 3 3 2" xfId="26106" xr:uid="{00000000-0005-0000-0000-0000F7650000}"/>
    <cellStyle name="Normal 6 2 2 3 3 3" xfId="26107" xr:uid="{00000000-0005-0000-0000-0000F8650000}"/>
    <cellStyle name="Normal 6 2 2 3 4" xfId="26108" xr:uid="{00000000-0005-0000-0000-0000F9650000}"/>
    <cellStyle name="Normal 6 2 2 3 4 2" xfId="26109" xr:uid="{00000000-0005-0000-0000-0000FA650000}"/>
    <cellStyle name="Normal 6 2 2 3 4 3" xfId="26110" xr:uid="{00000000-0005-0000-0000-0000FB650000}"/>
    <cellStyle name="Normal 6 2 2 3 5" xfId="26111" xr:uid="{00000000-0005-0000-0000-0000FC650000}"/>
    <cellStyle name="Normal 6 2 2 3 5 2" xfId="26112" xr:uid="{00000000-0005-0000-0000-0000FD650000}"/>
    <cellStyle name="Normal 6 2 2 3 5 3" xfId="26113" xr:uid="{00000000-0005-0000-0000-0000FE650000}"/>
    <cellStyle name="Normal 6 2 2 3 6" xfId="26114" xr:uid="{00000000-0005-0000-0000-0000FF650000}"/>
    <cellStyle name="Normal 6 2 2 3 7" xfId="26115" xr:uid="{00000000-0005-0000-0000-000000660000}"/>
    <cellStyle name="Normal 6 2 2 4" xfId="26116" xr:uid="{00000000-0005-0000-0000-000001660000}"/>
    <cellStyle name="Normal 6 2 2 4 2" xfId="26117" xr:uid="{00000000-0005-0000-0000-000002660000}"/>
    <cellStyle name="Normal 6 2 2 4 3" xfId="26118" xr:uid="{00000000-0005-0000-0000-000003660000}"/>
    <cellStyle name="Normal 6 2 2 5" xfId="26119" xr:uid="{00000000-0005-0000-0000-000004660000}"/>
    <cellStyle name="Normal 6 2 2 5 2" xfId="26120" xr:uid="{00000000-0005-0000-0000-000005660000}"/>
    <cellStyle name="Normal 6 2 2 5 3" xfId="26121" xr:uid="{00000000-0005-0000-0000-000006660000}"/>
    <cellStyle name="Normal 6 2 2 6" xfId="26122" xr:uid="{00000000-0005-0000-0000-000007660000}"/>
    <cellStyle name="Normal 6 2 2 6 2" xfId="26123" xr:uid="{00000000-0005-0000-0000-000008660000}"/>
    <cellStyle name="Normal 6 2 2 6 3" xfId="26124" xr:uid="{00000000-0005-0000-0000-000009660000}"/>
    <cellStyle name="Normal 6 2 2 7" xfId="26125" xr:uid="{00000000-0005-0000-0000-00000A660000}"/>
    <cellStyle name="Normal 6 2 2 7 2" xfId="26126" xr:uid="{00000000-0005-0000-0000-00000B660000}"/>
    <cellStyle name="Normal 6 2 2 7 3" xfId="26127" xr:uid="{00000000-0005-0000-0000-00000C660000}"/>
    <cellStyle name="Normal 6 2 2 8" xfId="26128" xr:uid="{00000000-0005-0000-0000-00000D660000}"/>
    <cellStyle name="Normal 6 2 2 9" xfId="26129" xr:uid="{00000000-0005-0000-0000-00000E660000}"/>
    <cellStyle name="Normal 6 2 3" xfId="26130" xr:uid="{00000000-0005-0000-0000-00000F660000}"/>
    <cellStyle name="Normal 6 2 3 2" xfId="26131" xr:uid="{00000000-0005-0000-0000-000010660000}"/>
    <cellStyle name="Normal 6 2 3 2 2" xfId="26132" xr:uid="{00000000-0005-0000-0000-000011660000}"/>
    <cellStyle name="Normal 6 2 3 2 3" xfId="26133" xr:uid="{00000000-0005-0000-0000-000012660000}"/>
    <cellStyle name="Normal 6 2 3 3" xfId="26134" xr:uid="{00000000-0005-0000-0000-000013660000}"/>
    <cellStyle name="Normal 6 2 3 3 2" xfId="26135" xr:uid="{00000000-0005-0000-0000-000014660000}"/>
    <cellStyle name="Normal 6 2 3 3 3" xfId="26136" xr:uid="{00000000-0005-0000-0000-000015660000}"/>
    <cellStyle name="Normal 6 2 3 4" xfId="26137" xr:uid="{00000000-0005-0000-0000-000016660000}"/>
    <cellStyle name="Normal 6 2 3 4 2" xfId="26138" xr:uid="{00000000-0005-0000-0000-000017660000}"/>
    <cellStyle name="Normal 6 2 3 4 3" xfId="26139" xr:uid="{00000000-0005-0000-0000-000018660000}"/>
    <cellStyle name="Normal 6 2 3 5" xfId="26140" xr:uid="{00000000-0005-0000-0000-000019660000}"/>
    <cellStyle name="Normal 6 2 3 5 2" xfId="26141" xr:uid="{00000000-0005-0000-0000-00001A660000}"/>
    <cellStyle name="Normal 6 2 3 5 3" xfId="26142" xr:uid="{00000000-0005-0000-0000-00001B660000}"/>
    <cellStyle name="Normal 6 2 3 6" xfId="26143" xr:uid="{00000000-0005-0000-0000-00001C660000}"/>
    <cellStyle name="Normal 6 2 3 7" xfId="26144" xr:uid="{00000000-0005-0000-0000-00001D660000}"/>
    <cellStyle name="Normal 6 2 4" xfId="26145" xr:uid="{00000000-0005-0000-0000-00001E660000}"/>
    <cellStyle name="Normal 6 2 4 2" xfId="26146" xr:uid="{00000000-0005-0000-0000-00001F660000}"/>
    <cellStyle name="Normal 6 2 4 2 2" xfId="26147" xr:uid="{00000000-0005-0000-0000-000020660000}"/>
    <cellStyle name="Normal 6 2 4 2 3" xfId="26148" xr:uid="{00000000-0005-0000-0000-000021660000}"/>
    <cellStyle name="Normal 6 2 4 3" xfId="26149" xr:uid="{00000000-0005-0000-0000-000022660000}"/>
    <cellStyle name="Normal 6 2 4 3 2" xfId="26150" xr:uid="{00000000-0005-0000-0000-000023660000}"/>
    <cellStyle name="Normal 6 2 4 3 3" xfId="26151" xr:uid="{00000000-0005-0000-0000-000024660000}"/>
    <cellStyle name="Normal 6 2 4 4" xfId="26152" xr:uid="{00000000-0005-0000-0000-000025660000}"/>
    <cellStyle name="Normal 6 2 4 4 2" xfId="26153" xr:uid="{00000000-0005-0000-0000-000026660000}"/>
    <cellStyle name="Normal 6 2 4 4 3" xfId="26154" xr:uid="{00000000-0005-0000-0000-000027660000}"/>
    <cellStyle name="Normal 6 2 4 5" xfId="26155" xr:uid="{00000000-0005-0000-0000-000028660000}"/>
    <cellStyle name="Normal 6 2 4 5 2" xfId="26156" xr:uid="{00000000-0005-0000-0000-000029660000}"/>
    <cellStyle name="Normal 6 2 4 5 3" xfId="26157" xr:uid="{00000000-0005-0000-0000-00002A660000}"/>
    <cellStyle name="Normal 6 2 4 6" xfId="26158" xr:uid="{00000000-0005-0000-0000-00002B660000}"/>
    <cellStyle name="Normal 6 2 4 7" xfId="26159" xr:uid="{00000000-0005-0000-0000-00002C660000}"/>
    <cellStyle name="Normal 6 2 5" xfId="26160" xr:uid="{00000000-0005-0000-0000-00002D660000}"/>
    <cellStyle name="Normal 6 2 5 2" xfId="26161" xr:uid="{00000000-0005-0000-0000-00002E660000}"/>
    <cellStyle name="Normal 6 2 5 3" xfId="26162" xr:uid="{00000000-0005-0000-0000-00002F660000}"/>
    <cellStyle name="Normal 6 2 6" xfId="26163" xr:uid="{00000000-0005-0000-0000-000030660000}"/>
    <cellStyle name="Normal 6 2 6 2" xfId="26164" xr:uid="{00000000-0005-0000-0000-000031660000}"/>
    <cellStyle name="Normal 6 2 6 3" xfId="26165" xr:uid="{00000000-0005-0000-0000-000032660000}"/>
    <cellStyle name="Normal 6 2 7" xfId="26166" xr:uid="{00000000-0005-0000-0000-000033660000}"/>
    <cellStyle name="Normal 6 2 7 2" xfId="26167" xr:uid="{00000000-0005-0000-0000-000034660000}"/>
    <cellStyle name="Normal 6 2 7 3" xfId="26168" xr:uid="{00000000-0005-0000-0000-000035660000}"/>
    <cellStyle name="Normal 6 2 8" xfId="26169" xr:uid="{00000000-0005-0000-0000-000036660000}"/>
    <cellStyle name="Normal 6 2 8 2" xfId="26170" xr:uid="{00000000-0005-0000-0000-000037660000}"/>
    <cellStyle name="Normal 6 2 8 3" xfId="26171" xr:uid="{00000000-0005-0000-0000-000038660000}"/>
    <cellStyle name="Normal 6 2 9" xfId="26172" xr:uid="{00000000-0005-0000-0000-000039660000}"/>
    <cellStyle name="Normal 6 3" xfId="26173" xr:uid="{00000000-0005-0000-0000-00003A660000}"/>
    <cellStyle name="Normal 6 3 2" xfId="26174" xr:uid="{00000000-0005-0000-0000-00003B660000}"/>
    <cellStyle name="Normal 6 3 2 2" xfId="26175" xr:uid="{00000000-0005-0000-0000-00003C660000}"/>
    <cellStyle name="Normal 6 3 2 2 2" xfId="26176" xr:uid="{00000000-0005-0000-0000-00003D660000}"/>
    <cellStyle name="Normal 6 3 2 2 3" xfId="26177" xr:uid="{00000000-0005-0000-0000-00003E660000}"/>
    <cellStyle name="Normal 6 3 2 3" xfId="26178" xr:uid="{00000000-0005-0000-0000-00003F660000}"/>
    <cellStyle name="Normal 6 3 2 3 2" xfId="26179" xr:uid="{00000000-0005-0000-0000-000040660000}"/>
    <cellStyle name="Normal 6 3 2 3 3" xfId="26180" xr:uid="{00000000-0005-0000-0000-000041660000}"/>
    <cellStyle name="Normal 6 3 2 4" xfId="26181" xr:uid="{00000000-0005-0000-0000-000042660000}"/>
    <cellStyle name="Normal 6 3 2 4 2" xfId="26182" xr:uid="{00000000-0005-0000-0000-000043660000}"/>
    <cellStyle name="Normal 6 3 2 4 3" xfId="26183" xr:uid="{00000000-0005-0000-0000-000044660000}"/>
    <cellStyle name="Normal 6 3 2 5" xfId="26184" xr:uid="{00000000-0005-0000-0000-000045660000}"/>
    <cellStyle name="Normal 6 3 2 5 2" xfId="26185" xr:uid="{00000000-0005-0000-0000-000046660000}"/>
    <cellStyle name="Normal 6 3 2 5 3" xfId="26186" xr:uid="{00000000-0005-0000-0000-000047660000}"/>
    <cellStyle name="Normal 6 3 2 6" xfId="26187" xr:uid="{00000000-0005-0000-0000-000048660000}"/>
    <cellStyle name="Normal 6 3 2 7" xfId="26188" xr:uid="{00000000-0005-0000-0000-000049660000}"/>
    <cellStyle name="Normal 6 3 3" xfId="26189" xr:uid="{00000000-0005-0000-0000-00004A660000}"/>
    <cellStyle name="Normal 6 3 3 2" xfId="26190" xr:uid="{00000000-0005-0000-0000-00004B660000}"/>
    <cellStyle name="Normal 6 3 3 2 2" xfId="26191" xr:uid="{00000000-0005-0000-0000-00004C660000}"/>
    <cellStyle name="Normal 6 3 3 2 3" xfId="26192" xr:uid="{00000000-0005-0000-0000-00004D660000}"/>
    <cellStyle name="Normal 6 3 3 3" xfId="26193" xr:uid="{00000000-0005-0000-0000-00004E660000}"/>
    <cellStyle name="Normal 6 3 3 3 2" xfId="26194" xr:uid="{00000000-0005-0000-0000-00004F660000}"/>
    <cellStyle name="Normal 6 3 3 3 3" xfId="26195" xr:uid="{00000000-0005-0000-0000-000050660000}"/>
    <cellStyle name="Normal 6 3 3 4" xfId="26196" xr:uid="{00000000-0005-0000-0000-000051660000}"/>
    <cellStyle name="Normal 6 3 3 4 2" xfId="26197" xr:uid="{00000000-0005-0000-0000-000052660000}"/>
    <cellStyle name="Normal 6 3 3 4 3" xfId="26198" xr:uid="{00000000-0005-0000-0000-000053660000}"/>
    <cellStyle name="Normal 6 3 3 5" xfId="26199" xr:uid="{00000000-0005-0000-0000-000054660000}"/>
    <cellStyle name="Normal 6 3 3 5 2" xfId="26200" xr:uid="{00000000-0005-0000-0000-000055660000}"/>
    <cellStyle name="Normal 6 3 3 5 3" xfId="26201" xr:uid="{00000000-0005-0000-0000-000056660000}"/>
    <cellStyle name="Normal 6 3 3 6" xfId="26202" xr:uid="{00000000-0005-0000-0000-000057660000}"/>
    <cellStyle name="Normal 6 3 3 7" xfId="26203" xr:uid="{00000000-0005-0000-0000-000058660000}"/>
    <cellStyle name="Normal 6 3 4" xfId="26204" xr:uid="{00000000-0005-0000-0000-000059660000}"/>
    <cellStyle name="Normal 6 3 4 2" xfId="26205" xr:uid="{00000000-0005-0000-0000-00005A660000}"/>
    <cellStyle name="Normal 6 3 4 3" xfId="26206" xr:uid="{00000000-0005-0000-0000-00005B660000}"/>
    <cellStyle name="Normal 6 3 5" xfId="26207" xr:uid="{00000000-0005-0000-0000-00005C660000}"/>
    <cellStyle name="Normal 6 3 5 2" xfId="26208" xr:uid="{00000000-0005-0000-0000-00005D660000}"/>
    <cellStyle name="Normal 6 3 5 3" xfId="26209" xr:uid="{00000000-0005-0000-0000-00005E660000}"/>
    <cellStyle name="Normal 6 3 6" xfId="26210" xr:uid="{00000000-0005-0000-0000-00005F660000}"/>
    <cellStyle name="Normal 6 3 6 2" xfId="26211" xr:uid="{00000000-0005-0000-0000-000060660000}"/>
    <cellStyle name="Normal 6 3 6 3" xfId="26212" xr:uid="{00000000-0005-0000-0000-000061660000}"/>
    <cellStyle name="Normal 6 3 7" xfId="26213" xr:uid="{00000000-0005-0000-0000-000062660000}"/>
    <cellStyle name="Normal 6 3 7 2" xfId="26214" xr:uid="{00000000-0005-0000-0000-000063660000}"/>
    <cellStyle name="Normal 6 3 7 3" xfId="26215" xr:uid="{00000000-0005-0000-0000-000064660000}"/>
    <cellStyle name="Normal 6 3 8" xfId="26216" xr:uid="{00000000-0005-0000-0000-000065660000}"/>
    <cellStyle name="Normal 6 3 9" xfId="26217" xr:uid="{00000000-0005-0000-0000-000066660000}"/>
    <cellStyle name="Normal 6 4" xfId="26218" xr:uid="{00000000-0005-0000-0000-000067660000}"/>
    <cellStyle name="Normal 6 4 2" xfId="26219" xr:uid="{00000000-0005-0000-0000-000068660000}"/>
    <cellStyle name="Normal 6 4 2 2" xfId="26220" xr:uid="{00000000-0005-0000-0000-000069660000}"/>
    <cellStyle name="Normal 6 4 2 3" xfId="26221" xr:uid="{00000000-0005-0000-0000-00006A660000}"/>
    <cellStyle name="Normal 6 4 3" xfId="26222" xr:uid="{00000000-0005-0000-0000-00006B660000}"/>
    <cellStyle name="Normal 6 4 3 2" xfId="26223" xr:uid="{00000000-0005-0000-0000-00006C660000}"/>
    <cellStyle name="Normal 6 4 3 3" xfId="26224" xr:uid="{00000000-0005-0000-0000-00006D660000}"/>
    <cellStyle name="Normal 6 4 4" xfId="26225" xr:uid="{00000000-0005-0000-0000-00006E660000}"/>
    <cellStyle name="Normal 6 4 4 2" xfId="26226" xr:uid="{00000000-0005-0000-0000-00006F660000}"/>
    <cellStyle name="Normal 6 4 4 3" xfId="26227" xr:uid="{00000000-0005-0000-0000-000070660000}"/>
    <cellStyle name="Normal 6 4 5" xfId="26228" xr:uid="{00000000-0005-0000-0000-000071660000}"/>
    <cellStyle name="Normal 6 4 5 2" xfId="26229" xr:uid="{00000000-0005-0000-0000-000072660000}"/>
    <cellStyle name="Normal 6 4 5 3" xfId="26230" xr:uid="{00000000-0005-0000-0000-000073660000}"/>
    <cellStyle name="Normal 6 4 6" xfId="26231" xr:uid="{00000000-0005-0000-0000-000074660000}"/>
    <cellStyle name="Normal 6 4 7" xfId="26232" xr:uid="{00000000-0005-0000-0000-000075660000}"/>
    <cellStyle name="Normal 6 5" xfId="26233" xr:uid="{00000000-0005-0000-0000-000076660000}"/>
    <cellStyle name="Normal 6 5 2" xfId="26234" xr:uid="{00000000-0005-0000-0000-000077660000}"/>
    <cellStyle name="Normal 6 5 2 2" xfId="26235" xr:uid="{00000000-0005-0000-0000-000078660000}"/>
    <cellStyle name="Normal 6 5 2 3" xfId="26236" xr:uid="{00000000-0005-0000-0000-000079660000}"/>
    <cellStyle name="Normal 6 5 3" xfId="26237" xr:uid="{00000000-0005-0000-0000-00007A660000}"/>
    <cellStyle name="Normal 6 5 3 2" xfId="26238" xr:uid="{00000000-0005-0000-0000-00007B660000}"/>
    <cellStyle name="Normal 6 5 3 3" xfId="26239" xr:uid="{00000000-0005-0000-0000-00007C660000}"/>
    <cellStyle name="Normal 6 5 4" xfId="26240" xr:uid="{00000000-0005-0000-0000-00007D660000}"/>
    <cellStyle name="Normal 6 5 4 2" xfId="26241" xr:uid="{00000000-0005-0000-0000-00007E660000}"/>
    <cellStyle name="Normal 6 5 4 3" xfId="26242" xr:uid="{00000000-0005-0000-0000-00007F660000}"/>
    <cellStyle name="Normal 6 5 5" xfId="26243" xr:uid="{00000000-0005-0000-0000-000080660000}"/>
    <cellStyle name="Normal 6 5 5 2" xfId="26244" xr:uid="{00000000-0005-0000-0000-000081660000}"/>
    <cellStyle name="Normal 6 5 5 3" xfId="26245" xr:uid="{00000000-0005-0000-0000-000082660000}"/>
    <cellStyle name="Normal 6 5 6" xfId="26246" xr:uid="{00000000-0005-0000-0000-000083660000}"/>
    <cellStyle name="Normal 6 5 7" xfId="26247" xr:uid="{00000000-0005-0000-0000-000084660000}"/>
    <cellStyle name="Normal 6 6" xfId="26248" xr:uid="{00000000-0005-0000-0000-000085660000}"/>
    <cellStyle name="Normal 6 6 2" xfId="26249" xr:uid="{00000000-0005-0000-0000-000086660000}"/>
    <cellStyle name="Normal 6 6 3" xfId="26250" xr:uid="{00000000-0005-0000-0000-000087660000}"/>
    <cellStyle name="Normal 6 7" xfId="26251" xr:uid="{00000000-0005-0000-0000-000088660000}"/>
    <cellStyle name="Normal 6 7 2" xfId="26252" xr:uid="{00000000-0005-0000-0000-000089660000}"/>
    <cellStyle name="Normal 6 7 3" xfId="26253" xr:uid="{00000000-0005-0000-0000-00008A660000}"/>
    <cellStyle name="Normal 6 8" xfId="26254" xr:uid="{00000000-0005-0000-0000-00008B660000}"/>
    <cellStyle name="Normal 6 8 2" xfId="26255" xr:uid="{00000000-0005-0000-0000-00008C660000}"/>
    <cellStyle name="Normal 6 8 3" xfId="26256" xr:uid="{00000000-0005-0000-0000-00008D660000}"/>
    <cellStyle name="Normal 6 9" xfId="26257" xr:uid="{00000000-0005-0000-0000-00008E660000}"/>
    <cellStyle name="Normal 6 9 2" xfId="26258" xr:uid="{00000000-0005-0000-0000-00008F660000}"/>
    <cellStyle name="Normal 6 9 3" xfId="26259" xr:uid="{00000000-0005-0000-0000-000090660000}"/>
    <cellStyle name="Normal 60" xfId="26260" xr:uid="{00000000-0005-0000-0000-000091660000}"/>
    <cellStyle name="Normal 60 2" xfId="26261" xr:uid="{00000000-0005-0000-0000-000092660000}"/>
    <cellStyle name="Normal 60 2 2" xfId="26262" xr:uid="{00000000-0005-0000-0000-000093660000}"/>
    <cellStyle name="Normal 60 2 3" xfId="26263" xr:uid="{00000000-0005-0000-0000-000094660000}"/>
    <cellStyle name="Normal 60 2 4" xfId="1" xr:uid="{00000000-0005-0000-0000-000095660000}"/>
    <cellStyle name="Normal 61" xfId="26264" xr:uid="{00000000-0005-0000-0000-000096660000}"/>
    <cellStyle name="Normal 62" xfId="26265" xr:uid="{00000000-0005-0000-0000-000097660000}"/>
    <cellStyle name="Normal 63" xfId="26266" xr:uid="{00000000-0005-0000-0000-000098660000}"/>
    <cellStyle name="Normal 64" xfId="26267" xr:uid="{00000000-0005-0000-0000-000099660000}"/>
    <cellStyle name="Normal 65" xfId="26268" xr:uid="{00000000-0005-0000-0000-00009A660000}"/>
    <cellStyle name="Normal 66" xfId="26269" xr:uid="{00000000-0005-0000-0000-00009B660000}"/>
    <cellStyle name="Normal 66 2" xfId="50543" xr:uid="{4F6130D0-4B57-4DAF-A04E-31ADB604BCA0}"/>
    <cellStyle name="Normal 67" xfId="26270" xr:uid="{00000000-0005-0000-0000-00009C660000}"/>
    <cellStyle name="Normal 67 2" xfId="26271" xr:uid="{00000000-0005-0000-0000-00009D660000}"/>
    <cellStyle name="Normal 68" xfId="26272" xr:uid="{00000000-0005-0000-0000-00009E660000}"/>
    <cellStyle name="Normal 68 2" xfId="7" xr:uid="{00000000-0005-0000-0000-00009F660000}"/>
    <cellStyle name="Normal 69" xfId="26273" xr:uid="{00000000-0005-0000-0000-0000A0660000}"/>
    <cellStyle name="Normal 7" xfId="26274" xr:uid="{00000000-0005-0000-0000-0000A1660000}"/>
    <cellStyle name="Normal 7 10" xfId="26275" xr:uid="{00000000-0005-0000-0000-0000A2660000}"/>
    <cellStyle name="Normal 7 11" xfId="26276" xr:uid="{00000000-0005-0000-0000-0000A3660000}"/>
    <cellStyle name="Normal 7 2" xfId="26277" xr:uid="{00000000-0005-0000-0000-0000A4660000}"/>
    <cellStyle name="Normal 7 2 10" xfId="26278" xr:uid="{00000000-0005-0000-0000-0000A5660000}"/>
    <cellStyle name="Normal 7 2 11" xfId="26279" xr:uid="{00000000-0005-0000-0000-0000A6660000}"/>
    <cellStyle name="Normal 7 2 2" xfId="26280" xr:uid="{00000000-0005-0000-0000-0000A7660000}"/>
    <cellStyle name="Normal 7 2 2 2" xfId="26281" xr:uid="{00000000-0005-0000-0000-0000A8660000}"/>
    <cellStyle name="Normal 7 2 2 2 2" xfId="26282" xr:uid="{00000000-0005-0000-0000-0000A9660000}"/>
    <cellStyle name="Normal 7 2 2 2 2 2" xfId="26283" xr:uid="{00000000-0005-0000-0000-0000AA660000}"/>
    <cellStyle name="Normal 7 2 2 2 2 3" xfId="26284" xr:uid="{00000000-0005-0000-0000-0000AB660000}"/>
    <cellStyle name="Normal 7 2 2 2 3" xfId="26285" xr:uid="{00000000-0005-0000-0000-0000AC660000}"/>
    <cellStyle name="Normal 7 2 2 2 3 2" xfId="26286" xr:uid="{00000000-0005-0000-0000-0000AD660000}"/>
    <cellStyle name="Normal 7 2 2 2 3 3" xfId="26287" xr:uid="{00000000-0005-0000-0000-0000AE660000}"/>
    <cellStyle name="Normal 7 2 2 2 4" xfId="26288" xr:uid="{00000000-0005-0000-0000-0000AF660000}"/>
    <cellStyle name="Normal 7 2 2 2 4 2" xfId="26289" xr:uid="{00000000-0005-0000-0000-0000B0660000}"/>
    <cellStyle name="Normal 7 2 2 2 4 3" xfId="26290" xr:uid="{00000000-0005-0000-0000-0000B1660000}"/>
    <cellStyle name="Normal 7 2 2 2 5" xfId="26291" xr:uid="{00000000-0005-0000-0000-0000B2660000}"/>
    <cellStyle name="Normal 7 2 2 2 5 2" xfId="26292" xr:uid="{00000000-0005-0000-0000-0000B3660000}"/>
    <cellStyle name="Normal 7 2 2 2 5 3" xfId="26293" xr:uid="{00000000-0005-0000-0000-0000B4660000}"/>
    <cellStyle name="Normal 7 2 2 2 6" xfId="26294" xr:uid="{00000000-0005-0000-0000-0000B5660000}"/>
    <cellStyle name="Normal 7 2 2 2 7" xfId="26295" xr:uid="{00000000-0005-0000-0000-0000B6660000}"/>
    <cellStyle name="Normal 7 2 2 3" xfId="26296" xr:uid="{00000000-0005-0000-0000-0000B7660000}"/>
    <cellStyle name="Normal 7 2 2 3 2" xfId="26297" xr:uid="{00000000-0005-0000-0000-0000B8660000}"/>
    <cellStyle name="Normal 7 2 2 3 2 2" xfId="26298" xr:uid="{00000000-0005-0000-0000-0000B9660000}"/>
    <cellStyle name="Normal 7 2 2 3 2 3" xfId="26299" xr:uid="{00000000-0005-0000-0000-0000BA660000}"/>
    <cellStyle name="Normal 7 2 2 3 3" xfId="26300" xr:uid="{00000000-0005-0000-0000-0000BB660000}"/>
    <cellStyle name="Normal 7 2 2 3 3 2" xfId="26301" xr:uid="{00000000-0005-0000-0000-0000BC660000}"/>
    <cellStyle name="Normal 7 2 2 3 3 3" xfId="26302" xr:uid="{00000000-0005-0000-0000-0000BD660000}"/>
    <cellStyle name="Normal 7 2 2 3 4" xfId="26303" xr:uid="{00000000-0005-0000-0000-0000BE660000}"/>
    <cellStyle name="Normal 7 2 2 3 4 2" xfId="26304" xr:uid="{00000000-0005-0000-0000-0000BF660000}"/>
    <cellStyle name="Normal 7 2 2 3 4 3" xfId="26305" xr:uid="{00000000-0005-0000-0000-0000C0660000}"/>
    <cellStyle name="Normal 7 2 2 3 5" xfId="26306" xr:uid="{00000000-0005-0000-0000-0000C1660000}"/>
    <cellStyle name="Normal 7 2 2 3 5 2" xfId="26307" xr:uid="{00000000-0005-0000-0000-0000C2660000}"/>
    <cellStyle name="Normal 7 2 2 3 5 3" xfId="26308" xr:uid="{00000000-0005-0000-0000-0000C3660000}"/>
    <cellStyle name="Normal 7 2 2 3 6" xfId="26309" xr:uid="{00000000-0005-0000-0000-0000C4660000}"/>
    <cellStyle name="Normal 7 2 2 3 7" xfId="26310" xr:uid="{00000000-0005-0000-0000-0000C5660000}"/>
    <cellStyle name="Normal 7 2 2 4" xfId="26311" xr:uid="{00000000-0005-0000-0000-0000C6660000}"/>
    <cellStyle name="Normal 7 2 2 4 2" xfId="26312" xr:uid="{00000000-0005-0000-0000-0000C7660000}"/>
    <cellStyle name="Normal 7 2 2 4 3" xfId="26313" xr:uid="{00000000-0005-0000-0000-0000C8660000}"/>
    <cellStyle name="Normal 7 2 2 5" xfId="26314" xr:uid="{00000000-0005-0000-0000-0000C9660000}"/>
    <cellStyle name="Normal 7 2 2 5 2" xfId="26315" xr:uid="{00000000-0005-0000-0000-0000CA660000}"/>
    <cellStyle name="Normal 7 2 2 5 3" xfId="26316" xr:uid="{00000000-0005-0000-0000-0000CB660000}"/>
    <cellStyle name="Normal 7 2 2 6" xfId="26317" xr:uid="{00000000-0005-0000-0000-0000CC660000}"/>
    <cellStyle name="Normal 7 2 2 6 2" xfId="26318" xr:uid="{00000000-0005-0000-0000-0000CD660000}"/>
    <cellStyle name="Normal 7 2 2 6 3" xfId="26319" xr:uid="{00000000-0005-0000-0000-0000CE660000}"/>
    <cellStyle name="Normal 7 2 2 7" xfId="26320" xr:uid="{00000000-0005-0000-0000-0000CF660000}"/>
    <cellStyle name="Normal 7 2 2 7 2" xfId="26321" xr:uid="{00000000-0005-0000-0000-0000D0660000}"/>
    <cellStyle name="Normal 7 2 2 7 3" xfId="26322" xr:uid="{00000000-0005-0000-0000-0000D1660000}"/>
    <cellStyle name="Normal 7 2 2 8" xfId="26323" xr:uid="{00000000-0005-0000-0000-0000D2660000}"/>
    <cellStyle name="Normal 7 2 2 9" xfId="26324" xr:uid="{00000000-0005-0000-0000-0000D3660000}"/>
    <cellStyle name="Normal 7 2 3" xfId="26325" xr:uid="{00000000-0005-0000-0000-0000D4660000}"/>
    <cellStyle name="Normal 7 2 3 2" xfId="26326" xr:uid="{00000000-0005-0000-0000-0000D5660000}"/>
    <cellStyle name="Normal 7 2 3 2 2" xfId="26327" xr:uid="{00000000-0005-0000-0000-0000D6660000}"/>
    <cellStyle name="Normal 7 2 3 2 3" xfId="26328" xr:uid="{00000000-0005-0000-0000-0000D7660000}"/>
    <cellStyle name="Normal 7 2 3 3" xfId="26329" xr:uid="{00000000-0005-0000-0000-0000D8660000}"/>
    <cellStyle name="Normal 7 2 3 3 2" xfId="26330" xr:uid="{00000000-0005-0000-0000-0000D9660000}"/>
    <cellStyle name="Normal 7 2 3 3 3" xfId="26331" xr:uid="{00000000-0005-0000-0000-0000DA660000}"/>
    <cellStyle name="Normal 7 2 3 4" xfId="26332" xr:uid="{00000000-0005-0000-0000-0000DB660000}"/>
    <cellStyle name="Normal 7 2 3 4 2" xfId="26333" xr:uid="{00000000-0005-0000-0000-0000DC660000}"/>
    <cellStyle name="Normal 7 2 3 4 3" xfId="26334" xr:uid="{00000000-0005-0000-0000-0000DD660000}"/>
    <cellStyle name="Normal 7 2 3 5" xfId="26335" xr:uid="{00000000-0005-0000-0000-0000DE660000}"/>
    <cellStyle name="Normal 7 2 3 5 2" xfId="26336" xr:uid="{00000000-0005-0000-0000-0000DF660000}"/>
    <cellStyle name="Normal 7 2 3 5 3" xfId="26337" xr:uid="{00000000-0005-0000-0000-0000E0660000}"/>
    <cellStyle name="Normal 7 2 3 6" xfId="26338" xr:uid="{00000000-0005-0000-0000-0000E1660000}"/>
    <cellStyle name="Normal 7 2 3 7" xfId="26339" xr:uid="{00000000-0005-0000-0000-0000E2660000}"/>
    <cellStyle name="Normal 7 2 4" xfId="26340" xr:uid="{00000000-0005-0000-0000-0000E3660000}"/>
    <cellStyle name="Normal 7 2 4 2" xfId="26341" xr:uid="{00000000-0005-0000-0000-0000E4660000}"/>
    <cellStyle name="Normal 7 2 4 2 2" xfId="26342" xr:uid="{00000000-0005-0000-0000-0000E5660000}"/>
    <cellStyle name="Normal 7 2 4 2 3" xfId="26343" xr:uid="{00000000-0005-0000-0000-0000E6660000}"/>
    <cellStyle name="Normal 7 2 4 3" xfId="26344" xr:uid="{00000000-0005-0000-0000-0000E7660000}"/>
    <cellStyle name="Normal 7 2 4 3 2" xfId="26345" xr:uid="{00000000-0005-0000-0000-0000E8660000}"/>
    <cellStyle name="Normal 7 2 4 3 3" xfId="26346" xr:uid="{00000000-0005-0000-0000-0000E9660000}"/>
    <cellStyle name="Normal 7 2 4 4" xfId="26347" xr:uid="{00000000-0005-0000-0000-0000EA660000}"/>
    <cellStyle name="Normal 7 2 4 4 2" xfId="26348" xr:uid="{00000000-0005-0000-0000-0000EB660000}"/>
    <cellStyle name="Normal 7 2 4 4 3" xfId="26349" xr:uid="{00000000-0005-0000-0000-0000EC660000}"/>
    <cellStyle name="Normal 7 2 4 5" xfId="26350" xr:uid="{00000000-0005-0000-0000-0000ED660000}"/>
    <cellStyle name="Normal 7 2 4 5 2" xfId="26351" xr:uid="{00000000-0005-0000-0000-0000EE660000}"/>
    <cellStyle name="Normal 7 2 4 5 3" xfId="26352" xr:uid="{00000000-0005-0000-0000-0000EF660000}"/>
    <cellStyle name="Normal 7 2 4 6" xfId="26353" xr:uid="{00000000-0005-0000-0000-0000F0660000}"/>
    <cellStyle name="Normal 7 2 4 7" xfId="26354" xr:uid="{00000000-0005-0000-0000-0000F1660000}"/>
    <cellStyle name="Normal 7 2 5" xfId="26355" xr:uid="{00000000-0005-0000-0000-0000F2660000}"/>
    <cellStyle name="Normal 7 2 5 2" xfId="26356" xr:uid="{00000000-0005-0000-0000-0000F3660000}"/>
    <cellStyle name="Normal 7 2 5 3" xfId="26357" xr:uid="{00000000-0005-0000-0000-0000F4660000}"/>
    <cellStyle name="Normal 7 2 6" xfId="26358" xr:uid="{00000000-0005-0000-0000-0000F5660000}"/>
    <cellStyle name="Normal 7 2 6 2" xfId="26359" xr:uid="{00000000-0005-0000-0000-0000F6660000}"/>
    <cellStyle name="Normal 7 2 6 3" xfId="26360" xr:uid="{00000000-0005-0000-0000-0000F7660000}"/>
    <cellStyle name="Normal 7 2 7" xfId="26361" xr:uid="{00000000-0005-0000-0000-0000F8660000}"/>
    <cellStyle name="Normal 7 2 7 2" xfId="26362" xr:uid="{00000000-0005-0000-0000-0000F9660000}"/>
    <cellStyle name="Normal 7 2 7 3" xfId="26363" xr:uid="{00000000-0005-0000-0000-0000FA660000}"/>
    <cellStyle name="Normal 7 2 8" xfId="26364" xr:uid="{00000000-0005-0000-0000-0000FB660000}"/>
    <cellStyle name="Normal 7 2 8 2" xfId="26365" xr:uid="{00000000-0005-0000-0000-0000FC660000}"/>
    <cellStyle name="Normal 7 2 8 3" xfId="26366" xr:uid="{00000000-0005-0000-0000-0000FD660000}"/>
    <cellStyle name="Normal 7 2 9" xfId="26367" xr:uid="{00000000-0005-0000-0000-0000FE660000}"/>
    <cellStyle name="Normal 7 3" xfId="26368" xr:uid="{00000000-0005-0000-0000-0000FF660000}"/>
    <cellStyle name="Normal 7 3 2" xfId="26369" xr:uid="{00000000-0005-0000-0000-000000670000}"/>
    <cellStyle name="Normal 7 3 2 2" xfId="26370" xr:uid="{00000000-0005-0000-0000-000001670000}"/>
    <cellStyle name="Normal 7 3 2 2 2" xfId="26371" xr:uid="{00000000-0005-0000-0000-000002670000}"/>
    <cellStyle name="Normal 7 3 2 2 3" xfId="26372" xr:uid="{00000000-0005-0000-0000-000003670000}"/>
    <cellStyle name="Normal 7 3 2 3" xfId="26373" xr:uid="{00000000-0005-0000-0000-000004670000}"/>
    <cellStyle name="Normal 7 3 2 3 2" xfId="26374" xr:uid="{00000000-0005-0000-0000-000005670000}"/>
    <cellStyle name="Normal 7 3 2 3 3" xfId="26375" xr:uid="{00000000-0005-0000-0000-000006670000}"/>
    <cellStyle name="Normal 7 3 2 4" xfId="26376" xr:uid="{00000000-0005-0000-0000-000007670000}"/>
    <cellStyle name="Normal 7 3 2 4 2" xfId="26377" xr:uid="{00000000-0005-0000-0000-000008670000}"/>
    <cellStyle name="Normal 7 3 2 4 3" xfId="26378" xr:uid="{00000000-0005-0000-0000-000009670000}"/>
    <cellStyle name="Normal 7 3 2 5" xfId="26379" xr:uid="{00000000-0005-0000-0000-00000A670000}"/>
    <cellStyle name="Normal 7 3 2 5 2" xfId="26380" xr:uid="{00000000-0005-0000-0000-00000B670000}"/>
    <cellStyle name="Normal 7 3 2 5 3" xfId="26381" xr:uid="{00000000-0005-0000-0000-00000C670000}"/>
    <cellStyle name="Normal 7 3 2 6" xfId="26382" xr:uid="{00000000-0005-0000-0000-00000D670000}"/>
    <cellStyle name="Normal 7 3 2 7" xfId="26383" xr:uid="{00000000-0005-0000-0000-00000E670000}"/>
    <cellStyle name="Normal 7 3 3" xfId="26384" xr:uid="{00000000-0005-0000-0000-00000F670000}"/>
    <cellStyle name="Normal 7 3 3 2" xfId="26385" xr:uid="{00000000-0005-0000-0000-000010670000}"/>
    <cellStyle name="Normal 7 3 3 2 2" xfId="26386" xr:uid="{00000000-0005-0000-0000-000011670000}"/>
    <cellStyle name="Normal 7 3 3 2 3" xfId="26387" xr:uid="{00000000-0005-0000-0000-000012670000}"/>
    <cellStyle name="Normal 7 3 3 3" xfId="26388" xr:uid="{00000000-0005-0000-0000-000013670000}"/>
    <cellStyle name="Normal 7 3 3 3 2" xfId="26389" xr:uid="{00000000-0005-0000-0000-000014670000}"/>
    <cellStyle name="Normal 7 3 3 3 3" xfId="26390" xr:uid="{00000000-0005-0000-0000-000015670000}"/>
    <cellStyle name="Normal 7 3 3 4" xfId="26391" xr:uid="{00000000-0005-0000-0000-000016670000}"/>
    <cellStyle name="Normal 7 3 3 4 2" xfId="26392" xr:uid="{00000000-0005-0000-0000-000017670000}"/>
    <cellStyle name="Normal 7 3 3 4 3" xfId="26393" xr:uid="{00000000-0005-0000-0000-000018670000}"/>
    <cellStyle name="Normal 7 3 3 5" xfId="26394" xr:uid="{00000000-0005-0000-0000-000019670000}"/>
    <cellStyle name="Normal 7 3 3 5 2" xfId="26395" xr:uid="{00000000-0005-0000-0000-00001A670000}"/>
    <cellStyle name="Normal 7 3 3 5 3" xfId="26396" xr:uid="{00000000-0005-0000-0000-00001B670000}"/>
    <cellStyle name="Normal 7 3 3 6" xfId="26397" xr:uid="{00000000-0005-0000-0000-00001C670000}"/>
    <cellStyle name="Normal 7 3 3 7" xfId="26398" xr:uid="{00000000-0005-0000-0000-00001D670000}"/>
    <cellStyle name="Normal 7 3 4" xfId="26399" xr:uid="{00000000-0005-0000-0000-00001E670000}"/>
    <cellStyle name="Normal 7 3 4 2" xfId="26400" xr:uid="{00000000-0005-0000-0000-00001F670000}"/>
    <cellStyle name="Normal 7 3 4 3" xfId="26401" xr:uid="{00000000-0005-0000-0000-000020670000}"/>
    <cellStyle name="Normal 7 3 5" xfId="26402" xr:uid="{00000000-0005-0000-0000-000021670000}"/>
    <cellStyle name="Normal 7 3 5 2" xfId="26403" xr:uid="{00000000-0005-0000-0000-000022670000}"/>
    <cellStyle name="Normal 7 3 5 3" xfId="26404" xr:uid="{00000000-0005-0000-0000-000023670000}"/>
    <cellStyle name="Normal 7 3 6" xfId="26405" xr:uid="{00000000-0005-0000-0000-000024670000}"/>
    <cellStyle name="Normal 7 3 6 2" xfId="26406" xr:uid="{00000000-0005-0000-0000-000025670000}"/>
    <cellStyle name="Normal 7 3 6 3" xfId="26407" xr:uid="{00000000-0005-0000-0000-000026670000}"/>
    <cellStyle name="Normal 7 3 7" xfId="26408" xr:uid="{00000000-0005-0000-0000-000027670000}"/>
    <cellStyle name="Normal 7 3 7 2" xfId="26409" xr:uid="{00000000-0005-0000-0000-000028670000}"/>
    <cellStyle name="Normal 7 3 7 3" xfId="26410" xr:uid="{00000000-0005-0000-0000-000029670000}"/>
    <cellStyle name="Normal 7 3 8" xfId="26411" xr:uid="{00000000-0005-0000-0000-00002A670000}"/>
    <cellStyle name="Normal 7 3 9" xfId="26412" xr:uid="{00000000-0005-0000-0000-00002B670000}"/>
    <cellStyle name="Normal 7 4" xfId="26413" xr:uid="{00000000-0005-0000-0000-00002C670000}"/>
    <cellStyle name="Normal 7 4 2" xfId="26414" xr:uid="{00000000-0005-0000-0000-00002D670000}"/>
    <cellStyle name="Normal 7 4 2 2" xfId="26415" xr:uid="{00000000-0005-0000-0000-00002E670000}"/>
    <cellStyle name="Normal 7 4 2 3" xfId="26416" xr:uid="{00000000-0005-0000-0000-00002F670000}"/>
    <cellStyle name="Normal 7 4 3" xfId="26417" xr:uid="{00000000-0005-0000-0000-000030670000}"/>
    <cellStyle name="Normal 7 4 3 2" xfId="26418" xr:uid="{00000000-0005-0000-0000-000031670000}"/>
    <cellStyle name="Normal 7 4 3 3" xfId="26419" xr:uid="{00000000-0005-0000-0000-000032670000}"/>
    <cellStyle name="Normal 7 4 4" xfId="26420" xr:uid="{00000000-0005-0000-0000-000033670000}"/>
    <cellStyle name="Normal 7 4 4 2" xfId="26421" xr:uid="{00000000-0005-0000-0000-000034670000}"/>
    <cellStyle name="Normal 7 4 4 3" xfId="26422" xr:uid="{00000000-0005-0000-0000-000035670000}"/>
    <cellStyle name="Normal 7 4 5" xfId="26423" xr:uid="{00000000-0005-0000-0000-000036670000}"/>
    <cellStyle name="Normal 7 4 5 2" xfId="26424" xr:uid="{00000000-0005-0000-0000-000037670000}"/>
    <cellStyle name="Normal 7 4 5 3" xfId="26425" xr:uid="{00000000-0005-0000-0000-000038670000}"/>
    <cellStyle name="Normal 7 4 6" xfId="26426" xr:uid="{00000000-0005-0000-0000-000039670000}"/>
    <cellStyle name="Normal 7 4 7" xfId="26427" xr:uid="{00000000-0005-0000-0000-00003A670000}"/>
    <cellStyle name="Normal 7 5" xfId="26428" xr:uid="{00000000-0005-0000-0000-00003B670000}"/>
    <cellStyle name="Normal 7 5 2" xfId="26429" xr:uid="{00000000-0005-0000-0000-00003C670000}"/>
    <cellStyle name="Normal 7 5 2 2" xfId="26430" xr:uid="{00000000-0005-0000-0000-00003D670000}"/>
    <cellStyle name="Normal 7 5 2 3" xfId="26431" xr:uid="{00000000-0005-0000-0000-00003E670000}"/>
    <cellStyle name="Normal 7 5 3" xfId="26432" xr:uid="{00000000-0005-0000-0000-00003F670000}"/>
    <cellStyle name="Normal 7 5 3 2" xfId="26433" xr:uid="{00000000-0005-0000-0000-000040670000}"/>
    <cellStyle name="Normal 7 5 3 3" xfId="26434" xr:uid="{00000000-0005-0000-0000-000041670000}"/>
    <cellStyle name="Normal 7 5 4" xfId="26435" xr:uid="{00000000-0005-0000-0000-000042670000}"/>
    <cellStyle name="Normal 7 5 4 2" xfId="26436" xr:uid="{00000000-0005-0000-0000-000043670000}"/>
    <cellStyle name="Normal 7 5 4 3" xfId="26437" xr:uid="{00000000-0005-0000-0000-000044670000}"/>
    <cellStyle name="Normal 7 5 5" xfId="26438" xr:uid="{00000000-0005-0000-0000-000045670000}"/>
    <cellStyle name="Normal 7 5 5 2" xfId="26439" xr:uid="{00000000-0005-0000-0000-000046670000}"/>
    <cellStyle name="Normal 7 5 5 3" xfId="26440" xr:uid="{00000000-0005-0000-0000-000047670000}"/>
    <cellStyle name="Normal 7 5 6" xfId="26441" xr:uid="{00000000-0005-0000-0000-000048670000}"/>
    <cellStyle name="Normal 7 5 7" xfId="26442" xr:uid="{00000000-0005-0000-0000-000049670000}"/>
    <cellStyle name="Normal 7 6" xfId="26443" xr:uid="{00000000-0005-0000-0000-00004A670000}"/>
    <cellStyle name="Normal 7 6 2" xfId="26444" xr:uid="{00000000-0005-0000-0000-00004B670000}"/>
    <cellStyle name="Normal 7 6 2 2" xfId="26445" xr:uid="{00000000-0005-0000-0000-00004C670000}"/>
    <cellStyle name="Normal 7 6 2 3" xfId="26446" xr:uid="{00000000-0005-0000-0000-00004D670000}"/>
    <cellStyle name="Normal 7 6 3" xfId="26447" xr:uid="{00000000-0005-0000-0000-00004E670000}"/>
    <cellStyle name="Normal 7 6 4" xfId="26448" xr:uid="{00000000-0005-0000-0000-00004F670000}"/>
    <cellStyle name="Normal 7 7" xfId="26449" xr:uid="{00000000-0005-0000-0000-000050670000}"/>
    <cellStyle name="Normal 7 7 2" xfId="26450" xr:uid="{00000000-0005-0000-0000-000051670000}"/>
    <cellStyle name="Normal 7 7 3" xfId="26451" xr:uid="{00000000-0005-0000-0000-000052670000}"/>
    <cellStyle name="Normal 7 8" xfId="26452" xr:uid="{00000000-0005-0000-0000-000053670000}"/>
    <cellStyle name="Normal 7 8 2" xfId="26453" xr:uid="{00000000-0005-0000-0000-000054670000}"/>
    <cellStyle name="Normal 7 8 3" xfId="26454" xr:uid="{00000000-0005-0000-0000-000055670000}"/>
    <cellStyle name="Normal 7 9" xfId="26455" xr:uid="{00000000-0005-0000-0000-000056670000}"/>
    <cellStyle name="Normal 7 9 2" xfId="26456" xr:uid="{00000000-0005-0000-0000-000057670000}"/>
    <cellStyle name="Normal 7 9 3" xfId="26457" xr:uid="{00000000-0005-0000-0000-000058670000}"/>
    <cellStyle name="Normal 70" xfId="26458" xr:uid="{00000000-0005-0000-0000-000059670000}"/>
    <cellStyle name="Normal 70 2" xfId="26459" xr:uid="{00000000-0005-0000-0000-00005A670000}"/>
    <cellStyle name="Normal 71" xfId="26460" xr:uid="{00000000-0005-0000-0000-00005B670000}"/>
    <cellStyle name="Normal 72" xfId="26461" xr:uid="{00000000-0005-0000-0000-00005C670000}"/>
    <cellStyle name="Normal 73" xfId="26462" xr:uid="{00000000-0005-0000-0000-00005D670000}"/>
    <cellStyle name="Normal 73 2" xfId="50429" xr:uid="{F503D5BE-8330-4813-BFDA-76BC4E83C6BB}"/>
    <cellStyle name="Normal 74" xfId="26463" xr:uid="{00000000-0005-0000-0000-00005E670000}"/>
    <cellStyle name="Normal 75" xfId="26464" xr:uid="{00000000-0005-0000-0000-00005F670000}"/>
    <cellStyle name="Normal 76" xfId="50389" xr:uid="{5FB94901-4BD4-48B7-BE87-C332E565BC81}"/>
    <cellStyle name="Normal 77" xfId="50408" xr:uid="{05412057-DE32-41A8-8E12-074114813E49}"/>
    <cellStyle name="Normal 78" xfId="50414" xr:uid="{728E309C-EE88-4CFA-A1A4-D5D20FCD7FE4}"/>
    <cellStyle name="Normal 79" xfId="50406" xr:uid="{8430FC3B-CD95-401B-A6BC-468B71E4648B}"/>
    <cellStyle name="Normal 8" xfId="26465" xr:uid="{00000000-0005-0000-0000-000060670000}"/>
    <cellStyle name="Normal 8 2" xfId="26466" xr:uid="{00000000-0005-0000-0000-000061670000}"/>
    <cellStyle name="Normal 8 3" xfId="26467" xr:uid="{00000000-0005-0000-0000-000062670000}"/>
    <cellStyle name="Normal 8 3 2" xfId="3" xr:uid="{00000000-0005-0000-0000-000063670000}"/>
    <cellStyle name="Normal 8 4" xfId="50431" xr:uid="{63B0A51E-943A-4DCA-B521-00E2B8CAE1C3}"/>
    <cellStyle name="Normal 8 5" xfId="50634" xr:uid="{95296D55-18EC-458A-B7FB-D34840B42AFA}"/>
    <cellStyle name="Normal 80" xfId="50415" xr:uid="{48CBBB9A-2E29-43CE-8037-BA6DC2DE8CB0}"/>
    <cellStyle name="Normal 80 2" xfId="50544" xr:uid="{D167B89C-BA5F-4620-924F-D49024B6D098}"/>
    <cellStyle name="Normal 80 3" xfId="50626" xr:uid="{9CFE55B2-1BE8-4908-9F0A-3E4A82A33E65}"/>
    <cellStyle name="Normal 81" xfId="50416" xr:uid="{27CA0F7D-C445-4FAE-8ABA-0B0B88E26E70}"/>
    <cellStyle name="Normal 82" xfId="50417" xr:uid="{5766A634-5C21-4D48-B4C1-5600BAC8382A}"/>
    <cellStyle name="Normal 82 2" xfId="50432" xr:uid="{0524F965-B1BC-40F2-9B7A-0BAE16698739}"/>
    <cellStyle name="Normal 82 2 2" xfId="50615" xr:uid="{646C13DE-F559-4FC3-B0FE-A9A8CA3E4476}"/>
    <cellStyle name="Normal 82 3" xfId="50532" xr:uid="{3D31C627-815C-4710-9EB8-E4F5B015D06F}"/>
    <cellStyle name="Normal 82 4" xfId="50612" xr:uid="{73E1B581-8A35-45D5-B665-7970CEE190B3}"/>
    <cellStyle name="Normal 83" xfId="50418" xr:uid="{FA277D17-2000-4216-896C-CA77891C70E9}"/>
    <cellStyle name="Normal 84" xfId="50420" xr:uid="{BD0D4E56-2420-41B5-AB3A-6D45DED67AF5}"/>
    <cellStyle name="Normal 85" xfId="50422" xr:uid="{E87E61FF-4821-4BA3-9BDE-50BF07EB3DDC}"/>
    <cellStyle name="Normal 86" xfId="50424" xr:uid="{134FEA5F-ECFC-4EC9-9087-F1CDEDC48D14}"/>
    <cellStyle name="Normal 87" xfId="50433" xr:uid="{2FBA62CB-2AC0-4C69-9924-1AADD605E923}"/>
    <cellStyle name="Normal 88" xfId="50447" xr:uid="{32C4F840-03C5-40DF-BE8A-C499D682AEFE}"/>
    <cellStyle name="Normal 89" xfId="50467" xr:uid="{E0295117-BA5B-4953-93AD-F295FADA9DCC}"/>
    <cellStyle name="Normal 9" xfId="26468" xr:uid="{00000000-0005-0000-0000-000064670000}"/>
    <cellStyle name="Normal 9 2" xfId="26469" xr:uid="{00000000-0005-0000-0000-000065670000}"/>
    <cellStyle name="Normal 90" xfId="50478" xr:uid="{6182EE31-AA87-4334-9D0C-4E489F46D93C}"/>
    <cellStyle name="Normal 91" xfId="50498" xr:uid="{9A11FE46-E83A-40EF-B25E-4AF3BAD103F6}"/>
    <cellStyle name="Normal 92" xfId="50469" xr:uid="{E7BF1D9B-68D7-4391-8CD1-3646E1627025}"/>
    <cellStyle name="Normal 93" xfId="50514" xr:uid="{B7DB981F-48CC-4FBE-AA27-F1F169142D2E}"/>
    <cellStyle name="Normal 94" xfId="50529" xr:uid="{A3294100-3082-471B-BA9F-B7E25A561A4A}"/>
    <cellStyle name="Normal 95" xfId="50546" xr:uid="{123E7A95-0F9B-4224-827B-3E8845C187AB}"/>
    <cellStyle name="Normal 96" xfId="50571" xr:uid="{544991C9-00E6-4A69-A4FE-49D6C5FCE4AF}"/>
    <cellStyle name="Normal 97" xfId="50595" xr:uid="{EEEF9C4B-5A0F-4981-93E9-4A9667DB641C}"/>
    <cellStyle name="Normal 97 2" xfId="50666" xr:uid="{5FB7C5CF-E136-4CD1-B379-E69AF082E505}"/>
    <cellStyle name="Normal 98" xfId="50574" xr:uid="{A1D8C95B-8021-407C-9EC7-B74D9EE9886B}"/>
    <cellStyle name="Normal 98 2" xfId="50614" xr:uid="{831040C8-B933-4103-BFCA-81E5BCD67978}"/>
    <cellStyle name="Normal 99" xfId="50553" xr:uid="{F4BA4563-AFCF-4D91-86E2-1AE16FCC4C0C}"/>
    <cellStyle name="Normal 99 2" xfId="50613" xr:uid="{CADD2267-AC16-4D27-99B3-F0CDB16BF7BF}"/>
    <cellStyle name="Normal 99 3" xfId="50641" xr:uid="{ECE98B79-36DC-43B9-B741-BE3FAAEAC7E3}"/>
    <cellStyle name="Note 10" xfId="26470" xr:uid="{00000000-0005-0000-0000-000068670000}"/>
    <cellStyle name="Note 10 2" xfId="26471" xr:uid="{00000000-0005-0000-0000-000069670000}"/>
    <cellStyle name="Note 10 3" xfId="26472" xr:uid="{00000000-0005-0000-0000-00006A670000}"/>
    <cellStyle name="Note 11" xfId="26473" xr:uid="{00000000-0005-0000-0000-00006B670000}"/>
    <cellStyle name="Note 11 2" xfId="26474" xr:uid="{00000000-0005-0000-0000-00006C670000}"/>
    <cellStyle name="Note 11 3" xfId="26475" xr:uid="{00000000-0005-0000-0000-00006D670000}"/>
    <cellStyle name="Note 12" xfId="26476" xr:uid="{00000000-0005-0000-0000-00006E670000}"/>
    <cellStyle name="Note 13" xfId="50390" xr:uid="{F85A016D-1F32-49A5-BA5F-F7DB10522227}"/>
    <cellStyle name="Note 14" xfId="50443" xr:uid="{F01FA66C-30E3-47FD-B1EA-9CE11C0BCFBF}"/>
    <cellStyle name="Note 15" xfId="50480" xr:uid="{56077B5E-F89D-45C8-BEAF-AB232897F7B5}"/>
    <cellStyle name="Note 16" xfId="50470" xr:uid="{D88E391F-CF1D-4330-B42E-99587C7FA5F2}"/>
    <cellStyle name="Note 17" xfId="50524" xr:uid="{B1C81932-5132-49EE-B5D8-417A95FF60DC}"/>
    <cellStyle name="Note 18" xfId="50566" xr:uid="{8D1294DE-B9A6-4DCF-A433-2D12F2958DD4}"/>
    <cellStyle name="Note 19" xfId="50555" xr:uid="{EAABA70D-07E6-45BD-BBD4-8D001067C9C1}"/>
    <cellStyle name="Note 2" xfId="26477" xr:uid="{00000000-0005-0000-0000-00006F670000}"/>
    <cellStyle name="Note 2 10" xfId="26478" xr:uid="{00000000-0005-0000-0000-000070670000}"/>
    <cellStyle name="Note 2 11" xfId="26479" xr:uid="{00000000-0005-0000-0000-000071670000}"/>
    <cellStyle name="Note 2 12" xfId="50455" xr:uid="{3AB3BA28-E534-4C38-9684-ECA28A4AC5EC}"/>
    <cellStyle name="Note 2 13" xfId="50503" xr:uid="{FC01FC1C-0FE2-4D82-A79F-9FCC76C17C22}"/>
    <cellStyle name="Note 2 14" xfId="50507" xr:uid="{FB5B8BF8-21FF-4C29-80A4-9F976B9F7E9F}"/>
    <cellStyle name="Note 2 15" xfId="50511" xr:uid="{8E7309B0-506E-4B91-9733-E63F1C88D41C}"/>
    <cellStyle name="Note 2 16" xfId="50582" xr:uid="{7EB1801B-5193-4C0E-9179-474EC5C8C73F}"/>
    <cellStyle name="Note 2 17" xfId="50594" xr:uid="{9A880F63-88FD-448E-8F77-DBE78FDF365F}"/>
    <cellStyle name="Note 2 18" xfId="50602" xr:uid="{BF573624-3E59-49F6-BD06-C39594B63492}"/>
    <cellStyle name="Note 2 2" xfId="26480" xr:uid="{00000000-0005-0000-0000-000072670000}"/>
    <cellStyle name="Note 2 2 10" xfId="26481" xr:uid="{00000000-0005-0000-0000-000073670000}"/>
    <cellStyle name="Note 2 2 10 2" xfId="26482" xr:uid="{00000000-0005-0000-0000-000074670000}"/>
    <cellStyle name="Note 2 2 10 2 2" xfId="26483" xr:uid="{00000000-0005-0000-0000-000075670000}"/>
    <cellStyle name="Note 2 2 10 3" xfId="26484" xr:uid="{00000000-0005-0000-0000-000076670000}"/>
    <cellStyle name="Note 2 2 11" xfId="26485" xr:uid="{00000000-0005-0000-0000-000077670000}"/>
    <cellStyle name="Note 2 2 11 2" xfId="26486" xr:uid="{00000000-0005-0000-0000-000078670000}"/>
    <cellStyle name="Note 2 2 11 2 2" xfId="26487" xr:uid="{00000000-0005-0000-0000-000079670000}"/>
    <cellStyle name="Note 2 2 11 3" xfId="26488" xr:uid="{00000000-0005-0000-0000-00007A670000}"/>
    <cellStyle name="Note 2 2 12" xfId="26489" xr:uid="{00000000-0005-0000-0000-00007B670000}"/>
    <cellStyle name="Note 2 2 12 2" xfId="26490" xr:uid="{00000000-0005-0000-0000-00007C670000}"/>
    <cellStyle name="Note 2 2 12 2 2" xfId="26491" xr:uid="{00000000-0005-0000-0000-00007D670000}"/>
    <cellStyle name="Note 2 2 12 3" xfId="26492" xr:uid="{00000000-0005-0000-0000-00007E670000}"/>
    <cellStyle name="Note 2 2 13" xfId="26493" xr:uid="{00000000-0005-0000-0000-00007F670000}"/>
    <cellStyle name="Note 2 2 13 2" xfId="26494" xr:uid="{00000000-0005-0000-0000-000080670000}"/>
    <cellStyle name="Note 2 2 13 2 2" xfId="26495" xr:uid="{00000000-0005-0000-0000-000081670000}"/>
    <cellStyle name="Note 2 2 13 3" xfId="26496" xr:uid="{00000000-0005-0000-0000-000082670000}"/>
    <cellStyle name="Note 2 2 14" xfId="26497" xr:uid="{00000000-0005-0000-0000-000083670000}"/>
    <cellStyle name="Note 2 2 14 2" xfId="26498" xr:uid="{00000000-0005-0000-0000-000084670000}"/>
    <cellStyle name="Note 2 2 14 2 2" xfId="26499" xr:uid="{00000000-0005-0000-0000-000085670000}"/>
    <cellStyle name="Note 2 2 14 3" xfId="26500" xr:uid="{00000000-0005-0000-0000-000086670000}"/>
    <cellStyle name="Note 2 2 15" xfId="26501" xr:uid="{00000000-0005-0000-0000-000087670000}"/>
    <cellStyle name="Note 2 2 15 2" xfId="26502" xr:uid="{00000000-0005-0000-0000-000088670000}"/>
    <cellStyle name="Note 2 2 15 2 2" xfId="26503" xr:uid="{00000000-0005-0000-0000-000089670000}"/>
    <cellStyle name="Note 2 2 15 3" xfId="26504" xr:uid="{00000000-0005-0000-0000-00008A670000}"/>
    <cellStyle name="Note 2 2 16" xfId="26505" xr:uid="{00000000-0005-0000-0000-00008B670000}"/>
    <cellStyle name="Note 2 2 16 2" xfId="26506" xr:uid="{00000000-0005-0000-0000-00008C670000}"/>
    <cellStyle name="Note 2 2 16 2 2" xfId="26507" xr:uid="{00000000-0005-0000-0000-00008D670000}"/>
    <cellStyle name="Note 2 2 16 3" xfId="26508" xr:uid="{00000000-0005-0000-0000-00008E670000}"/>
    <cellStyle name="Note 2 2 17" xfId="26509" xr:uid="{00000000-0005-0000-0000-00008F670000}"/>
    <cellStyle name="Note 2 2 17 2" xfId="26510" xr:uid="{00000000-0005-0000-0000-000090670000}"/>
    <cellStyle name="Note 2 2 17 2 2" xfId="26511" xr:uid="{00000000-0005-0000-0000-000091670000}"/>
    <cellStyle name="Note 2 2 17 3" xfId="26512" xr:uid="{00000000-0005-0000-0000-000092670000}"/>
    <cellStyle name="Note 2 2 18" xfId="26513" xr:uid="{00000000-0005-0000-0000-000093670000}"/>
    <cellStyle name="Note 2 2 18 2" xfId="26514" xr:uid="{00000000-0005-0000-0000-000094670000}"/>
    <cellStyle name="Note 2 2 18 2 2" xfId="26515" xr:uid="{00000000-0005-0000-0000-000095670000}"/>
    <cellStyle name="Note 2 2 18 3" xfId="26516" xr:uid="{00000000-0005-0000-0000-000096670000}"/>
    <cellStyle name="Note 2 2 19" xfId="26517" xr:uid="{00000000-0005-0000-0000-000097670000}"/>
    <cellStyle name="Note 2 2 19 2" xfId="26518" xr:uid="{00000000-0005-0000-0000-000098670000}"/>
    <cellStyle name="Note 2 2 19 2 2" xfId="26519" xr:uid="{00000000-0005-0000-0000-000099670000}"/>
    <cellStyle name="Note 2 2 19 3" xfId="26520" xr:uid="{00000000-0005-0000-0000-00009A670000}"/>
    <cellStyle name="Note 2 2 2" xfId="26521" xr:uid="{00000000-0005-0000-0000-00009B670000}"/>
    <cellStyle name="Note 2 2 2 10" xfId="26522" xr:uid="{00000000-0005-0000-0000-00009C670000}"/>
    <cellStyle name="Note 2 2 2 10 2" xfId="26523" xr:uid="{00000000-0005-0000-0000-00009D670000}"/>
    <cellStyle name="Note 2 2 2 10 2 2" xfId="26524" xr:uid="{00000000-0005-0000-0000-00009E670000}"/>
    <cellStyle name="Note 2 2 2 10 3" xfId="26525" xr:uid="{00000000-0005-0000-0000-00009F670000}"/>
    <cellStyle name="Note 2 2 2 11" xfId="26526" xr:uid="{00000000-0005-0000-0000-0000A0670000}"/>
    <cellStyle name="Note 2 2 2 11 2" xfId="26527" xr:uid="{00000000-0005-0000-0000-0000A1670000}"/>
    <cellStyle name="Note 2 2 2 11 2 2" xfId="26528" xr:uid="{00000000-0005-0000-0000-0000A2670000}"/>
    <cellStyle name="Note 2 2 2 11 3" xfId="26529" xr:uid="{00000000-0005-0000-0000-0000A3670000}"/>
    <cellStyle name="Note 2 2 2 12" xfId="26530" xr:uid="{00000000-0005-0000-0000-0000A4670000}"/>
    <cellStyle name="Note 2 2 2 12 2" xfId="26531" xr:uid="{00000000-0005-0000-0000-0000A5670000}"/>
    <cellStyle name="Note 2 2 2 12 2 2" xfId="26532" xr:uid="{00000000-0005-0000-0000-0000A6670000}"/>
    <cellStyle name="Note 2 2 2 12 3" xfId="26533" xr:uid="{00000000-0005-0000-0000-0000A7670000}"/>
    <cellStyle name="Note 2 2 2 13" xfId="26534" xr:uid="{00000000-0005-0000-0000-0000A8670000}"/>
    <cellStyle name="Note 2 2 2 13 2" xfId="26535" xr:uid="{00000000-0005-0000-0000-0000A9670000}"/>
    <cellStyle name="Note 2 2 2 13 2 2" xfId="26536" xr:uid="{00000000-0005-0000-0000-0000AA670000}"/>
    <cellStyle name="Note 2 2 2 13 3" xfId="26537" xr:uid="{00000000-0005-0000-0000-0000AB670000}"/>
    <cellStyle name="Note 2 2 2 14" xfId="26538" xr:uid="{00000000-0005-0000-0000-0000AC670000}"/>
    <cellStyle name="Note 2 2 2 14 2" xfId="26539" xr:uid="{00000000-0005-0000-0000-0000AD670000}"/>
    <cellStyle name="Note 2 2 2 14 2 2" xfId="26540" xr:uid="{00000000-0005-0000-0000-0000AE670000}"/>
    <cellStyle name="Note 2 2 2 14 3" xfId="26541" xr:uid="{00000000-0005-0000-0000-0000AF670000}"/>
    <cellStyle name="Note 2 2 2 15" xfId="26542" xr:uid="{00000000-0005-0000-0000-0000B0670000}"/>
    <cellStyle name="Note 2 2 2 15 2" xfId="26543" xr:uid="{00000000-0005-0000-0000-0000B1670000}"/>
    <cellStyle name="Note 2 2 2 15 2 2" xfId="26544" xr:uid="{00000000-0005-0000-0000-0000B2670000}"/>
    <cellStyle name="Note 2 2 2 15 3" xfId="26545" xr:uid="{00000000-0005-0000-0000-0000B3670000}"/>
    <cellStyle name="Note 2 2 2 16" xfId="26546" xr:uid="{00000000-0005-0000-0000-0000B4670000}"/>
    <cellStyle name="Note 2 2 2 16 2" xfId="26547" xr:uid="{00000000-0005-0000-0000-0000B5670000}"/>
    <cellStyle name="Note 2 2 2 16 2 2" xfId="26548" xr:uid="{00000000-0005-0000-0000-0000B6670000}"/>
    <cellStyle name="Note 2 2 2 16 3" xfId="26549" xr:uid="{00000000-0005-0000-0000-0000B7670000}"/>
    <cellStyle name="Note 2 2 2 17" xfId="26550" xr:uid="{00000000-0005-0000-0000-0000B8670000}"/>
    <cellStyle name="Note 2 2 2 17 2" xfId="26551" xr:uid="{00000000-0005-0000-0000-0000B9670000}"/>
    <cellStyle name="Note 2 2 2 17 2 2" xfId="26552" xr:uid="{00000000-0005-0000-0000-0000BA670000}"/>
    <cellStyle name="Note 2 2 2 17 3" xfId="26553" xr:uid="{00000000-0005-0000-0000-0000BB670000}"/>
    <cellStyle name="Note 2 2 2 18" xfId="26554" xr:uid="{00000000-0005-0000-0000-0000BC670000}"/>
    <cellStyle name="Note 2 2 2 18 2" xfId="26555" xr:uid="{00000000-0005-0000-0000-0000BD670000}"/>
    <cellStyle name="Note 2 2 2 18 2 2" xfId="26556" xr:uid="{00000000-0005-0000-0000-0000BE670000}"/>
    <cellStyle name="Note 2 2 2 18 3" xfId="26557" xr:uid="{00000000-0005-0000-0000-0000BF670000}"/>
    <cellStyle name="Note 2 2 2 19" xfId="26558" xr:uid="{00000000-0005-0000-0000-0000C0670000}"/>
    <cellStyle name="Note 2 2 2 19 2" xfId="26559" xr:uid="{00000000-0005-0000-0000-0000C1670000}"/>
    <cellStyle name="Note 2 2 2 19 2 2" xfId="26560" xr:uid="{00000000-0005-0000-0000-0000C2670000}"/>
    <cellStyle name="Note 2 2 2 19 3" xfId="26561" xr:uid="{00000000-0005-0000-0000-0000C3670000}"/>
    <cellStyle name="Note 2 2 2 2" xfId="26562" xr:uid="{00000000-0005-0000-0000-0000C4670000}"/>
    <cellStyle name="Note 2 2 2 2 10" xfId="26563" xr:uid="{00000000-0005-0000-0000-0000C5670000}"/>
    <cellStyle name="Note 2 2 2 2 10 2" xfId="26564" xr:uid="{00000000-0005-0000-0000-0000C6670000}"/>
    <cellStyle name="Note 2 2 2 2 10 2 2" xfId="26565" xr:uid="{00000000-0005-0000-0000-0000C7670000}"/>
    <cellStyle name="Note 2 2 2 2 10 3" xfId="26566" xr:uid="{00000000-0005-0000-0000-0000C8670000}"/>
    <cellStyle name="Note 2 2 2 2 11" xfId="26567" xr:uid="{00000000-0005-0000-0000-0000C9670000}"/>
    <cellStyle name="Note 2 2 2 2 11 2" xfId="26568" xr:uid="{00000000-0005-0000-0000-0000CA670000}"/>
    <cellStyle name="Note 2 2 2 2 11 2 2" xfId="26569" xr:uid="{00000000-0005-0000-0000-0000CB670000}"/>
    <cellStyle name="Note 2 2 2 2 11 3" xfId="26570" xr:uid="{00000000-0005-0000-0000-0000CC670000}"/>
    <cellStyle name="Note 2 2 2 2 12" xfId="26571" xr:uid="{00000000-0005-0000-0000-0000CD670000}"/>
    <cellStyle name="Note 2 2 2 2 12 2" xfId="26572" xr:uid="{00000000-0005-0000-0000-0000CE670000}"/>
    <cellStyle name="Note 2 2 2 2 12 2 2" xfId="26573" xr:uid="{00000000-0005-0000-0000-0000CF670000}"/>
    <cellStyle name="Note 2 2 2 2 12 3" xfId="26574" xr:uid="{00000000-0005-0000-0000-0000D0670000}"/>
    <cellStyle name="Note 2 2 2 2 13" xfId="26575" xr:uid="{00000000-0005-0000-0000-0000D1670000}"/>
    <cellStyle name="Note 2 2 2 2 13 2" xfId="26576" xr:uid="{00000000-0005-0000-0000-0000D2670000}"/>
    <cellStyle name="Note 2 2 2 2 13 2 2" xfId="26577" xr:uid="{00000000-0005-0000-0000-0000D3670000}"/>
    <cellStyle name="Note 2 2 2 2 13 3" xfId="26578" xr:uid="{00000000-0005-0000-0000-0000D4670000}"/>
    <cellStyle name="Note 2 2 2 2 14" xfId="26579" xr:uid="{00000000-0005-0000-0000-0000D5670000}"/>
    <cellStyle name="Note 2 2 2 2 14 2" xfId="26580" xr:uid="{00000000-0005-0000-0000-0000D6670000}"/>
    <cellStyle name="Note 2 2 2 2 14 2 2" xfId="26581" xr:uid="{00000000-0005-0000-0000-0000D7670000}"/>
    <cellStyle name="Note 2 2 2 2 14 3" xfId="26582" xr:uid="{00000000-0005-0000-0000-0000D8670000}"/>
    <cellStyle name="Note 2 2 2 2 15" xfId="26583" xr:uid="{00000000-0005-0000-0000-0000D9670000}"/>
    <cellStyle name="Note 2 2 2 2 15 2" xfId="26584" xr:uid="{00000000-0005-0000-0000-0000DA670000}"/>
    <cellStyle name="Note 2 2 2 2 15 2 2" xfId="26585" xr:uid="{00000000-0005-0000-0000-0000DB670000}"/>
    <cellStyle name="Note 2 2 2 2 15 3" xfId="26586" xr:uid="{00000000-0005-0000-0000-0000DC670000}"/>
    <cellStyle name="Note 2 2 2 2 16" xfId="26587" xr:uid="{00000000-0005-0000-0000-0000DD670000}"/>
    <cellStyle name="Note 2 2 2 2 16 2" xfId="26588" xr:uid="{00000000-0005-0000-0000-0000DE670000}"/>
    <cellStyle name="Note 2 2 2 2 16 2 2" xfId="26589" xr:uid="{00000000-0005-0000-0000-0000DF670000}"/>
    <cellStyle name="Note 2 2 2 2 16 3" xfId="26590" xr:uid="{00000000-0005-0000-0000-0000E0670000}"/>
    <cellStyle name="Note 2 2 2 2 17" xfId="26591" xr:uid="{00000000-0005-0000-0000-0000E1670000}"/>
    <cellStyle name="Note 2 2 2 2 17 2" xfId="26592" xr:uid="{00000000-0005-0000-0000-0000E2670000}"/>
    <cellStyle name="Note 2 2 2 2 17 2 2" xfId="26593" xr:uid="{00000000-0005-0000-0000-0000E3670000}"/>
    <cellStyle name="Note 2 2 2 2 17 3" xfId="26594" xr:uid="{00000000-0005-0000-0000-0000E4670000}"/>
    <cellStyle name="Note 2 2 2 2 18" xfId="26595" xr:uid="{00000000-0005-0000-0000-0000E5670000}"/>
    <cellStyle name="Note 2 2 2 2 18 2" xfId="26596" xr:uid="{00000000-0005-0000-0000-0000E6670000}"/>
    <cellStyle name="Note 2 2 2 2 19" xfId="26597" xr:uid="{00000000-0005-0000-0000-0000E7670000}"/>
    <cellStyle name="Note 2 2 2 2 2" xfId="26598" xr:uid="{00000000-0005-0000-0000-0000E8670000}"/>
    <cellStyle name="Note 2 2 2 2 2 10" xfId="26599" xr:uid="{00000000-0005-0000-0000-0000E9670000}"/>
    <cellStyle name="Note 2 2 2 2 2 10 2" xfId="26600" xr:uid="{00000000-0005-0000-0000-0000EA670000}"/>
    <cellStyle name="Note 2 2 2 2 2 10 2 2" xfId="26601" xr:uid="{00000000-0005-0000-0000-0000EB670000}"/>
    <cellStyle name="Note 2 2 2 2 2 10 3" xfId="26602" xr:uid="{00000000-0005-0000-0000-0000EC670000}"/>
    <cellStyle name="Note 2 2 2 2 2 11" xfId="26603" xr:uid="{00000000-0005-0000-0000-0000ED670000}"/>
    <cellStyle name="Note 2 2 2 2 2 11 2" xfId="26604" xr:uid="{00000000-0005-0000-0000-0000EE670000}"/>
    <cellStyle name="Note 2 2 2 2 2 11 2 2" xfId="26605" xr:uid="{00000000-0005-0000-0000-0000EF670000}"/>
    <cellStyle name="Note 2 2 2 2 2 11 3" xfId="26606" xr:uid="{00000000-0005-0000-0000-0000F0670000}"/>
    <cellStyle name="Note 2 2 2 2 2 12" xfId="26607" xr:uid="{00000000-0005-0000-0000-0000F1670000}"/>
    <cellStyle name="Note 2 2 2 2 2 12 2" xfId="26608" xr:uid="{00000000-0005-0000-0000-0000F2670000}"/>
    <cellStyle name="Note 2 2 2 2 2 12 2 2" xfId="26609" xr:uid="{00000000-0005-0000-0000-0000F3670000}"/>
    <cellStyle name="Note 2 2 2 2 2 12 3" xfId="26610" xr:uid="{00000000-0005-0000-0000-0000F4670000}"/>
    <cellStyle name="Note 2 2 2 2 2 13" xfId="26611" xr:uid="{00000000-0005-0000-0000-0000F5670000}"/>
    <cellStyle name="Note 2 2 2 2 2 13 2" xfId="26612" xr:uid="{00000000-0005-0000-0000-0000F6670000}"/>
    <cellStyle name="Note 2 2 2 2 2 13 2 2" xfId="26613" xr:uid="{00000000-0005-0000-0000-0000F7670000}"/>
    <cellStyle name="Note 2 2 2 2 2 13 3" xfId="26614" xr:uid="{00000000-0005-0000-0000-0000F8670000}"/>
    <cellStyle name="Note 2 2 2 2 2 14" xfId="26615" xr:uid="{00000000-0005-0000-0000-0000F9670000}"/>
    <cellStyle name="Note 2 2 2 2 2 14 2" xfId="26616" xr:uid="{00000000-0005-0000-0000-0000FA670000}"/>
    <cellStyle name="Note 2 2 2 2 2 14 2 2" xfId="26617" xr:uid="{00000000-0005-0000-0000-0000FB670000}"/>
    <cellStyle name="Note 2 2 2 2 2 14 3" xfId="26618" xr:uid="{00000000-0005-0000-0000-0000FC670000}"/>
    <cellStyle name="Note 2 2 2 2 2 15" xfId="26619" xr:uid="{00000000-0005-0000-0000-0000FD670000}"/>
    <cellStyle name="Note 2 2 2 2 2 15 2" xfId="26620" xr:uid="{00000000-0005-0000-0000-0000FE670000}"/>
    <cellStyle name="Note 2 2 2 2 2 15 2 2" xfId="26621" xr:uid="{00000000-0005-0000-0000-0000FF670000}"/>
    <cellStyle name="Note 2 2 2 2 2 15 3" xfId="26622" xr:uid="{00000000-0005-0000-0000-000000680000}"/>
    <cellStyle name="Note 2 2 2 2 2 16" xfId="26623" xr:uid="{00000000-0005-0000-0000-000001680000}"/>
    <cellStyle name="Note 2 2 2 2 2 16 2" xfId="26624" xr:uid="{00000000-0005-0000-0000-000002680000}"/>
    <cellStyle name="Note 2 2 2 2 2 16 2 2" xfId="26625" xr:uid="{00000000-0005-0000-0000-000003680000}"/>
    <cellStyle name="Note 2 2 2 2 2 16 3" xfId="26626" xr:uid="{00000000-0005-0000-0000-000004680000}"/>
    <cellStyle name="Note 2 2 2 2 2 17" xfId="26627" xr:uid="{00000000-0005-0000-0000-000005680000}"/>
    <cellStyle name="Note 2 2 2 2 2 17 2" xfId="26628" xr:uid="{00000000-0005-0000-0000-000006680000}"/>
    <cellStyle name="Note 2 2 2 2 2 17 2 2" xfId="26629" xr:uid="{00000000-0005-0000-0000-000007680000}"/>
    <cellStyle name="Note 2 2 2 2 2 17 3" xfId="26630" xr:uid="{00000000-0005-0000-0000-000008680000}"/>
    <cellStyle name="Note 2 2 2 2 2 18" xfId="26631" xr:uid="{00000000-0005-0000-0000-000009680000}"/>
    <cellStyle name="Note 2 2 2 2 2 18 2" xfId="26632" xr:uid="{00000000-0005-0000-0000-00000A680000}"/>
    <cellStyle name="Note 2 2 2 2 2 18 2 2" xfId="26633" xr:uid="{00000000-0005-0000-0000-00000B680000}"/>
    <cellStyle name="Note 2 2 2 2 2 18 3" xfId="26634" xr:uid="{00000000-0005-0000-0000-00000C680000}"/>
    <cellStyle name="Note 2 2 2 2 2 19" xfId="26635" xr:uid="{00000000-0005-0000-0000-00000D680000}"/>
    <cellStyle name="Note 2 2 2 2 2 19 2" xfId="26636" xr:uid="{00000000-0005-0000-0000-00000E680000}"/>
    <cellStyle name="Note 2 2 2 2 2 19 2 2" xfId="26637" xr:uid="{00000000-0005-0000-0000-00000F680000}"/>
    <cellStyle name="Note 2 2 2 2 2 19 3" xfId="26638" xr:uid="{00000000-0005-0000-0000-000010680000}"/>
    <cellStyle name="Note 2 2 2 2 2 2" xfId="26639" xr:uid="{00000000-0005-0000-0000-000011680000}"/>
    <cellStyle name="Note 2 2 2 2 2 2 2" xfId="26640" xr:uid="{00000000-0005-0000-0000-000012680000}"/>
    <cellStyle name="Note 2 2 2 2 2 2 2 2" xfId="26641" xr:uid="{00000000-0005-0000-0000-000013680000}"/>
    <cellStyle name="Note 2 2 2 2 2 2 2 3" xfId="26642" xr:uid="{00000000-0005-0000-0000-000014680000}"/>
    <cellStyle name="Note 2 2 2 2 2 2 3" xfId="26643" xr:uid="{00000000-0005-0000-0000-000015680000}"/>
    <cellStyle name="Note 2 2 2 2 2 2 3 2" xfId="26644" xr:uid="{00000000-0005-0000-0000-000016680000}"/>
    <cellStyle name="Note 2 2 2 2 2 2 4" xfId="26645" xr:uid="{00000000-0005-0000-0000-000017680000}"/>
    <cellStyle name="Note 2 2 2 2 2 20" xfId="26646" xr:uid="{00000000-0005-0000-0000-000018680000}"/>
    <cellStyle name="Note 2 2 2 2 2 20 2" xfId="26647" xr:uid="{00000000-0005-0000-0000-000019680000}"/>
    <cellStyle name="Note 2 2 2 2 2 20 2 2" xfId="26648" xr:uid="{00000000-0005-0000-0000-00001A680000}"/>
    <cellStyle name="Note 2 2 2 2 2 20 3" xfId="26649" xr:uid="{00000000-0005-0000-0000-00001B680000}"/>
    <cellStyle name="Note 2 2 2 2 2 21" xfId="26650" xr:uid="{00000000-0005-0000-0000-00001C680000}"/>
    <cellStyle name="Note 2 2 2 2 2 21 2" xfId="26651" xr:uid="{00000000-0005-0000-0000-00001D680000}"/>
    <cellStyle name="Note 2 2 2 2 2 22" xfId="26652" xr:uid="{00000000-0005-0000-0000-00001E680000}"/>
    <cellStyle name="Note 2 2 2 2 2 23" xfId="26653" xr:uid="{00000000-0005-0000-0000-00001F680000}"/>
    <cellStyle name="Note 2 2 2 2 2 3" xfId="26654" xr:uid="{00000000-0005-0000-0000-000020680000}"/>
    <cellStyle name="Note 2 2 2 2 2 3 2" xfId="26655" xr:uid="{00000000-0005-0000-0000-000021680000}"/>
    <cellStyle name="Note 2 2 2 2 2 3 2 2" xfId="26656" xr:uid="{00000000-0005-0000-0000-000022680000}"/>
    <cellStyle name="Note 2 2 2 2 2 3 3" xfId="26657" xr:uid="{00000000-0005-0000-0000-000023680000}"/>
    <cellStyle name="Note 2 2 2 2 2 3 4" xfId="26658" xr:uid="{00000000-0005-0000-0000-000024680000}"/>
    <cellStyle name="Note 2 2 2 2 2 4" xfId="26659" xr:uid="{00000000-0005-0000-0000-000025680000}"/>
    <cellStyle name="Note 2 2 2 2 2 4 2" xfId="26660" xr:uid="{00000000-0005-0000-0000-000026680000}"/>
    <cellStyle name="Note 2 2 2 2 2 4 2 2" xfId="26661" xr:uid="{00000000-0005-0000-0000-000027680000}"/>
    <cellStyle name="Note 2 2 2 2 2 4 3" xfId="26662" xr:uid="{00000000-0005-0000-0000-000028680000}"/>
    <cellStyle name="Note 2 2 2 2 2 4 4" xfId="26663" xr:uid="{00000000-0005-0000-0000-000029680000}"/>
    <cellStyle name="Note 2 2 2 2 2 5" xfId="26664" xr:uid="{00000000-0005-0000-0000-00002A680000}"/>
    <cellStyle name="Note 2 2 2 2 2 5 2" xfId="26665" xr:uid="{00000000-0005-0000-0000-00002B680000}"/>
    <cellStyle name="Note 2 2 2 2 2 5 2 2" xfId="26666" xr:uid="{00000000-0005-0000-0000-00002C680000}"/>
    <cellStyle name="Note 2 2 2 2 2 5 3" xfId="26667" xr:uid="{00000000-0005-0000-0000-00002D680000}"/>
    <cellStyle name="Note 2 2 2 2 2 6" xfId="26668" xr:uid="{00000000-0005-0000-0000-00002E680000}"/>
    <cellStyle name="Note 2 2 2 2 2 6 2" xfId="26669" xr:uid="{00000000-0005-0000-0000-00002F680000}"/>
    <cellStyle name="Note 2 2 2 2 2 6 2 2" xfId="26670" xr:uid="{00000000-0005-0000-0000-000030680000}"/>
    <cellStyle name="Note 2 2 2 2 2 6 3" xfId="26671" xr:uid="{00000000-0005-0000-0000-000031680000}"/>
    <cellStyle name="Note 2 2 2 2 2 7" xfId="26672" xr:uid="{00000000-0005-0000-0000-000032680000}"/>
    <cellStyle name="Note 2 2 2 2 2 7 2" xfId="26673" xr:uid="{00000000-0005-0000-0000-000033680000}"/>
    <cellStyle name="Note 2 2 2 2 2 7 2 2" xfId="26674" xr:uid="{00000000-0005-0000-0000-000034680000}"/>
    <cellStyle name="Note 2 2 2 2 2 7 3" xfId="26675" xr:uid="{00000000-0005-0000-0000-000035680000}"/>
    <cellStyle name="Note 2 2 2 2 2 8" xfId="26676" xr:uid="{00000000-0005-0000-0000-000036680000}"/>
    <cellStyle name="Note 2 2 2 2 2 8 2" xfId="26677" xr:uid="{00000000-0005-0000-0000-000037680000}"/>
    <cellStyle name="Note 2 2 2 2 2 8 2 2" xfId="26678" xr:uid="{00000000-0005-0000-0000-000038680000}"/>
    <cellStyle name="Note 2 2 2 2 2 8 3" xfId="26679" xr:uid="{00000000-0005-0000-0000-000039680000}"/>
    <cellStyle name="Note 2 2 2 2 2 9" xfId="26680" xr:uid="{00000000-0005-0000-0000-00003A680000}"/>
    <cellStyle name="Note 2 2 2 2 2 9 2" xfId="26681" xr:uid="{00000000-0005-0000-0000-00003B680000}"/>
    <cellStyle name="Note 2 2 2 2 2 9 2 2" xfId="26682" xr:uid="{00000000-0005-0000-0000-00003C680000}"/>
    <cellStyle name="Note 2 2 2 2 2 9 3" xfId="26683" xr:uid="{00000000-0005-0000-0000-00003D680000}"/>
    <cellStyle name="Note 2 2 2 2 20" xfId="26684" xr:uid="{00000000-0005-0000-0000-00003E680000}"/>
    <cellStyle name="Note 2 2 2 2 3" xfId="26685" xr:uid="{00000000-0005-0000-0000-00003F680000}"/>
    <cellStyle name="Note 2 2 2 2 3 2" xfId="26686" xr:uid="{00000000-0005-0000-0000-000040680000}"/>
    <cellStyle name="Note 2 2 2 2 3 2 2" xfId="26687" xr:uid="{00000000-0005-0000-0000-000041680000}"/>
    <cellStyle name="Note 2 2 2 2 3 2 3" xfId="26688" xr:uid="{00000000-0005-0000-0000-000042680000}"/>
    <cellStyle name="Note 2 2 2 2 3 3" xfId="26689" xr:uid="{00000000-0005-0000-0000-000043680000}"/>
    <cellStyle name="Note 2 2 2 2 3 3 2" xfId="26690" xr:uid="{00000000-0005-0000-0000-000044680000}"/>
    <cellStyle name="Note 2 2 2 2 3 4" xfId="26691" xr:uid="{00000000-0005-0000-0000-000045680000}"/>
    <cellStyle name="Note 2 2 2 2 4" xfId="26692" xr:uid="{00000000-0005-0000-0000-000046680000}"/>
    <cellStyle name="Note 2 2 2 2 4 2" xfId="26693" xr:uid="{00000000-0005-0000-0000-000047680000}"/>
    <cellStyle name="Note 2 2 2 2 4 2 2" xfId="26694" xr:uid="{00000000-0005-0000-0000-000048680000}"/>
    <cellStyle name="Note 2 2 2 2 4 3" xfId="26695" xr:uid="{00000000-0005-0000-0000-000049680000}"/>
    <cellStyle name="Note 2 2 2 2 4 4" xfId="26696" xr:uid="{00000000-0005-0000-0000-00004A680000}"/>
    <cellStyle name="Note 2 2 2 2 5" xfId="26697" xr:uid="{00000000-0005-0000-0000-00004B680000}"/>
    <cellStyle name="Note 2 2 2 2 5 2" xfId="26698" xr:uid="{00000000-0005-0000-0000-00004C680000}"/>
    <cellStyle name="Note 2 2 2 2 5 2 2" xfId="26699" xr:uid="{00000000-0005-0000-0000-00004D680000}"/>
    <cellStyle name="Note 2 2 2 2 5 3" xfId="26700" xr:uid="{00000000-0005-0000-0000-00004E680000}"/>
    <cellStyle name="Note 2 2 2 2 5 4" xfId="26701" xr:uid="{00000000-0005-0000-0000-00004F680000}"/>
    <cellStyle name="Note 2 2 2 2 6" xfId="26702" xr:uid="{00000000-0005-0000-0000-000050680000}"/>
    <cellStyle name="Note 2 2 2 2 6 2" xfId="26703" xr:uid="{00000000-0005-0000-0000-000051680000}"/>
    <cellStyle name="Note 2 2 2 2 6 2 2" xfId="26704" xr:uid="{00000000-0005-0000-0000-000052680000}"/>
    <cellStyle name="Note 2 2 2 2 6 3" xfId="26705" xr:uid="{00000000-0005-0000-0000-000053680000}"/>
    <cellStyle name="Note 2 2 2 2 7" xfId="26706" xr:uid="{00000000-0005-0000-0000-000054680000}"/>
    <cellStyle name="Note 2 2 2 2 7 2" xfId="26707" xr:uid="{00000000-0005-0000-0000-000055680000}"/>
    <cellStyle name="Note 2 2 2 2 7 2 2" xfId="26708" xr:uid="{00000000-0005-0000-0000-000056680000}"/>
    <cellStyle name="Note 2 2 2 2 7 3" xfId="26709" xr:uid="{00000000-0005-0000-0000-000057680000}"/>
    <cellStyle name="Note 2 2 2 2 8" xfId="26710" xr:uid="{00000000-0005-0000-0000-000058680000}"/>
    <cellStyle name="Note 2 2 2 2 8 2" xfId="26711" xr:uid="{00000000-0005-0000-0000-000059680000}"/>
    <cellStyle name="Note 2 2 2 2 8 2 2" xfId="26712" xr:uid="{00000000-0005-0000-0000-00005A680000}"/>
    <cellStyle name="Note 2 2 2 2 8 3" xfId="26713" xr:uid="{00000000-0005-0000-0000-00005B680000}"/>
    <cellStyle name="Note 2 2 2 2 9" xfId="26714" xr:uid="{00000000-0005-0000-0000-00005C680000}"/>
    <cellStyle name="Note 2 2 2 2 9 2" xfId="26715" xr:uid="{00000000-0005-0000-0000-00005D680000}"/>
    <cellStyle name="Note 2 2 2 2 9 2 2" xfId="26716" xr:uid="{00000000-0005-0000-0000-00005E680000}"/>
    <cellStyle name="Note 2 2 2 2 9 3" xfId="26717" xr:uid="{00000000-0005-0000-0000-00005F680000}"/>
    <cellStyle name="Note 2 2 2 20" xfId="26718" xr:uid="{00000000-0005-0000-0000-000060680000}"/>
    <cellStyle name="Note 2 2 2 20 2" xfId="26719" xr:uid="{00000000-0005-0000-0000-000061680000}"/>
    <cellStyle name="Note 2 2 2 20 2 2" xfId="26720" xr:uid="{00000000-0005-0000-0000-000062680000}"/>
    <cellStyle name="Note 2 2 2 20 3" xfId="26721" xr:uid="{00000000-0005-0000-0000-000063680000}"/>
    <cellStyle name="Note 2 2 2 21" xfId="26722" xr:uid="{00000000-0005-0000-0000-000064680000}"/>
    <cellStyle name="Note 2 2 2 21 2" xfId="26723" xr:uid="{00000000-0005-0000-0000-000065680000}"/>
    <cellStyle name="Note 2 2 2 22" xfId="26724" xr:uid="{00000000-0005-0000-0000-000066680000}"/>
    <cellStyle name="Note 2 2 2 23" xfId="26725" xr:uid="{00000000-0005-0000-0000-000067680000}"/>
    <cellStyle name="Note 2 2 2 3" xfId="26726" xr:uid="{00000000-0005-0000-0000-000068680000}"/>
    <cellStyle name="Note 2 2 2 3 10" xfId="26727" xr:uid="{00000000-0005-0000-0000-000069680000}"/>
    <cellStyle name="Note 2 2 2 3 10 2" xfId="26728" xr:uid="{00000000-0005-0000-0000-00006A680000}"/>
    <cellStyle name="Note 2 2 2 3 10 2 2" xfId="26729" xr:uid="{00000000-0005-0000-0000-00006B680000}"/>
    <cellStyle name="Note 2 2 2 3 10 3" xfId="26730" xr:uid="{00000000-0005-0000-0000-00006C680000}"/>
    <cellStyle name="Note 2 2 2 3 11" xfId="26731" xr:uid="{00000000-0005-0000-0000-00006D680000}"/>
    <cellStyle name="Note 2 2 2 3 11 2" xfId="26732" xr:uid="{00000000-0005-0000-0000-00006E680000}"/>
    <cellStyle name="Note 2 2 2 3 11 2 2" xfId="26733" xr:uid="{00000000-0005-0000-0000-00006F680000}"/>
    <cellStyle name="Note 2 2 2 3 11 3" xfId="26734" xr:uid="{00000000-0005-0000-0000-000070680000}"/>
    <cellStyle name="Note 2 2 2 3 12" xfId="26735" xr:uid="{00000000-0005-0000-0000-000071680000}"/>
    <cellStyle name="Note 2 2 2 3 12 2" xfId="26736" xr:uid="{00000000-0005-0000-0000-000072680000}"/>
    <cellStyle name="Note 2 2 2 3 12 2 2" xfId="26737" xr:uid="{00000000-0005-0000-0000-000073680000}"/>
    <cellStyle name="Note 2 2 2 3 12 3" xfId="26738" xr:uid="{00000000-0005-0000-0000-000074680000}"/>
    <cellStyle name="Note 2 2 2 3 13" xfId="26739" xr:uid="{00000000-0005-0000-0000-000075680000}"/>
    <cellStyle name="Note 2 2 2 3 13 2" xfId="26740" xr:uid="{00000000-0005-0000-0000-000076680000}"/>
    <cellStyle name="Note 2 2 2 3 13 2 2" xfId="26741" xr:uid="{00000000-0005-0000-0000-000077680000}"/>
    <cellStyle name="Note 2 2 2 3 13 3" xfId="26742" xr:uid="{00000000-0005-0000-0000-000078680000}"/>
    <cellStyle name="Note 2 2 2 3 14" xfId="26743" xr:uid="{00000000-0005-0000-0000-000079680000}"/>
    <cellStyle name="Note 2 2 2 3 14 2" xfId="26744" xr:uid="{00000000-0005-0000-0000-00007A680000}"/>
    <cellStyle name="Note 2 2 2 3 14 2 2" xfId="26745" xr:uid="{00000000-0005-0000-0000-00007B680000}"/>
    <cellStyle name="Note 2 2 2 3 14 3" xfId="26746" xr:uid="{00000000-0005-0000-0000-00007C680000}"/>
    <cellStyle name="Note 2 2 2 3 15" xfId="26747" xr:uid="{00000000-0005-0000-0000-00007D680000}"/>
    <cellStyle name="Note 2 2 2 3 15 2" xfId="26748" xr:uid="{00000000-0005-0000-0000-00007E680000}"/>
    <cellStyle name="Note 2 2 2 3 15 2 2" xfId="26749" xr:uid="{00000000-0005-0000-0000-00007F680000}"/>
    <cellStyle name="Note 2 2 2 3 15 3" xfId="26750" xr:uid="{00000000-0005-0000-0000-000080680000}"/>
    <cellStyle name="Note 2 2 2 3 16" xfId="26751" xr:uid="{00000000-0005-0000-0000-000081680000}"/>
    <cellStyle name="Note 2 2 2 3 16 2" xfId="26752" xr:uid="{00000000-0005-0000-0000-000082680000}"/>
    <cellStyle name="Note 2 2 2 3 16 2 2" xfId="26753" xr:uid="{00000000-0005-0000-0000-000083680000}"/>
    <cellStyle name="Note 2 2 2 3 16 3" xfId="26754" xr:uid="{00000000-0005-0000-0000-000084680000}"/>
    <cellStyle name="Note 2 2 2 3 17" xfId="26755" xr:uid="{00000000-0005-0000-0000-000085680000}"/>
    <cellStyle name="Note 2 2 2 3 17 2" xfId="26756" xr:uid="{00000000-0005-0000-0000-000086680000}"/>
    <cellStyle name="Note 2 2 2 3 17 2 2" xfId="26757" xr:uid="{00000000-0005-0000-0000-000087680000}"/>
    <cellStyle name="Note 2 2 2 3 17 3" xfId="26758" xr:uid="{00000000-0005-0000-0000-000088680000}"/>
    <cellStyle name="Note 2 2 2 3 18" xfId="26759" xr:uid="{00000000-0005-0000-0000-000089680000}"/>
    <cellStyle name="Note 2 2 2 3 18 2" xfId="26760" xr:uid="{00000000-0005-0000-0000-00008A680000}"/>
    <cellStyle name="Note 2 2 2 3 19" xfId="26761" xr:uid="{00000000-0005-0000-0000-00008B680000}"/>
    <cellStyle name="Note 2 2 2 3 2" xfId="26762" xr:uid="{00000000-0005-0000-0000-00008C680000}"/>
    <cellStyle name="Note 2 2 2 3 2 10" xfId="26763" xr:uid="{00000000-0005-0000-0000-00008D680000}"/>
    <cellStyle name="Note 2 2 2 3 2 10 2" xfId="26764" xr:uid="{00000000-0005-0000-0000-00008E680000}"/>
    <cellStyle name="Note 2 2 2 3 2 10 2 2" xfId="26765" xr:uid="{00000000-0005-0000-0000-00008F680000}"/>
    <cellStyle name="Note 2 2 2 3 2 10 3" xfId="26766" xr:uid="{00000000-0005-0000-0000-000090680000}"/>
    <cellStyle name="Note 2 2 2 3 2 11" xfId="26767" xr:uid="{00000000-0005-0000-0000-000091680000}"/>
    <cellStyle name="Note 2 2 2 3 2 11 2" xfId="26768" xr:uid="{00000000-0005-0000-0000-000092680000}"/>
    <cellStyle name="Note 2 2 2 3 2 11 2 2" xfId="26769" xr:uid="{00000000-0005-0000-0000-000093680000}"/>
    <cellStyle name="Note 2 2 2 3 2 11 3" xfId="26770" xr:uid="{00000000-0005-0000-0000-000094680000}"/>
    <cellStyle name="Note 2 2 2 3 2 12" xfId="26771" xr:uid="{00000000-0005-0000-0000-000095680000}"/>
    <cellStyle name="Note 2 2 2 3 2 12 2" xfId="26772" xr:uid="{00000000-0005-0000-0000-000096680000}"/>
    <cellStyle name="Note 2 2 2 3 2 12 2 2" xfId="26773" xr:uid="{00000000-0005-0000-0000-000097680000}"/>
    <cellStyle name="Note 2 2 2 3 2 12 3" xfId="26774" xr:uid="{00000000-0005-0000-0000-000098680000}"/>
    <cellStyle name="Note 2 2 2 3 2 13" xfId="26775" xr:uid="{00000000-0005-0000-0000-000099680000}"/>
    <cellStyle name="Note 2 2 2 3 2 13 2" xfId="26776" xr:uid="{00000000-0005-0000-0000-00009A680000}"/>
    <cellStyle name="Note 2 2 2 3 2 13 2 2" xfId="26777" xr:uid="{00000000-0005-0000-0000-00009B680000}"/>
    <cellStyle name="Note 2 2 2 3 2 13 3" xfId="26778" xr:uid="{00000000-0005-0000-0000-00009C680000}"/>
    <cellStyle name="Note 2 2 2 3 2 14" xfId="26779" xr:uid="{00000000-0005-0000-0000-00009D680000}"/>
    <cellStyle name="Note 2 2 2 3 2 14 2" xfId="26780" xr:uid="{00000000-0005-0000-0000-00009E680000}"/>
    <cellStyle name="Note 2 2 2 3 2 14 2 2" xfId="26781" xr:uid="{00000000-0005-0000-0000-00009F680000}"/>
    <cellStyle name="Note 2 2 2 3 2 14 3" xfId="26782" xr:uid="{00000000-0005-0000-0000-0000A0680000}"/>
    <cellStyle name="Note 2 2 2 3 2 15" xfId="26783" xr:uid="{00000000-0005-0000-0000-0000A1680000}"/>
    <cellStyle name="Note 2 2 2 3 2 15 2" xfId="26784" xr:uid="{00000000-0005-0000-0000-0000A2680000}"/>
    <cellStyle name="Note 2 2 2 3 2 15 2 2" xfId="26785" xr:uid="{00000000-0005-0000-0000-0000A3680000}"/>
    <cellStyle name="Note 2 2 2 3 2 15 3" xfId="26786" xr:uid="{00000000-0005-0000-0000-0000A4680000}"/>
    <cellStyle name="Note 2 2 2 3 2 16" xfId="26787" xr:uid="{00000000-0005-0000-0000-0000A5680000}"/>
    <cellStyle name="Note 2 2 2 3 2 16 2" xfId="26788" xr:uid="{00000000-0005-0000-0000-0000A6680000}"/>
    <cellStyle name="Note 2 2 2 3 2 16 2 2" xfId="26789" xr:uid="{00000000-0005-0000-0000-0000A7680000}"/>
    <cellStyle name="Note 2 2 2 3 2 16 3" xfId="26790" xr:uid="{00000000-0005-0000-0000-0000A8680000}"/>
    <cellStyle name="Note 2 2 2 3 2 17" xfId="26791" xr:uid="{00000000-0005-0000-0000-0000A9680000}"/>
    <cellStyle name="Note 2 2 2 3 2 17 2" xfId="26792" xr:uid="{00000000-0005-0000-0000-0000AA680000}"/>
    <cellStyle name="Note 2 2 2 3 2 17 2 2" xfId="26793" xr:uid="{00000000-0005-0000-0000-0000AB680000}"/>
    <cellStyle name="Note 2 2 2 3 2 17 3" xfId="26794" xr:uid="{00000000-0005-0000-0000-0000AC680000}"/>
    <cellStyle name="Note 2 2 2 3 2 18" xfId="26795" xr:uid="{00000000-0005-0000-0000-0000AD680000}"/>
    <cellStyle name="Note 2 2 2 3 2 18 2" xfId="26796" xr:uid="{00000000-0005-0000-0000-0000AE680000}"/>
    <cellStyle name="Note 2 2 2 3 2 18 2 2" xfId="26797" xr:uid="{00000000-0005-0000-0000-0000AF680000}"/>
    <cellStyle name="Note 2 2 2 3 2 18 3" xfId="26798" xr:uid="{00000000-0005-0000-0000-0000B0680000}"/>
    <cellStyle name="Note 2 2 2 3 2 19" xfId="26799" xr:uid="{00000000-0005-0000-0000-0000B1680000}"/>
    <cellStyle name="Note 2 2 2 3 2 19 2" xfId="26800" xr:uid="{00000000-0005-0000-0000-0000B2680000}"/>
    <cellStyle name="Note 2 2 2 3 2 19 2 2" xfId="26801" xr:uid="{00000000-0005-0000-0000-0000B3680000}"/>
    <cellStyle name="Note 2 2 2 3 2 19 3" xfId="26802" xr:uid="{00000000-0005-0000-0000-0000B4680000}"/>
    <cellStyle name="Note 2 2 2 3 2 2" xfId="26803" xr:uid="{00000000-0005-0000-0000-0000B5680000}"/>
    <cellStyle name="Note 2 2 2 3 2 2 2" xfId="26804" xr:uid="{00000000-0005-0000-0000-0000B6680000}"/>
    <cellStyle name="Note 2 2 2 3 2 2 2 2" xfId="26805" xr:uid="{00000000-0005-0000-0000-0000B7680000}"/>
    <cellStyle name="Note 2 2 2 3 2 2 3" xfId="26806" xr:uid="{00000000-0005-0000-0000-0000B8680000}"/>
    <cellStyle name="Note 2 2 2 3 2 2 4" xfId="26807" xr:uid="{00000000-0005-0000-0000-0000B9680000}"/>
    <cellStyle name="Note 2 2 2 3 2 20" xfId="26808" xr:uid="{00000000-0005-0000-0000-0000BA680000}"/>
    <cellStyle name="Note 2 2 2 3 2 20 2" xfId="26809" xr:uid="{00000000-0005-0000-0000-0000BB680000}"/>
    <cellStyle name="Note 2 2 2 3 2 20 2 2" xfId="26810" xr:uid="{00000000-0005-0000-0000-0000BC680000}"/>
    <cellStyle name="Note 2 2 2 3 2 20 3" xfId="26811" xr:uid="{00000000-0005-0000-0000-0000BD680000}"/>
    <cellStyle name="Note 2 2 2 3 2 21" xfId="26812" xr:uid="{00000000-0005-0000-0000-0000BE680000}"/>
    <cellStyle name="Note 2 2 2 3 2 21 2" xfId="26813" xr:uid="{00000000-0005-0000-0000-0000BF680000}"/>
    <cellStyle name="Note 2 2 2 3 2 22" xfId="26814" xr:uid="{00000000-0005-0000-0000-0000C0680000}"/>
    <cellStyle name="Note 2 2 2 3 2 23" xfId="26815" xr:uid="{00000000-0005-0000-0000-0000C1680000}"/>
    <cellStyle name="Note 2 2 2 3 2 3" xfId="26816" xr:uid="{00000000-0005-0000-0000-0000C2680000}"/>
    <cellStyle name="Note 2 2 2 3 2 3 2" xfId="26817" xr:uid="{00000000-0005-0000-0000-0000C3680000}"/>
    <cellStyle name="Note 2 2 2 3 2 3 2 2" xfId="26818" xr:uid="{00000000-0005-0000-0000-0000C4680000}"/>
    <cellStyle name="Note 2 2 2 3 2 3 3" xfId="26819" xr:uid="{00000000-0005-0000-0000-0000C5680000}"/>
    <cellStyle name="Note 2 2 2 3 2 3 4" xfId="26820" xr:uid="{00000000-0005-0000-0000-0000C6680000}"/>
    <cellStyle name="Note 2 2 2 3 2 4" xfId="26821" xr:uid="{00000000-0005-0000-0000-0000C7680000}"/>
    <cellStyle name="Note 2 2 2 3 2 4 2" xfId="26822" xr:uid="{00000000-0005-0000-0000-0000C8680000}"/>
    <cellStyle name="Note 2 2 2 3 2 4 2 2" xfId="26823" xr:uid="{00000000-0005-0000-0000-0000C9680000}"/>
    <cellStyle name="Note 2 2 2 3 2 4 3" xfId="26824" xr:uid="{00000000-0005-0000-0000-0000CA680000}"/>
    <cellStyle name="Note 2 2 2 3 2 5" xfId="26825" xr:uid="{00000000-0005-0000-0000-0000CB680000}"/>
    <cellStyle name="Note 2 2 2 3 2 5 2" xfId="26826" xr:uid="{00000000-0005-0000-0000-0000CC680000}"/>
    <cellStyle name="Note 2 2 2 3 2 5 2 2" xfId="26827" xr:uid="{00000000-0005-0000-0000-0000CD680000}"/>
    <cellStyle name="Note 2 2 2 3 2 5 3" xfId="26828" xr:uid="{00000000-0005-0000-0000-0000CE680000}"/>
    <cellStyle name="Note 2 2 2 3 2 6" xfId="26829" xr:uid="{00000000-0005-0000-0000-0000CF680000}"/>
    <cellStyle name="Note 2 2 2 3 2 6 2" xfId="26830" xr:uid="{00000000-0005-0000-0000-0000D0680000}"/>
    <cellStyle name="Note 2 2 2 3 2 6 2 2" xfId="26831" xr:uid="{00000000-0005-0000-0000-0000D1680000}"/>
    <cellStyle name="Note 2 2 2 3 2 6 3" xfId="26832" xr:uid="{00000000-0005-0000-0000-0000D2680000}"/>
    <cellStyle name="Note 2 2 2 3 2 7" xfId="26833" xr:uid="{00000000-0005-0000-0000-0000D3680000}"/>
    <cellStyle name="Note 2 2 2 3 2 7 2" xfId="26834" xr:uid="{00000000-0005-0000-0000-0000D4680000}"/>
    <cellStyle name="Note 2 2 2 3 2 7 2 2" xfId="26835" xr:uid="{00000000-0005-0000-0000-0000D5680000}"/>
    <cellStyle name="Note 2 2 2 3 2 7 3" xfId="26836" xr:uid="{00000000-0005-0000-0000-0000D6680000}"/>
    <cellStyle name="Note 2 2 2 3 2 8" xfId="26837" xr:uid="{00000000-0005-0000-0000-0000D7680000}"/>
    <cellStyle name="Note 2 2 2 3 2 8 2" xfId="26838" xr:uid="{00000000-0005-0000-0000-0000D8680000}"/>
    <cellStyle name="Note 2 2 2 3 2 8 2 2" xfId="26839" xr:uid="{00000000-0005-0000-0000-0000D9680000}"/>
    <cellStyle name="Note 2 2 2 3 2 8 3" xfId="26840" xr:uid="{00000000-0005-0000-0000-0000DA680000}"/>
    <cellStyle name="Note 2 2 2 3 2 9" xfId="26841" xr:uid="{00000000-0005-0000-0000-0000DB680000}"/>
    <cellStyle name="Note 2 2 2 3 2 9 2" xfId="26842" xr:uid="{00000000-0005-0000-0000-0000DC680000}"/>
    <cellStyle name="Note 2 2 2 3 2 9 2 2" xfId="26843" xr:uid="{00000000-0005-0000-0000-0000DD680000}"/>
    <cellStyle name="Note 2 2 2 3 2 9 3" xfId="26844" xr:uid="{00000000-0005-0000-0000-0000DE680000}"/>
    <cellStyle name="Note 2 2 2 3 20" xfId="26845" xr:uid="{00000000-0005-0000-0000-0000DF680000}"/>
    <cellStyle name="Note 2 2 2 3 3" xfId="26846" xr:uid="{00000000-0005-0000-0000-0000E0680000}"/>
    <cellStyle name="Note 2 2 2 3 3 2" xfId="26847" xr:uid="{00000000-0005-0000-0000-0000E1680000}"/>
    <cellStyle name="Note 2 2 2 3 3 2 2" xfId="26848" xr:uid="{00000000-0005-0000-0000-0000E2680000}"/>
    <cellStyle name="Note 2 2 2 3 3 3" xfId="26849" xr:uid="{00000000-0005-0000-0000-0000E3680000}"/>
    <cellStyle name="Note 2 2 2 3 3 4" xfId="26850" xr:uid="{00000000-0005-0000-0000-0000E4680000}"/>
    <cellStyle name="Note 2 2 2 3 4" xfId="26851" xr:uid="{00000000-0005-0000-0000-0000E5680000}"/>
    <cellStyle name="Note 2 2 2 3 4 2" xfId="26852" xr:uid="{00000000-0005-0000-0000-0000E6680000}"/>
    <cellStyle name="Note 2 2 2 3 4 2 2" xfId="26853" xr:uid="{00000000-0005-0000-0000-0000E7680000}"/>
    <cellStyle name="Note 2 2 2 3 4 3" xfId="26854" xr:uid="{00000000-0005-0000-0000-0000E8680000}"/>
    <cellStyle name="Note 2 2 2 3 4 4" xfId="26855" xr:uid="{00000000-0005-0000-0000-0000E9680000}"/>
    <cellStyle name="Note 2 2 2 3 5" xfId="26856" xr:uid="{00000000-0005-0000-0000-0000EA680000}"/>
    <cellStyle name="Note 2 2 2 3 5 2" xfId="26857" xr:uid="{00000000-0005-0000-0000-0000EB680000}"/>
    <cellStyle name="Note 2 2 2 3 5 2 2" xfId="26858" xr:uid="{00000000-0005-0000-0000-0000EC680000}"/>
    <cellStyle name="Note 2 2 2 3 5 3" xfId="26859" xr:uid="{00000000-0005-0000-0000-0000ED680000}"/>
    <cellStyle name="Note 2 2 2 3 6" xfId="26860" xr:uid="{00000000-0005-0000-0000-0000EE680000}"/>
    <cellStyle name="Note 2 2 2 3 6 2" xfId="26861" xr:uid="{00000000-0005-0000-0000-0000EF680000}"/>
    <cellStyle name="Note 2 2 2 3 6 2 2" xfId="26862" xr:uid="{00000000-0005-0000-0000-0000F0680000}"/>
    <cellStyle name="Note 2 2 2 3 6 3" xfId="26863" xr:uid="{00000000-0005-0000-0000-0000F1680000}"/>
    <cellStyle name="Note 2 2 2 3 7" xfId="26864" xr:uid="{00000000-0005-0000-0000-0000F2680000}"/>
    <cellStyle name="Note 2 2 2 3 7 2" xfId="26865" xr:uid="{00000000-0005-0000-0000-0000F3680000}"/>
    <cellStyle name="Note 2 2 2 3 7 2 2" xfId="26866" xr:uid="{00000000-0005-0000-0000-0000F4680000}"/>
    <cellStyle name="Note 2 2 2 3 7 3" xfId="26867" xr:uid="{00000000-0005-0000-0000-0000F5680000}"/>
    <cellStyle name="Note 2 2 2 3 8" xfId="26868" xr:uid="{00000000-0005-0000-0000-0000F6680000}"/>
    <cellStyle name="Note 2 2 2 3 8 2" xfId="26869" xr:uid="{00000000-0005-0000-0000-0000F7680000}"/>
    <cellStyle name="Note 2 2 2 3 8 2 2" xfId="26870" xr:uid="{00000000-0005-0000-0000-0000F8680000}"/>
    <cellStyle name="Note 2 2 2 3 8 3" xfId="26871" xr:uid="{00000000-0005-0000-0000-0000F9680000}"/>
    <cellStyle name="Note 2 2 2 3 9" xfId="26872" xr:uid="{00000000-0005-0000-0000-0000FA680000}"/>
    <cellStyle name="Note 2 2 2 3 9 2" xfId="26873" xr:uid="{00000000-0005-0000-0000-0000FB680000}"/>
    <cellStyle name="Note 2 2 2 3 9 2 2" xfId="26874" xr:uid="{00000000-0005-0000-0000-0000FC680000}"/>
    <cellStyle name="Note 2 2 2 3 9 3" xfId="26875" xr:uid="{00000000-0005-0000-0000-0000FD680000}"/>
    <cellStyle name="Note 2 2 2 4" xfId="26876" xr:uid="{00000000-0005-0000-0000-0000FE680000}"/>
    <cellStyle name="Note 2 2 2 4 10" xfId="26877" xr:uid="{00000000-0005-0000-0000-0000FF680000}"/>
    <cellStyle name="Note 2 2 2 4 10 2" xfId="26878" xr:uid="{00000000-0005-0000-0000-000000690000}"/>
    <cellStyle name="Note 2 2 2 4 10 2 2" xfId="26879" xr:uid="{00000000-0005-0000-0000-000001690000}"/>
    <cellStyle name="Note 2 2 2 4 10 3" xfId="26880" xr:uid="{00000000-0005-0000-0000-000002690000}"/>
    <cellStyle name="Note 2 2 2 4 11" xfId="26881" xr:uid="{00000000-0005-0000-0000-000003690000}"/>
    <cellStyle name="Note 2 2 2 4 11 2" xfId="26882" xr:uid="{00000000-0005-0000-0000-000004690000}"/>
    <cellStyle name="Note 2 2 2 4 11 2 2" xfId="26883" xr:uid="{00000000-0005-0000-0000-000005690000}"/>
    <cellStyle name="Note 2 2 2 4 11 3" xfId="26884" xr:uid="{00000000-0005-0000-0000-000006690000}"/>
    <cellStyle name="Note 2 2 2 4 12" xfId="26885" xr:uid="{00000000-0005-0000-0000-000007690000}"/>
    <cellStyle name="Note 2 2 2 4 12 2" xfId="26886" xr:uid="{00000000-0005-0000-0000-000008690000}"/>
    <cellStyle name="Note 2 2 2 4 12 2 2" xfId="26887" xr:uid="{00000000-0005-0000-0000-000009690000}"/>
    <cellStyle name="Note 2 2 2 4 12 3" xfId="26888" xr:uid="{00000000-0005-0000-0000-00000A690000}"/>
    <cellStyle name="Note 2 2 2 4 13" xfId="26889" xr:uid="{00000000-0005-0000-0000-00000B690000}"/>
    <cellStyle name="Note 2 2 2 4 13 2" xfId="26890" xr:uid="{00000000-0005-0000-0000-00000C690000}"/>
    <cellStyle name="Note 2 2 2 4 13 2 2" xfId="26891" xr:uid="{00000000-0005-0000-0000-00000D690000}"/>
    <cellStyle name="Note 2 2 2 4 13 3" xfId="26892" xr:uid="{00000000-0005-0000-0000-00000E690000}"/>
    <cellStyle name="Note 2 2 2 4 14" xfId="26893" xr:uid="{00000000-0005-0000-0000-00000F690000}"/>
    <cellStyle name="Note 2 2 2 4 14 2" xfId="26894" xr:uid="{00000000-0005-0000-0000-000010690000}"/>
    <cellStyle name="Note 2 2 2 4 14 2 2" xfId="26895" xr:uid="{00000000-0005-0000-0000-000011690000}"/>
    <cellStyle name="Note 2 2 2 4 14 3" xfId="26896" xr:uid="{00000000-0005-0000-0000-000012690000}"/>
    <cellStyle name="Note 2 2 2 4 15" xfId="26897" xr:uid="{00000000-0005-0000-0000-000013690000}"/>
    <cellStyle name="Note 2 2 2 4 15 2" xfId="26898" xr:uid="{00000000-0005-0000-0000-000014690000}"/>
    <cellStyle name="Note 2 2 2 4 15 2 2" xfId="26899" xr:uid="{00000000-0005-0000-0000-000015690000}"/>
    <cellStyle name="Note 2 2 2 4 15 3" xfId="26900" xr:uid="{00000000-0005-0000-0000-000016690000}"/>
    <cellStyle name="Note 2 2 2 4 16" xfId="26901" xr:uid="{00000000-0005-0000-0000-000017690000}"/>
    <cellStyle name="Note 2 2 2 4 16 2" xfId="26902" xr:uid="{00000000-0005-0000-0000-000018690000}"/>
    <cellStyle name="Note 2 2 2 4 16 2 2" xfId="26903" xr:uid="{00000000-0005-0000-0000-000019690000}"/>
    <cellStyle name="Note 2 2 2 4 16 3" xfId="26904" xr:uid="{00000000-0005-0000-0000-00001A690000}"/>
    <cellStyle name="Note 2 2 2 4 17" xfId="26905" xr:uid="{00000000-0005-0000-0000-00001B690000}"/>
    <cellStyle name="Note 2 2 2 4 17 2" xfId="26906" xr:uid="{00000000-0005-0000-0000-00001C690000}"/>
    <cellStyle name="Note 2 2 2 4 17 2 2" xfId="26907" xr:uid="{00000000-0005-0000-0000-00001D690000}"/>
    <cellStyle name="Note 2 2 2 4 17 3" xfId="26908" xr:uid="{00000000-0005-0000-0000-00001E690000}"/>
    <cellStyle name="Note 2 2 2 4 18" xfId="26909" xr:uid="{00000000-0005-0000-0000-00001F690000}"/>
    <cellStyle name="Note 2 2 2 4 18 2" xfId="26910" xr:uid="{00000000-0005-0000-0000-000020690000}"/>
    <cellStyle name="Note 2 2 2 4 18 2 2" xfId="26911" xr:uid="{00000000-0005-0000-0000-000021690000}"/>
    <cellStyle name="Note 2 2 2 4 18 3" xfId="26912" xr:uid="{00000000-0005-0000-0000-000022690000}"/>
    <cellStyle name="Note 2 2 2 4 19" xfId="26913" xr:uid="{00000000-0005-0000-0000-000023690000}"/>
    <cellStyle name="Note 2 2 2 4 19 2" xfId="26914" xr:uid="{00000000-0005-0000-0000-000024690000}"/>
    <cellStyle name="Note 2 2 2 4 19 2 2" xfId="26915" xr:uid="{00000000-0005-0000-0000-000025690000}"/>
    <cellStyle name="Note 2 2 2 4 19 3" xfId="26916" xr:uid="{00000000-0005-0000-0000-000026690000}"/>
    <cellStyle name="Note 2 2 2 4 2" xfId="26917" xr:uid="{00000000-0005-0000-0000-000027690000}"/>
    <cellStyle name="Note 2 2 2 4 2 10" xfId="26918" xr:uid="{00000000-0005-0000-0000-000028690000}"/>
    <cellStyle name="Note 2 2 2 4 2 10 2" xfId="26919" xr:uid="{00000000-0005-0000-0000-000029690000}"/>
    <cellStyle name="Note 2 2 2 4 2 10 2 2" xfId="26920" xr:uid="{00000000-0005-0000-0000-00002A690000}"/>
    <cellStyle name="Note 2 2 2 4 2 10 3" xfId="26921" xr:uid="{00000000-0005-0000-0000-00002B690000}"/>
    <cellStyle name="Note 2 2 2 4 2 11" xfId="26922" xr:uid="{00000000-0005-0000-0000-00002C690000}"/>
    <cellStyle name="Note 2 2 2 4 2 11 2" xfId="26923" xr:uid="{00000000-0005-0000-0000-00002D690000}"/>
    <cellStyle name="Note 2 2 2 4 2 11 2 2" xfId="26924" xr:uid="{00000000-0005-0000-0000-00002E690000}"/>
    <cellStyle name="Note 2 2 2 4 2 11 3" xfId="26925" xr:uid="{00000000-0005-0000-0000-00002F690000}"/>
    <cellStyle name="Note 2 2 2 4 2 12" xfId="26926" xr:uid="{00000000-0005-0000-0000-000030690000}"/>
    <cellStyle name="Note 2 2 2 4 2 12 2" xfId="26927" xr:uid="{00000000-0005-0000-0000-000031690000}"/>
    <cellStyle name="Note 2 2 2 4 2 12 2 2" xfId="26928" xr:uid="{00000000-0005-0000-0000-000032690000}"/>
    <cellStyle name="Note 2 2 2 4 2 12 3" xfId="26929" xr:uid="{00000000-0005-0000-0000-000033690000}"/>
    <cellStyle name="Note 2 2 2 4 2 13" xfId="26930" xr:uid="{00000000-0005-0000-0000-000034690000}"/>
    <cellStyle name="Note 2 2 2 4 2 13 2" xfId="26931" xr:uid="{00000000-0005-0000-0000-000035690000}"/>
    <cellStyle name="Note 2 2 2 4 2 13 2 2" xfId="26932" xr:uid="{00000000-0005-0000-0000-000036690000}"/>
    <cellStyle name="Note 2 2 2 4 2 13 3" xfId="26933" xr:uid="{00000000-0005-0000-0000-000037690000}"/>
    <cellStyle name="Note 2 2 2 4 2 14" xfId="26934" xr:uid="{00000000-0005-0000-0000-000038690000}"/>
    <cellStyle name="Note 2 2 2 4 2 14 2" xfId="26935" xr:uid="{00000000-0005-0000-0000-000039690000}"/>
    <cellStyle name="Note 2 2 2 4 2 14 2 2" xfId="26936" xr:uid="{00000000-0005-0000-0000-00003A690000}"/>
    <cellStyle name="Note 2 2 2 4 2 14 3" xfId="26937" xr:uid="{00000000-0005-0000-0000-00003B690000}"/>
    <cellStyle name="Note 2 2 2 4 2 15" xfId="26938" xr:uid="{00000000-0005-0000-0000-00003C690000}"/>
    <cellStyle name="Note 2 2 2 4 2 15 2" xfId="26939" xr:uid="{00000000-0005-0000-0000-00003D690000}"/>
    <cellStyle name="Note 2 2 2 4 2 15 2 2" xfId="26940" xr:uid="{00000000-0005-0000-0000-00003E690000}"/>
    <cellStyle name="Note 2 2 2 4 2 15 3" xfId="26941" xr:uid="{00000000-0005-0000-0000-00003F690000}"/>
    <cellStyle name="Note 2 2 2 4 2 16" xfId="26942" xr:uid="{00000000-0005-0000-0000-000040690000}"/>
    <cellStyle name="Note 2 2 2 4 2 16 2" xfId="26943" xr:uid="{00000000-0005-0000-0000-000041690000}"/>
    <cellStyle name="Note 2 2 2 4 2 16 2 2" xfId="26944" xr:uid="{00000000-0005-0000-0000-000042690000}"/>
    <cellStyle name="Note 2 2 2 4 2 16 3" xfId="26945" xr:uid="{00000000-0005-0000-0000-000043690000}"/>
    <cellStyle name="Note 2 2 2 4 2 17" xfId="26946" xr:uid="{00000000-0005-0000-0000-000044690000}"/>
    <cellStyle name="Note 2 2 2 4 2 17 2" xfId="26947" xr:uid="{00000000-0005-0000-0000-000045690000}"/>
    <cellStyle name="Note 2 2 2 4 2 17 2 2" xfId="26948" xr:uid="{00000000-0005-0000-0000-000046690000}"/>
    <cellStyle name="Note 2 2 2 4 2 17 3" xfId="26949" xr:uid="{00000000-0005-0000-0000-000047690000}"/>
    <cellStyle name="Note 2 2 2 4 2 18" xfId="26950" xr:uid="{00000000-0005-0000-0000-000048690000}"/>
    <cellStyle name="Note 2 2 2 4 2 18 2" xfId="26951" xr:uid="{00000000-0005-0000-0000-000049690000}"/>
    <cellStyle name="Note 2 2 2 4 2 18 2 2" xfId="26952" xr:uid="{00000000-0005-0000-0000-00004A690000}"/>
    <cellStyle name="Note 2 2 2 4 2 18 3" xfId="26953" xr:uid="{00000000-0005-0000-0000-00004B690000}"/>
    <cellStyle name="Note 2 2 2 4 2 19" xfId="26954" xr:uid="{00000000-0005-0000-0000-00004C690000}"/>
    <cellStyle name="Note 2 2 2 4 2 19 2" xfId="26955" xr:uid="{00000000-0005-0000-0000-00004D690000}"/>
    <cellStyle name="Note 2 2 2 4 2 19 2 2" xfId="26956" xr:uid="{00000000-0005-0000-0000-00004E690000}"/>
    <cellStyle name="Note 2 2 2 4 2 19 3" xfId="26957" xr:uid="{00000000-0005-0000-0000-00004F690000}"/>
    <cellStyle name="Note 2 2 2 4 2 2" xfId="26958" xr:uid="{00000000-0005-0000-0000-000050690000}"/>
    <cellStyle name="Note 2 2 2 4 2 2 2" xfId="26959" xr:uid="{00000000-0005-0000-0000-000051690000}"/>
    <cellStyle name="Note 2 2 2 4 2 2 2 2" xfId="26960" xr:uid="{00000000-0005-0000-0000-000052690000}"/>
    <cellStyle name="Note 2 2 2 4 2 2 3" xfId="26961" xr:uid="{00000000-0005-0000-0000-000053690000}"/>
    <cellStyle name="Note 2 2 2 4 2 2 4" xfId="26962" xr:uid="{00000000-0005-0000-0000-000054690000}"/>
    <cellStyle name="Note 2 2 2 4 2 20" xfId="26963" xr:uid="{00000000-0005-0000-0000-000055690000}"/>
    <cellStyle name="Note 2 2 2 4 2 20 2" xfId="26964" xr:uid="{00000000-0005-0000-0000-000056690000}"/>
    <cellStyle name="Note 2 2 2 4 2 20 2 2" xfId="26965" xr:uid="{00000000-0005-0000-0000-000057690000}"/>
    <cellStyle name="Note 2 2 2 4 2 20 3" xfId="26966" xr:uid="{00000000-0005-0000-0000-000058690000}"/>
    <cellStyle name="Note 2 2 2 4 2 21" xfId="26967" xr:uid="{00000000-0005-0000-0000-000059690000}"/>
    <cellStyle name="Note 2 2 2 4 2 21 2" xfId="26968" xr:uid="{00000000-0005-0000-0000-00005A690000}"/>
    <cellStyle name="Note 2 2 2 4 2 22" xfId="26969" xr:uid="{00000000-0005-0000-0000-00005B690000}"/>
    <cellStyle name="Note 2 2 2 4 2 23" xfId="26970" xr:uid="{00000000-0005-0000-0000-00005C690000}"/>
    <cellStyle name="Note 2 2 2 4 2 3" xfId="26971" xr:uid="{00000000-0005-0000-0000-00005D690000}"/>
    <cellStyle name="Note 2 2 2 4 2 3 2" xfId="26972" xr:uid="{00000000-0005-0000-0000-00005E690000}"/>
    <cellStyle name="Note 2 2 2 4 2 3 2 2" xfId="26973" xr:uid="{00000000-0005-0000-0000-00005F690000}"/>
    <cellStyle name="Note 2 2 2 4 2 3 3" xfId="26974" xr:uid="{00000000-0005-0000-0000-000060690000}"/>
    <cellStyle name="Note 2 2 2 4 2 4" xfId="26975" xr:uid="{00000000-0005-0000-0000-000061690000}"/>
    <cellStyle name="Note 2 2 2 4 2 4 2" xfId="26976" xr:uid="{00000000-0005-0000-0000-000062690000}"/>
    <cellStyle name="Note 2 2 2 4 2 4 2 2" xfId="26977" xr:uid="{00000000-0005-0000-0000-000063690000}"/>
    <cellStyle name="Note 2 2 2 4 2 4 3" xfId="26978" xr:uid="{00000000-0005-0000-0000-000064690000}"/>
    <cellStyle name="Note 2 2 2 4 2 5" xfId="26979" xr:uid="{00000000-0005-0000-0000-000065690000}"/>
    <cellStyle name="Note 2 2 2 4 2 5 2" xfId="26980" xr:uid="{00000000-0005-0000-0000-000066690000}"/>
    <cellStyle name="Note 2 2 2 4 2 5 2 2" xfId="26981" xr:uid="{00000000-0005-0000-0000-000067690000}"/>
    <cellStyle name="Note 2 2 2 4 2 5 3" xfId="26982" xr:uid="{00000000-0005-0000-0000-000068690000}"/>
    <cellStyle name="Note 2 2 2 4 2 6" xfId="26983" xr:uid="{00000000-0005-0000-0000-000069690000}"/>
    <cellStyle name="Note 2 2 2 4 2 6 2" xfId="26984" xr:uid="{00000000-0005-0000-0000-00006A690000}"/>
    <cellStyle name="Note 2 2 2 4 2 6 2 2" xfId="26985" xr:uid="{00000000-0005-0000-0000-00006B690000}"/>
    <cellStyle name="Note 2 2 2 4 2 6 3" xfId="26986" xr:uid="{00000000-0005-0000-0000-00006C690000}"/>
    <cellStyle name="Note 2 2 2 4 2 7" xfId="26987" xr:uid="{00000000-0005-0000-0000-00006D690000}"/>
    <cellStyle name="Note 2 2 2 4 2 7 2" xfId="26988" xr:uid="{00000000-0005-0000-0000-00006E690000}"/>
    <cellStyle name="Note 2 2 2 4 2 7 2 2" xfId="26989" xr:uid="{00000000-0005-0000-0000-00006F690000}"/>
    <cellStyle name="Note 2 2 2 4 2 7 3" xfId="26990" xr:uid="{00000000-0005-0000-0000-000070690000}"/>
    <cellStyle name="Note 2 2 2 4 2 8" xfId="26991" xr:uid="{00000000-0005-0000-0000-000071690000}"/>
    <cellStyle name="Note 2 2 2 4 2 8 2" xfId="26992" xr:uid="{00000000-0005-0000-0000-000072690000}"/>
    <cellStyle name="Note 2 2 2 4 2 8 2 2" xfId="26993" xr:uid="{00000000-0005-0000-0000-000073690000}"/>
    <cellStyle name="Note 2 2 2 4 2 8 3" xfId="26994" xr:uid="{00000000-0005-0000-0000-000074690000}"/>
    <cellStyle name="Note 2 2 2 4 2 9" xfId="26995" xr:uid="{00000000-0005-0000-0000-000075690000}"/>
    <cellStyle name="Note 2 2 2 4 2 9 2" xfId="26996" xr:uid="{00000000-0005-0000-0000-000076690000}"/>
    <cellStyle name="Note 2 2 2 4 2 9 2 2" xfId="26997" xr:uid="{00000000-0005-0000-0000-000077690000}"/>
    <cellStyle name="Note 2 2 2 4 2 9 3" xfId="26998" xr:uid="{00000000-0005-0000-0000-000078690000}"/>
    <cellStyle name="Note 2 2 2 4 20" xfId="26999" xr:uid="{00000000-0005-0000-0000-000079690000}"/>
    <cellStyle name="Note 2 2 2 4 20 2" xfId="27000" xr:uid="{00000000-0005-0000-0000-00007A690000}"/>
    <cellStyle name="Note 2 2 2 4 20 2 2" xfId="27001" xr:uid="{00000000-0005-0000-0000-00007B690000}"/>
    <cellStyle name="Note 2 2 2 4 20 3" xfId="27002" xr:uid="{00000000-0005-0000-0000-00007C690000}"/>
    <cellStyle name="Note 2 2 2 4 21" xfId="27003" xr:uid="{00000000-0005-0000-0000-00007D690000}"/>
    <cellStyle name="Note 2 2 2 4 21 2" xfId="27004" xr:uid="{00000000-0005-0000-0000-00007E690000}"/>
    <cellStyle name="Note 2 2 2 4 21 2 2" xfId="27005" xr:uid="{00000000-0005-0000-0000-00007F690000}"/>
    <cellStyle name="Note 2 2 2 4 21 3" xfId="27006" xr:uid="{00000000-0005-0000-0000-000080690000}"/>
    <cellStyle name="Note 2 2 2 4 22" xfId="27007" xr:uid="{00000000-0005-0000-0000-000081690000}"/>
    <cellStyle name="Note 2 2 2 4 22 2" xfId="27008" xr:uid="{00000000-0005-0000-0000-000082690000}"/>
    <cellStyle name="Note 2 2 2 4 23" xfId="27009" xr:uid="{00000000-0005-0000-0000-000083690000}"/>
    <cellStyle name="Note 2 2 2 4 24" xfId="27010" xr:uid="{00000000-0005-0000-0000-000084690000}"/>
    <cellStyle name="Note 2 2 2 4 3" xfId="27011" xr:uid="{00000000-0005-0000-0000-000085690000}"/>
    <cellStyle name="Note 2 2 2 4 3 2" xfId="27012" xr:uid="{00000000-0005-0000-0000-000086690000}"/>
    <cellStyle name="Note 2 2 2 4 3 2 2" xfId="27013" xr:uid="{00000000-0005-0000-0000-000087690000}"/>
    <cellStyle name="Note 2 2 2 4 3 3" xfId="27014" xr:uid="{00000000-0005-0000-0000-000088690000}"/>
    <cellStyle name="Note 2 2 2 4 3 4" xfId="27015" xr:uid="{00000000-0005-0000-0000-000089690000}"/>
    <cellStyle name="Note 2 2 2 4 4" xfId="27016" xr:uid="{00000000-0005-0000-0000-00008A690000}"/>
    <cellStyle name="Note 2 2 2 4 4 2" xfId="27017" xr:uid="{00000000-0005-0000-0000-00008B690000}"/>
    <cellStyle name="Note 2 2 2 4 4 2 2" xfId="27018" xr:uid="{00000000-0005-0000-0000-00008C690000}"/>
    <cellStyle name="Note 2 2 2 4 4 3" xfId="27019" xr:uid="{00000000-0005-0000-0000-00008D690000}"/>
    <cellStyle name="Note 2 2 2 4 4 4" xfId="27020" xr:uid="{00000000-0005-0000-0000-00008E690000}"/>
    <cellStyle name="Note 2 2 2 4 5" xfId="27021" xr:uid="{00000000-0005-0000-0000-00008F690000}"/>
    <cellStyle name="Note 2 2 2 4 5 2" xfId="27022" xr:uid="{00000000-0005-0000-0000-000090690000}"/>
    <cellStyle name="Note 2 2 2 4 5 2 2" xfId="27023" xr:uid="{00000000-0005-0000-0000-000091690000}"/>
    <cellStyle name="Note 2 2 2 4 5 3" xfId="27024" xr:uid="{00000000-0005-0000-0000-000092690000}"/>
    <cellStyle name="Note 2 2 2 4 6" xfId="27025" xr:uid="{00000000-0005-0000-0000-000093690000}"/>
    <cellStyle name="Note 2 2 2 4 6 2" xfId="27026" xr:uid="{00000000-0005-0000-0000-000094690000}"/>
    <cellStyle name="Note 2 2 2 4 6 2 2" xfId="27027" xr:uid="{00000000-0005-0000-0000-000095690000}"/>
    <cellStyle name="Note 2 2 2 4 6 3" xfId="27028" xr:uid="{00000000-0005-0000-0000-000096690000}"/>
    <cellStyle name="Note 2 2 2 4 7" xfId="27029" xr:uid="{00000000-0005-0000-0000-000097690000}"/>
    <cellStyle name="Note 2 2 2 4 7 2" xfId="27030" xr:uid="{00000000-0005-0000-0000-000098690000}"/>
    <cellStyle name="Note 2 2 2 4 7 2 2" xfId="27031" xr:uid="{00000000-0005-0000-0000-000099690000}"/>
    <cellStyle name="Note 2 2 2 4 7 3" xfId="27032" xr:uid="{00000000-0005-0000-0000-00009A690000}"/>
    <cellStyle name="Note 2 2 2 4 8" xfId="27033" xr:uid="{00000000-0005-0000-0000-00009B690000}"/>
    <cellStyle name="Note 2 2 2 4 8 2" xfId="27034" xr:uid="{00000000-0005-0000-0000-00009C690000}"/>
    <cellStyle name="Note 2 2 2 4 8 2 2" xfId="27035" xr:uid="{00000000-0005-0000-0000-00009D690000}"/>
    <cellStyle name="Note 2 2 2 4 8 3" xfId="27036" xr:uid="{00000000-0005-0000-0000-00009E690000}"/>
    <cellStyle name="Note 2 2 2 4 9" xfId="27037" xr:uid="{00000000-0005-0000-0000-00009F690000}"/>
    <cellStyle name="Note 2 2 2 4 9 2" xfId="27038" xr:uid="{00000000-0005-0000-0000-0000A0690000}"/>
    <cellStyle name="Note 2 2 2 4 9 2 2" xfId="27039" xr:uid="{00000000-0005-0000-0000-0000A1690000}"/>
    <cellStyle name="Note 2 2 2 4 9 3" xfId="27040" xr:uid="{00000000-0005-0000-0000-0000A2690000}"/>
    <cellStyle name="Note 2 2 2 5" xfId="27041" xr:uid="{00000000-0005-0000-0000-0000A3690000}"/>
    <cellStyle name="Note 2 2 2 5 10" xfId="27042" xr:uid="{00000000-0005-0000-0000-0000A4690000}"/>
    <cellStyle name="Note 2 2 2 5 10 2" xfId="27043" xr:uid="{00000000-0005-0000-0000-0000A5690000}"/>
    <cellStyle name="Note 2 2 2 5 10 2 2" xfId="27044" xr:uid="{00000000-0005-0000-0000-0000A6690000}"/>
    <cellStyle name="Note 2 2 2 5 10 3" xfId="27045" xr:uid="{00000000-0005-0000-0000-0000A7690000}"/>
    <cellStyle name="Note 2 2 2 5 11" xfId="27046" xr:uid="{00000000-0005-0000-0000-0000A8690000}"/>
    <cellStyle name="Note 2 2 2 5 11 2" xfId="27047" xr:uid="{00000000-0005-0000-0000-0000A9690000}"/>
    <cellStyle name="Note 2 2 2 5 11 2 2" xfId="27048" xr:uid="{00000000-0005-0000-0000-0000AA690000}"/>
    <cellStyle name="Note 2 2 2 5 11 3" xfId="27049" xr:uid="{00000000-0005-0000-0000-0000AB690000}"/>
    <cellStyle name="Note 2 2 2 5 12" xfId="27050" xr:uid="{00000000-0005-0000-0000-0000AC690000}"/>
    <cellStyle name="Note 2 2 2 5 12 2" xfId="27051" xr:uid="{00000000-0005-0000-0000-0000AD690000}"/>
    <cellStyle name="Note 2 2 2 5 12 2 2" xfId="27052" xr:uid="{00000000-0005-0000-0000-0000AE690000}"/>
    <cellStyle name="Note 2 2 2 5 12 3" xfId="27053" xr:uid="{00000000-0005-0000-0000-0000AF690000}"/>
    <cellStyle name="Note 2 2 2 5 13" xfId="27054" xr:uid="{00000000-0005-0000-0000-0000B0690000}"/>
    <cellStyle name="Note 2 2 2 5 13 2" xfId="27055" xr:uid="{00000000-0005-0000-0000-0000B1690000}"/>
    <cellStyle name="Note 2 2 2 5 13 2 2" xfId="27056" xr:uid="{00000000-0005-0000-0000-0000B2690000}"/>
    <cellStyle name="Note 2 2 2 5 13 3" xfId="27057" xr:uid="{00000000-0005-0000-0000-0000B3690000}"/>
    <cellStyle name="Note 2 2 2 5 14" xfId="27058" xr:uid="{00000000-0005-0000-0000-0000B4690000}"/>
    <cellStyle name="Note 2 2 2 5 14 2" xfId="27059" xr:uid="{00000000-0005-0000-0000-0000B5690000}"/>
    <cellStyle name="Note 2 2 2 5 14 2 2" xfId="27060" xr:uid="{00000000-0005-0000-0000-0000B6690000}"/>
    <cellStyle name="Note 2 2 2 5 14 3" xfId="27061" xr:uid="{00000000-0005-0000-0000-0000B7690000}"/>
    <cellStyle name="Note 2 2 2 5 15" xfId="27062" xr:uid="{00000000-0005-0000-0000-0000B8690000}"/>
    <cellStyle name="Note 2 2 2 5 15 2" xfId="27063" xr:uid="{00000000-0005-0000-0000-0000B9690000}"/>
    <cellStyle name="Note 2 2 2 5 15 2 2" xfId="27064" xr:uid="{00000000-0005-0000-0000-0000BA690000}"/>
    <cellStyle name="Note 2 2 2 5 15 3" xfId="27065" xr:uid="{00000000-0005-0000-0000-0000BB690000}"/>
    <cellStyle name="Note 2 2 2 5 16" xfId="27066" xr:uid="{00000000-0005-0000-0000-0000BC690000}"/>
    <cellStyle name="Note 2 2 2 5 16 2" xfId="27067" xr:uid="{00000000-0005-0000-0000-0000BD690000}"/>
    <cellStyle name="Note 2 2 2 5 16 2 2" xfId="27068" xr:uid="{00000000-0005-0000-0000-0000BE690000}"/>
    <cellStyle name="Note 2 2 2 5 16 3" xfId="27069" xr:uid="{00000000-0005-0000-0000-0000BF690000}"/>
    <cellStyle name="Note 2 2 2 5 17" xfId="27070" xr:uid="{00000000-0005-0000-0000-0000C0690000}"/>
    <cellStyle name="Note 2 2 2 5 17 2" xfId="27071" xr:uid="{00000000-0005-0000-0000-0000C1690000}"/>
    <cellStyle name="Note 2 2 2 5 17 2 2" xfId="27072" xr:uid="{00000000-0005-0000-0000-0000C2690000}"/>
    <cellStyle name="Note 2 2 2 5 17 3" xfId="27073" xr:uid="{00000000-0005-0000-0000-0000C3690000}"/>
    <cellStyle name="Note 2 2 2 5 18" xfId="27074" xr:uid="{00000000-0005-0000-0000-0000C4690000}"/>
    <cellStyle name="Note 2 2 2 5 18 2" xfId="27075" xr:uid="{00000000-0005-0000-0000-0000C5690000}"/>
    <cellStyle name="Note 2 2 2 5 18 2 2" xfId="27076" xr:uid="{00000000-0005-0000-0000-0000C6690000}"/>
    <cellStyle name="Note 2 2 2 5 18 3" xfId="27077" xr:uid="{00000000-0005-0000-0000-0000C7690000}"/>
    <cellStyle name="Note 2 2 2 5 19" xfId="27078" xr:uid="{00000000-0005-0000-0000-0000C8690000}"/>
    <cellStyle name="Note 2 2 2 5 19 2" xfId="27079" xr:uid="{00000000-0005-0000-0000-0000C9690000}"/>
    <cellStyle name="Note 2 2 2 5 19 2 2" xfId="27080" xr:uid="{00000000-0005-0000-0000-0000CA690000}"/>
    <cellStyle name="Note 2 2 2 5 19 3" xfId="27081" xr:uid="{00000000-0005-0000-0000-0000CB690000}"/>
    <cellStyle name="Note 2 2 2 5 2" xfId="27082" xr:uid="{00000000-0005-0000-0000-0000CC690000}"/>
    <cellStyle name="Note 2 2 2 5 2 2" xfId="27083" xr:uid="{00000000-0005-0000-0000-0000CD690000}"/>
    <cellStyle name="Note 2 2 2 5 2 2 2" xfId="27084" xr:uid="{00000000-0005-0000-0000-0000CE690000}"/>
    <cellStyle name="Note 2 2 2 5 2 3" xfId="27085" xr:uid="{00000000-0005-0000-0000-0000CF690000}"/>
    <cellStyle name="Note 2 2 2 5 2 4" xfId="27086" xr:uid="{00000000-0005-0000-0000-0000D0690000}"/>
    <cellStyle name="Note 2 2 2 5 20" xfId="27087" xr:uid="{00000000-0005-0000-0000-0000D1690000}"/>
    <cellStyle name="Note 2 2 2 5 20 2" xfId="27088" xr:uid="{00000000-0005-0000-0000-0000D2690000}"/>
    <cellStyle name="Note 2 2 2 5 20 2 2" xfId="27089" xr:uid="{00000000-0005-0000-0000-0000D3690000}"/>
    <cellStyle name="Note 2 2 2 5 20 3" xfId="27090" xr:uid="{00000000-0005-0000-0000-0000D4690000}"/>
    <cellStyle name="Note 2 2 2 5 21" xfId="27091" xr:uid="{00000000-0005-0000-0000-0000D5690000}"/>
    <cellStyle name="Note 2 2 2 5 21 2" xfId="27092" xr:uid="{00000000-0005-0000-0000-0000D6690000}"/>
    <cellStyle name="Note 2 2 2 5 22" xfId="27093" xr:uid="{00000000-0005-0000-0000-0000D7690000}"/>
    <cellStyle name="Note 2 2 2 5 23" xfId="27094" xr:uid="{00000000-0005-0000-0000-0000D8690000}"/>
    <cellStyle name="Note 2 2 2 5 3" xfId="27095" xr:uid="{00000000-0005-0000-0000-0000D9690000}"/>
    <cellStyle name="Note 2 2 2 5 3 2" xfId="27096" xr:uid="{00000000-0005-0000-0000-0000DA690000}"/>
    <cellStyle name="Note 2 2 2 5 3 2 2" xfId="27097" xr:uid="{00000000-0005-0000-0000-0000DB690000}"/>
    <cellStyle name="Note 2 2 2 5 3 3" xfId="27098" xr:uid="{00000000-0005-0000-0000-0000DC690000}"/>
    <cellStyle name="Note 2 2 2 5 4" xfId="27099" xr:uid="{00000000-0005-0000-0000-0000DD690000}"/>
    <cellStyle name="Note 2 2 2 5 4 2" xfId="27100" xr:uid="{00000000-0005-0000-0000-0000DE690000}"/>
    <cellStyle name="Note 2 2 2 5 4 2 2" xfId="27101" xr:uid="{00000000-0005-0000-0000-0000DF690000}"/>
    <cellStyle name="Note 2 2 2 5 4 3" xfId="27102" xr:uid="{00000000-0005-0000-0000-0000E0690000}"/>
    <cellStyle name="Note 2 2 2 5 5" xfId="27103" xr:uid="{00000000-0005-0000-0000-0000E1690000}"/>
    <cellStyle name="Note 2 2 2 5 5 2" xfId="27104" xr:uid="{00000000-0005-0000-0000-0000E2690000}"/>
    <cellStyle name="Note 2 2 2 5 5 2 2" xfId="27105" xr:uid="{00000000-0005-0000-0000-0000E3690000}"/>
    <cellStyle name="Note 2 2 2 5 5 3" xfId="27106" xr:uid="{00000000-0005-0000-0000-0000E4690000}"/>
    <cellStyle name="Note 2 2 2 5 6" xfId="27107" xr:uid="{00000000-0005-0000-0000-0000E5690000}"/>
    <cellStyle name="Note 2 2 2 5 6 2" xfId="27108" xr:uid="{00000000-0005-0000-0000-0000E6690000}"/>
    <cellStyle name="Note 2 2 2 5 6 2 2" xfId="27109" xr:uid="{00000000-0005-0000-0000-0000E7690000}"/>
    <cellStyle name="Note 2 2 2 5 6 3" xfId="27110" xr:uid="{00000000-0005-0000-0000-0000E8690000}"/>
    <cellStyle name="Note 2 2 2 5 7" xfId="27111" xr:uid="{00000000-0005-0000-0000-0000E9690000}"/>
    <cellStyle name="Note 2 2 2 5 7 2" xfId="27112" xr:uid="{00000000-0005-0000-0000-0000EA690000}"/>
    <cellStyle name="Note 2 2 2 5 7 2 2" xfId="27113" xr:uid="{00000000-0005-0000-0000-0000EB690000}"/>
    <cellStyle name="Note 2 2 2 5 7 3" xfId="27114" xr:uid="{00000000-0005-0000-0000-0000EC690000}"/>
    <cellStyle name="Note 2 2 2 5 8" xfId="27115" xr:uid="{00000000-0005-0000-0000-0000ED690000}"/>
    <cellStyle name="Note 2 2 2 5 8 2" xfId="27116" xr:uid="{00000000-0005-0000-0000-0000EE690000}"/>
    <cellStyle name="Note 2 2 2 5 8 2 2" xfId="27117" xr:uid="{00000000-0005-0000-0000-0000EF690000}"/>
    <cellStyle name="Note 2 2 2 5 8 3" xfId="27118" xr:uid="{00000000-0005-0000-0000-0000F0690000}"/>
    <cellStyle name="Note 2 2 2 5 9" xfId="27119" xr:uid="{00000000-0005-0000-0000-0000F1690000}"/>
    <cellStyle name="Note 2 2 2 5 9 2" xfId="27120" xr:uid="{00000000-0005-0000-0000-0000F2690000}"/>
    <cellStyle name="Note 2 2 2 5 9 2 2" xfId="27121" xr:uid="{00000000-0005-0000-0000-0000F3690000}"/>
    <cellStyle name="Note 2 2 2 5 9 3" xfId="27122" xr:uid="{00000000-0005-0000-0000-0000F4690000}"/>
    <cellStyle name="Note 2 2 2 6" xfId="27123" xr:uid="{00000000-0005-0000-0000-0000F5690000}"/>
    <cellStyle name="Note 2 2 2 6 2" xfId="27124" xr:uid="{00000000-0005-0000-0000-0000F6690000}"/>
    <cellStyle name="Note 2 2 2 6 2 2" xfId="27125" xr:uid="{00000000-0005-0000-0000-0000F7690000}"/>
    <cellStyle name="Note 2 2 2 6 3" xfId="27126" xr:uid="{00000000-0005-0000-0000-0000F8690000}"/>
    <cellStyle name="Note 2 2 2 6 4" xfId="27127" xr:uid="{00000000-0005-0000-0000-0000F9690000}"/>
    <cellStyle name="Note 2 2 2 7" xfId="27128" xr:uid="{00000000-0005-0000-0000-0000FA690000}"/>
    <cellStyle name="Note 2 2 2 7 2" xfId="27129" xr:uid="{00000000-0005-0000-0000-0000FB690000}"/>
    <cellStyle name="Note 2 2 2 7 2 2" xfId="27130" xr:uid="{00000000-0005-0000-0000-0000FC690000}"/>
    <cellStyle name="Note 2 2 2 7 3" xfId="27131" xr:uid="{00000000-0005-0000-0000-0000FD690000}"/>
    <cellStyle name="Note 2 2 2 8" xfId="27132" xr:uid="{00000000-0005-0000-0000-0000FE690000}"/>
    <cellStyle name="Note 2 2 2 8 2" xfId="27133" xr:uid="{00000000-0005-0000-0000-0000FF690000}"/>
    <cellStyle name="Note 2 2 2 8 2 2" xfId="27134" xr:uid="{00000000-0005-0000-0000-0000006A0000}"/>
    <cellStyle name="Note 2 2 2 8 3" xfId="27135" xr:uid="{00000000-0005-0000-0000-0000016A0000}"/>
    <cellStyle name="Note 2 2 2 9" xfId="27136" xr:uid="{00000000-0005-0000-0000-0000026A0000}"/>
    <cellStyle name="Note 2 2 2 9 2" xfId="27137" xr:uid="{00000000-0005-0000-0000-0000036A0000}"/>
    <cellStyle name="Note 2 2 2 9 2 2" xfId="27138" xr:uid="{00000000-0005-0000-0000-0000046A0000}"/>
    <cellStyle name="Note 2 2 2 9 3" xfId="27139" xr:uid="{00000000-0005-0000-0000-0000056A0000}"/>
    <cellStyle name="Note 2 2 20" xfId="27140" xr:uid="{00000000-0005-0000-0000-0000066A0000}"/>
    <cellStyle name="Note 2 2 20 2" xfId="27141" xr:uid="{00000000-0005-0000-0000-0000076A0000}"/>
    <cellStyle name="Note 2 2 20 2 2" xfId="27142" xr:uid="{00000000-0005-0000-0000-0000086A0000}"/>
    <cellStyle name="Note 2 2 20 3" xfId="27143" xr:uid="{00000000-0005-0000-0000-0000096A0000}"/>
    <cellStyle name="Note 2 2 21" xfId="27144" xr:uid="{00000000-0005-0000-0000-00000A6A0000}"/>
    <cellStyle name="Note 2 2 21 2" xfId="27145" xr:uid="{00000000-0005-0000-0000-00000B6A0000}"/>
    <cellStyle name="Note 2 2 21 2 2" xfId="27146" xr:uid="{00000000-0005-0000-0000-00000C6A0000}"/>
    <cellStyle name="Note 2 2 21 3" xfId="27147" xr:uid="{00000000-0005-0000-0000-00000D6A0000}"/>
    <cellStyle name="Note 2 2 22" xfId="27148" xr:uid="{00000000-0005-0000-0000-00000E6A0000}"/>
    <cellStyle name="Note 2 2 22 2" xfId="27149" xr:uid="{00000000-0005-0000-0000-00000F6A0000}"/>
    <cellStyle name="Note 2 2 23" xfId="27150" xr:uid="{00000000-0005-0000-0000-0000106A0000}"/>
    <cellStyle name="Note 2 2 24" xfId="27151" xr:uid="{00000000-0005-0000-0000-0000116A0000}"/>
    <cellStyle name="Note 2 2 25" xfId="27152" xr:uid="{00000000-0005-0000-0000-0000126A0000}"/>
    <cellStyle name="Note 2 2 26" xfId="27153" xr:uid="{00000000-0005-0000-0000-0000136A0000}"/>
    <cellStyle name="Note 2 2 27" xfId="27154" xr:uid="{00000000-0005-0000-0000-0000146A0000}"/>
    <cellStyle name="Note 2 2 3" xfId="27155" xr:uid="{00000000-0005-0000-0000-0000156A0000}"/>
    <cellStyle name="Note 2 2 3 10" xfId="27156" xr:uid="{00000000-0005-0000-0000-0000166A0000}"/>
    <cellStyle name="Note 2 2 3 10 2" xfId="27157" xr:uid="{00000000-0005-0000-0000-0000176A0000}"/>
    <cellStyle name="Note 2 2 3 10 2 2" xfId="27158" xr:uid="{00000000-0005-0000-0000-0000186A0000}"/>
    <cellStyle name="Note 2 2 3 10 3" xfId="27159" xr:uid="{00000000-0005-0000-0000-0000196A0000}"/>
    <cellStyle name="Note 2 2 3 11" xfId="27160" xr:uid="{00000000-0005-0000-0000-00001A6A0000}"/>
    <cellStyle name="Note 2 2 3 11 2" xfId="27161" xr:uid="{00000000-0005-0000-0000-00001B6A0000}"/>
    <cellStyle name="Note 2 2 3 11 2 2" xfId="27162" xr:uid="{00000000-0005-0000-0000-00001C6A0000}"/>
    <cellStyle name="Note 2 2 3 11 3" xfId="27163" xr:uid="{00000000-0005-0000-0000-00001D6A0000}"/>
    <cellStyle name="Note 2 2 3 12" xfId="27164" xr:uid="{00000000-0005-0000-0000-00001E6A0000}"/>
    <cellStyle name="Note 2 2 3 12 2" xfId="27165" xr:uid="{00000000-0005-0000-0000-00001F6A0000}"/>
    <cellStyle name="Note 2 2 3 12 2 2" xfId="27166" xr:uid="{00000000-0005-0000-0000-0000206A0000}"/>
    <cellStyle name="Note 2 2 3 12 3" xfId="27167" xr:uid="{00000000-0005-0000-0000-0000216A0000}"/>
    <cellStyle name="Note 2 2 3 13" xfId="27168" xr:uid="{00000000-0005-0000-0000-0000226A0000}"/>
    <cellStyle name="Note 2 2 3 13 2" xfId="27169" xr:uid="{00000000-0005-0000-0000-0000236A0000}"/>
    <cellStyle name="Note 2 2 3 13 2 2" xfId="27170" xr:uid="{00000000-0005-0000-0000-0000246A0000}"/>
    <cellStyle name="Note 2 2 3 13 3" xfId="27171" xr:uid="{00000000-0005-0000-0000-0000256A0000}"/>
    <cellStyle name="Note 2 2 3 14" xfId="27172" xr:uid="{00000000-0005-0000-0000-0000266A0000}"/>
    <cellStyle name="Note 2 2 3 14 2" xfId="27173" xr:uid="{00000000-0005-0000-0000-0000276A0000}"/>
    <cellStyle name="Note 2 2 3 14 2 2" xfId="27174" xr:uid="{00000000-0005-0000-0000-0000286A0000}"/>
    <cellStyle name="Note 2 2 3 14 3" xfId="27175" xr:uid="{00000000-0005-0000-0000-0000296A0000}"/>
    <cellStyle name="Note 2 2 3 15" xfId="27176" xr:uid="{00000000-0005-0000-0000-00002A6A0000}"/>
    <cellStyle name="Note 2 2 3 15 2" xfId="27177" xr:uid="{00000000-0005-0000-0000-00002B6A0000}"/>
    <cellStyle name="Note 2 2 3 15 2 2" xfId="27178" xr:uid="{00000000-0005-0000-0000-00002C6A0000}"/>
    <cellStyle name="Note 2 2 3 15 3" xfId="27179" xr:uid="{00000000-0005-0000-0000-00002D6A0000}"/>
    <cellStyle name="Note 2 2 3 16" xfId="27180" xr:uid="{00000000-0005-0000-0000-00002E6A0000}"/>
    <cellStyle name="Note 2 2 3 16 2" xfId="27181" xr:uid="{00000000-0005-0000-0000-00002F6A0000}"/>
    <cellStyle name="Note 2 2 3 16 2 2" xfId="27182" xr:uid="{00000000-0005-0000-0000-0000306A0000}"/>
    <cellStyle name="Note 2 2 3 16 3" xfId="27183" xr:uid="{00000000-0005-0000-0000-0000316A0000}"/>
    <cellStyle name="Note 2 2 3 17" xfId="27184" xr:uid="{00000000-0005-0000-0000-0000326A0000}"/>
    <cellStyle name="Note 2 2 3 17 2" xfId="27185" xr:uid="{00000000-0005-0000-0000-0000336A0000}"/>
    <cellStyle name="Note 2 2 3 17 2 2" xfId="27186" xr:uid="{00000000-0005-0000-0000-0000346A0000}"/>
    <cellStyle name="Note 2 2 3 17 3" xfId="27187" xr:uid="{00000000-0005-0000-0000-0000356A0000}"/>
    <cellStyle name="Note 2 2 3 18" xfId="27188" xr:uid="{00000000-0005-0000-0000-0000366A0000}"/>
    <cellStyle name="Note 2 2 3 18 2" xfId="27189" xr:uid="{00000000-0005-0000-0000-0000376A0000}"/>
    <cellStyle name="Note 2 2 3 19" xfId="27190" xr:uid="{00000000-0005-0000-0000-0000386A0000}"/>
    <cellStyle name="Note 2 2 3 2" xfId="27191" xr:uid="{00000000-0005-0000-0000-0000396A0000}"/>
    <cellStyle name="Note 2 2 3 2 10" xfId="27192" xr:uid="{00000000-0005-0000-0000-00003A6A0000}"/>
    <cellStyle name="Note 2 2 3 2 10 2" xfId="27193" xr:uid="{00000000-0005-0000-0000-00003B6A0000}"/>
    <cellStyle name="Note 2 2 3 2 10 2 2" xfId="27194" xr:uid="{00000000-0005-0000-0000-00003C6A0000}"/>
    <cellStyle name="Note 2 2 3 2 10 3" xfId="27195" xr:uid="{00000000-0005-0000-0000-00003D6A0000}"/>
    <cellStyle name="Note 2 2 3 2 11" xfId="27196" xr:uid="{00000000-0005-0000-0000-00003E6A0000}"/>
    <cellStyle name="Note 2 2 3 2 11 2" xfId="27197" xr:uid="{00000000-0005-0000-0000-00003F6A0000}"/>
    <cellStyle name="Note 2 2 3 2 11 2 2" xfId="27198" xr:uid="{00000000-0005-0000-0000-0000406A0000}"/>
    <cellStyle name="Note 2 2 3 2 11 3" xfId="27199" xr:uid="{00000000-0005-0000-0000-0000416A0000}"/>
    <cellStyle name="Note 2 2 3 2 12" xfId="27200" xr:uid="{00000000-0005-0000-0000-0000426A0000}"/>
    <cellStyle name="Note 2 2 3 2 12 2" xfId="27201" xr:uid="{00000000-0005-0000-0000-0000436A0000}"/>
    <cellStyle name="Note 2 2 3 2 12 2 2" xfId="27202" xr:uid="{00000000-0005-0000-0000-0000446A0000}"/>
    <cellStyle name="Note 2 2 3 2 12 3" xfId="27203" xr:uid="{00000000-0005-0000-0000-0000456A0000}"/>
    <cellStyle name="Note 2 2 3 2 13" xfId="27204" xr:uid="{00000000-0005-0000-0000-0000466A0000}"/>
    <cellStyle name="Note 2 2 3 2 13 2" xfId="27205" xr:uid="{00000000-0005-0000-0000-0000476A0000}"/>
    <cellStyle name="Note 2 2 3 2 13 2 2" xfId="27206" xr:uid="{00000000-0005-0000-0000-0000486A0000}"/>
    <cellStyle name="Note 2 2 3 2 13 3" xfId="27207" xr:uid="{00000000-0005-0000-0000-0000496A0000}"/>
    <cellStyle name="Note 2 2 3 2 14" xfId="27208" xr:uid="{00000000-0005-0000-0000-00004A6A0000}"/>
    <cellStyle name="Note 2 2 3 2 14 2" xfId="27209" xr:uid="{00000000-0005-0000-0000-00004B6A0000}"/>
    <cellStyle name="Note 2 2 3 2 14 2 2" xfId="27210" xr:uid="{00000000-0005-0000-0000-00004C6A0000}"/>
    <cellStyle name="Note 2 2 3 2 14 3" xfId="27211" xr:uid="{00000000-0005-0000-0000-00004D6A0000}"/>
    <cellStyle name="Note 2 2 3 2 15" xfId="27212" xr:uid="{00000000-0005-0000-0000-00004E6A0000}"/>
    <cellStyle name="Note 2 2 3 2 15 2" xfId="27213" xr:uid="{00000000-0005-0000-0000-00004F6A0000}"/>
    <cellStyle name="Note 2 2 3 2 15 2 2" xfId="27214" xr:uid="{00000000-0005-0000-0000-0000506A0000}"/>
    <cellStyle name="Note 2 2 3 2 15 3" xfId="27215" xr:uid="{00000000-0005-0000-0000-0000516A0000}"/>
    <cellStyle name="Note 2 2 3 2 16" xfId="27216" xr:uid="{00000000-0005-0000-0000-0000526A0000}"/>
    <cellStyle name="Note 2 2 3 2 16 2" xfId="27217" xr:uid="{00000000-0005-0000-0000-0000536A0000}"/>
    <cellStyle name="Note 2 2 3 2 16 2 2" xfId="27218" xr:uid="{00000000-0005-0000-0000-0000546A0000}"/>
    <cellStyle name="Note 2 2 3 2 16 3" xfId="27219" xr:uid="{00000000-0005-0000-0000-0000556A0000}"/>
    <cellStyle name="Note 2 2 3 2 17" xfId="27220" xr:uid="{00000000-0005-0000-0000-0000566A0000}"/>
    <cellStyle name="Note 2 2 3 2 17 2" xfId="27221" xr:uid="{00000000-0005-0000-0000-0000576A0000}"/>
    <cellStyle name="Note 2 2 3 2 17 2 2" xfId="27222" xr:uid="{00000000-0005-0000-0000-0000586A0000}"/>
    <cellStyle name="Note 2 2 3 2 17 3" xfId="27223" xr:uid="{00000000-0005-0000-0000-0000596A0000}"/>
    <cellStyle name="Note 2 2 3 2 18" xfId="27224" xr:uid="{00000000-0005-0000-0000-00005A6A0000}"/>
    <cellStyle name="Note 2 2 3 2 18 2" xfId="27225" xr:uid="{00000000-0005-0000-0000-00005B6A0000}"/>
    <cellStyle name="Note 2 2 3 2 18 2 2" xfId="27226" xr:uid="{00000000-0005-0000-0000-00005C6A0000}"/>
    <cellStyle name="Note 2 2 3 2 18 3" xfId="27227" xr:uid="{00000000-0005-0000-0000-00005D6A0000}"/>
    <cellStyle name="Note 2 2 3 2 19" xfId="27228" xr:uid="{00000000-0005-0000-0000-00005E6A0000}"/>
    <cellStyle name="Note 2 2 3 2 19 2" xfId="27229" xr:uid="{00000000-0005-0000-0000-00005F6A0000}"/>
    <cellStyle name="Note 2 2 3 2 19 2 2" xfId="27230" xr:uid="{00000000-0005-0000-0000-0000606A0000}"/>
    <cellStyle name="Note 2 2 3 2 19 3" xfId="27231" xr:uid="{00000000-0005-0000-0000-0000616A0000}"/>
    <cellStyle name="Note 2 2 3 2 2" xfId="27232" xr:uid="{00000000-0005-0000-0000-0000626A0000}"/>
    <cellStyle name="Note 2 2 3 2 2 2" xfId="27233" xr:uid="{00000000-0005-0000-0000-0000636A0000}"/>
    <cellStyle name="Note 2 2 3 2 2 2 2" xfId="27234" xr:uid="{00000000-0005-0000-0000-0000646A0000}"/>
    <cellStyle name="Note 2 2 3 2 2 2 2 2" xfId="27235" xr:uid="{00000000-0005-0000-0000-0000656A0000}"/>
    <cellStyle name="Note 2 2 3 2 2 2 3" xfId="27236" xr:uid="{00000000-0005-0000-0000-0000666A0000}"/>
    <cellStyle name="Note 2 2 3 2 2 2 4" xfId="27237" xr:uid="{00000000-0005-0000-0000-0000676A0000}"/>
    <cellStyle name="Note 2 2 3 2 2 3" xfId="27238" xr:uid="{00000000-0005-0000-0000-0000686A0000}"/>
    <cellStyle name="Note 2 2 3 2 2 3 2" xfId="27239" xr:uid="{00000000-0005-0000-0000-0000696A0000}"/>
    <cellStyle name="Note 2 2 3 2 2 4" xfId="27240" xr:uid="{00000000-0005-0000-0000-00006A6A0000}"/>
    <cellStyle name="Note 2 2 3 2 2 5" xfId="27241" xr:uid="{00000000-0005-0000-0000-00006B6A0000}"/>
    <cellStyle name="Note 2 2 3 2 20" xfId="27242" xr:uid="{00000000-0005-0000-0000-00006C6A0000}"/>
    <cellStyle name="Note 2 2 3 2 20 2" xfId="27243" xr:uid="{00000000-0005-0000-0000-00006D6A0000}"/>
    <cellStyle name="Note 2 2 3 2 20 2 2" xfId="27244" xr:uid="{00000000-0005-0000-0000-00006E6A0000}"/>
    <cellStyle name="Note 2 2 3 2 20 3" xfId="27245" xr:uid="{00000000-0005-0000-0000-00006F6A0000}"/>
    <cellStyle name="Note 2 2 3 2 21" xfId="27246" xr:uid="{00000000-0005-0000-0000-0000706A0000}"/>
    <cellStyle name="Note 2 2 3 2 21 2" xfId="27247" xr:uid="{00000000-0005-0000-0000-0000716A0000}"/>
    <cellStyle name="Note 2 2 3 2 22" xfId="27248" xr:uid="{00000000-0005-0000-0000-0000726A0000}"/>
    <cellStyle name="Note 2 2 3 2 23" xfId="27249" xr:uid="{00000000-0005-0000-0000-0000736A0000}"/>
    <cellStyle name="Note 2 2 3 2 3" xfId="27250" xr:uid="{00000000-0005-0000-0000-0000746A0000}"/>
    <cellStyle name="Note 2 2 3 2 3 2" xfId="27251" xr:uid="{00000000-0005-0000-0000-0000756A0000}"/>
    <cellStyle name="Note 2 2 3 2 3 2 2" xfId="27252" xr:uid="{00000000-0005-0000-0000-0000766A0000}"/>
    <cellStyle name="Note 2 2 3 2 3 2 3" xfId="27253" xr:uid="{00000000-0005-0000-0000-0000776A0000}"/>
    <cellStyle name="Note 2 2 3 2 3 3" xfId="27254" xr:uid="{00000000-0005-0000-0000-0000786A0000}"/>
    <cellStyle name="Note 2 2 3 2 3 3 2" xfId="27255" xr:uid="{00000000-0005-0000-0000-0000796A0000}"/>
    <cellStyle name="Note 2 2 3 2 3 4" xfId="27256" xr:uid="{00000000-0005-0000-0000-00007A6A0000}"/>
    <cellStyle name="Note 2 2 3 2 4" xfId="27257" xr:uid="{00000000-0005-0000-0000-00007B6A0000}"/>
    <cellStyle name="Note 2 2 3 2 4 2" xfId="27258" xr:uid="{00000000-0005-0000-0000-00007C6A0000}"/>
    <cellStyle name="Note 2 2 3 2 4 2 2" xfId="27259" xr:uid="{00000000-0005-0000-0000-00007D6A0000}"/>
    <cellStyle name="Note 2 2 3 2 4 3" xfId="27260" xr:uid="{00000000-0005-0000-0000-00007E6A0000}"/>
    <cellStyle name="Note 2 2 3 2 4 4" xfId="27261" xr:uid="{00000000-0005-0000-0000-00007F6A0000}"/>
    <cellStyle name="Note 2 2 3 2 5" xfId="27262" xr:uid="{00000000-0005-0000-0000-0000806A0000}"/>
    <cellStyle name="Note 2 2 3 2 5 2" xfId="27263" xr:uid="{00000000-0005-0000-0000-0000816A0000}"/>
    <cellStyle name="Note 2 2 3 2 5 2 2" xfId="27264" xr:uid="{00000000-0005-0000-0000-0000826A0000}"/>
    <cellStyle name="Note 2 2 3 2 5 3" xfId="27265" xr:uid="{00000000-0005-0000-0000-0000836A0000}"/>
    <cellStyle name="Note 2 2 3 2 5 4" xfId="27266" xr:uid="{00000000-0005-0000-0000-0000846A0000}"/>
    <cellStyle name="Note 2 2 3 2 6" xfId="27267" xr:uid="{00000000-0005-0000-0000-0000856A0000}"/>
    <cellStyle name="Note 2 2 3 2 6 2" xfId="27268" xr:uid="{00000000-0005-0000-0000-0000866A0000}"/>
    <cellStyle name="Note 2 2 3 2 6 2 2" xfId="27269" xr:uid="{00000000-0005-0000-0000-0000876A0000}"/>
    <cellStyle name="Note 2 2 3 2 6 3" xfId="27270" xr:uid="{00000000-0005-0000-0000-0000886A0000}"/>
    <cellStyle name="Note 2 2 3 2 7" xfId="27271" xr:uid="{00000000-0005-0000-0000-0000896A0000}"/>
    <cellStyle name="Note 2 2 3 2 7 2" xfId="27272" xr:uid="{00000000-0005-0000-0000-00008A6A0000}"/>
    <cellStyle name="Note 2 2 3 2 7 2 2" xfId="27273" xr:uid="{00000000-0005-0000-0000-00008B6A0000}"/>
    <cellStyle name="Note 2 2 3 2 7 3" xfId="27274" xr:uid="{00000000-0005-0000-0000-00008C6A0000}"/>
    <cellStyle name="Note 2 2 3 2 8" xfId="27275" xr:uid="{00000000-0005-0000-0000-00008D6A0000}"/>
    <cellStyle name="Note 2 2 3 2 8 2" xfId="27276" xr:uid="{00000000-0005-0000-0000-00008E6A0000}"/>
    <cellStyle name="Note 2 2 3 2 8 2 2" xfId="27277" xr:uid="{00000000-0005-0000-0000-00008F6A0000}"/>
    <cellStyle name="Note 2 2 3 2 8 3" xfId="27278" xr:uid="{00000000-0005-0000-0000-0000906A0000}"/>
    <cellStyle name="Note 2 2 3 2 9" xfId="27279" xr:uid="{00000000-0005-0000-0000-0000916A0000}"/>
    <cellStyle name="Note 2 2 3 2 9 2" xfId="27280" xr:uid="{00000000-0005-0000-0000-0000926A0000}"/>
    <cellStyle name="Note 2 2 3 2 9 2 2" xfId="27281" xr:uid="{00000000-0005-0000-0000-0000936A0000}"/>
    <cellStyle name="Note 2 2 3 2 9 3" xfId="27282" xr:uid="{00000000-0005-0000-0000-0000946A0000}"/>
    <cellStyle name="Note 2 2 3 20" xfId="27283" xr:uid="{00000000-0005-0000-0000-0000956A0000}"/>
    <cellStyle name="Note 2 2 3 3" xfId="27284" xr:uid="{00000000-0005-0000-0000-0000966A0000}"/>
    <cellStyle name="Note 2 2 3 3 2" xfId="27285" xr:uid="{00000000-0005-0000-0000-0000976A0000}"/>
    <cellStyle name="Note 2 2 3 3 2 2" xfId="27286" xr:uid="{00000000-0005-0000-0000-0000986A0000}"/>
    <cellStyle name="Note 2 2 3 3 2 2 2" xfId="27287" xr:uid="{00000000-0005-0000-0000-0000996A0000}"/>
    <cellStyle name="Note 2 2 3 3 2 3" xfId="27288" xr:uid="{00000000-0005-0000-0000-00009A6A0000}"/>
    <cellStyle name="Note 2 2 3 3 2 4" xfId="27289" xr:uid="{00000000-0005-0000-0000-00009B6A0000}"/>
    <cellStyle name="Note 2 2 3 3 3" xfId="27290" xr:uid="{00000000-0005-0000-0000-00009C6A0000}"/>
    <cellStyle name="Note 2 2 3 3 3 2" xfId="27291" xr:uid="{00000000-0005-0000-0000-00009D6A0000}"/>
    <cellStyle name="Note 2 2 3 3 4" xfId="27292" xr:uid="{00000000-0005-0000-0000-00009E6A0000}"/>
    <cellStyle name="Note 2 2 3 3 5" xfId="27293" xr:uid="{00000000-0005-0000-0000-00009F6A0000}"/>
    <cellStyle name="Note 2 2 3 4" xfId="27294" xr:uid="{00000000-0005-0000-0000-0000A06A0000}"/>
    <cellStyle name="Note 2 2 3 4 2" xfId="27295" xr:uid="{00000000-0005-0000-0000-0000A16A0000}"/>
    <cellStyle name="Note 2 2 3 4 2 2" xfId="27296" xr:uid="{00000000-0005-0000-0000-0000A26A0000}"/>
    <cellStyle name="Note 2 2 3 4 2 3" xfId="27297" xr:uid="{00000000-0005-0000-0000-0000A36A0000}"/>
    <cellStyle name="Note 2 2 3 4 3" xfId="27298" xr:uid="{00000000-0005-0000-0000-0000A46A0000}"/>
    <cellStyle name="Note 2 2 3 4 3 2" xfId="27299" xr:uid="{00000000-0005-0000-0000-0000A56A0000}"/>
    <cellStyle name="Note 2 2 3 4 4" xfId="27300" xr:uid="{00000000-0005-0000-0000-0000A66A0000}"/>
    <cellStyle name="Note 2 2 3 5" xfId="27301" xr:uid="{00000000-0005-0000-0000-0000A76A0000}"/>
    <cellStyle name="Note 2 2 3 5 2" xfId="27302" xr:uid="{00000000-0005-0000-0000-0000A86A0000}"/>
    <cellStyle name="Note 2 2 3 5 2 2" xfId="27303" xr:uid="{00000000-0005-0000-0000-0000A96A0000}"/>
    <cellStyle name="Note 2 2 3 5 2 3" xfId="27304" xr:uid="{00000000-0005-0000-0000-0000AA6A0000}"/>
    <cellStyle name="Note 2 2 3 5 3" xfId="27305" xr:uid="{00000000-0005-0000-0000-0000AB6A0000}"/>
    <cellStyle name="Note 2 2 3 5 4" xfId="27306" xr:uid="{00000000-0005-0000-0000-0000AC6A0000}"/>
    <cellStyle name="Note 2 2 3 6" xfId="27307" xr:uid="{00000000-0005-0000-0000-0000AD6A0000}"/>
    <cellStyle name="Note 2 2 3 6 2" xfId="27308" xr:uid="{00000000-0005-0000-0000-0000AE6A0000}"/>
    <cellStyle name="Note 2 2 3 6 2 2" xfId="27309" xr:uid="{00000000-0005-0000-0000-0000AF6A0000}"/>
    <cellStyle name="Note 2 2 3 6 3" xfId="27310" xr:uid="{00000000-0005-0000-0000-0000B06A0000}"/>
    <cellStyle name="Note 2 2 3 6 4" xfId="27311" xr:uid="{00000000-0005-0000-0000-0000B16A0000}"/>
    <cellStyle name="Note 2 2 3 7" xfId="27312" xr:uid="{00000000-0005-0000-0000-0000B26A0000}"/>
    <cellStyle name="Note 2 2 3 7 2" xfId="27313" xr:uid="{00000000-0005-0000-0000-0000B36A0000}"/>
    <cellStyle name="Note 2 2 3 7 2 2" xfId="27314" xr:uid="{00000000-0005-0000-0000-0000B46A0000}"/>
    <cellStyle name="Note 2 2 3 7 3" xfId="27315" xr:uid="{00000000-0005-0000-0000-0000B56A0000}"/>
    <cellStyle name="Note 2 2 3 8" xfId="27316" xr:uid="{00000000-0005-0000-0000-0000B66A0000}"/>
    <cellStyle name="Note 2 2 3 8 2" xfId="27317" xr:uid="{00000000-0005-0000-0000-0000B76A0000}"/>
    <cellStyle name="Note 2 2 3 8 2 2" xfId="27318" xr:uid="{00000000-0005-0000-0000-0000B86A0000}"/>
    <cellStyle name="Note 2 2 3 8 3" xfId="27319" xr:uid="{00000000-0005-0000-0000-0000B96A0000}"/>
    <cellStyle name="Note 2 2 3 9" xfId="27320" xr:uid="{00000000-0005-0000-0000-0000BA6A0000}"/>
    <cellStyle name="Note 2 2 3 9 2" xfId="27321" xr:uid="{00000000-0005-0000-0000-0000BB6A0000}"/>
    <cellStyle name="Note 2 2 3 9 2 2" xfId="27322" xr:uid="{00000000-0005-0000-0000-0000BC6A0000}"/>
    <cellStyle name="Note 2 2 3 9 3" xfId="27323" xr:uid="{00000000-0005-0000-0000-0000BD6A0000}"/>
    <cellStyle name="Note 2 2 4" xfId="27324" xr:uid="{00000000-0005-0000-0000-0000BE6A0000}"/>
    <cellStyle name="Note 2 2 4 10" xfId="27325" xr:uid="{00000000-0005-0000-0000-0000BF6A0000}"/>
    <cellStyle name="Note 2 2 4 10 2" xfId="27326" xr:uid="{00000000-0005-0000-0000-0000C06A0000}"/>
    <cellStyle name="Note 2 2 4 10 2 2" xfId="27327" xr:uid="{00000000-0005-0000-0000-0000C16A0000}"/>
    <cellStyle name="Note 2 2 4 10 3" xfId="27328" xr:uid="{00000000-0005-0000-0000-0000C26A0000}"/>
    <cellStyle name="Note 2 2 4 11" xfId="27329" xr:uid="{00000000-0005-0000-0000-0000C36A0000}"/>
    <cellStyle name="Note 2 2 4 11 2" xfId="27330" xr:uid="{00000000-0005-0000-0000-0000C46A0000}"/>
    <cellStyle name="Note 2 2 4 11 2 2" xfId="27331" xr:uid="{00000000-0005-0000-0000-0000C56A0000}"/>
    <cellStyle name="Note 2 2 4 11 3" xfId="27332" xr:uid="{00000000-0005-0000-0000-0000C66A0000}"/>
    <cellStyle name="Note 2 2 4 12" xfId="27333" xr:uid="{00000000-0005-0000-0000-0000C76A0000}"/>
    <cellStyle name="Note 2 2 4 12 2" xfId="27334" xr:uid="{00000000-0005-0000-0000-0000C86A0000}"/>
    <cellStyle name="Note 2 2 4 12 2 2" xfId="27335" xr:uid="{00000000-0005-0000-0000-0000C96A0000}"/>
    <cellStyle name="Note 2 2 4 12 3" xfId="27336" xr:uid="{00000000-0005-0000-0000-0000CA6A0000}"/>
    <cellStyle name="Note 2 2 4 13" xfId="27337" xr:uid="{00000000-0005-0000-0000-0000CB6A0000}"/>
    <cellStyle name="Note 2 2 4 13 2" xfId="27338" xr:uid="{00000000-0005-0000-0000-0000CC6A0000}"/>
    <cellStyle name="Note 2 2 4 13 2 2" xfId="27339" xr:uid="{00000000-0005-0000-0000-0000CD6A0000}"/>
    <cellStyle name="Note 2 2 4 13 3" xfId="27340" xr:uid="{00000000-0005-0000-0000-0000CE6A0000}"/>
    <cellStyle name="Note 2 2 4 14" xfId="27341" xr:uid="{00000000-0005-0000-0000-0000CF6A0000}"/>
    <cellStyle name="Note 2 2 4 14 2" xfId="27342" xr:uid="{00000000-0005-0000-0000-0000D06A0000}"/>
    <cellStyle name="Note 2 2 4 14 2 2" xfId="27343" xr:uid="{00000000-0005-0000-0000-0000D16A0000}"/>
    <cellStyle name="Note 2 2 4 14 3" xfId="27344" xr:uid="{00000000-0005-0000-0000-0000D26A0000}"/>
    <cellStyle name="Note 2 2 4 15" xfId="27345" xr:uid="{00000000-0005-0000-0000-0000D36A0000}"/>
    <cellStyle name="Note 2 2 4 15 2" xfId="27346" xr:uid="{00000000-0005-0000-0000-0000D46A0000}"/>
    <cellStyle name="Note 2 2 4 15 2 2" xfId="27347" xr:uid="{00000000-0005-0000-0000-0000D56A0000}"/>
    <cellStyle name="Note 2 2 4 15 3" xfId="27348" xr:uid="{00000000-0005-0000-0000-0000D66A0000}"/>
    <cellStyle name="Note 2 2 4 16" xfId="27349" xr:uid="{00000000-0005-0000-0000-0000D76A0000}"/>
    <cellStyle name="Note 2 2 4 16 2" xfId="27350" xr:uid="{00000000-0005-0000-0000-0000D86A0000}"/>
    <cellStyle name="Note 2 2 4 16 2 2" xfId="27351" xr:uid="{00000000-0005-0000-0000-0000D96A0000}"/>
    <cellStyle name="Note 2 2 4 16 3" xfId="27352" xr:uid="{00000000-0005-0000-0000-0000DA6A0000}"/>
    <cellStyle name="Note 2 2 4 17" xfId="27353" xr:uid="{00000000-0005-0000-0000-0000DB6A0000}"/>
    <cellStyle name="Note 2 2 4 17 2" xfId="27354" xr:uid="{00000000-0005-0000-0000-0000DC6A0000}"/>
    <cellStyle name="Note 2 2 4 17 2 2" xfId="27355" xr:uid="{00000000-0005-0000-0000-0000DD6A0000}"/>
    <cellStyle name="Note 2 2 4 17 3" xfId="27356" xr:uid="{00000000-0005-0000-0000-0000DE6A0000}"/>
    <cellStyle name="Note 2 2 4 18" xfId="27357" xr:uid="{00000000-0005-0000-0000-0000DF6A0000}"/>
    <cellStyle name="Note 2 2 4 18 2" xfId="27358" xr:uid="{00000000-0005-0000-0000-0000E06A0000}"/>
    <cellStyle name="Note 2 2 4 19" xfId="27359" xr:uid="{00000000-0005-0000-0000-0000E16A0000}"/>
    <cellStyle name="Note 2 2 4 2" xfId="27360" xr:uid="{00000000-0005-0000-0000-0000E26A0000}"/>
    <cellStyle name="Note 2 2 4 2 10" xfId="27361" xr:uid="{00000000-0005-0000-0000-0000E36A0000}"/>
    <cellStyle name="Note 2 2 4 2 10 2" xfId="27362" xr:uid="{00000000-0005-0000-0000-0000E46A0000}"/>
    <cellStyle name="Note 2 2 4 2 10 2 2" xfId="27363" xr:uid="{00000000-0005-0000-0000-0000E56A0000}"/>
    <cellStyle name="Note 2 2 4 2 10 3" xfId="27364" xr:uid="{00000000-0005-0000-0000-0000E66A0000}"/>
    <cellStyle name="Note 2 2 4 2 11" xfId="27365" xr:uid="{00000000-0005-0000-0000-0000E76A0000}"/>
    <cellStyle name="Note 2 2 4 2 11 2" xfId="27366" xr:uid="{00000000-0005-0000-0000-0000E86A0000}"/>
    <cellStyle name="Note 2 2 4 2 11 2 2" xfId="27367" xr:uid="{00000000-0005-0000-0000-0000E96A0000}"/>
    <cellStyle name="Note 2 2 4 2 11 3" xfId="27368" xr:uid="{00000000-0005-0000-0000-0000EA6A0000}"/>
    <cellStyle name="Note 2 2 4 2 12" xfId="27369" xr:uid="{00000000-0005-0000-0000-0000EB6A0000}"/>
    <cellStyle name="Note 2 2 4 2 12 2" xfId="27370" xr:uid="{00000000-0005-0000-0000-0000EC6A0000}"/>
    <cellStyle name="Note 2 2 4 2 12 2 2" xfId="27371" xr:uid="{00000000-0005-0000-0000-0000ED6A0000}"/>
    <cellStyle name="Note 2 2 4 2 12 3" xfId="27372" xr:uid="{00000000-0005-0000-0000-0000EE6A0000}"/>
    <cellStyle name="Note 2 2 4 2 13" xfId="27373" xr:uid="{00000000-0005-0000-0000-0000EF6A0000}"/>
    <cellStyle name="Note 2 2 4 2 13 2" xfId="27374" xr:uid="{00000000-0005-0000-0000-0000F06A0000}"/>
    <cellStyle name="Note 2 2 4 2 13 2 2" xfId="27375" xr:uid="{00000000-0005-0000-0000-0000F16A0000}"/>
    <cellStyle name="Note 2 2 4 2 13 3" xfId="27376" xr:uid="{00000000-0005-0000-0000-0000F26A0000}"/>
    <cellStyle name="Note 2 2 4 2 14" xfId="27377" xr:uid="{00000000-0005-0000-0000-0000F36A0000}"/>
    <cellStyle name="Note 2 2 4 2 14 2" xfId="27378" xr:uid="{00000000-0005-0000-0000-0000F46A0000}"/>
    <cellStyle name="Note 2 2 4 2 14 2 2" xfId="27379" xr:uid="{00000000-0005-0000-0000-0000F56A0000}"/>
    <cellStyle name="Note 2 2 4 2 14 3" xfId="27380" xr:uid="{00000000-0005-0000-0000-0000F66A0000}"/>
    <cellStyle name="Note 2 2 4 2 15" xfId="27381" xr:uid="{00000000-0005-0000-0000-0000F76A0000}"/>
    <cellStyle name="Note 2 2 4 2 15 2" xfId="27382" xr:uid="{00000000-0005-0000-0000-0000F86A0000}"/>
    <cellStyle name="Note 2 2 4 2 15 2 2" xfId="27383" xr:uid="{00000000-0005-0000-0000-0000F96A0000}"/>
    <cellStyle name="Note 2 2 4 2 15 3" xfId="27384" xr:uid="{00000000-0005-0000-0000-0000FA6A0000}"/>
    <cellStyle name="Note 2 2 4 2 16" xfId="27385" xr:uid="{00000000-0005-0000-0000-0000FB6A0000}"/>
    <cellStyle name="Note 2 2 4 2 16 2" xfId="27386" xr:uid="{00000000-0005-0000-0000-0000FC6A0000}"/>
    <cellStyle name="Note 2 2 4 2 16 2 2" xfId="27387" xr:uid="{00000000-0005-0000-0000-0000FD6A0000}"/>
    <cellStyle name="Note 2 2 4 2 16 3" xfId="27388" xr:uid="{00000000-0005-0000-0000-0000FE6A0000}"/>
    <cellStyle name="Note 2 2 4 2 17" xfId="27389" xr:uid="{00000000-0005-0000-0000-0000FF6A0000}"/>
    <cellStyle name="Note 2 2 4 2 17 2" xfId="27390" xr:uid="{00000000-0005-0000-0000-0000006B0000}"/>
    <cellStyle name="Note 2 2 4 2 17 2 2" xfId="27391" xr:uid="{00000000-0005-0000-0000-0000016B0000}"/>
    <cellStyle name="Note 2 2 4 2 17 3" xfId="27392" xr:uid="{00000000-0005-0000-0000-0000026B0000}"/>
    <cellStyle name="Note 2 2 4 2 18" xfId="27393" xr:uid="{00000000-0005-0000-0000-0000036B0000}"/>
    <cellStyle name="Note 2 2 4 2 18 2" xfId="27394" xr:uid="{00000000-0005-0000-0000-0000046B0000}"/>
    <cellStyle name="Note 2 2 4 2 18 2 2" xfId="27395" xr:uid="{00000000-0005-0000-0000-0000056B0000}"/>
    <cellStyle name="Note 2 2 4 2 18 3" xfId="27396" xr:uid="{00000000-0005-0000-0000-0000066B0000}"/>
    <cellStyle name="Note 2 2 4 2 19" xfId="27397" xr:uid="{00000000-0005-0000-0000-0000076B0000}"/>
    <cellStyle name="Note 2 2 4 2 19 2" xfId="27398" xr:uid="{00000000-0005-0000-0000-0000086B0000}"/>
    <cellStyle name="Note 2 2 4 2 19 2 2" xfId="27399" xr:uid="{00000000-0005-0000-0000-0000096B0000}"/>
    <cellStyle name="Note 2 2 4 2 19 3" xfId="27400" xr:uid="{00000000-0005-0000-0000-00000A6B0000}"/>
    <cellStyle name="Note 2 2 4 2 2" xfId="27401" xr:uid="{00000000-0005-0000-0000-00000B6B0000}"/>
    <cellStyle name="Note 2 2 4 2 2 2" xfId="27402" xr:uid="{00000000-0005-0000-0000-00000C6B0000}"/>
    <cellStyle name="Note 2 2 4 2 2 2 2" xfId="27403" xr:uid="{00000000-0005-0000-0000-00000D6B0000}"/>
    <cellStyle name="Note 2 2 4 2 2 2 2 2" xfId="27404" xr:uid="{00000000-0005-0000-0000-00000E6B0000}"/>
    <cellStyle name="Note 2 2 4 2 2 2 3" xfId="27405" xr:uid="{00000000-0005-0000-0000-00000F6B0000}"/>
    <cellStyle name="Note 2 2 4 2 2 2 4" xfId="27406" xr:uid="{00000000-0005-0000-0000-0000106B0000}"/>
    <cellStyle name="Note 2 2 4 2 2 3" xfId="27407" xr:uid="{00000000-0005-0000-0000-0000116B0000}"/>
    <cellStyle name="Note 2 2 4 2 2 3 2" xfId="27408" xr:uid="{00000000-0005-0000-0000-0000126B0000}"/>
    <cellStyle name="Note 2 2 4 2 2 4" xfId="27409" xr:uid="{00000000-0005-0000-0000-0000136B0000}"/>
    <cellStyle name="Note 2 2 4 2 2 5" xfId="27410" xr:uid="{00000000-0005-0000-0000-0000146B0000}"/>
    <cellStyle name="Note 2 2 4 2 20" xfId="27411" xr:uid="{00000000-0005-0000-0000-0000156B0000}"/>
    <cellStyle name="Note 2 2 4 2 20 2" xfId="27412" xr:uid="{00000000-0005-0000-0000-0000166B0000}"/>
    <cellStyle name="Note 2 2 4 2 20 2 2" xfId="27413" xr:uid="{00000000-0005-0000-0000-0000176B0000}"/>
    <cellStyle name="Note 2 2 4 2 20 3" xfId="27414" xr:uid="{00000000-0005-0000-0000-0000186B0000}"/>
    <cellStyle name="Note 2 2 4 2 21" xfId="27415" xr:uid="{00000000-0005-0000-0000-0000196B0000}"/>
    <cellStyle name="Note 2 2 4 2 21 2" xfId="27416" xr:uid="{00000000-0005-0000-0000-00001A6B0000}"/>
    <cellStyle name="Note 2 2 4 2 22" xfId="27417" xr:uid="{00000000-0005-0000-0000-00001B6B0000}"/>
    <cellStyle name="Note 2 2 4 2 23" xfId="27418" xr:uid="{00000000-0005-0000-0000-00001C6B0000}"/>
    <cellStyle name="Note 2 2 4 2 3" xfId="27419" xr:uid="{00000000-0005-0000-0000-00001D6B0000}"/>
    <cellStyle name="Note 2 2 4 2 3 2" xfId="27420" xr:uid="{00000000-0005-0000-0000-00001E6B0000}"/>
    <cellStyle name="Note 2 2 4 2 3 2 2" xfId="27421" xr:uid="{00000000-0005-0000-0000-00001F6B0000}"/>
    <cellStyle name="Note 2 2 4 2 3 2 3" xfId="27422" xr:uid="{00000000-0005-0000-0000-0000206B0000}"/>
    <cellStyle name="Note 2 2 4 2 3 3" xfId="27423" xr:uid="{00000000-0005-0000-0000-0000216B0000}"/>
    <cellStyle name="Note 2 2 4 2 3 3 2" xfId="27424" xr:uid="{00000000-0005-0000-0000-0000226B0000}"/>
    <cellStyle name="Note 2 2 4 2 3 4" xfId="27425" xr:uid="{00000000-0005-0000-0000-0000236B0000}"/>
    <cellStyle name="Note 2 2 4 2 4" xfId="27426" xr:uid="{00000000-0005-0000-0000-0000246B0000}"/>
    <cellStyle name="Note 2 2 4 2 4 2" xfId="27427" xr:uid="{00000000-0005-0000-0000-0000256B0000}"/>
    <cellStyle name="Note 2 2 4 2 4 2 2" xfId="27428" xr:uid="{00000000-0005-0000-0000-0000266B0000}"/>
    <cellStyle name="Note 2 2 4 2 4 3" xfId="27429" xr:uid="{00000000-0005-0000-0000-0000276B0000}"/>
    <cellStyle name="Note 2 2 4 2 4 4" xfId="27430" xr:uid="{00000000-0005-0000-0000-0000286B0000}"/>
    <cellStyle name="Note 2 2 4 2 5" xfId="27431" xr:uid="{00000000-0005-0000-0000-0000296B0000}"/>
    <cellStyle name="Note 2 2 4 2 5 2" xfId="27432" xr:uid="{00000000-0005-0000-0000-00002A6B0000}"/>
    <cellStyle name="Note 2 2 4 2 5 2 2" xfId="27433" xr:uid="{00000000-0005-0000-0000-00002B6B0000}"/>
    <cellStyle name="Note 2 2 4 2 5 3" xfId="27434" xr:uid="{00000000-0005-0000-0000-00002C6B0000}"/>
    <cellStyle name="Note 2 2 4 2 5 4" xfId="27435" xr:uid="{00000000-0005-0000-0000-00002D6B0000}"/>
    <cellStyle name="Note 2 2 4 2 6" xfId="27436" xr:uid="{00000000-0005-0000-0000-00002E6B0000}"/>
    <cellStyle name="Note 2 2 4 2 6 2" xfId="27437" xr:uid="{00000000-0005-0000-0000-00002F6B0000}"/>
    <cellStyle name="Note 2 2 4 2 6 2 2" xfId="27438" xr:uid="{00000000-0005-0000-0000-0000306B0000}"/>
    <cellStyle name="Note 2 2 4 2 6 3" xfId="27439" xr:uid="{00000000-0005-0000-0000-0000316B0000}"/>
    <cellStyle name="Note 2 2 4 2 7" xfId="27440" xr:uid="{00000000-0005-0000-0000-0000326B0000}"/>
    <cellStyle name="Note 2 2 4 2 7 2" xfId="27441" xr:uid="{00000000-0005-0000-0000-0000336B0000}"/>
    <cellStyle name="Note 2 2 4 2 7 2 2" xfId="27442" xr:uid="{00000000-0005-0000-0000-0000346B0000}"/>
    <cellStyle name="Note 2 2 4 2 7 3" xfId="27443" xr:uid="{00000000-0005-0000-0000-0000356B0000}"/>
    <cellStyle name="Note 2 2 4 2 8" xfId="27444" xr:uid="{00000000-0005-0000-0000-0000366B0000}"/>
    <cellStyle name="Note 2 2 4 2 8 2" xfId="27445" xr:uid="{00000000-0005-0000-0000-0000376B0000}"/>
    <cellStyle name="Note 2 2 4 2 8 2 2" xfId="27446" xr:uid="{00000000-0005-0000-0000-0000386B0000}"/>
    <cellStyle name="Note 2 2 4 2 8 3" xfId="27447" xr:uid="{00000000-0005-0000-0000-0000396B0000}"/>
    <cellStyle name="Note 2 2 4 2 9" xfId="27448" xr:uid="{00000000-0005-0000-0000-00003A6B0000}"/>
    <cellStyle name="Note 2 2 4 2 9 2" xfId="27449" xr:uid="{00000000-0005-0000-0000-00003B6B0000}"/>
    <cellStyle name="Note 2 2 4 2 9 2 2" xfId="27450" xr:uid="{00000000-0005-0000-0000-00003C6B0000}"/>
    <cellStyle name="Note 2 2 4 2 9 3" xfId="27451" xr:uid="{00000000-0005-0000-0000-00003D6B0000}"/>
    <cellStyle name="Note 2 2 4 20" xfId="27452" xr:uid="{00000000-0005-0000-0000-00003E6B0000}"/>
    <cellStyle name="Note 2 2 4 3" xfId="27453" xr:uid="{00000000-0005-0000-0000-00003F6B0000}"/>
    <cellStyle name="Note 2 2 4 3 2" xfId="27454" xr:uid="{00000000-0005-0000-0000-0000406B0000}"/>
    <cellStyle name="Note 2 2 4 3 2 2" xfId="27455" xr:uid="{00000000-0005-0000-0000-0000416B0000}"/>
    <cellStyle name="Note 2 2 4 3 2 2 2" xfId="27456" xr:uid="{00000000-0005-0000-0000-0000426B0000}"/>
    <cellStyle name="Note 2 2 4 3 2 3" xfId="27457" xr:uid="{00000000-0005-0000-0000-0000436B0000}"/>
    <cellStyle name="Note 2 2 4 3 2 4" xfId="27458" xr:uid="{00000000-0005-0000-0000-0000446B0000}"/>
    <cellStyle name="Note 2 2 4 3 3" xfId="27459" xr:uid="{00000000-0005-0000-0000-0000456B0000}"/>
    <cellStyle name="Note 2 2 4 3 3 2" xfId="27460" xr:uid="{00000000-0005-0000-0000-0000466B0000}"/>
    <cellStyle name="Note 2 2 4 3 4" xfId="27461" xr:uid="{00000000-0005-0000-0000-0000476B0000}"/>
    <cellStyle name="Note 2 2 4 3 5" xfId="27462" xr:uid="{00000000-0005-0000-0000-0000486B0000}"/>
    <cellStyle name="Note 2 2 4 4" xfId="27463" xr:uid="{00000000-0005-0000-0000-0000496B0000}"/>
    <cellStyle name="Note 2 2 4 4 2" xfId="27464" xr:uid="{00000000-0005-0000-0000-00004A6B0000}"/>
    <cellStyle name="Note 2 2 4 4 2 2" xfId="27465" xr:uid="{00000000-0005-0000-0000-00004B6B0000}"/>
    <cellStyle name="Note 2 2 4 4 2 3" xfId="27466" xr:uid="{00000000-0005-0000-0000-00004C6B0000}"/>
    <cellStyle name="Note 2 2 4 4 3" xfId="27467" xr:uid="{00000000-0005-0000-0000-00004D6B0000}"/>
    <cellStyle name="Note 2 2 4 4 3 2" xfId="27468" xr:uid="{00000000-0005-0000-0000-00004E6B0000}"/>
    <cellStyle name="Note 2 2 4 4 4" xfId="27469" xr:uid="{00000000-0005-0000-0000-00004F6B0000}"/>
    <cellStyle name="Note 2 2 4 5" xfId="27470" xr:uid="{00000000-0005-0000-0000-0000506B0000}"/>
    <cellStyle name="Note 2 2 4 5 2" xfId="27471" xr:uid="{00000000-0005-0000-0000-0000516B0000}"/>
    <cellStyle name="Note 2 2 4 5 2 2" xfId="27472" xr:uid="{00000000-0005-0000-0000-0000526B0000}"/>
    <cellStyle name="Note 2 2 4 5 2 3" xfId="27473" xr:uid="{00000000-0005-0000-0000-0000536B0000}"/>
    <cellStyle name="Note 2 2 4 5 3" xfId="27474" xr:uid="{00000000-0005-0000-0000-0000546B0000}"/>
    <cellStyle name="Note 2 2 4 5 4" xfId="27475" xr:uid="{00000000-0005-0000-0000-0000556B0000}"/>
    <cellStyle name="Note 2 2 4 6" xfId="27476" xr:uid="{00000000-0005-0000-0000-0000566B0000}"/>
    <cellStyle name="Note 2 2 4 6 2" xfId="27477" xr:uid="{00000000-0005-0000-0000-0000576B0000}"/>
    <cellStyle name="Note 2 2 4 6 2 2" xfId="27478" xr:uid="{00000000-0005-0000-0000-0000586B0000}"/>
    <cellStyle name="Note 2 2 4 6 3" xfId="27479" xr:uid="{00000000-0005-0000-0000-0000596B0000}"/>
    <cellStyle name="Note 2 2 4 6 4" xfId="27480" xr:uid="{00000000-0005-0000-0000-00005A6B0000}"/>
    <cellStyle name="Note 2 2 4 7" xfId="27481" xr:uid="{00000000-0005-0000-0000-00005B6B0000}"/>
    <cellStyle name="Note 2 2 4 7 2" xfId="27482" xr:uid="{00000000-0005-0000-0000-00005C6B0000}"/>
    <cellStyle name="Note 2 2 4 7 2 2" xfId="27483" xr:uid="{00000000-0005-0000-0000-00005D6B0000}"/>
    <cellStyle name="Note 2 2 4 7 3" xfId="27484" xr:uid="{00000000-0005-0000-0000-00005E6B0000}"/>
    <cellStyle name="Note 2 2 4 8" xfId="27485" xr:uid="{00000000-0005-0000-0000-00005F6B0000}"/>
    <cellStyle name="Note 2 2 4 8 2" xfId="27486" xr:uid="{00000000-0005-0000-0000-0000606B0000}"/>
    <cellStyle name="Note 2 2 4 8 2 2" xfId="27487" xr:uid="{00000000-0005-0000-0000-0000616B0000}"/>
    <cellStyle name="Note 2 2 4 8 3" xfId="27488" xr:uid="{00000000-0005-0000-0000-0000626B0000}"/>
    <cellStyle name="Note 2 2 4 9" xfId="27489" xr:uid="{00000000-0005-0000-0000-0000636B0000}"/>
    <cellStyle name="Note 2 2 4 9 2" xfId="27490" xr:uid="{00000000-0005-0000-0000-0000646B0000}"/>
    <cellStyle name="Note 2 2 4 9 2 2" xfId="27491" xr:uid="{00000000-0005-0000-0000-0000656B0000}"/>
    <cellStyle name="Note 2 2 4 9 3" xfId="27492" xr:uid="{00000000-0005-0000-0000-0000666B0000}"/>
    <cellStyle name="Note 2 2 5" xfId="27493" xr:uid="{00000000-0005-0000-0000-0000676B0000}"/>
    <cellStyle name="Note 2 2 5 10" xfId="27494" xr:uid="{00000000-0005-0000-0000-0000686B0000}"/>
    <cellStyle name="Note 2 2 5 10 2" xfId="27495" xr:uid="{00000000-0005-0000-0000-0000696B0000}"/>
    <cellStyle name="Note 2 2 5 10 2 2" xfId="27496" xr:uid="{00000000-0005-0000-0000-00006A6B0000}"/>
    <cellStyle name="Note 2 2 5 10 3" xfId="27497" xr:uid="{00000000-0005-0000-0000-00006B6B0000}"/>
    <cellStyle name="Note 2 2 5 11" xfId="27498" xr:uid="{00000000-0005-0000-0000-00006C6B0000}"/>
    <cellStyle name="Note 2 2 5 11 2" xfId="27499" xr:uid="{00000000-0005-0000-0000-00006D6B0000}"/>
    <cellStyle name="Note 2 2 5 11 2 2" xfId="27500" xr:uid="{00000000-0005-0000-0000-00006E6B0000}"/>
    <cellStyle name="Note 2 2 5 11 3" xfId="27501" xr:uid="{00000000-0005-0000-0000-00006F6B0000}"/>
    <cellStyle name="Note 2 2 5 12" xfId="27502" xr:uid="{00000000-0005-0000-0000-0000706B0000}"/>
    <cellStyle name="Note 2 2 5 12 2" xfId="27503" xr:uid="{00000000-0005-0000-0000-0000716B0000}"/>
    <cellStyle name="Note 2 2 5 12 2 2" xfId="27504" xr:uid="{00000000-0005-0000-0000-0000726B0000}"/>
    <cellStyle name="Note 2 2 5 12 3" xfId="27505" xr:uid="{00000000-0005-0000-0000-0000736B0000}"/>
    <cellStyle name="Note 2 2 5 13" xfId="27506" xr:uid="{00000000-0005-0000-0000-0000746B0000}"/>
    <cellStyle name="Note 2 2 5 13 2" xfId="27507" xr:uid="{00000000-0005-0000-0000-0000756B0000}"/>
    <cellStyle name="Note 2 2 5 13 2 2" xfId="27508" xr:uid="{00000000-0005-0000-0000-0000766B0000}"/>
    <cellStyle name="Note 2 2 5 13 3" xfId="27509" xr:uid="{00000000-0005-0000-0000-0000776B0000}"/>
    <cellStyle name="Note 2 2 5 14" xfId="27510" xr:uid="{00000000-0005-0000-0000-0000786B0000}"/>
    <cellStyle name="Note 2 2 5 14 2" xfId="27511" xr:uid="{00000000-0005-0000-0000-0000796B0000}"/>
    <cellStyle name="Note 2 2 5 14 2 2" xfId="27512" xr:uid="{00000000-0005-0000-0000-00007A6B0000}"/>
    <cellStyle name="Note 2 2 5 14 3" xfId="27513" xr:uid="{00000000-0005-0000-0000-00007B6B0000}"/>
    <cellStyle name="Note 2 2 5 15" xfId="27514" xr:uid="{00000000-0005-0000-0000-00007C6B0000}"/>
    <cellStyle name="Note 2 2 5 15 2" xfId="27515" xr:uid="{00000000-0005-0000-0000-00007D6B0000}"/>
    <cellStyle name="Note 2 2 5 15 2 2" xfId="27516" xr:uid="{00000000-0005-0000-0000-00007E6B0000}"/>
    <cellStyle name="Note 2 2 5 15 3" xfId="27517" xr:uid="{00000000-0005-0000-0000-00007F6B0000}"/>
    <cellStyle name="Note 2 2 5 16" xfId="27518" xr:uid="{00000000-0005-0000-0000-0000806B0000}"/>
    <cellStyle name="Note 2 2 5 16 2" xfId="27519" xr:uid="{00000000-0005-0000-0000-0000816B0000}"/>
    <cellStyle name="Note 2 2 5 16 2 2" xfId="27520" xr:uid="{00000000-0005-0000-0000-0000826B0000}"/>
    <cellStyle name="Note 2 2 5 16 3" xfId="27521" xr:uid="{00000000-0005-0000-0000-0000836B0000}"/>
    <cellStyle name="Note 2 2 5 17" xfId="27522" xr:uid="{00000000-0005-0000-0000-0000846B0000}"/>
    <cellStyle name="Note 2 2 5 17 2" xfId="27523" xr:uid="{00000000-0005-0000-0000-0000856B0000}"/>
    <cellStyle name="Note 2 2 5 17 2 2" xfId="27524" xr:uid="{00000000-0005-0000-0000-0000866B0000}"/>
    <cellStyle name="Note 2 2 5 17 3" xfId="27525" xr:uid="{00000000-0005-0000-0000-0000876B0000}"/>
    <cellStyle name="Note 2 2 5 18" xfId="27526" xr:uid="{00000000-0005-0000-0000-0000886B0000}"/>
    <cellStyle name="Note 2 2 5 18 2" xfId="27527" xr:uid="{00000000-0005-0000-0000-0000896B0000}"/>
    <cellStyle name="Note 2 2 5 18 2 2" xfId="27528" xr:uid="{00000000-0005-0000-0000-00008A6B0000}"/>
    <cellStyle name="Note 2 2 5 18 3" xfId="27529" xr:uid="{00000000-0005-0000-0000-00008B6B0000}"/>
    <cellStyle name="Note 2 2 5 19" xfId="27530" xr:uid="{00000000-0005-0000-0000-00008C6B0000}"/>
    <cellStyle name="Note 2 2 5 19 2" xfId="27531" xr:uid="{00000000-0005-0000-0000-00008D6B0000}"/>
    <cellStyle name="Note 2 2 5 19 2 2" xfId="27532" xr:uid="{00000000-0005-0000-0000-00008E6B0000}"/>
    <cellStyle name="Note 2 2 5 19 3" xfId="27533" xr:uid="{00000000-0005-0000-0000-00008F6B0000}"/>
    <cellStyle name="Note 2 2 5 2" xfId="27534" xr:uid="{00000000-0005-0000-0000-0000906B0000}"/>
    <cellStyle name="Note 2 2 5 2 10" xfId="27535" xr:uid="{00000000-0005-0000-0000-0000916B0000}"/>
    <cellStyle name="Note 2 2 5 2 10 2" xfId="27536" xr:uid="{00000000-0005-0000-0000-0000926B0000}"/>
    <cellStyle name="Note 2 2 5 2 10 2 2" xfId="27537" xr:uid="{00000000-0005-0000-0000-0000936B0000}"/>
    <cellStyle name="Note 2 2 5 2 10 3" xfId="27538" xr:uid="{00000000-0005-0000-0000-0000946B0000}"/>
    <cellStyle name="Note 2 2 5 2 11" xfId="27539" xr:uid="{00000000-0005-0000-0000-0000956B0000}"/>
    <cellStyle name="Note 2 2 5 2 11 2" xfId="27540" xr:uid="{00000000-0005-0000-0000-0000966B0000}"/>
    <cellStyle name="Note 2 2 5 2 11 2 2" xfId="27541" xr:uid="{00000000-0005-0000-0000-0000976B0000}"/>
    <cellStyle name="Note 2 2 5 2 11 3" xfId="27542" xr:uid="{00000000-0005-0000-0000-0000986B0000}"/>
    <cellStyle name="Note 2 2 5 2 12" xfId="27543" xr:uid="{00000000-0005-0000-0000-0000996B0000}"/>
    <cellStyle name="Note 2 2 5 2 12 2" xfId="27544" xr:uid="{00000000-0005-0000-0000-00009A6B0000}"/>
    <cellStyle name="Note 2 2 5 2 12 2 2" xfId="27545" xr:uid="{00000000-0005-0000-0000-00009B6B0000}"/>
    <cellStyle name="Note 2 2 5 2 12 3" xfId="27546" xr:uid="{00000000-0005-0000-0000-00009C6B0000}"/>
    <cellStyle name="Note 2 2 5 2 13" xfId="27547" xr:uid="{00000000-0005-0000-0000-00009D6B0000}"/>
    <cellStyle name="Note 2 2 5 2 13 2" xfId="27548" xr:uid="{00000000-0005-0000-0000-00009E6B0000}"/>
    <cellStyle name="Note 2 2 5 2 13 2 2" xfId="27549" xr:uid="{00000000-0005-0000-0000-00009F6B0000}"/>
    <cellStyle name="Note 2 2 5 2 13 3" xfId="27550" xr:uid="{00000000-0005-0000-0000-0000A06B0000}"/>
    <cellStyle name="Note 2 2 5 2 14" xfId="27551" xr:uid="{00000000-0005-0000-0000-0000A16B0000}"/>
    <cellStyle name="Note 2 2 5 2 14 2" xfId="27552" xr:uid="{00000000-0005-0000-0000-0000A26B0000}"/>
    <cellStyle name="Note 2 2 5 2 14 2 2" xfId="27553" xr:uid="{00000000-0005-0000-0000-0000A36B0000}"/>
    <cellStyle name="Note 2 2 5 2 14 3" xfId="27554" xr:uid="{00000000-0005-0000-0000-0000A46B0000}"/>
    <cellStyle name="Note 2 2 5 2 15" xfId="27555" xr:uid="{00000000-0005-0000-0000-0000A56B0000}"/>
    <cellStyle name="Note 2 2 5 2 15 2" xfId="27556" xr:uid="{00000000-0005-0000-0000-0000A66B0000}"/>
    <cellStyle name="Note 2 2 5 2 15 2 2" xfId="27557" xr:uid="{00000000-0005-0000-0000-0000A76B0000}"/>
    <cellStyle name="Note 2 2 5 2 15 3" xfId="27558" xr:uid="{00000000-0005-0000-0000-0000A86B0000}"/>
    <cellStyle name="Note 2 2 5 2 16" xfId="27559" xr:uid="{00000000-0005-0000-0000-0000A96B0000}"/>
    <cellStyle name="Note 2 2 5 2 16 2" xfId="27560" xr:uid="{00000000-0005-0000-0000-0000AA6B0000}"/>
    <cellStyle name="Note 2 2 5 2 16 2 2" xfId="27561" xr:uid="{00000000-0005-0000-0000-0000AB6B0000}"/>
    <cellStyle name="Note 2 2 5 2 16 3" xfId="27562" xr:uid="{00000000-0005-0000-0000-0000AC6B0000}"/>
    <cellStyle name="Note 2 2 5 2 17" xfId="27563" xr:uid="{00000000-0005-0000-0000-0000AD6B0000}"/>
    <cellStyle name="Note 2 2 5 2 17 2" xfId="27564" xr:uid="{00000000-0005-0000-0000-0000AE6B0000}"/>
    <cellStyle name="Note 2 2 5 2 17 2 2" xfId="27565" xr:uid="{00000000-0005-0000-0000-0000AF6B0000}"/>
    <cellStyle name="Note 2 2 5 2 17 3" xfId="27566" xr:uid="{00000000-0005-0000-0000-0000B06B0000}"/>
    <cellStyle name="Note 2 2 5 2 18" xfId="27567" xr:uid="{00000000-0005-0000-0000-0000B16B0000}"/>
    <cellStyle name="Note 2 2 5 2 18 2" xfId="27568" xr:uid="{00000000-0005-0000-0000-0000B26B0000}"/>
    <cellStyle name="Note 2 2 5 2 18 2 2" xfId="27569" xr:uid="{00000000-0005-0000-0000-0000B36B0000}"/>
    <cellStyle name="Note 2 2 5 2 18 3" xfId="27570" xr:uid="{00000000-0005-0000-0000-0000B46B0000}"/>
    <cellStyle name="Note 2 2 5 2 19" xfId="27571" xr:uid="{00000000-0005-0000-0000-0000B56B0000}"/>
    <cellStyle name="Note 2 2 5 2 19 2" xfId="27572" xr:uid="{00000000-0005-0000-0000-0000B66B0000}"/>
    <cellStyle name="Note 2 2 5 2 19 2 2" xfId="27573" xr:uid="{00000000-0005-0000-0000-0000B76B0000}"/>
    <cellStyle name="Note 2 2 5 2 19 3" xfId="27574" xr:uid="{00000000-0005-0000-0000-0000B86B0000}"/>
    <cellStyle name="Note 2 2 5 2 2" xfId="27575" xr:uid="{00000000-0005-0000-0000-0000B96B0000}"/>
    <cellStyle name="Note 2 2 5 2 2 2" xfId="27576" xr:uid="{00000000-0005-0000-0000-0000BA6B0000}"/>
    <cellStyle name="Note 2 2 5 2 2 2 2" xfId="27577" xr:uid="{00000000-0005-0000-0000-0000BB6B0000}"/>
    <cellStyle name="Note 2 2 5 2 2 2 3" xfId="27578" xr:uid="{00000000-0005-0000-0000-0000BC6B0000}"/>
    <cellStyle name="Note 2 2 5 2 2 3" xfId="27579" xr:uid="{00000000-0005-0000-0000-0000BD6B0000}"/>
    <cellStyle name="Note 2 2 5 2 2 3 2" xfId="27580" xr:uid="{00000000-0005-0000-0000-0000BE6B0000}"/>
    <cellStyle name="Note 2 2 5 2 2 4" xfId="27581" xr:uid="{00000000-0005-0000-0000-0000BF6B0000}"/>
    <cellStyle name="Note 2 2 5 2 20" xfId="27582" xr:uid="{00000000-0005-0000-0000-0000C06B0000}"/>
    <cellStyle name="Note 2 2 5 2 20 2" xfId="27583" xr:uid="{00000000-0005-0000-0000-0000C16B0000}"/>
    <cellStyle name="Note 2 2 5 2 20 2 2" xfId="27584" xr:uid="{00000000-0005-0000-0000-0000C26B0000}"/>
    <cellStyle name="Note 2 2 5 2 20 3" xfId="27585" xr:uid="{00000000-0005-0000-0000-0000C36B0000}"/>
    <cellStyle name="Note 2 2 5 2 21" xfId="27586" xr:uid="{00000000-0005-0000-0000-0000C46B0000}"/>
    <cellStyle name="Note 2 2 5 2 21 2" xfId="27587" xr:uid="{00000000-0005-0000-0000-0000C56B0000}"/>
    <cellStyle name="Note 2 2 5 2 22" xfId="27588" xr:uid="{00000000-0005-0000-0000-0000C66B0000}"/>
    <cellStyle name="Note 2 2 5 2 23" xfId="27589" xr:uid="{00000000-0005-0000-0000-0000C76B0000}"/>
    <cellStyle name="Note 2 2 5 2 3" xfId="27590" xr:uid="{00000000-0005-0000-0000-0000C86B0000}"/>
    <cellStyle name="Note 2 2 5 2 3 2" xfId="27591" xr:uid="{00000000-0005-0000-0000-0000C96B0000}"/>
    <cellStyle name="Note 2 2 5 2 3 2 2" xfId="27592" xr:uid="{00000000-0005-0000-0000-0000CA6B0000}"/>
    <cellStyle name="Note 2 2 5 2 3 3" xfId="27593" xr:uid="{00000000-0005-0000-0000-0000CB6B0000}"/>
    <cellStyle name="Note 2 2 5 2 3 4" xfId="27594" xr:uid="{00000000-0005-0000-0000-0000CC6B0000}"/>
    <cellStyle name="Note 2 2 5 2 4" xfId="27595" xr:uid="{00000000-0005-0000-0000-0000CD6B0000}"/>
    <cellStyle name="Note 2 2 5 2 4 2" xfId="27596" xr:uid="{00000000-0005-0000-0000-0000CE6B0000}"/>
    <cellStyle name="Note 2 2 5 2 4 2 2" xfId="27597" xr:uid="{00000000-0005-0000-0000-0000CF6B0000}"/>
    <cellStyle name="Note 2 2 5 2 4 3" xfId="27598" xr:uid="{00000000-0005-0000-0000-0000D06B0000}"/>
    <cellStyle name="Note 2 2 5 2 4 4" xfId="27599" xr:uid="{00000000-0005-0000-0000-0000D16B0000}"/>
    <cellStyle name="Note 2 2 5 2 5" xfId="27600" xr:uid="{00000000-0005-0000-0000-0000D26B0000}"/>
    <cellStyle name="Note 2 2 5 2 5 2" xfId="27601" xr:uid="{00000000-0005-0000-0000-0000D36B0000}"/>
    <cellStyle name="Note 2 2 5 2 5 2 2" xfId="27602" xr:uid="{00000000-0005-0000-0000-0000D46B0000}"/>
    <cellStyle name="Note 2 2 5 2 5 3" xfId="27603" xr:uid="{00000000-0005-0000-0000-0000D56B0000}"/>
    <cellStyle name="Note 2 2 5 2 6" xfId="27604" xr:uid="{00000000-0005-0000-0000-0000D66B0000}"/>
    <cellStyle name="Note 2 2 5 2 6 2" xfId="27605" xr:uid="{00000000-0005-0000-0000-0000D76B0000}"/>
    <cellStyle name="Note 2 2 5 2 6 2 2" xfId="27606" xr:uid="{00000000-0005-0000-0000-0000D86B0000}"/>
    <cellStyle name="Note 2 2 5 2 6 3" xfId="27607" xr:uid="{00000000-0005-0000-0000-0000D96B0000}"/>
    <cellStyle name="Note 2 2 5 2 7" xfId="27608" xr:uid="{00000000-0005-0000-0000-0000DA6B0000}"/>
    <cellStyle name="Note 2 2 5 2 7 2" xfId="27609" xr:uid="{00000000-0005-0000-0000-0000DB6B0000}"/>
    <cellStyle name="Note 2 2 5 2 7 2 2" xfId="27610" xr:uid="{00000000-0005-0000-0000-0000DC6B0000}"/>
    <cellStyle name="Note 2 2 5 2 7 3" xfId="27611" xr:uid="{00000000-0005-0000-0000-0000DD6B0000}"/>
    <cellStyle name="Note 2 2 5 2 8" xfId="27612" xr:uid="{00000000-0005-0000-0000-0000DE6B0000}"/>
    <cellStyle name="Note 2 2 5 2 8 2" xfId="27613" xr:uid="{00000000-0005-0000-0000-0000DF6B0000}"/>
    <cellStyle name="Note 2 2 5 2 8 2 2" xfId="27614" xr:uid="{00000000-0005-0000-0000-0000E06B0000}"/>
    <cellStyle name="Note 2 2 5 2 8 3" xfId="27615" xr:uid="{00000000-0005-0000-0000-0000E16B0000}"/>
    <cellStyle name="Note 2 2 5 2 9" xfId="27616" xr:uid="{00000000-0005-0000-0000-0000E26B0000}"/>
    <cellStyle name="Note 2 2 5 2 9 2" xfId="27617" xr:uid="{00000000-0005-0000-0000-0000E36B0000}"/>
    <cellStyle name="Note 2 2 5 2 9 2 2" xfId="27618" xr:uid="{00000000-0005-0000-0000-0000E46B0000}"/>
    <cellStyle name="Note 2 2 5 2 9 3" xfId="27619" xr:uid="{00000000-0005-0000-0000-0000E56B0000}"/>
    <cellStyle name="Note 2 2 5 20" xfId="27620" xr:uid="{00000000-0005-0000-0000-0000E66B0000}"/>
    <cellStyle name="Note 2 2 5 20 2" xfId="27621" xr:uid="{00000000-0005-0000-0000-0000E76B0000}"/>
    <cellStyle name="Note 2 2 5 20 2 2" xfId="27622" xr:uid="{00000000-0005-0000-0000-0000E86B0000}"/>
    <cellStyle name="Note 2 2 5 20 3" xfId="27623" xr:uid="{00000000-0005-0000-0000-0000E96B0000}"/>
    <cellStyle name="Note 2 2 5 21" xfId="27624" xr:uid="{00000000-0005-0000-0000-0000EA6B0000}"/>
    <cellStyle name="Note 2 2 5 21 2" xfId="27625" xr:uid="{00000000-0005-0000-0000-0000EB6B0000}"/>
    <cellStyle name="Note 2 2 5 21 2 2" xfId="27626" xr:uid="{00000000-0005-0000-0000-0000EC6B0000}"/>
    <cellStyle name="Note 2 2 5 21 3" xfId="27627" xr:uid="{00000000-0005-0000-0000-0000ED6B0000}"/>
    <cellStyle name="Note 2 2 5 22" xfId="27628" xr:uid="{00000000-0005-0000-0000-0000EE6B0000}"/>
    <cellStyle name="Note 2 2 5 22 2" xfId="27629" xr:uid="{00000000-0005-0000-0000-0000EF6B0000}"/>
    <cellStyle name="Note 2 2 5 23" xfId="27630" xr:uid="{00000000-0005-0000-0000-0000F06B0000}"/>
    <cellStyle name="Note 2 2 5 24" xfId="27631" xr:uid="{00000000-0005-0000-0000-0000F16B0000}"/>
    <cellStyle name="Note 2 2 5 3" xfId="27632" xr:uid="{00000000-0005-0000-0000-0000F26B0000}"/>
    <cellStyle name="Note 2 2 5 3 2" xfId="27633" xr:uid="{00000000-0005-0000-0000-0000F36B0000}"/>
    <cellStyle name="Note 2 2 5 3 2 2" xfId="27634" xr:uid="{00000000-0005-0000-0000-0000F46B0000}"/>
    <cellStyle name="Note 2 2 5 3 2 3" xfId="27635" xr:uid="{00000000-0005-0000-0000-0000F56B0000}"/>
    <cellStyle name="Note 2 2 5 3 3" xfId="27636" xr:uid="{00000000-0005-0000-0000-0000F66B0000}"/>
    <cellStyle name="Note 2 2 5 3 3 2" xfId="27637" xr:uid="{00000000-0005-0000-0000-0000F76B0000}"/>
    <cellStyle name="Note 2 2 5 3 4" xfId="27638" xr:uid="{00000000-0005-0000-0000-0000F86B0000}"/>
    <cellStyle name="Note 2 2 5 4" xfId="27639" xr:uid="{00000000-0005-0000-0000-0000F96B0000}"/>
    <cellStyle name="Note 2 2 5 4 2" xfId="27640" xr:uid="{00000000-0005-0000-0000-0000FA6B0000}"/>
    <cellStyle name="Note 2 2 5 4 2 2" xfId="27641" xr:uid="{00000000-0005-0000-0000-0000FB6B0000}"/>
    <cellStyle name="Note 2 2 5 4 3" xfId="27642" xr:uid="{00000000-0005-0000-0000-0000FC6B0000}"/>
    <cellStyle name="Note 2 2 5 4 4" xfId="27643" xr:uid="{00000000-0005-0000-0000-0000FD6B0000}"/>
    <cellStyle name="Note 2 2 5 5" xfId="27644" xr:uid="{00000000-0005-0000-0000-0000FE6B0000}"/>
    <cellStyle name="Note 2 2 5 5 2" xfId="27645" xr:uid="{00000000-0005-0000-0000-0000FF6B0000}"/>
    <cellStyle name="Note 2 2 5 5 2 2" xfId="27646" xr:uid="{00000000-0005-0000-0000-0000006C0000}"/>
    <cellStyle name="Note 2 2 5 5 3" xfId="27647" xr:uid="{00000000-0005-0000-0000-0000016C0000}"/>
    <cellStyle name="Note 2 2 5 5 4" xfId="27648" xr:uid="{00000000-0005-0000-0000-0000026C0000}"/>
    <cellStyle name="Note 2 2 5 6" xfId="27649" xr:uid="{00000000-0005-0000-0000-0000036C0000}"/>
    <cellStyle name="Note 2 2 5 6 2" xfId="27650" xr:uid="{00000000-0005-0000-0000-0000046C0000}"/>
    <cellStyle name="Note 2 2 5 6 2 2" xfId="27651" xr:uid="{00000000-0005-0000-0000-0000056C0000}"/>
    <cellStyle name="Note 2 2 5 6 3" xfId="27652" xr:uid="{00000000-0005-0000-0000-0000066C0000}"/>
    <cellStyle name="Note 2 2 5 7" xfId="27653" xr:uid="{00000000-0005-0000-0000-0000076C0000}"/>
    <cellStyle name="Note 2 2 5 7 2" xfId="27654" xr:uid="{00000000-0005-0000-0000-0000086C0000}"/>
    <cellStyle name="Note 2 2 5 7 2 2" xfId="27655" xr:uid="{00000000-0005-0000-0000-0000096C0000}"/>
    <cellStyle name="Note 2 2 5 7 3" xfId="27656" xr:uid="{00000000-0005-0000-0000-00000A6C0000}"/>
    <cellStyle name="Note 2 2 5 8" xfId="27657" xr:uid="{00000000-0005-0000-0000-00000B6C0000}"/>
    <cellStyle name="Note 2 2 5 8 2" xfId="27658" xr:uid="{00000000-0005-0000-0000-00000C6C0000}"/>
    <cellStyle name="Note 2 2 5 8 2 2" xfId="27659" xr:uid="{00000000-0005-0000-0000-00000D6C0000}"/>
    <cellStyle name="Note 2 2 5 8 3" xfId="27660" xr:uid="{00000000-0005-0000-0000-00000E6C0000}"/>
    <cellStyle name="Note 2 2 5 9" xfId="27661" xr:uid="{00000000-0005-0000-0000-00000F6C0000}"/>
    <cellStyle name="Note 2 2 5 9 2" xfId="27662" xr:uid="{00000000-0005-0000-0000-0000106C0000}"/>
    <cellStyle name="Note 2 2 5 9 2 2" xfId="27663" xr:uid="{00000000-0005-0000-0000-0000116C0000}"/>
    <cellStyle name="Note 2 2 5 9 3" xfId="27664" xr:uid="{00000000-0005-0000-0000-0000126C0000}"/>
    <cellStyle name="Note 2 2 6" xfId="27665" xr:uid="{00000000-0005-0000-0000-0000136C0000}"/>
    <cellStyle name="Note 2 2 6 10" xfId="27666" xr:uid="{00000000-0005-0000-0000-0000146C0000}"/>
    <cellStyle name="Note 2 2 6 10 2" xfId="27667" xr:uid="{00000000-0005-0000-0000-0000156C0000}"/>
    <cellStyle name="Note 2 2 6 10 2 2" xfId="27668" xr:uid="{00000000-0005-0000-0000-0000166C0000}"/>
    <cellStyle name="Note 2 2 6 10 3" xfId="27669" xr:uid="{00000000-0005-0000-0000-0000176C0000}"/>
    <cellStyle name="Note 2 2 6 11" xfId="27670" xr:uid="{00000000-0005-0000-0000-0000186C0000}"/>
    <cellStyle name="Note 2 2 6 11 2" xfId="27671" xr:uid="{00000000-0005-0000-0000-0000196C0000}"/>
    <cellStyle name="Note 2 2 6 11 2 2" xfId="27672" xr:uid="{00000000-0005-0000-0000-00001A6C0000}"/>
    <cellStyle name="Note 2 2 6 11 3" xfId="27673" xr:uid="{00000000-0005-0000-0000-00001B6C0000}"/>
    <cellStyle name="Note 2 2 6 12" xfId="27674" xr:uid="{00000000-0005-0000-0000-00001C6C0000}"/>
    <cellStyle name="Note 2 2 6 12 2" xfId="27675" xr:uid="{00000000-0005-0000-0000-00001D6C0000}"/>
    <cellStyle name="Note 2 2 6 12 2 2" xfId="27676" xr:uid="{00000000-0005-0000-0000-00001E6C0000}"/>
    <cellStyle name="Note 2 2 6 12 3" xfId="27677" xr:uid="{00000000-0005-0000-0000-00001F6C0000}"/>
    <cellStyle name="Note 2 2 6 13" xfId="27678" xr:uid="{00000000-0005-0000-0000-0000206C0000}"/>
    <cellStyle name="Note 2 2 6 13 2" xfId="27679" xr:uid="{00000000-0005-0000-0000-0000216C0000}"/>
    <cellStyle name="Note 2 2 6 13 2 2" xfId="27680" xr:uid="{00000000-0005-0000-0000-0000226C0000}"/>
    <cellStyle name="Note 2 2 6 13 3" xfId="27681" xr:uid="{00000000-0005-0000-0000-0000236C0000}"/>
    <cellStyle name="Note 2 2 6 14" xfId="27682" xr:uid="{00000000-0005-0000-0000-0000246C0000}"/>
    <cellStyle name="Note 2 2 6 14 2" xfId="27683" xr:uid="{00000000-0005-0000-0000-0000256C0000}"/>
    <cellStyle name="Note 2 2 6 14 2 2" xfId="27684" xr:uid="{00000000-0005-0000-0000-0000266C0000}"/>
    <cellStyle name="Note 2 2 6 14 3" xfId="27685" xr:uid="{00000000-0005-0000-0000-0000276C0000}"/>
    <cellStyle name="Note 2 2 6 15" xfId="27686" xr:uid="{00000000-0005-0000-0000-0000286C0000}"/>
    <cellStyle name="Note 2 2 6 15 2" xfId="27687" xr:uid="{00000000-0005-0000-0000-0000296C0000}"/>
    <cellStyle name="Note 2 2 6 15 2 2" xfId="27688" xr:uid="{00000000-0005-0000-0000-00002A6C0000}"/>
    <cellStyle name="Note 2 2 6 15 3" xfId="27689" xr:uid="{00000000-0005-0000-0000-00002B6C0000}"/>
    <cellStyle name="Note 2 2 6 16" xfId="27690" xr:uid="{00000000-0005-0000-0000-00002C6C0000}"/>
    <cellStyle name="Note 2 2 6 16 2" xfId="27691" xr:uid="{00000000-0005-0000-0000-00002D6C0000}"/>
    <cellStyle name="Note 2 2 6 16 2 2" xfId="27692" xr:uid="{00000000-0005-0000-0000-00002E6C0000}"/>
    <cellStyle name="Note 2 2 6 16 3" xfId="27693" xr:uid="{00000000-0005-0000-0000-00002F6C0000}"/>
    <cellStyle name="Note 2 2 6 17" xfId="27694" xr:uid="{00000000-0005-0000-0000-0000306C0000}"/>
    <cellStyle name="Note 2 2 6 17 2" xfId="27695" xr:uid="{00000000-0005-0000-0000-0000316C0000}"/>
    <cellStyle name="Note 2 2 6 17 2 2" xfId="27696" xr:uid="{00000000-0005-0000-0000-0000326C0000}"/>
    <cellStyle name="Note 2 2 6 17 3" xfId="27697" xr:uid="{00000000-0005-0000-0000-0000336C0000}"/>
    <cellStyle name="Note 2 2 6 18" xfId="27698" xr:uid="{00000000-0005-0000-0000-0000346C0000}"/>
    <cellStyle name="Note 2 2 6 18 2" xfId="27699" xr:uid="{00000000-0005-0000-0000-0000356C0000}"/>
    <cellStyle name="Note 2 2 6 18 2 2" xfId="27700" xr:uid="{00000000-0005-0000-0000-0000366C0000}"/>
    <cellStyle name="Note 2 2 6 18 3" xfId="27701" xr:uid="{00000000-0005-0000-0000-0000376C0000}"/>
    <cellStyle name="Note 2 2 6 19" xfId="27702" xr:uid="{00000000-0005-0000-0000-0000386C0000}"/>
    <cellStyle name="Note 2 2 6 19 2" xfId="27703" xr:uid="{00000000-0005-0000-0000-0000396C0000}"/>
    <cellStyle name="Note 2 2 6 19 2 2" xfId="27704" xr:uid="{00000000-0005-0000-0000-00003A6C0000}"/>
    <cellStyle name="Note 2 2 6 19 3" xfId="27705" xr:uid="{00000000-0005-0000-0000-00003B6C0000}"/>
    <cellStyle name="Note 2 2 6 2" xfId="27706" xr:uid="{00000000-0005-0000-0000-00003C6C0000}"/>
    <cellStyle name="Note 2 2 6 2 2" xfId="27707" xr:uid="{00000000-0005-0000-0000-00003D6C0000}"/>
    <cellStyle name="Note 2 2 6 2 2 2" xfId="27708" xr:uid="{00000000-0005-0000-0000-00003E6C0000}"/>
    <cellStyle name="Note 2 2 6 2 2 3" xfId="27709" xr:uid="{00000000-0005-0000-0000-00003F6C0000}"/>
    <cellStyle name="Note 2 2 6 2 3" xfId="27710" xr:uid="{00000000-0005-0000-0000-0000406C0000}"/>
    <cellStyle name="Note 2 2 6 2 3 2" xfId="27711" xr:uid="{00000000-0005-0000-0000-0000416C0000}"/>
    <cellStyle name="Note 2 2 6 2 4" xfId="27712" xr:uid="{00000000-0005-0000-0000-0000426C0000}"/>
    <cellStyle name="Note 2 2 6 20" xfId="27713" xr:uid="{00000000-0005-0000-0000-0000436C0000}"/>
    <cellStyle name="Note 2 2 6 20 2" xfId="27714" xr:uid="{00000000-0005-0000-0000-0000446C0000}"/>
    <cellStyle name="Note 2 2 6 20 2 2" xfId="27715" xr:uid="{00000000-0005-0000-0000-0000456C0000}"/>
    <cellStyle name="Note 2 2 6 20 3" xfId="27716" xr:uid="{00000000-0005-0000-0000-0000466C0000}"/>
    <cellStyle name="Note 2 2 6 21" xfId="27717" xr:uid="{00000000-0005-0000-0000-0000476C0000}"/>
    <cellStyle name="Note 2 2 6 21 2" xfId="27718" xr:uid="{00000000-0005-0000-0000-0000486C0000}"/>
    <cellStyle name="Note 2 2 6 22" xfId="27719" xr:uid="{00000000-0005-0000-0000-0000496C0000}"/>
    <cellStyle name="Note 2 2 6 23" xfId="27720" xr:uid="{00000000-0005-0000-0000-00004A6C0000}"/>
    <cellStyle name="Note 2 2 6 3" xfId="27721" xr:uid="{00000000-0005-0000-0000-00004B6C0000}"/>
    <cellStyle name="Note 2 2 6 3 2" xfId="27722" xr:uid="{00000000-0005-0000-0000-00004C6C0000}"/>
    <cellStyle name="Note 2 2 6 3 2 2" xfId="27723" xr:uid="{00000000-0005-0000-0000-00004D6C0000}"/>
    <cellStyle name="Note 2 2 6 3 3" xfId="27724" xr:uid="{00000000-0005-0000-0000-00004E6C0000}"/>
    <cellStyle name="Note 2 2 6 3 4" xfId="27725" xr:uid="{00000000-0005-0000-0000-00004F6C0000}"/>
    <cellStyle name="Note 2 2 6 4" xfId="27726" xr:uid="{00000000-0005-0000-0000-0000506C0000}"/>
    <cellStyle name="Note 2 2 6 4 2" xfId="27727" xr:uid="{00000000-0005-0000-0000-0000516C0000}"/>
    <cellStyle name="Note 2 2 6 4 2 2" xfId="27728" xr:uid="{00000000-0005-0000-0000-0000526C0000}"/>
    <cellStyle name="Note 2 2 6 4 3" xfId="27729" xr:uid="{00000000-0005-0000-0000-0000536C0000}"/>
    <cellStyle name="Note 2 2 6 4 4" xfId="27730" xr:uid="{00000000-0005-0000-0000-0000546C0000}"/>
    <cellStyle name="Note 2 2 6 5" xfId="27731" xr:uid="{00000000-0005-0000-0000-0000556C0000}"/>
    <cellStyle name="Note 2 2 6 5 2" xfId="27732" xr:uid="{00000000-0005-0000-0000-0000566C0000}"/>
    <cellStyle name="Note 2 2 6 5 2 2" xfId="27733" xr:uid="{00000000-0005-0000-0000-0000576C0000}"/>
    <cellStyle name="Note 2 2 6 5 3" xfId="27734" xr:uid="{00000000-0005-0000-0000-0000586C0000}"/>
    <cellStyle name="Note 2 2 6 6" xfId="27735" xr:uid="{00000000-0005-0000-0000-0000596C0000}"/>
    <cellStyle name="Note 2 2 6 6 2" xfId="27736" xr:uid="{00000000-0005-0000-0000-00005A6C0000}"/>
    <cellStyle name="Note 2 2 6 6 2 2" xfId="27737" xr:uid="{00000000-0005-0000-0000-00005B6C0000}"/>
    <cellStyle name="Note 2 2 6 6 3" xfId="27738" xr:uid="{00000000-0005-0000-0000-00005C6C0000}"/>
    <cellStyle name="Note 2 2 6 7" xfId="27739" xr:uid="{00000000-0005-0000-0000-00005D6C0000}"/>
    <cellStyle name="Note 2 2 6 7 2" xfId="27740" xr:uid="{00000000-0005-0000-0000-00005E6C0000}"/>
    <cellStyle name="Note 2 2 6 7 2 2" xfId="27741" xr:uid="{00000000-0005-0000-0000-00005F6C0000}"/>
    <cellStyle name="Note 2 2 6 7 3" xfId="27742" xr:uid="{00000000-0005-0000-0000-0000606C0000}"/>
    <cellStyle name="Note 2 2 6 8" xfId="27743" xr:uid="{00000000-0005-0000-0000-0000616C0000}"/>
    <cellStyle name="Note 2 2 6 8 2" xfId="27744" xr:uid="{00000000-0005-0000-0000-0000626C0000}"/>
    <cellStyle name="Note 2 2 6 8 2 2" xfId="27745" xr:uid="{00000000-0005-0000-0000-0000636C0000}"/>
    <cellStyle name="Note 2 2 6 8 3" xfId="27746" xr:uid="{00000000-0005-0000-0000-0000646C0000}"/>
    <cellStyle name="Note 2 2 6 9" xfId="27747" xr:uid="{00000000-0005-0000-0000-0000656C0000}"/>
    <cellStyle name="Note 2 2 6 9 2" xfId="27748" xr:uid="{00000000-0005-0000-0000-0000666C0000}"/>
    <cellStyle name="Note 2 2 6 9 2 2" xfId="27749" xr:uid="{00000000-0005-0000-0000-0000676C0000}"/>
    <cellStyle name="Note 2 2 6 9 3" xfId="27750" xr:uid="{00000000-0005-0000-0000-0000686C0000}"/>
    <cellStyle name="Note 2 2 7" xfId="27751" xr:uid="{00000000-0005-0000-0000-0000696C0000}"/>
    <cellStyle name="Note 2 2 7 2" xfId="27752" xr:uid="{00000000-0005-0000-0000-00006A6C0000}"/>
    <cellStyle name="Note 2 2 7 2 2" xfId="27753" xr:uid="{00000000-0005-0000-0000-00006B6C0000}"/>
    <cellStyle name="Note 2 2 7 2 3" xfId="27754" xr:uid="{00000000-0005-0000-0000-00006C6C0000}"/>
    <cellStyle name="Note 2 2 7 3" xfId="27755" xr:uid="{00000000-0005-0000-0000-00006D6C0000}"/>
    <cellStyle name="Note 2 2 7 3 2" xfId="27756" xr:uid="{00000000-0005-0000-0000-00006E6C0000}"/>
    <cellStyle name="Note 2 2 7 4" xfId="27757" xr:uid="{00000000-0005-0000-0000-00006F6C0000}"/>
    <cellStyle name="Note 2 2 8" xfId="27758" xr:uid="{00000000-0005-0000-0000-0000706C0000}"/>
    <cellStyle name="Note 2 2 8 2" xfId="27759" xr:uid="{00000000-0005-0000-0000-0000716C0000}"/>
    <cellStyle name="Note 2 2 8 2 2" xfId="27760" xr:uid="{00000000-0005-0000-0000-0000726C0000}"/>
    <cellStyle name="Note 2 2 8 2 3" xfId="27761" xr:uid="{00000000-0005-0000-0000-0000736C0000}"/>
    <cellStyle name="Note 2 2 8 3" xfId="27762" xr:uid="{00000000-0005-0000-0000-0000746C0000}"/>
    <cellStyle name="Note 2 2 8 4" xfId="27763" xr:uid="{00000000-0005-0000-0000-0000756C0000}"/>
    <cellStyle name="Note 2 2 9" xfId="27764" xr:uid="{00000000-0005-0000-0000-0000766C0000}"/>
    <cellStyle name="Note 2 2 9 2" xfId="27765" xr:uid="{00000000-0005-0000-0000-0000776C0000}"/>
    <cellStyle name="Note 2 2 9 2 2" xfId="27766" xr:uid="{00000000-0005-0000-0000-0000786C0000}"/>
    <cellStyle name="Note 2 2 9 3" xfId="27767" xr:uid="{00000000-0005-0000-0000-0000796C0000}"/>
    <cellStyle name="Note 2 2 9 4" xfId="27768" xr:uid="{00000000-0005-0000-0000-00007A6C0000}"/>
    <cellStyle name="Note 2 3" xfId="27769" xr:uid="{00000000-0005-0000-0000-00007B6C0000}"/>
    <cellStyle name="Note 2 3 2" xfId="27770" xr:uid="{00000000-0005-0000-0000-00007C6C0000}"/>
    <cellStyle name="Note 2 3 2 2" xfId="27771" xr:uid="{00000000-0005-0000-0000-00007D6C0000}"/>
    <cellStyle name="Note 2 3 2 2 2" xfId="27772" xr:uid="{00000000-0005-0000-0000-00007E6C0000}"/>
    <cellStyle name="Note 2 3 2 2 2 2" xfId="27773" xr:uid="{00000000-0005-0000-0000-00007F6C0000}"/>
    <cellStyle name="Note 2 3 2 2 2 2 2" xfId="27774" xr:uid="{00000000-0005-0000-0000-0000806C0000}"/>
    <cellStyle name="Note 2 3 2 2 2 3" xfId="27775" xr:uid="{00000000-0005-0000-0000-0000816C0000}"/>
    <cellStyle name="Note 2 3 2 2 2 4" xfId="27776" xr:uid="{00000000-0005-0000-0000-0000826C0000}"/>
    <cellStyle name="Note 2 3 2 2 3" xfId="27777" xr:uid="{00000000-0005-0000-0000-0000836C0000}"/>
    <cellStyle name="Note 2 3 2 2 3 2" xfId="27778" xr:uid="{00000000-0005-0000-0000-0000846C0000}"/>
    <cellStyle name="Note 2 3 2 2 4" xfId="27779" xr:uid="{00000000-0005-0000-0000-0000856C0000}"/>
    <cellStyle name="Note 2 3 2 2 5" xfId="27780" xr:uid="{00000000-0005-0000-0000-0000866C0000}"/>
    <cellStyle name="Note 2 3 2 3" xfId="27781" xr:uid="{00000000-0005-0000-0000-0000876C0000}"/>
    <cellStyle name="Note 2 3 2 3 2" xfId="27782" xr:uid="{00000000-0005-0000-0000-0000886C0000}"/>
    <cellStyle name="Note 2 3 2 3 2 2" xfId="27783" xr:uid="{00000000-0005-0000-0000-0000896C0000}"/>
    <cellStyle name="Note 2 3 2 3 3" xfId="27784" xr:uid="{00000000-0005-0000-0000-00008A6C0000}"/>
    <cellStyle name="Note 2 3 2 3 4" xfId="27785" xr:uid="{00000000-0005-0000-0000-00008B6C0000}"/>
    <cellStyle name="Note 2 3 2 4" xfId="27786" xr:uid="{00000000-0005-0000-0000-00008C6C0000}"/>
    <cellStyle name="Note 2 3 2 4 2" xfId="27787" xr:uid="{00000000-0005-0000-0000-00008D6C0000}"/>
    <cellStyle name="Note 2 3 2 5" xfId="27788" xr:uid="{00000000-0005-0000-0000-00008E6C0000}"/>
    <cellStyle name="Note 2 3 2 6" xfId="27789" xr:uid="{00000000-0005-0000-0000-00008F6C0000}"/>
    <cellStyle name="Note 2 3 3" xfId="27790" xr:uid="{00000000-0005-0000-0000-0000906C0000}"/>
    <cellStyle name="Note 2 3 3 2" xfId="27791" xr:uid="{00000000-0005-0000-0000-0000916C0000}"/>
    <cellStyle name="Note 2 3 3 2 2" xfId="27792" xr:uid="{00000000-0005-0000-0000-0000926C0000}"/>
    <cellStyle name="Note 2 3 3 2 2 2" xfId="27793" xr:uid="{00000000-0005-0000-0000-0000936C0000}"/>
    <cellStyle name="Note 2 3 3 2 3" xfId="27794" xr:uid="{00000000-0005-0000-0000-0000946C0000}"/>
    <cellStyle name="Note 2 3 3 2 4" xfId="27795" xr:uid="{00000000-0005-0000-0000-0000956C0000}"/>
    <cellStyle name="Note 2 3 3 3" xfId="27796" xr:uid="{00000000-0005-0000-0000-0000966C0000}"/>
    <cellStyle name="Note 2 3 3 4" xfId="27797" xr:uid="{00000000-0005-0000-0000-0000976C0000}"/>
    <cellStyle name="Note 2 3 3 4 2" xfId="27798" xr:uid="{00000000-0005-0000-0000-0000986C0000}"/>
    <cellStyle name="Note 2 3 3 5" xfId="27799" xr:uid="{00000000-0005-0000-0000-0000996C0000}"/>
    <cellStyle name="Note 2 3 3 6" xfId="27800" xr:uid="{00000000-0005-0000-0000-00009A6C0000}"/>
    <cellStyle name="Note 2 3 4" xfId="27801" xr:uid="{00000000-0005-0000-0000-00009B6C0000}"/>
    <cellStyle name="Note 2 3 4 2" xfId="27802" xr:uid="{00000000-0005-0000-0000-00009C6C0000}"/>
    <cellStyle name="Note 2 3 4 3" xfId="27803" xr:uid="{00000000-0005-0000-0000-00009D6C0000}"/>
    <cellStyle name="Note 2 3 4 4" xfId="27804" xr:uid="{00000000-0005-0000-0000-00009E6C0000}"/>
    <cellStyle name="Note 2 3 4 4 2" xfId="27805" xr:uid="{00000000-0005-0000-0000-00009F6C0000}"/>
    <cellStyle name="Note 2 3 4 5" xfId="27806" xr:uid="{00000000-0005-0000-0000-0000A06C0000}"/>
    <cellStyle name="Note 2 3 4 6" xfId="27807" xr:uid="{00000000-0005-0000-0000-0000A16C0000}"/>
    <cellStyle name="Note 2 3 5" xfId="27808" xr:uid="{00000000-0005-0000-0000-0000A26C0000}"/>
    <cellStyle name="Note 2 3 5 2" xfId="27809" xr:uid="{00000000-0005-0000-0000-0000A36C0000}"/>
    <cellStyle name="Note 2 3 5 3" xfId="27810" xr:uid="{00000000-0005-0000-0000-0000A46C0000}"/>
    <cellStyle name="Note 2 3 5 4" xfId="27811" xr:uid="{00000000-0005-0000-0000-0000A56C0000}"/>
    <cellStyle name="Note 2 3 5 5" xfId="27812" xr:uid="{00000000-0005-0000-0000-0000A66C0000}"/>
    <cellStyle name="Note 2 3 6" xfId="27813" xr:uid="{00000000-0005-0000-0000-0000A76C0000}"/>
    <cellStyle name="Note 2 3 7" xfId="27814" xr:uid="{00000000-0005-0000-0000-0000A86C0000}"/>
    <cellStyle name="Note 2 3 8" xfId="27815" xr:uid="{00000000-0005-0000-0000-0000A96C0000}"/>
    <cellStyle name="Note 2 3 9" xfId="27816" xr:uid="{00000000-0005-0000-0000-0000AA6C0000}"/>
    <cellStyle name="Note 2 4" xfId="27817" xr:uid="{00000000-0005-0000-0000-0000AB6C0000}"/>
    <cellStyle name="Note 2 4 2" xfId="27818" xr:uid="{00000000-0005-0000-0000-0000AC6C0000}"/>
    <cellStyle name="Note 2 4 2 2" xfId="27819" xr:uid="{00000000-0005-0000-0000-0000AD6C0000}"/>
    <cellStyle name="Note 2 4 2 2 2" xfId="27820" xr:uid="{00000000-0005-0000-0000-0000AE6C0000}"/>
    <cellStyle name="Note 2 4 2 2 2 2" xfId="27821" xr:uid="{00000000-0005-0000-0000-0000AF6C0000}"/>
    <cellStyle name="Note 2 4 2 2 2 2 2" xfId="27822" xr:uid="{00000000-0005-0000-0000-0000B06C0000}"/>
    <cellStyle name="Note 2 4 2 2 2 3" xfId="27823" xr:uid="{00000000-0005-0000-0000-0000B16C0000}"/>
    <cellStyle name="Note 2 4 2 2 2 4" xfId="27824" xr:uid="{00000000-0005-0000-0000-0000B26C0000}"/>
    <cellStyle name="Note 2 4 2 2 3" xfId="27825" xr:uid="{00000000-0005-0000-0000-0000B36C0000}"/>
    <cellStyle name="Note 2 4 2 2 3 2" xfId="27826" xr:uid="{00000000-0005-0000-0000-0000B46C0000}"/>
    <cellStyle name="Note 2 4 2 2 4" xfId="27827" xr:uid="{00000000-0005-0000-0000-0000B56C0000}"/>
    <cellStyle name="Note 2 4 2 2 5" xfId="27828" xr:uid="{00000000-0005-0000-0000-0000B66C0000}"/>
    <cellStyle name="Note 2 4 2 3" xfId="27829" xr:uid="{00000000-0005-0000-0000-0000B76C0000}"/>
    <cellStyle name="Note 2 4 2 3 2" xfId="27830" xr:uid="{00000000-0005-0000-0000-0000B86C0000}"/>
    <cellStyle name="Note 2 4 2 3 2 2" xfId="27831" xr:uid="{00000000-0005-0000-0000-0000B96C0000}"/>
    <cellStyle name="Note 2 4 2 3 3" xfId="27832" xr:uid="{00000000-0005-0000-0000-0000BA6C0000}"/>
    <cellStyle name="Note 2 4 2 3 4" xfId="27833" xr:uid="{00000000-0005-0000-0000-0000BB6C0000}"/>
    <cellStyle name="Note 2 4 2 4" xfId="27834" xr:uid="{00000000-0005-0000-0000-0000BC6C0000}"/>
    <cellStyle name="Note 2 4 2 4 2" xfId="27835" xr:uid="{00000000-0005-0000-0000-0000BD6C0000}"/>
    <cellStyle name="Note 2 4 2 5" xfId="27836" xr:uid="{00000000-0005-0000-0000-0000BE6C0000}"/>
    <cellStyle name="Note 2 4 2 6" xfId="27837" xr:uid="{00000000-0005-0000-0000-0000BF6C0000}"/>
    <cellStyle name="Note 2 4 3" xfId="27838" xr:uid="{00000000-0005-0000-0000-0000C06C0000}"/>
    <cellStyle name="Note 2 4 3 2" xfId="27839" xr:uid="{00000000-0005-0000-0000-0000C16C0000}"/>
    <cellStyle name="Note 2 4 3 2 2" xfId="27840" xr:uid="{00000000-0005-0000-0000-0000C26C0000}"/>
    <cellStyle name="Note 2 4 3 2 2 2" xfId="27841" xr:uid="{00000000-0005-0000-0000-0000C36C0000}"/>
    <cellStyle name="Note 2 4 3 2 3" xfId="27842" xr:uid="{00000000-0005-0000-0000-0000C46C0000}"/>
    <cellStyle name="Note 2 4 3 2 4" xfId="27843" xr:uid="{00000000-0005-0000-0000-0000C56C0000}"/>
    <cellStyle name="Note 2 4 3 3" xfId="27844" xr:uid="{00000000-0005-0000-0000-0000C66C0000}"/>
    <cellStyle name="Note 2 4 3 3 2" xfId="27845" xr:uid="{00000000-0005-0000-0000-0000C76C0000}"/>
    <cellStyle name="Note 2 4 3 4" xfId="27846" xr:uid="{00000000-0005-0000-0000-0000C86C0000}"/>
    <cellStyle name="Note 2 4 3 5" xfId="27847" xr:uid="{00000000-0005-0000-0000-0000C96C0000}"/>
    <cellStyle name="Note 2 4 4" xfId="27848" xr:uid="{00000000-0005-0000-0000-0000CA6C0000}"/>
    <cellStyle name="Note 2 4 4 2" xfId="27849" xr:uid="{00000000-0005-0000-0000-0000CB6C0000}"/>
    <cellStyle name="Note 2 4 4 2 2" xfId="27850" xr:uid="{00000000-0005-0000-0000-0000CC6C0000}"/>
    <cellStyle name="Note 2 4 4 3" xfId="27851" xr:uid="{00000000-0005-0000-0000-0000CD6C0000}"/>
    <cellStyle name="Note 2 4 4 4" xfId="27852" xr:uid="{00000000-0005-0000-0000-0000CE6C0000}"/>
    <cellStyle name="Note 2 4 5" xfId="27853" xr:uid="{00000000-0005-0000-0000-0000CF6C0000}"/>
    <cellStyle name="Note 2 4 5 2" xfId="27854" xr:uid="{00000000-0005-0000-0000-0000D06C0000}"/>
    <cellStyle name="Note 2 4 5 3" xfId="27855" xr:uid="{00000000-0005-0000-0000-0000D16C0000}"/>
    <cellStyle name="Note 2 4 6" xfId="27856" xr:uid="{00000000-0005-0000-0000-0000D26C0000}"/>
    <cellStyle name="Note 2 4 7" xfId="27857" xr:uid="{00000000-0005-0000-0000-0000D36C0000}"/>
    <cellStyle name="Note 2 5" xfId="27858" xr:uid="{00000000-0005-0000-0000-0000D46C0000}"/>
    <cellStyle name="Note 2 5 2" xfId="27859" xr:uid="{00000000-0005-0000-0000-0000D56C0000}"/>
    <cellStyle name="Note 2 5 2 2" xfId="27860" xr:uid="{00000000-0005-0000-0000-0000D66C0000}"/>
    <cellStyle name="Note 2 5 2 2 2" xfId="27861" xr:uid="{00000000-0005-0000-0000-0000D76C0000}"/>
    <cellStyle name="Note 2 5 2 2 2 2" xfId="27862" xr:uid="{00000000-0005-0000-0000-0000D86C0000}"/>
    <cellStyle name="Note 2 5 2 2 2 2 2" xfId="27863" xr:uid="{00000000-0005-0000-0000-0000D96C0000}"/>
    <cellStyle name="Note 2 5 2 2 2 3" xfId="27864" xr:uid="{00000000-0005-0000-0000-0000DA6C0000}"/>
    <cellStyle name="Note 2 5 2 2 2 4" xfId="27865" xr:uid="{00000000-0005-0000-0000-0000DB6C0000}"/>
    <cellStyle name="Note 2 5 2 2 3" xfId="27866" xr:uid="{00000000-0005-0000-0000-0000DC6C0000}"/>
    <cellStyle name="Note 2 5 2 2 3 2" xfId="27867" xr:uid="{00000000-0005-0000-0000-0000DD6C0000}"/>
    <cellStyle name="Note 2 5 2 2 4" xfId="27868" xr:uid="{00000000-0005-0000-0000-0000DE6C0000}"/>
    <cellStyle name="Note 2 5 2 2 5" xfId="27869" xr:uid="{00000000-0005-0000-0000-0000DF6C0000}"/>
    <cellStyle name="Note 2 5 2 3" xfId="27870" xr:uid="{00000000-0005-0000-0000-0000E06C0000}"/>
    <cellStyle name="Note 2 5 2 3 2" xfId="27871" xr:uid="{00000000-0005-0000-0000-0000E16C0000}"/>
    <cellStyle name="Note 2 5 2 3 2 2" xfId="27872" xr:uid="{00000000-0005-0000-0000-0000E26C0000}"/>
    <cellStyle name="Note 2 5 2 3 3" xfId="27873" xr:uid="{00000000-0005-0000-0000-0000E36C0000}"/>
    <cellStyle name="Note 2 5 2 3 4" xfId="27874" xr:uid="{00000000-0005-0000-0000-0000E46C0000}"/>
    <cellStyle name="Note 2 5 2 4" xfId="27875" xr:uid="{00000000-0005-0000-0000-0000E56C0000}"/>
    <cellStyle name="Note 2 5 2 4 2" xfId="27876" xr:uid="{00000000-0005-0000-0000-0000E66C0000}"/>
    <cellStyle name="Note 2 5 2 5" xfId="27877" xr:uid="{00000000-0005-0000-0000-0000E76C0000}"/>
    <cellStyle name="Note 2 5 2 6" xfId="27878" xr:uid="{00000000-0005-0000-0000-0000E86C0000}"/>
    <cellStyle name="Note 2 5 3" xfId="27879" xr:uid="{00000000-0005-0000-0000-0000E96C0000}"/>
    <cellStyle name="Note 2 5 3 2" xfId="27880" xr:uid="{00000000-0005-0000-0000-0000EA6C0000}"/>
    <cellStyle name="Note 2 5 3 2 2" xfId="27881" xr:uid="{00000000-0005-0000-0000-0000EB6C0000}"/>
    <cellStyle name="Note 2 5 3 2 2 2" xfId="27882" xr:uid="{00000000-0005-0000-0000-0000EC6C0000}"/>
    <cellStyle name="Note 2 5 3 2 3" xfId="27883" xr:uid="{00000000-0005-0000-0000-0000ED6C0000}"/>
    <cellStyle name="Note 2 5 3 2 4" xfId="27884" xr:uid="{00000000-0005-0000-0000-0000EE6C0000}"/>
    <cellStyle name="Note 2 5 3 3" xfId="27885" xr:uid="{00000000-0005-0000-0000-0000EF6C0000}"/>
    <cellStyle name="Note 2 5 3 3 2" xfId="27886" xr:uid="{00000000-0005-0000-0000-0000F06C0000}"/>
    <cellStyle name="Note 2 5 3 4" xfId="27887" xr:uid="{00000000-0005-0000-0000-0000F16C0000}"/>
    <cellStyle name="Note 2 5 3 5" xfId="27888" xr:uid="{00000000-0005-0000-0000-0000F26C0000}"/>
    <cellStyle name="Note 2 5 4" xfId="27889" xr:uid="{00000000-0005-0000-0000-0000F36C0000}"/>
    <cellStyle name="Note 2 5 4 2" xfId="27890" xr:uid="{00000000-0005-0000-0000-0000F46C0000}"/>
    <cellStyle name="Note 2 5 4 2 2" xfId="27891" xr:uid="{00000000-0005-0000-0000-0000F56C0000}"/>
    <cellStyle name="Note 2 5 4 3" xfId="27892" xr:uid="{00000000-0005-0000-0000-0000F66C0000}"/>
    <cellStyle name="Note 2 5 4 4" xfId="27893" xr:uid="{00000000-0005-0000-0000-0000F76C0000}"/>
    <cellStyle name="Note 2 5 5" xfId="27894" xr:uid="{00000000-0005-0000-0000-0000F86C0000}"/>
    <cellStyle name="Note 2 5 5 2" xfId="27895" xr:uid="{00000000-0005-0000-0000-0000F96C0000}"/>
    <cellStyle name="Note 2 5 5 3" xfId="27896" xr:uid="{00000000-0005-0000-0000-0000FA6C0000}"/>
    <cellStyle name="Note 2 5 6" xfId="27897" xr:uid="{00000000-0005-0000-0000-0000FB6C0000}"/>
    <cellStyle name="Note 2 5 7" xfId="27898" xr:uid="{00000000-0005-0000-0000-0000FC6C0000}"/>
    <cellStyle name="Note 2 6" xfId="27899" xr:uid="{00000000-0005-0000-0000-0000FD6C0000}"/>
    <cellStyle name="Note 2 6 2" xfId="27900" xr:uid="{00000000-0005-0000-0000-0000FE6C0000}"/>
    <cellStyle name="Note 2 6 2 2" xfId="27901" xr:uid="{00000000-0005-0000-0000-0000FF6C0000}"/>
    <cellStyle name="Note 2 6 2 2 2" xfId="27902" xr:uid="{00000000-0005-0000-0000-0000006D0000}"/>
    <cellStyle name="Note 2 6 2 2 2 2" xfId="27903" xr:uid="{00000000-0005-0000-0000-0000016D0000}"/>
    <cellStyle name="Note 2 6 2 2 3" xfId="27904" xr:uid="{00000000-0005-0000-0000-0000026D0000}"/>
    <cellStyle name="Note 2 6 2 2 4" xfId="27905" xr:uid="{00000000-0005-0000-0000-0000036D0000}"/>
    <cellStyle name="Note 2 6 2 3" xfId="27906" xr:uid="{00000000-0005-0000-0000-0000046D0000}"/>
    <cellStyle name="Note 2 6 2 3 2" xfId="27907" xr:uid="{00000000-0005-0000-0000-0000056D0000}"/>
    <cellStyle name="Note 2 6 2 4" xfId="27908" xr:uid="{00000000-0005-0000-0000-0000066D0000}"/>
    <cellStyle name="Note 2 6 2 5" xfId="27909" xr:uid="{00000000-0005-0000-0000-0000076D0000}"/>
    <cellStyle name="Note 2 6 3" xfId="27910" xr:uid="{00000000-0005-0000-0000-0000086D0000}"/>
    <cellStyle name="Note 2 6 3 2" xfId="27911" xr:uid="{00000000-0005-0000-0000-0000096D0000}"/>
    <cellStyle name="Note 2 6 3 2 2" xfId="27912" xr:uid="{00000000-0005-0000-0000-00000A6D0000}"/>
    <cellStyle name="Note 2 6 3 3" xfId="27913" xr:uid="{00000000-0005-0000-0000-00000B6D0000}"/>
    <cellStyle name="Note 2 6 3 4" xfId="27914" xr:uid="{00000000-0005-0000-0000-00000C6D0000}"/>
    <cellStyle name="Note 2 6 4" xfId="27915" xr:uid="{00000000-0005-0000-0000-00000D6D0000}"/>
    <cellStyle name="Note 2 6 4 2" xfId="27916" xr:uid="{00000000-0005-0000-0000-00000E6D0000}"/>
    <cellStyle name="Note 2 6 5" xfId="27917" xr:uid="{00000000-0005-0000-0000-00000F6D0000}"/>
    <cellStyle name="Note 2 6 6" xfId="27918" xr:uid="{00000000-0005-0000-0000-0000106D0000}"/>
    <cellStyle name="Note 2 7" xfId="27919" xr:uid="{00000000-0005-0000-0000-0000116D0000}"/>
    <cellStyle name="Note 2 7 2" xfId="27920" xr:uid="{00000000-0005-0000-0000-0000126D0000}"/>
    <cellStyle name="Note 2 7 2 2" xfId="27921" xr:uid="{00000000-0005-0000-0000-0000136D0000}"/>
    <cellStyle name="Note 2 7 2 2 2" xfId="27922" xr:uid="{00000000-0005-0000-0000-0000146D0000}"/>
    <cellStyle name="Note 2 7 2 3" xfId="27923" xr:uid="{00000000-0005-0000-0000-0000156D0000}"/>
    <cellStyle name="Note 2 7 2 4" xfId="27924" xr:uid="{00000000-0005-0000-0000-0000166D0000}"/>
    <cellStyle name="Note 2 7 3" xfId="27925" xr:uid="{00000000-0005-0000-0000-0000176D0000}"/>
    <cellStyle name="Note 2 7 4" xfId="27926" xr:uid="{00000000-0005-0000-0000-0000186D0000}"/>
    <cellStyle name="Note 2 7 4 2" xfId="27927" xr:uid="{00000000-0005-0000-0000-0000196D0000}"/>
    <cellStyle name="Note 2 7 5" xfId="27928" xr:uid="{00000000-0005-0000-0000-00001A6D0000}"/>
    <cellStyle name="Note 2 7 6" xfId="27929" xr:uid="{00000000-0005-0000-0000-00001B6D0000}"/>
    <cellStyle name="Note 2 8" xfId="27930" xr:uid="{00000000-0005-0000-0000-00001C6D0000}"/>
    <cellStyle name="Note 2 8 2" xfId="27931" xr:uid="{00000000-0005-0000-0000-00001D6D0000}"/>
    <cellStyle name="Note 2 8 2 2" xfId="27932" xr:uid="{00000000-0005-0000-0000-00001E6D0000}"/>
    <cellStyle name="Note 2 8 3" xfId="27933" xr:uid="{00000000-0005-0000-0000-00001F6D0000}"/>
    <cellStyle name="Note 2 8 4" xfId="27934" xr:uid="{00000000-0005-0000-0000-0000206D0000}"/>
    <cellStyle name="Note 2 9" xfId="27935" xr:uid="{00000000-0005-0000-0000-0000216D0000}"/>
    <cellStyle name="Note 2 9 2" xfId="27936" xr:uid="{00000000-0005-0000-0000-0000226D0000}"/>
    <cellStyle name="Note 2 9 3" xfId="27937" xr:uid="{00000000-0005-0000-0000-0000236D0000}"/>
    <cellStyle name="Note 20" xfId="50590" xr:uid="{AACDE839-3F03-4021-BBB1-A06C690DD423}"/>
    <cellStyle name="Note 3" xfId="27938" xr:uid="{00000000-0005-0000-0000-0000246D0000}"/>
    <cellStyle name="Note 3 10" xfId="27939" xr:uid="{00000000-0005-0000-0000-0000256D0000}"/>
    <cellStyle name="Note 3 11" xfId="27940" xr:uid="{00000000-0005-0000-0000-0000266D0000}"/>
    <cellStyle name="Note 3 2" xfId="27941" xr:uid="{00000000-0005-0000-0000-0000276D0000}"/>
    <cellStyle name="Note 3 2 10" xfId="27942" xr:uid="{00000000-0005-0000-0000-0000286D0000}"/>
    <cellStyle name="Note 3 2 10 2" xfId="27943" xr:uid="{00000000-0005-0000-0000-0000296D0000}"/>
    <cellStyle name="Note 3 2 10 2 2" xfId="27944" xr:uid="{00000000-0005-0000-0000-00002A6D0000}"/>
    <cellStyle name="Note 3 2 10 3" xfId="27945" xr:uid="{00000000-0005-0000-0000-00002B6D0000}"/>
    <cellStyle name="Note 3 2 11" xfId="27946" xr:uid="{00000000-0005-0000-0000-00002C6D0000}"/>
    <cellStyle name="Note 3 2 11 2" xfId="27947" xr:uid="{00000000-0005-0000-0000-00002D6D0000}"/>
    <cellStyle name="Note 3 2 11 2 2" xfId="27948" xr:uid="{00000000-0005-0000-0000-00002E6D0000}"/>
    <cellStyle name="Note 3 2 11 3" xfId="27949" xr:uid="{00000000-0005-0000-0000-00002F6D0000}"/>
    <cellStyle name="Note 3 2 12" xfId="27950" xr:uid="{00000000-0005-0000-0000-0000306D0000}"/>
    <cellStyle name="Note 3 2 12 2" xfId="27951" xr:uid="{00000000-0005-0000-0000-0000316D0000}"/>
    <cellStyle name="Note 3 2 12 2 2" xfId="27952" xr:uid="{00000000-0005-0000-0000-0000326D0000}"/>
    <cellStyle name="Note 3 2 12 3" xfId="27953" xr:uid="{00000000-0005-0000-0000-0000336D0000}"/>
    <cellStyle name="Note 3 2 13" xfId="27954" xr:uid="{00000000-0005-0000-0000-0000346D0000}"/>
    <cellStyle name="Note 3 2 13 2" xfId="27955" xr:uid="{00000000-0005-0000-0000-0000356D0000}"/>
    <cellStyle name="Note 3 2 13 2 2" xfId="27956" xr:uid="{00000000-0005-0000-0000-0000366D0000}"/>
    <cellStyle name="Note 3 2 13 3" xfId="27957" xr:uid="{00000000-0005-0000-0000-0000376D0000}"/>
    <cellStyle name="Note 3 2 14" xfId="27958" xr:uid="{00000000-0005-0000-0000-0000386D0000}"/>
    <cellStyle name="Note 3 2 14 2" xfId="27959" xr:uid="{00000000-0005-0000-0000-0000396D0000}"/>
    <cellStyle name="Note 3 2 14 2 2" xfId="27960" xr:uid="{00000000-0005-0000-0000-00003A6D0000}"/>
    <cellStyle name="Note 3 2 14 3" xfId="27961" xr:uid="{00000000-0005-0000-0000-00003B6D0000}"/>
    <cellStyle name="Note 3 2 15" xfId="27962" xr:uid="{00000000-0005-0000-0000-00003C6D0000}"/>
    <cellStyle name="Note 3 2 15 2" xfId="27963" xr:uid="{00000000-0005-0000-0000-00003D6D0000}"/>
    <cellStyle name="Note 3 2 15 2 2" xfId="27964" xr:uid="{00000000-0005-0000-0000-00003E6D0000}"/>
    <cellStyle name="Note 3 2 15 3" xfId="27965" xr:uid="{00000000-0005-0000-0000-00003F6D0000}"/>
    <cellStyle name="Note 3 2 16" xfId="27966" xr:uid="{00000000-0005-0000-0000-0000406D0000}"/>
    <cellStyle name="Note 3 2 16 2" xfId="27967" xr:uid="{00000000-0005-0000-0000-0000416D0000}"/>
    <cellStyle name="Note 3 2 16 2 2" xfId="27968" xr:uid="{00000000-0005-0000-0000-0000426D0000}"/>
    <cellStyle name="Note 3 2 16 3" xfId="27969" xr:uid="{00000000-0005-0000-0000-0000436D0000}"/>
    <cellStyle name="Note 3 2 17" xfId="27970" xr:uid="{00000000-0005-0000-0000-0000446D0000}"/>
    <cellStyle name="Note 3 2 17 2" xfId="27971" xr:uid="{00000000-0005-0000-0000-0000456D0000}"/>
    <cellStyle name="Note 3 2 17 2 2" xfId="27972" xr:uid="{00000000-0005-0000-0000-0000466D0000}"/>
    <cellStyle name="Note 3 2 17 3" xfId="27973" xr:uid="{00000000-0005-0000-0000-0000476D0000}"/>
    <cellStyle name="Note 3 2 18" xfId="27974" xr:uid="{00000000-0005-0000-0000-0000486D0000}"/>
    <cellStyle name="Note 3 2 18 2" xfId="27975" xr:uid="{00000000-0005-0000-0000-0000496D0000}"/>
    <cellStyle name="Note 3 2 18 2 2" xfId="27976" xr:uid="{00000000-0005-0000-0000-00004A6D0000}"/>
    <cellStyle name="Note 3 2 18 3" xfId="27977" xr:uid="{00000000-0005-0000-0000-00004B6D0000}"/>
    <cellStyle name="Note 3 2 19" xfId="27978" xr:uid="{00000000-0005-0000-0000-00004C6D0000}"/>
    <cellStyle name="Note 3 2 19 2" xfId="27979" xr:uid="{00000000-0005-0000-0000-00004D6D0000}"/>
    <cellStyle name="Note 3 2 19 2 2" xfId="27980" xr:uid="{00000000-0005-0000-0000-00004E6D0000}"/>
    <cellStyle name="Note 3 2 19 3" xfId="27981" xr:uid="{00000000-0005-0000-0000-00004F6D0000}"/>
    <cellStyle name="Note 3 2 2" xfId="27982" xr:uid="{00000000-0005-0000-0000-0000506D0000}"/>
    <cellStyle name="Note 3 2 2 10" xfId="27983" xr:uid="{00000000-0005-0000-0000-0000516D0000}"/>
    <cellStyle name="Note 3 2 2 10 2" xfId="27984" xr:uid="{00000000-0005-0000-0000-0000526D0000}"/>
    <cellStyle name="Note 3 2 2 10 2 2" xfId="27985" xr:uid="{00000000-0005-0000-0000-0000536D0000}"/>
    <cellStyle name="Note 3 2 2 10 3" xfId="27986" xr:uid="{00000000-0005-0000-0000-0000546D0000}"/>
    <cellStyle name="Note 3 2 2 11" xfId="27987" xr:uid="{00000000-0005-0000-0000-0000556D0000}"/>
    <cellStyle name="Note 3 2 2 11 2" xfId="27988" xr:uid="{00000000-0005-0000-0000-0000566D0000}"/>
    <cellStyle name="Note 3 2 2 11 2 2" xfId="27989" xr:uid="{00000000-0005-0000-0000-0000576D0000}"/>
    <cellStyle name="Note 3 2 2 11 3" xfId="27990" xr:uid="{00000000-0005-0000-0000-0000586D0000}"/>
    <cellStyle name="Note 3 2 2 12" xfId="27991" xr:uid="{00000000-0005-0000-0000-0000596D0000}"/>
    <cellStyle name="Note 3 2 2 12 2" xfId="27992" xr:uid="{00000000-0005-0000-0000-00005A6D0000}"/>
    <cellStyle name="Note 3 2 2 12 2 2" xfId="27993" xr:uid="{00000000-0005-0000-0000-00005B6D0000}"/>
    <cellStyle name="Note 3 2 2 12 3" xfId="27994" xr:uid="{00000000-0005-0000-0000-00005C6D0000}"/>
    <cellStyle name="Note 3 2 2 13" xfId="27995" xr:uid="{00000000-0005-0000-0000-00005D6D0000}"/>
    <cellStyle name="Note 3 2 2 13 2" xfId="27996" xr:uid="{00000000-0005-0000-0000-00005E6D0000}"/>
    <cellStyle name="Note 3 2 2 13 2 2" xfId="27997" xr:uid="{00000000-0005-0000-0000-00005F6D0000}"/>
    <cellStyle name="Note 3 2 2 13 3" xfId="27998" xr:uid="{00000000-0005-0000-0000-0000606D0000}"/>
    <cellStyle name="Note 3 2 2 14" xfId="27999" xr:uid="{00000000-0005-0000-0000-0000616D0000}"/>
    <cellStyle name="Note 3 2 2 14 2" xfId="28000" xr:uid="{00000000-0005-0000-0000-0000626D0000}"/>
    <cellStyle name="Note 3 2 2 14 2 2" xfId="28001" xr:uid="{00000000-0005-0000-0000-0000636D0000}"/>
    <cellStyle name="Note 3 2 2 14 3" xfId="28002" xr:uid="{00000000-0005-0000-0000-0000646D0000}"/>
    <cellStyle name="Note 3 2 2 15" xfId="28003" xr:uid="{00000000-0005-0000-0000-0000656D0000}"/>
    <cellStyle name="Note 3 2 2 15 2" xfId="28004" xr:uid="{00000000-0005-0000-0000-0000666D0000}"/>
    <cellStyle name="Note 3 2 2 15 2 2" xfId="28005" xr:uid="{00000000-0005-0000-0000-0000676D0000}"/>
    <cellStyle name="Note 3 2 2 15 3" xfId="28006" xr:uid="{00000000-0005-0000-0000-0000686D0000}"/>
    <cellStyle name="Note 3 2 2 16" xfId="28007" xr:uid="{00000000-0005-0000-0000-0000696D0000}"/>
    <cellStyle name="Note 3 2 2 16 2" xfId="28008" xr:uid="{00000000-0005-0000-0000-00006A6D0000}"/>
    <cellStyle name="Note 3 2 2 16 2 2" xfId="28009" xr:uid="{00000000-0005-0000-0000-00006B6D0000}"/>
    <cellStyle name="Note 3 2 2 16 3" xfId="28010" xr:uid="{00000000-0005-0000-0000-00006C6D0000}"/>
    <cellStyle name="Note 3 2 2 17" xfId="28011" xr:uid="{00000000-0005-0000-0000-00006D6D0000}"/>
    <cellStyle name="Note 3 2 2 17 2" xfId="28012" xr:uid="{00000000-0005-0000-0000-00006E6D0000}"/>
    <cellStyle name="Note 3 2 2 17 2 2" xfId="28013" xr:uid="{00000000-0005-0000-0000-00006F6D0000}"/>
    <cellStyle name="Note 3 2 2 17 3" xfId="28014" xr:uid="{00000000-0005-0000-0000-0000706D0000}"/>
    <cellStyle name="Note 3 2 2 18" xfId="28015" xr:uid="{00000000-0005-0000-0000-0000716D0000}"/>
    <cellStyle name="Note 3 2 2 18 2" xfId="28016" xr:uid="{00000000-0005-0000-0000-0000726D0000}"/>
    <cellStyle name="Note 3 2 2 18 2 2" xfId="28017" xr:uid="{00000000-0005-0000-0000-0000736D0000}"/>
    <cellStyle name="Note 3 2 2 18 3" xfId="28018" xr:uid="{00000000-0005-0000-0000-0000746D0000}"/>
    <cellStyle name="Note 3 2 2 19" xfId="28019" xr:uid="{00000000-0005-0000-0000-0000756D0000}"/>
    <cellStyle name="Note 3 2 2 19 2" xfId="28020" xr:uid="{00000000-0005-0000-0000-0000766D0000}"/>
    <cellStyle name="Note 3 2 2 19 2 2" xfId="28021" xr:uid="{00000000-0005-0000-0000-0000776D0000}"/>
    <cellStyle name="Note 3 2 2 19 3" xfId="28022" xr:uid="{00000000-0005-0000-0000-0000786D0000}"/>
    <cellStyle name="Note 3 2 2 2" xfId="28023" xr:uid="{00000000-0005-0000-0000-0000796D0000}"/>
    <cellStyle name="Note 3 2 2 2 10" xfId="28024" xr:uid="{00000000-0005-0000-0000-00007A6D0000}"/>
    <cellStyle name="Note 3 2 2 2 10 2" xfId="28025" xr:uid="{00000000-0005-0000-0000-00007B6D0000}"/>
    <cellStyle name="Note 3 2 2 2 10 2 2" xfId="28026" xr:uid="{00000000-0005-0000-0000-00007C6D0000}"/>
    <cellStyle name="Note 3 2 2 2 10 3" xfId="28027" xr:uid="{00000000-0005-0000-0000-00007D6D0000}"/>
    <cellStyle name="Note 3 2 2 2 11" xfId="28028" xr:uid="{00000000-0005-0000-0000-00007E6D0000}"/>
    <cellStyle name="Note 3 2 2 2 11 2" xfId="28029" xr:uid="{00000000-0005-0000-0000-00007F6D0000}"/>
    <cellStyle name="Note 3 2 2 2 11 2 2" xfId="28030" xr:uid="{00000000-0005-0000-0000-0000806D0000}"/>
    <cellStyle name="Note 3 2 2 2 11 3" xfId="28031" xr:uid="{00000000-0005-0000-0000-0000816D0000}"/>
    <cellStyle name="Note 3 2 2 2 12" xfId="28032" xr:uid="{00000000-0005-0000-0000-0000826D0000}"/>
    <cellStyle name="Note 3 2 2 2 12 2" xfId="28033" xr:uid="{00000000-0005-0000-0000-0000836D0000}"/>
    <cellStyle name="Note 3 2 2 2 12 2 2" xfId="28034" xr:uid="{00000000-0005-0000-0000-0000846D0000}"/>
    <cellStyle name="Note 3 2 2 2 12 3" xfId="28035" xr:uid="{00000000-0005-0000-0000-0000856D0000}"/>
    <cellStyle name="Note 3 2 2 2 13" xfId="28036" xr:uid="{00000000-0005-0000-0000-0000866D0000}"/>
    <cellStyle name="Note 3 2 2 2 13 2" xfId="28037" xr:uid="{00000000-0005-0000-0000-0000876D0000}"/>
    <cellStyle name="Note 3 2 2 2 13 2 2" xfId="28038" xr:uid="{00000000-0005-0000-0000-0000886D0000}"/>
    <cellStyle name="Note 3 2 2 2 13 3" xfId="28039" xr:uid="{00000000-0005-0000-0000-0000896D0000}"/>
    <cellStyle name="Note 3 2 2 2 14" xfId="28040" xr:uid="{00000000-0005-0000-0000-00008A6D0000}"/>
    <cellStyle name="Note 3 2 2 2 14 2" xfId="28041" xr:uid="{00000000-0005-0000-0000-00008B6D0000}"/>
    <cellStyle name="Note 3 2 2 2 14 2 2" xfId="28042" xr:uid="{00000000-0005-0000-0000-00008C6D0000}"/>
    <cellStyle name="Note 3 2 2 2 14 3" xfId="28043" xr:uid="{00000000-0005-0000-0000-00008D6D0000}"/>
    <cellStyle name="Note 3 2 2 2 15" xfId="28044" xr:uid="{00000000-0005-0000-0000-00008E6D0000}"/>
    <cellStyle name="Note 3 2 2 2 15 2" xfId="28045" xr:uid="{00000000-0005-0000-0000-00008F6D0000}"/>
    <cellStyle name="Note 3 2 2 2 15 2 2" xfId="28046" xr:uid="{00000000-0005-0000-0000-0000906D0000}"/>
    <cellStyle name="Note 3 2 2 2 15 3" xfId="28047" xr:uid="{00000000-0005-0000-0000-0000916D0000}"/>
    <cellStyle name="Note 3 2 2 2 16" xfId="28048" xr:uid="{00000000-0005-0000-0000-0000926D0000}"/>
    <cellStyle name="Note 3 2 2 2 16 2" xfId="28049" xr:uid="{00000000-0005-0000-0000-0000936D0000}"/>
    <cellStyle name="Note 3 2 2 2 16 2 2" xfId="28050" xr:uid="{00000000-0005-0000-0000-0000946D0000}"/>
    <cellStyle name="Note 3 2 2 2 16 3" xfId="28051" xr:uid="{00000000-0005-0000-0000-0000956D0000}"/>
    <cellStyle name="Note 3 2 2 2 17" xfId="28052" xr:uid="{00000000-0005-0000-0000-0000966D0000}"/>
    <cellStyle name="Note 3 2 2 2 17 2" xfId="28053" xr:uid="{00000000-0005-0000-0000-0000976D0000}"/>
    <cellStyle name="Note 3 2 2 2 17 2 2" xfId="28054" xr:uid="{00000000-0005-0000-0000-0000986D0000}"/>
    <cellStyle name="Note 3 2 2 2 17 3" xfId="28055" xr:uid="{00000000-0005-0000-0000-0000996D0000}"/>
    <cellStyle name="Note 3 2 2 2 18" xfId="28056" xr:uid="{00000000-0005-0000-0000-00009A6D0000}"/>
    <cellStyle name="Note 3 2 2 2 18 2" xfId="28057" xr:uid="{00000000-0005-0000-0000-00009B6D0000}"/>
    <cellStyle name="Note 3 2 2 2 19" xfId="28058" xr:uid="{00000000-0005-0000-0000-00009C6D0000}"/>
    <cellStyle name="Note 3 2 2 2 2" xfId="28059" xr:uid="{00000000-0005-0000-0000-00009D6D0000}"/>
    <cellStyle name="Note 3 2 2 2 2 10" xfId="28060" xr:uid="{00000000-0005-0000-0000-00009E6D0000}"/>
    <cellStyle name="Note 3 2 2 2 2 10 2" xfId="28061" xr:uid="{00000000-0005-0000-0000-00009F6D0000}"/>
    <cellStyle name="Note 3 2 2 2 2 10 2 2" xfId="28062" xr:uid="{00000000-0005-0000-0000-0000A06D0000}"/>
    <cellStyle name="Note 3 2 2 2 2 10 3" xfId="28063" xr:uid="{00000000-0005-0000-0000-0000A16D0000}"/>
    <cellStyle name="Note 3 2 2 2 2 11" xfId="28064" xr:uid="{00000000-0005-0000-0000-0000A26D0000}"/>
    <cellStyle name="Note 3 2 2 2 2 11 2" xfId="28065" xr:uid="{00000000-0005-0000-0000-0000A36D0000}"/>
    <cellStyle name="Note 3 2 2 2 2 11 2 2" xfId="28066" xr:uid="{00000000-0005-0000-0000-0000A46D0000}"/>
    <cellStyle name="Note 3 2 2 2 2 11 3" xfId="28067" xr:uid="{00000000-0005-0000-0000-0000A56D0000}"/>
    <cellStyle name="Note 3 2 2 2 2 12" xfId="28068" xr:uid="{00000000-0005-0000-0000-0000A66D0000}"/>
    <cellStyle name="Note 3 2 2 2 2 12 2" xfId="28069" xr:uid="{00000000-0005-0000-0000-0000A76D0000}"/>
    <cellStyle name="Note 3 2 2 2 2 12 2 2" xfId="28070" xr:uid="{00000000-0005-0000-0000-0000A86D0000}"/>
    <cellStyle name="Note 3 2 2 2 2 12 3" xfId="28071" xr:uid="{00000000-0005-0000-0000-0000A96D0000}"/>
    <cellStyle name="Note 3 2 2 2 2 13" xfId="28072" xr:uid="{00000000-0005-0000-0000-0000AA6D0000}"/>
    <cellStyle name="Note 3 2 2 2 2 13 2" xfId="28073" xr:uid="{00000000-0005-0000-0000-0000AB6D0000}"/>
    <cellStyle name="Note 3 2 2 2 2 13 2 2" xfId="28074" xr:uid="{00000000-0005-0000-0000-0000AC6D0000}"/>
    <cellStyle name="Note 3 2 2 2 2 13 3" xfId="28075" xr:uid="{00000000-0005-0000-0000-0000AD6D0000}"/>
    <cellStyle name="Note 3 2 2 2 2 14" xfId="28076" xr:uid="{00000000-0005-0000-0000-0000AE6D0000}"/>
    <cellStyle name="Note 3 2 2 2 2 14 2" xfId="28077" xr:uid="{00000000-0005-0000-0000-0000AF6D0000}"/>
    <cellStyle name="Note 3 2 2 2 2 14 2 2" xfId="28078" xr:uid="{00000000-0005-0000-0000-0000B06D0000}"/>
    <cellStyle name="Note 3 2 2 2 2 14 3" xfId="28079" xr:uid="{00000000-0005-0000-0000-0000B16D0000}"/>
    <cellStyle name="Note 3 2 2 2 2 15" xfId="28080" xr:uid="{00000000-0005-0000-0000-0000B26D0000}"/>
    <cellStyle name="Note 3 2 2 2 2 15 2" xfId="28081" xr:uid="{00000000-0005-0000-0000-0000B36D0000}"/>
    <cellStyle name="Note 3 2 2 2 2 15 2 2" xfId="28082" xr:uid="{00000000-0005-0000-0000-0000B46D0000}"/>
    <cellStyle name="Note 3 2 2 2 2 15 3" xfId="28083" xr:uid="{00000000-0005-0000-0000-0000B56D0000}"/>
    <cellStyle name="Note 3 2 2 2 2 16" xfId="28084" xr:uid="{00000000-0005-0000-0000-0000B66D0000}"/>
    <cellStyle name="Note 3 2 2 2 2 16 2" xfId="28085" xr:uid="{00000000-0005-0000-0000-0000B76D0000}"/>
    <cellStyle name="Note 3 2 2 2 2 16 2 2" xfId="28086" xr:uid="{00000000-0005-0000-0000-0000B86D0000}"/>
    <cellStyle name="Note 3 2 2 2 2 16 3" xfId="28087" xr:uid="{00000000-0005-0000-0000-0000B96D0000}"/>
    <cellStyle name="Note 3 2 2 2 2 17" xfId="28088" xr:uid="{00000000-0005-0000-0000-0000BA6D0000}"/>
    <cellStyle name="Note 3 2 2 2 2 17 2" xfId="28089" xr:uid="{00000000-0005-0000-0000-0000BB6D0000}"/>
    <cellStyle name="Note 3 2 2 2 2 17 2 2" xfId="28090" xr:uid="{00000000-0005-0000-0000-0000BC6D0000}"/>
    <cellStyle name="Note 3 2 2 2 2 17 3" xfId="28091" xr:uid="{00000000-0005-0000-0000-0000BD6D0000}"/>
    <cellStyle name="Note 3 2 2 2 2 18" xfId="28092" xr:uid="{00000000-0005-0000-0000-0000BE6D0000}"/>
    <cellStyle name="Note 3 2 2 2 2 18 2" xfId="28093" xr:uid="{00000000-0005-0000-0000-0000BF6D0000}"/>
    <cellStyle name="Note 3 2 2 2 2 18 2 2" xfId="28094" xr:uid="{00000000-0005-0000-0000-0000C06D0000}"/>
    <cellStyle name="Note 3 2 2 2 2 18 3" xfId="28095" xr:uid="{00000000-0005-0000-0000-0000C16D0000}"/>
    <cellStyle name="Note 3 2 2 2 2 19" xfId="28096" xr:uid="{00000000-0005-0000-0000-0000C26D0000}"/>
    <cellStyle name="Note 3 2 2 2 2 19 2" xfId="28097" xr:uid="{00000000-0005-0000-0000-0000C36D0000}"/>
    <cellStyle name="Note 3 2 2 2 2 19 2 2" xfId="28098" xr:uid="{00000000-0005-0000-0000-0000C46D0000}"/>
    <cellStyle name="Note 3 2 2 2 2 19 3" xfId="28099" xr:uid="{00000000-0005-0000-0000-0000C56D0000}"/>
    <cellStyle name="Note 3 2 2 2 2 2" xfId="28100" xr:uid="{00000000-0005-0000-0000-0000C66D0000}"/>
    <cellStyle name="Note 3 2 2 2 2 2 2" xfId="28101" xr:uid="{00000000-0005-0000-0000-0000C76D0000}"/>
    <cellStyle name="Note 3 2 2 2 2 2 2 2" xfId="28102" xr:uid="{00000000-0005-0000-0000-0000C86D0000}"/>
    <cellStyle name="Note 3 2 2 2 2 2 2 3" xfId="28103" xr:uid="{00000000-0005-0000-0000-0000C96D0000}"/>
    <cellStyle name="Note 3 2 2 2 2 2 3" xfId="28104" xr:uid="{00000000-0005-0000-0000-0000CA6D0000}"/>
    <cellStyle name="Note 3 2 2 2 2 2 3 2" xfId="28105" xr:uid="{00000000-0005-0000-0000-0000CB6D0000}"/>
    <cellStyle name="Note 3 2 2 2 2 2 4" xfId="28106" xr:uid="{00000000-0005-0000-0000-0000CC6D0000}"/>
    <cellStyle name="Note 3 2 2 2 2 20" xfId="28107" xr:uid="{00000000-0005-0000-0000-0000CD6D0000}"/>
    <cellStyle name="Note 3 2 2 2 2 20 2" xfId="28108" xr:uid="{00000000-0005-0000-0000-0000CE6D0000}"/>
    <cellStyle name="Note 3 2 2 2 2 20 2 2" xfId="28109" xr:uid="{00000000-0005-0000-0000-0000CF6D0000}"/>
    <cellStyle name="Note 3 2 2 2 2 20 3" xfId="28110" xr:uid="{00000000-0005-0000-0000-0000D06D0000}"/>
    <cellStyle name="Note 3 2 2 2 2 21" xfId="28111" xr:uid="{00000000-0005-0000-0000-0000D16D0000}"/>
    <cellStyle name="Note 3 2 2 2 2 21 2" xfId="28112" xr:uid="{00000000-0005-0000-0000-0000D26D0000}"/>
    <cellStyle name="Note 3 2 2 2 2 22" xfId="28113" xr:uid="{00000000-0005-0000-0000-0000D36D0000}"/>
    <cellStyle name="Note 3 2 2 2 2 23" xfId="28114" xr:uid="{00000000-0005-0000-0000-0000D46D0000}"/>
    <cellStyle name="Note 3 2 2 2 2 3" xfId="28115" xr:uid="{00000000-0005-0000-0000-0000D56D0000}"/>
    <cellStyle name="Note 3 2 2 2 2 3 2" xfId="28116" xr:uid="{00000000-0005-0000-0000-0000D66D0000}"/>
    <cellStyle name="Note 3 2 2 2 2 3 2 2" xfId="28117" xr:uid="{00000000-0005-0000-0000-0000D76D0000}"/>
    <cellStyle name="Note 3 2 2 2 2 3 3" xfId="28118" xr:uid="{00000000-0005-0000-0000-0000D86D0000}"/>
    <cellStyle name="Note 3 2 2 2 2 3 4" xfId="28119" xr:uid="{00000000-0005-0000-0000-0000D96D0000}"/>
    <cellStyle name="Note 3 2 2 2 2 4" xfId="28120" xr:uid="{00000000-0005-0000-0000-0000DA6D0000}"/>
    <cellStyle name="Note 3 2 2 2 2 4 2" xfId="28121" xr:uid="{00000000-0005-0000-0000-0000DB6D0000}"/>
    <cellStyle name="Note 3 2 2 2 2 4 2 2" xfId="28122" xr:uid="{00000000-0005-0000-0000-0000DC6D0000}"/>
    <cellStyle name="Note 3 2 2 2 2 4 3" xfId="28123" xr:uid="{00000000-0005-0000-0000-0000DD6D0000}"/>
    <cellStyle name="Note 3 2 2 2 2 4 4" xfId="28124" xr:uid="{00000000-0005-0000-0000-0000DE6D0000}"/>
    <cellStyle name="Note 3 2 2 2 2 5" xfId="28125" xr:uid="{00000000-0005-0000-0000-0000DF6D0000}"/>
    <cellStyle name="Note 3 2 2 2 2 5 2" xfId="28126" xr:uid="{00000000-0005-0000-0000-0000E06D0000}"/>
    <cellStyle name="Note 3 2 2 2 2 5 2 2" xfId="28127" xr:uid="{00000000-0005-0000-0000-0000E16D0000}"/>
    <cellStyle name="Note 3 2 2 2 2 5 3" xfId="28128" xr:uid="{00000000-0005-0000-0000-0000E26D0000}"/>
    <cellStyle name="Note 3 2 2 2 2 6" xfId="28129" xr:uid="{00000000-0005-0000-0000-0000E36D0000}"/>
    <cellStyle name="Note 3 2 2 2 2 6 2" xfId="28130" xr:uid="{00000000-0005-0000-0000-0000E46D0000}"/>
    <cellStyle name="Note 3 2 2 2 2 6 2 2" xfId="28131" xr:uid="{00000000-0005-0000-0000-0000E56D0000}"/>
    <cellStyle name="Note 3 2 2 2 2 6 3" xfId="28132" xr:uid="{00000000-0005-0000-0000-0000E66D0000}"/>
    <cellStyle name="Note 3 2 2 2 2 7" xfId="28133" xr:uid="{00000000-0005-0000-0000-0000E76D0000}"/>
    <cellStyle name="Note 3 2 2 2 2 7 2" xfId="28134" xr:uid="{00000000-0005-0000-0000-0000E86D0000}"/>
    <cellStyle name="Note 3 2 2 2 2 7 2 2" xfId="28135" xr:uid="{00000000-0005-0000-0000-0000E96D0000}"/>
    <cellStyle name="Note 3 2 2 2 2 7 3" xfId="28136" xr:uid="{00000000-0005-0000-0000-0000EA6D0000}"/>
    <cellStyle name="Note 3 2 2 2 2 8" xfId="28137" xr:uid="{00000000-0005-0000-0000-0000EB6D0000}"/>
    <cellStyle name="Note 3 2 2 2 2 8 2" xfId="28138" xr:uid="{00000000-0005-0000-0000-0000EC6D0000}"/>
    <cellStyle name="Note 3 2 2 2 2 8 2 2" xfId="28139" xr:uid="{00000000-0005-0000-0000-0000ED6D0000}"/>
    <cellStyle name="Note 3 2 2 2 2 8 3" xfId="28140" xr:uid="{00000000-0005-0000-0000-0000EE6D0000}"/>
    <cellStyle name="Note 3 2 2 2 2 9" xfId="28141" xr:uid="{00000000-0005-0000-0000-0000EF6D0000}"/>
    <cellStyle name="Note 3 2 2 2 2 9 2" xfId="28142" xr:uid="{00000000-0005-0000-0000-0000F06D0000}"/>
    <cellStyle name="Note 3 2 2 2 2 9 2 2" xfId="28143" xr:uid="{00000000-0005-0000-0000-0000F16D0000}"/>
    <cellStyle name="Note 3 2 2 2 2 9 3" xfId="28144" xr:uid="{00000000-0005-0000-0000-0000F26D0000}"/>
    <cellStyle name="Note 3 2 2 2 20" xfId="28145" xr:uid="{00000000-0005-0000-0000-0000F36D0000}"/>
    <cellStyle name="Note 3 2 2 2 3" xfId="28146" xr:uid="{00000000-0005-0000-0000-0000F46D0000}"/>
    <cellStyle name="Note 3 2 2 2 3 2" xfId="28147" xr:uid="{00000000-0005-0000-0000-0000F56D0000}"/>
    <cellStyle name="Note 3 2 2 2 3 2 2" xfId="28148" xr:uid="{00000000-0005-0000-0000-0000F66D0000}"/>
    <cellStyle name="Note 3 2 2 2 3 2 3" xfId="28149" xr:uid="{00000000-0005-0000-0000-0000F76D0000}"/>
    <cellStyle name="Note 3 2 2 2 3 3" xfId="28150" xr:uid="{00000000-0005-0000-0000-0000F86D0000}"/>
    <cellStyle name="Note 3 2 2 2 3 3 2" xfId="28151" xr:uid="{00000000-0005-0000-0000-0000F96D0000}"/>
    <cellStyle name="Note 3 2 2 2 3 4" xfId="28152" xr:uid="{00000000-0005-0000-0000-0000FA6D0000}"/>
    <cellStyle name="Note 3 2 2 2 4" xfId="28153" xr:uid="{00000000-0005-0000-0000-0000FB6D0000}"/>
    <cellStyle name="Note 3 2 2 2 4 2" xfId="28154" xr:uid="{00000000-0005-0000-0000-0000FC6D0000}"/>
    <cellStyle name="Note 3 2 2 2 4 2 2" xfId="28155" xr:uid="{00000000-0005-0000-0000-0000FD6D0000}"/>
    <cellStyle name="Note 3 2 2 2 4 3" xfId="28156" xr:uid="{00000000-0005-0000-0000-0000FE6D0000}"/>
    <cellStyle name="Note 3 2 2 2 4 4" xfId="28157" xr:uid="{00000000-0005-0000-0000-0000FF6D0000}"/>
    <cellStyle name="Note 3 2 2 2 5" xfId="28158" xr:uid="{00000000-0005-0000-0000-0000006E0000}"/>
    <cellStyle name="Note 3 2 2 2 5 2" xfId="28159" xr:uid="{00000000-0005-0000-0000-0000016E0000}"/>
    <cellStyle name="Note 3 2 2 2 5 2 2" xfId="28160" xr:uid="{00000000-0005-0000-0000-0000026E0000}"/>
    <cellStyle name="Note 3 2 2 2 5 3" xfId="28161" xr:uid="{00000000-0005-0000-0000-0000036E0000}"/>
    <cellStyle name="Note 3 2 2 2 5 4" xfId="28162" xr:uid="{00000000-0005-0000-0000-0000046E0000}"/>
    <cellStyle name="Note 3 2 2 2 6" xfId="28163" xr:uid="{00000000-0005-0000-0000-0000056E0000}"/>
    <cellStyle name="Note 3 2 2 2 6 2" xfId="28164" xr:uid="{00000000-0005-0000-0000-0000066E0000}"/>
    <cellStyle name="Note 3 2 2 2 6 2 2" xfId="28165" xr:uid="{00000000-0005-0000-0000-0000076E0000}"/>
    <cellStyle name="Note 3 2 2 2 6 3" xfId="28166" xr:uid="{00000000-0005-0000-0000-0000086E0000}"/>
    <cellStyle name="Note 3 2 2 2 7" xfId="28167" xr:uid="{00000000-0005-0000-0000-0000096E0000}"/>
    <cellStyle name="Note 3 2 2 2 7 2" xfId="28168" xr:uid="{00000000-0005-0000-0000-00000A6E0000}"/>
    <cellStyle name="Note 3 2 2 2 7 2 2" xfId="28169" xr:uid="{00000000-0005-0000-0000-00000B6E0000}"/>
    <cellStyle name="Note 3 2 2 2 7 3" xfId="28170" xr:uid="{00000000-0005-0000-0000-00000C6E0000}"/>
    <cellStyle name="Note 3 2 2 2 8" xfId="28171" xr:uid="{00000000-0005-0000-0000-00000D6E0000}"/>
    <cellStyle name="Note 3 2 2 2 8 2" xfId="28172" xr:uid="{00000000-0005-0000-0000-00000E6E0000}"/>
    <cellStyle name="Note 3 2 2 2 8 2 2" xfId="28173" xr:uid="{00000000-0005-0000-0000-00000F6E0000}"/>
    <cellStyle name="Note 3 2 2 2 8 3" xfId="28174" xr:uid="{00000000-0005-0000-0000-0000106E0000}"/>
    <cellStyle name="Note 3 2 2 2 9" xfId="28175" xr:uid="{00000000-0005-0000-0000-0000116E0000}"/>
    <cellStyle name="Note 3 2 2 2 9 2" xfId="28176" xr:uid="{00000000-0005-0000-0000-0000126E0000}"/>
    <cellStyle name="Note 3 2 2 2 9 2 2" xfId="28177" xr:uid="{00000000-0005-0000-0000-0000136E0000}"/>
    <cellStyle name="Note 3 2 2 2 9 3" xfId="28178" xr:uid="{00000000-0005-0000-0000-0000146E0000}"/>
    <cellStyle name="Note 3 2 2 20" xfId="28179" xr:uid="{00000000-0005-0000-0000-0000156E0000}"/>
    <cellStyle name="Note 3 2 2 20 2" xfId="28180" xr:uid="{00000000-0005-0000-0000-0000166E0000}"/>
    <cellStyle name="Note 3 2 2 20 2 2" xfId="28181" xr:uid="{00000000-0005-0000-0000-0000176E0000}"/>
    <cellStyle name="Note 3 2 2 20 3" xfId="28182" xr:uid="{00000000-0005-0000-0000-0000186E0000}"/>
    <cellStyle name="Note 3 2 2 21" xfId="28183" xr:uid="{00000000-0005-0000-0000-0000196E0000}"/>
    <cellStyle name="Note 3 2 2 21 2" xfId="28184" xr:uid="{00000000-0005-0000-0000-00001A6E0000}"/>
    <cellStyle name="Note 3 2 2 22" xfId="28185" xr:uid="{00000000-0005-0000-0000-00001B6E0000}"/>
    <cellStyle name="Note 3 2 2 23" xfId="28186" xr:uid="{00000000-0005-0000-0000-00001C6E0000}"/>
    <cellStyle name="Note 3 2 2 3" xfId="28187" xr:uid="{00000000-0005-0000-0000-00001D6E0000}"/>
    <cellStyle name="Note 3 2 2 3 10" xfId="28188" xr:uid="{00000000-0005-0000-0000-00001E6E0000}"/>
    <cellStyle name="Note 3 2 2 3 10 2" xfId="28189" xr:uid="{00000000-0005-0000-0000-00001F6E0000}"/>
    <cellStyle name="Note 3 2 2 3 10 2 2" xfId="28190" xr:uid="{00000000-0005-0000-0000-0000206E0000}"/>
    <cellStyle name="Note 3 2 2 3 10 3" xfId="28191" xr:uid="{00000000-0005-0000-0000-0000216E0000}"/>
    <cellStyle name="Note 3 2 2 3 11" xfId="28192" xr:uid="{00000000-0005-0000-0000-0000226E0000}"/>
    <cellStyle name="Note 3 2 2 3 11 2" xfId="28193" xr:uid="{00000000-0005-0000-0000-0000236E0000}"/>
    <cellStyle name="Note 3 2 2 3 11 2 2" xfId="28194" xr:uid="{00000000-0005-0000-0000-0000246E0000}"/>
    <cellStyle name="Note 3 2 2 3 11 3" xfId="28195" xr:uid="{00000000-0005-0000-0000-0000256E0000}"/>
    <cellStyle name="Note 3 2 2 3 12" xfId="28196" xr:uid="{00000000-0005-0000-0000-0000266E0000}"/>
    <cellStyle name="Note 3 2 2 3 12 2" xfId="28197" xr:uid="{00000000-0005-0000-0000-0000276E0000}"/>
    <cellStyle name="Note 3 2 2 3 12 2 2" xfId="28198" xr:uid="{00000000-0005-0000-0000-0000286E0000}"/>
    <cellStyle name="Note 3 2 2 3 12 3" xfId="28199" xr:uid="{00000000-0005-0000-0000-0000296E0000}"/>
    <cellStyle name="Note 3 2 2 3 13" xfId="28200" xr:uid="{00000000-0005-0000-0000-00002A6E0000}"/>
    <cellStyle name="Note 3 2 2 3 13 2" xfId="28201" xr:uid="{00000000-0005-0000-0000-00002B6E0000}"/>
    <cellStyle name="Note 3 2 2 3 13 2 2" xfId="28202" xr:uid="{00000000-0005-0000-0000-00002C6E0000}"/>
    <cellStyle name="Note 3 2 2 3 13 3" xfId="28203" xr:uid="{00000000-0005-0000-0000-00002D6E0000}"/>
    <cellStyle name="Note 3 2 2 3 14" xfId="28204" xr:uid="{00000000-0005-0000-0000-00002E6E0000}"/>
    <cellStyle name="Note 3 2 2 3 14 2" xfId="28205" xr:uid="{00000000-0005-0000-0000-00002F6E0000}"/>
    <cellStyle name="Note 3 2 2 3 14 2 2" xfId="28206" xr:uid="{00000000-0005-0000-0000-0000306E0000}"/>
    <cellStyle name="Note 3 2 2 3 14 3" xfId="28207" xr:uid="{00000000-0005-0000-0000-0000316E0000}"/>
    <cellStyle name="Note 3 2 2 3 15" xfId="28208" xr:uid="{00000000-0005-0000-0000-0000326E0000}"/>
    <cellStyle name="Note 3 2 2 3 15 2" xfId="28209" xr:uid="{00000000-0005-0000-0000-0000336E0000}"/>
    <cellStyle name="Note 3 2 2 3 15 2 2" xfId="28210" xr:uid="{00000000-0005-0000-0000-0000346E0000}"/>
    <cellStyle name="Note 3 2 2 3 15 3" xfId="28211" xr:uid="{00000000-0005-0000-0000-0000356E0000}"/>
    <cellStyle name="Note 3 2 2 3 16" xfId="28212" xr:uid="{00000000-0005-0000-0000-0000366E0000}"/>
    <cellStyle name="Note 3 2 2 3 16 2" xfId="28213" xr:uid="{00000000-0005-0000-0000-0000376E0000}"/>
    <cellStyle name="Note 3 2 2 3 16 2 2" xfId="28214" xr:uid="{00000000-0005-0000-0000-0000386E0000}"/>
    <cellStyle name="Note 3 2 2 3 16 3" xfId="28215" xr:uid="{00000000-0005-0000-0000-0000396E0000}"/>
    <cellStyle name="Note 3 2 2 3 17" xfId="28216" xr:uid="{00000000-0005-0000-0000-00003A6E0000}"/>
    <cellStyle name="Note 3 2 2 3 17 2" xfId="28217" xr:uid="{00000000-0005-0000-0000-00003B6E0000}"/>
    <cellStyle name="Note 3 2 2 3 17 2 2" xfId="28218" xr:uid="{00000000-0005-0000-0000-00003C6E0000}"/>
    <cellStyle name="Note 3 2 2 3 17 3" xfId="28219" xr:uid="{00000000-0005-0000-0000-00003D6E0000}"/>
    <cellStyle name="Note 3 2 2 3 18" xfId="28220" xr:uid="{00000000-0005-0000-0000-00003E6E0000}"/>
    <cellStyle name="Note 3 2 2 3 18 2" xfId="28221" xr:uid="{00000000-0005-0000-0000-00003F6E0000}"/>
    <cellStyle name="Note 3 2 2 3 19" xfId="28222" xr:uid="{00000000-0005-0000-0000-0000406E0000}"/>
    <cellStyle name="Note 3 2 2 3 2" xfId="28223" xr:uid="{00000000-0005-0000-0000-0000416E0000}"/>
    <cellStyle name="Note 3 2 2 3 2 10" xfId="28224" xr:uid="{00000000-0005-0000-0000-0000426E0000}"/>
    <cellStyle name="Note 3 2 2 3 2 10 2" xfId="28225" xr:uid="{00000000-0005-0000-0000-0000436E0000}"/>
    <cellStyle name="Note 3 2 2 3 2 10 2 2" xfId="28226" xr:uid="{00000000-0005-0000-0000-0000446E0000}"/>
    <cellStyle name="Note 3 2 2 3 2 10 3" xfId="28227" xr:uid="{00000000-0005-0000-0000-0000456E0000}"/>
    <cellStyle name="Note 3 2 2 3 2 11" xfId="28228" xr:uid="{00000000-0005-0000-0000-0000466E0000}"/>
    <cellStyle name="Note 3 2 2 3 2 11 2" xfId="28229" xr:uid="{00000000-0005-0000-0000-0000476E0000}"/>
    <cellStyle name="Note 3 2 2 3 2 11 2 2" xfId="28230" xr:uid="{00000000-0005-0000-0000-0000486E0000}"/>
    <cellStyle name="Note 3 2 2 3 2 11 3" xfId="28231" xr:uid="{00000000-0005-0000-0000-0000496E0000}"/>
    <cellStyle name="Note 3 2 2 3 2 12" xfId="28232" xr:uid="{00000000-0005-0000-0000-00004A6E0000}"/>
    <cellStyle name="Note 3 2 2 3 2 12 2" xfId="28233" xr:uid="{00000000-0005-0000-0000-00004B6E0000}"/>
    <cellStyle name="Note 3 2 2 3 2 12 2 2" xfId="28234" xr:uid="{00000000-0005-0000-0000-00004C6E0000}"/>
    <cellStyle name="Note 3 2 2 3 2 12 3" xfId="28235" xr:uid="{00000000-0005-0000-0000-00004D6E0000}"/>
    <cellStyle name="Note 3 2 2 3 2 13" xfId="28236" xr:uid="{00000000-0005-0000-0000-00004E6E0000}"/>
    <cellStyle name="Note 3 2 2 3 2 13 2" xfId="28237" xr:uid="{00000000-0005-0000-0000-00004F6E0000}"/>
    <cellStyle name="Note 3 2 2 3 2 13 2 2" xfId="28238" xr:uid="{00000000-0005-0000-0000-0000506E0000}"/>
    <cellStyle name="Note 3 2 2 3 2 13 3" xfId="28239" xr:uid="{00000000-0005-0000-0000-0000516E0000}"/>
    <cellStyle name="Note 3 2 2 3 2 14" xfId="28240" xr:uid="{00000000-0005-0000-0000-0000526E0000}"/>
    <cellStyle name="Note 3 2 2 3 2 14 2" xfId="28241" xr:uid="{00000000-0005-0000-0000-0000536E0000}"/>
    <cellStyle name="Note 3 2 2 3 2 14 2 2" xfId="28242" xr:uid="{00000000-0005-0000-0000-0000546E0000}"/>
    <cellStyle name="Note 3 2 2 3 2 14 3" xfId="28243" xr:uid="{00000000-0005-0000-0000-0000556E0000}"/>
    <cellStyle name="Note 3 2 2 3 2 15" xfId="28244" xr:uid="{00000000-0005-0000-0000-0000566E0000}"/>
    <cellStyle name="Note 3 2 2 3 2 15 2" xfId="28245" xr:uid="{00000000-0005-0000-0000-0000576E0000}"/>
    <cellStyle name="Note 3 2 2 3 2 15 2 2" xfId="28246" xr:uid="{00000000-0005-0000-0000-0000586E0000}"/>
    <cellStyle name="Note 3 2 2 3 2 15 3" xfId="28247" xr:uid="{00000000-0005-0000-0000-0000596E0000}"/>
    <cellStyle name="Note 3 2 2 3 2 16" xfId="28248" xr:uid="{00000000-0005-0000-0000-00005A6E0000}"/>
    <cellStyle name="Note 3 2 2 3 2 16 2" xfId="28249" xr:uid="{00000000-0005-0000-0000-00005B6E0000}"/>
    <cellStyle name="Note 3 2 2 3 2 16 2 2" xfId="28250" xr:uid="{00000000-0005-0000-0000-00005C6E0000}"/>
    <cellStyle name="Note 3 2 2 3 2 16 3" xfId="28251" xr:uid="{00000000-0005-0000-0000-00005D6E0000}"/>
    <cellStyle name="Note 3 2 2 3 2 17" xfId="28252" xr:uid="{00000000-0005-0000-0000-00005E6E0000}"/>
    <cellStyle name="Note 3 2 2 3 2 17 2" xfId="28253" xr:uid="{00000000-0005-0000-0000-00005F6E0000}"/>
    <cellStyle name="Note 3 2 2 3 2 17 2 2" xfId="28254" xr:uid="{00000000-0005-0000-0000-0000606E0000}"/>
    <cellStyle name="Note 3 2 2 3 2 17 3" xfId="28255" xr:uid="{00000000-0005-0000-0000-0000616E0000}"/>
    <cellStyle name="Note 3 2 2 3 2 18" xfId="28256" xr:uid="{00000000-0005-0000-0000-0000626E0000}"/>
    <cellStyle name="Note 3 2 2 3 2 18 2" xfId="28257" xr:uid="{00000000-0005-0000-0000-0000636E0000}"/>
    <cellStyle name="Note 3 2 2 3 2 18 2 2" xfId="28258" xr:uid="{00000000-0005-0000-0000-0000646E0000}"/>
    <cellStyle name="Note 3 2 2 3 2 18 3" xfId="28259" xr:uid="{00000000-0005-0000-0000-0000656E0000}"/>
    <cellStyle name="Note 3 2 2 3 2 19" xfId="28260" xr:uid="{00000000-0005-0000-0000-0000666E0000}"/>
    <cellStyle name="Note 3 2 2 3 2 19 2" xfId="28261" xr:uid="{00000000-0005-0000-0000-0000676E0000}"/>
    <cellStyle name="Note 3 2 2 3 2 19 2 2" xfId="28262" xr:uid="{00000000-0005-0000-0000-0000686E0000}"/>
    <cellStyle name="Note 3 2 2 3 2 19 3" xfId="28263" xr:uid="{00000000-0005-0000-0000-0000696E0000}"/>
    <cellStyle name="Note 3 2 2 3 2 2" xfId="28264" xr:uid="{00000000-0005-0000-0000-00006A6E0000}"/>
    <cellStyle name="Note 3 2 2 3 2 2 2" xfId="28265" xr:uid="{00000000-0005-0000-0000-00006B6E0000}"/>
    <cellStyle name="Note 3 2 2 3 2 2 2 2" xfId="28266" xr:uid="{00000000-0005-0000-0000-00006C6E0000}"/>
    <cellStyle name="Note 3 2 2 3 2 2 3" xfId="28267" xr:uid="{00000000-0005-0000-0000-00006D6E0000}"/>
    <cellStyle name="Note 3 2 2 3 2 2 4" xfId="28268" xr:uid="{00000000-0005-0000-0000-00006E6E0000}"/>
    <cellStyle name="Note 3 2 2 3 2 20" xfId="28269" xr:uid="{00000000-0005-0000-0000-00006F6E0000}"/>
    <cellStyle name="Note 3 2 2 3 2 20 2" xfId="28270" xr:uid="{00000000-0005-0000-0000-0000706E0000}"/>
    <cellStyle name="Note 3 2 2 3 2 20 2 2" xfId="28271" xr:uid="{00000000-0005-0000-0000-0000716E0000}"/>
    <cellStyle name="Note 3 2 2 3 2 20 3" xfId="28272" xr:uid="{00000000-0005-0000-0000-0000726E0000}"/>
    <cellStyle name="Note 3 2 2 3 2 21" xfId="28273" xr:uid="{00000000-0005-0000-0000-0000736E0000}"/>
    <cellStyle name="Note 3 2 2 3 2 21 2" xfId="28274" xr:uid="{00000000-0005-0000-0000-0000746E0000}"/>
    <cellStyle name="Note 3 2 2 3 2 22" xfId="28275" xr:uid="{00000000-0005-0000-0000-0000756E0000}"/>
    <cellStyle name="Note 3 2 2 3 2 23" xfId="28276" xr:uid="{00000000-0005-0000-0000-0000766E0000}"/>
    <cellStyle name="Note 3 2 2 3 2 3" xfId="28277" xr:uid="{00000000-0005-0000-0000-0000776E0000}"/>
    <cellStyle name="Note 3 2 2 3 2 3 2" xfId="28278" xr:uid="{00000000-0005-0000-0000-0000786E0000}"/>
    <cellStyle name="Note 3 2 2 3 2 3 2 2" xfId="28279" xr:uid="{00000000-0005-0000-0000-0000796E0000}"/>
    <cellStyle name="Note 3 2 2 3 2 3 3" xfId="28280" xr:uid="{00000000-0005-0000-0000-00007A6E0000}"/>
    <cellStyle name="Note 3 2 2 3 2 3 4" xfId="28281" xr:uid="{00000000-0005-0000-0000-00007B6E0000}"/>
    <cellStyle name="Note 3 2 2 3 2 4" xfId="28282" xr:uid="{00000000-0005-0000-0000-00007C6E0000}"/>
    <cellStyle name="Note 3 2 2 3 2 4 2" xfId="28283" xr:uid="{00000000-0005-0000-0000-00007D6E0000}"/>
    <cellStyle name="Note 3 2 2 3 2 4 2 2" xfId="28284" xr:uid="{00000000-0005-0000-0000-00007E6E0000}"/>
    <cellStyle name="Note 3 2 2 3 2 4 3" xfId="28285" xr:uid="{00000000-0005-0000-0000-00007F6E0000}"/>
    <cellStyle name="Note 3 2 2 3 2 5" xfId="28286" xr:uid="{00000000-0005-0000-0000-0000806E0000}"/>
    <cellStyle name="Note 3 2 2 3 2 5 2" xfId="28287" xr:uid="{00000000-0005-0000-0000-0000816E0000}"/>
    <cellStyle name="Note 3 2 2 3 2 5 2 2" xfId="28288" xr:uid="{00000000-0005-0000-0000-0000826E0000}"/>
    <cellStyle name="Note 3 2 2 3 2 5 3" xfId="28289" xr:uid="{00000000-0005-0000-0000-0000836E0000}"/>
    <cellStyle name="Note 3 2 2 3 2 6" xfId="28290" xr:uid="{00000000-0005-0000-0000-0000846E0000}"/>
    <cellStyle name="Note 3 2 2 3 2 6 2" xfId="28291" xr:uid="{00000000-0005-0000-0000-0000856E0000}"/>
    <cellStyle name="Note 3 2 2 3 2 6 2 2" xfId="28292" xr:uid="{00000000-0005-0000-0000-0000866E0000}"/>
    <cellStyle name="Note 3 2 2 3 2 6 3" xfId="28293" xr:uid="{00000000-0005-0000-0000-0000876E0000}"/>
    <cellStyle name="Note 3 2 2 3 2 7" xfId="28294" xr:uid="{00000000-0005-0000-0000-0000886E0000}"/>
    <cellStyle name="Note 3 2 2 3 2 7 2" xfId="28295" xr:uid="{00000000-0005-0000-0000-0000896E0000}"/>
    <cellStyle name="Note 3 2 2 3 2 7 2 2" xfId="28296" xr:uid="{00000000-0005-0000-0000-00008A6E0000}"/>
    <cellStyle name="Note 3 2 2 3 2 7 3" xfId="28297" xr:uid="{00000000-0005-0000-0000-00008B6E0000}"/>
    <cellStyle name="Note 3 2 2 3 2 8" xfId="28298" xr:uid="{00000000-0005-0000-0000-00008C6E0000}"/>
    <cellStyle name="Note 3 2 2 3 2 8 2" xfId="28299" xr:uid="{00000000-0005-0000-0000-00008D6E0000}"/>
    <cellStyle name="Note 3 2 2 3 2 8 2 2" xfId="28300" xr:uid="{00000000-0005-0000-0000-00008E6E0000}"/>
    <cellStyle name="Note 3 2 2 3 2 8 3" xfId="28301" xr:uid="{00000000-0005-0000-0000-00008F6E0000}"/>
    <cellStyle name="Note 3 2 2 3 2 9" xfId="28302" xr:uid="{00000000-0005-0000-0000-0000906E0000}"/>
    <cellStyle name="Note 3 2 2 3 2 9 2" xfId="28303" xr:uid="{00000000-0005-0000-0000-0000916E0000}"/>
    <cellStyle name="Note 3 2 2 3 2 9 2 2" xfId="28304" xr:uid="{00000000-0005-0000-0000-0000926E0000}"/>
    <cellStyle name="Note 3 2 2 3 2 9 3" xfId="28305" xr:uid="{00000000-0005-0000-0000-0000936E0000}"/>
    <cellStyle name="Note 3 2 2 3 20" xfId="28306" xr:uid="{00000000-0005-0000-0000-0000946E0000}"/>
    <cellStyle name="Note 3 2 2 3 3" xfId="28307" xr:uid="{00000000-0005-0000-0000-0000956E0000}"/>
    <cellStyle name="Note 3 2 2 3 3 2" xfId="28308" xr:uid="{00000000-0005-0000-0000-0000966E0000}"/>
    <cellStyle name="Note 3 2 2 3 3 2 2" xfId="28309" xr:uid="{00000000-0005-0000-0000-0000976E0000}"/>
    <cellStyle name="Note 3 2 2 3 3 3" xfId="28310" xr:uid="{00000000-0005-0000-0000-0000986E0000}"/>
    <cellStyle name="Note 3 2 2 3 3 4" xfId="28311" xr:uid="{00000000-0005-0000-0000-0000996E0000}"/>
    <cellStyle name="Note 3 2 2 3 4" xfId="28312" xr:uid="{00000000-0005-0000-0000-00009A6E0000}"/>
    <cellStyle name="Note 3 2 2 3 4 2" xfId="28313" xr:uid="{00000000-0005-0000-0000-00009B6E0000}"/>
    <cellStyle name="Note 3 2 2 3 4 2 2" xfId="28314" xr:uid="{00000000-0005-0000-0000-00009C6E0000}"/>
    <cellStyle name="Note 3 2 2 3 4 3" xfId="28315" xr:uid="{00000000-0005-0000-0000-00009D6E0000}"/>
    <cellStyle name="Note 3 2 2 3 4 4" xfId="28316" xr:uid="{00000000-0005-0000-0000-00009E6E0000}"/>
    <cellStyle name="Note 3 2 2 3 5" xfId="28317" xr:uid="{00000000-0005-0000-0000-00009F6E0000}"/>
    <cellStyle name="Note 3 2 2 3 5 2" xfId="28318" xr:uid="{00000000-0005-0000-0000-0000A06E0000}"/>
    <cellStyle name="Note 3 2 2 3 5 2 2" xfId="28319" xr:uid="{00000000-0005-0000-0000-0000A16E0000}"/>
    <cellStyle name="Note 3 2 2 3 5 3" xfId="28320" xr:uid="{00000000-0005-0000-0000-0000A26E0000}"/>
    <cellStyle name="Note 3 2 2 3 6" xfId="28321" xr:uid="{00000000-0005-0000-0000-0000A36E0000}"/>
    <cellStyle name="Note 3 2 2 3 6 2" xfId="28322" xr:uid="{00000000-0005-0000-0000-0000A46E0000}"/>
    <cellStyle name="Note 3 2 2 3 6 2 2" xfId="28323" xr:uid="{00000000-0005-0000-0000-0000A56E0000}"/>
    <cellStyle name="Note 3 2 2 3 6 3" xfId="28324" xr:uid="{00000000-0005-0000-0000-0000A66E0000}"/>
    <cellStyle name="Note 3 2 2 3 7" xfId="28325" xr:uid="{00000000-0005-0000-0000-0000A76E0000}"/>
    <cellStyle name="Note 3 2 2 3 7 2" xfId="28326" xr:uid="{00000000-0005-0000-0000-0000A86E0000}"/>
    <cellStyle name="Note 3 2 2 3 7 2 2" xfId="28327" xr:uid="{00000000-0005-0000-0000-0000A96E0000}"/>
    <cellStyle name="Note 3 2 2 3 7 3" xfId="28328" xr:uid="{00000000-0005-0000-0000-0000AA6E0000}"/>
    <cellStyle name="Note 3 2 2 3 8" xfId="28329" xr:uid="{00000000-0005-0000-0000-0000AB6E0000}"/>
    <cellStyle name="Note 3 2 2 3 8 2" xfId="28330" xr:uid="{00000000-0005-0000-0000-0000AC6E0000}"/>
    <cellStyle name="Note 3 2 2 3 8 2 2" xfId="28331" xr:uid="{00000000-0005-0000-0000-0000AD6E0000}"/>
    <cellStyle name="Note 3 2 2 3 8 3" xfId="28332" xr:uid="{00000000-0005-0000-0000-0000AE6E0000}"/>
    <cellStyle name="Note 3 2 2 3 9" xfId="28333" xr:uid="{00000000-0005-0000-0000-0000AF6E0000}"/>
    <cellStyle name="Note 3 2 2 3 9 2" xfId="28334" xr:uid="{00000000-0005-0000-0000-0000B06E0000}"/>
    <cellStyle name="Note 3 2 2 3 9 2 2" xfId="28335" xr:uid="{00000000-0005-0000-0000-0000B16E0000}"/>
    <cellStyle name="Note 3 2 2 3 9 3" xfId="28336" xr:uid="{00000000-0005-0000-0000-0000B26E0000}"/>
    <cellStyle name="Note 3 2 2 4" xfId="28337" xr:uid="{00000000-0005-0000-0000-0000B36E0000}"/>
    <cellStyle name="Note 3 2 2 4 10" xfId="28338" xr:uid="{00000000-0005-0000-0000-0000B46E0000}"/>
    <cellStyle name="Note 3 2 2 4 10 2" xfId="28339" xr:uid="{00000000-0005-0000-0000-0000B56E0000}"/>
    <cellStyle name="Note 3 2 2 4 10 2 2" xfId="28340" xr:uid="{00000000-0005-0000-0000-0000B66E0000}"/>
    <cellStyle name="Note 3 2 2 4 10 3" xfId="28341" xr:uid="{00000000-0005-0000-0000-0000B76E0000}"/>
    <cellStyle name="Note 3 2 2 4 11" xfId="28342" xr:uid="{00000000-0005-0000-0000-0000B86E0000}"/>
    <cellStyle name="Note 3 2 2 4 11 2" xfId="28343" xr:uid="{00000000-0005-0000-0000-0000B96E0000}"/>
    <cellStyle name="Note 3 2 2 4 11 2 2" xfId="28344" xr:uid="{00000000-0005-0000-0000-0000BA6E0000}"/>
    <cellStyle name="Note 3 2 2 4 11 3" xfId="28345" xr:uid="{00000000-0005-0000-0000-0000BB6E0000}"/>
    <cellStyle name="Note 3 2 2 4 12" xfId="28346" xr:uid="{00000000-0005-0000-0000-0000BC6E0000}"/>
    <cellStyle name="Note 3 2 2 4 12 2" xfId="28347" xr:uid="{00000000-0005-0000-0000-0000BD6E0000}"/>
    <cellStyle name="Note 3 2 2 4 12 2 2" xfId="28348" xr:uid="{00000000-0005-0000-0000-0000BE6E0000}"/>
    <cellStyle name="Note 3 2 2 4 12 3" xfId="28349" xr:uid="{00000000-0005-0000-0000-0000BF6E0000}"/>
    <cellStyle name="Note 3 2 2 4 13" xfId="28350" xr:uid="{00000000-0005-0000-0000-0000C06E0000}"/>
    <cellStyle name="Note 3 2 2 4 13 2" xfId="28351" xr:uid="{00000000-0005-0000-0000-0000C16E0000}"/>
    <cellStyle name="Note 3 2 2 4 13 2 2" xfId="28352" xr:uid="{00000000-0005-0000-0000-0000C26E0000}"/>
    <cellStyle name="Note 3 2 2 4 13 3" xfId="28353" xr:uid="{00000000-0005-0000-0000-0000C36E0000}"/>
    <cellStyle name="Note 3 2 2 4 14" xfId="28354" xr:uid="{00000000-0005-0000-0000-0000C46E0000}"/>
    <cellStyle name="Note 3 2 2 4 14 2" xfId="28355" xr:uid="{00000000-0005-0000-0000-0000C56E0000}"/>
    <cellStyle name="Note 3 2 2 4 14 2 2" xfId="28356" xr:uid="{00000000-0005-0000-0000-0000C66E0000}"/>
    <cellStyle name="Note 3 2 2 4 14 3" xfId="28357" xr:uid="{00000000-0005-0000-0000-0000C76E0000}"/>
    <cellStyle name="Note 3 2 2 4 15" xfId="28358" xr:uid="{00000000-0005-0000-0000-0000C86E0000}"/>
    <cellStyle name="Note 3 2 2 4 15 2" xfId="28359" xr:uid="{00000000-0005-0000-0000-0000C96E0000}"/>
    <cellStyle name="Note 3 2 2 4 15 2 2" xfId="28360" xr:uid="{00000000-0005-0000-0000-0000CA6E0000}"/>
    <cellStyle name="Note 3 2 2 4 15 3" xfId="28361" xr:uid="{00000000-0005-0000-0000-0000CB6E0000}"/>
    <cellStyle name="Note 3 2 2 4 16" xfId="28362" xr:uid="{00000000-0005-0000-0000-0000CC6E0000}"/>
    <cellStyle name="Note 3 2 2 4 16 2" xfId="28363" xr:uid="{00000000-0005-0000-0000-0000CD6E0000}"/>
    <cellStyle name="Note 3 2 2 4 16 2 2" xfId="28364" xr:uid="{00000000-0005-0000-0000-0000CE6E0000}"/>
    <cellStyle name="Note 3 2 2 4 16 3" xfId="28365" xr:uid="{00000000-0005-0000-0000-0000CF6E0000}"/>
    <cellStyle name="Note 3 2 2 4 17" xfId="28366" xr:uid="{00000000-0005-0000-0000-0000D06E0000}"/>
    <cellStyle name="Note 3 2 2 4 17 2" xfId="28367" xr:uid="{00000000-0005-0000-0000-0000D16E0000}"/>
    <cellStyle name="Note 3 2 2 4 17 2 2" xfId="28368" xr:uid="{00000000-0005-0000-0000-0000D26E0000}"/>
    <cellStyle name="Note 3 2 2 4 17 3" xfId="28369" xr:uid="{00000000-0005-0000-0000-0000D36E0000}"/>
    <cellStyle name="Note 3 2 2 4 18" xfId="28370" xr:uid="{00000000-0005-0000-0000-0000D46E0000}"/>
    <cellStyle name="Note 3 2 2 4 18 2" xfId="28371" xr:uid="{00000000-0005-0000-0000-0000D56E0000}"/>
    <cellStyle name="Note 3 2 2 4 18 2 2" xfId="28372" xr:uid="{00000000-0005-0000-0000-0000D66E0000}"/>
    <cellStyle name="Note 3 2 2 4 18 3" xfId="28373" xr:uid="{00000000-0005-0000-0000-0000D76E0000}"/>
    <cellStyle name="Note 3 2 2 4 19" xfId="28374" xr:uid="{00000000-0005-0000-0000-0000D86E0000}"/>
    <cellStyle name="Note 3 2 2 4 19 2" xfId="28375" xr:uid="{00000000-0005-0000-0000-0000D96E0000}"/>
    <cellStyle name="Note 3 2 2 4 19 2 2" xfId="28376" xr:uid="{00000000-0005-0000-0000-0000DA6E0000}"/>
    <cellStyle name="Note 3 2 2 4 19 3" xfId="28377" xr:uid="{00000000-0005-0000-0000-0000DB6E0000}"/>
    <cellStyle name="Note 3 2 2 4 2" xfId="28378" xr:uid="{00000000-0005-0000-0000-0000DC6E0000}"/>
    <cellStyle name="Note 3 2 2 4 2 10" xfId="28379" xr:uid="{00000000-0005-0000-0000-0000DD6E0000}"/>
    <cellStyle name="Note 3 2 2 4 2 10 2" xfId="28380" xr:uid="{00000000-0005-0000-0000-0000DE6E0000}"/>
    <cellStyle name="Note 3 2 2 4 2 10 2 2" xfId="28381" xr:uid="{00000000-0005-0000-0000-0000DF6E0000}"/>
    <cellStyle name="Note 3 2 2 4 2 10 3" xfId="28382" xr:uid="{00000000-0005-0000-0000-0000E06E0000}"/>
    <cellStyle name="Note 3 2 2 4 2 11" xfId="28383" xr:uid="{00000000-0005-0000-0000-0000E16E0000}"/>
    <cellStyle name="Note 3 2 2 4 2 11 2" xfId="28384" xr:uid="{00000000-0005-0000-0000-0000E26E0000}"/>
    <cellStyle name="Note 3 2 2 4 2 11 2 2" xfId="28385" xr:uid="{00000000-0005-0000-0000-0000E36E0000}"/>
    <cellStyle name="Note 3 2 2 4 2 11 3" xfId="28386" xr:uid="{00000000-0005-0000-0000-0000E46E0000}"/>
    <cellStyle name="Note 3 2 2 4 2 12" xfId="28387" xr:uid="{00000000-0005-0000-0000-0000E56E0000}"/>
    <cellStyle name="Note 3 2 2 4 2 12 2" xfId="28388" xr:uid="{00000000-0005-0000-0000-0000E66E0000}"/>
    <cellStyle name="Note 3 2 2 4 2 12 2 2" xfId="28389" xr:uid="{00000000-0005-0000-0000-0000E76E0000}"/>
    <cellStyle name="Note 3 2 2 4 2 12 3" xfId="28390" xr:uid="{00000000-0005-0000-0000-0000E86E0000}"/>
    <cellStyle name="Note 3 2 2 4 2 13" xfId="28391" xr:uid="{00000000-0005-0000-0000-0000E96E0000}"/>
    <cellStyle name="Note 3 2 2 4 2 13 2" xfId="28392" xr:uid="{00000000-0005-0000-0000-0000EA6E0000}"/>
    <cellStyle name="Note 3 2 2 4 2 13 2 2" xfId="28393" xr:uid="{00000000-0005-0000-0000-0000EB6E0000}"/>
    <cellStyle name="Note 3 2 2 4 2 13 3" xfId="28394" xr:uid="{00000000-0005-0000-0000-0000EC6E0000}"/>
    <cellStyle name="Note 3 2 2 4 2 14" xfId="28395" xr:uid="{00000000-0005-0000-0000-0000ED6E0000}"/>
    <cellStyle name="Note 3 2 2 4 2 14 2" xfId="28396" xr:uid="{00000000-0005-0000-0000-0000EE6E0000}"/>
    <cellStyle name="Note 3 2 2 4 2 14 2 2" xfId="28397" xr:uid="{00000000-0005-0000-0000-0000EF6E0000}"/>
    <cellStyle name="Note 3 2 2 4 2 14 3" xfId="28398" xr:uid="{00000000-0005-0000-0000-0000F06E0000}"/>
    <cellStyle name="Note 3 2 2 4 2 15" xfId="28399" xr:uid="{00000000-0005-0000-0000-0000F16E0000}"/>
    <cellStyle name="Note 3 2 2 4 2 15 2" xfId="28400" xr:uid="{00000000-0005-0000-0000-0000F26E0000}"/>
    <cellStyle name="Note 3 2 2 4 2 15 2 2" xfId="28401" xr:uid="{00000000-0005-0000-0000-0000F36E0000}"/>
    <cellStyle name="Note 3 2 2 4 2 15 3" xfId="28402" xr:uid="{00000000-0005-0000-0000-0000F46E0000}"/>
    <cellStyle name="Note 3 2 2 4 2 16" xfId="28403" xr:uid="{00000000-0005-0000-0000-0000F56E0000}"/>
    <cellStyle name="Note 3 2 2 4 2 16 2" xfId="28404" xr:uid="{00000000-0005-0000-0000-0000F66E0000}"/>
    <cellStyle name="Note 3 2 2 4 2 16 2 2" xfId="28405" xr:uid="{00000000-0005-0000-0000-0000F76E0000}"/>
    <cellStyle name="Note 3 2 2 4 2 16 3" xfId="28406" xr:uid="{00000000-0005-0000-0000-0000F86E0000}"/>
    <cellStyle name="Note 3 2 2 4 2 17" xfId="28407" xr:uid="{00000000-0005-0000-0000-0000F96E0000}"/>
    <cellStyle name="Note 3 2 2 4 2 17 2" xfId="28408" xr:uid="{00000000-0005-0000-0000-0000FA6E0000}"/>
    <cellStyle name="Note 3 2 2 4 2 17 2 2" xfId="28409" xr:uid="{00000000-0005-0000-0000-0000FB6E0000}"/>
    <cellStyle name="Note 3 2 2 4 2 17 3" xfId="28410" xr:uid="{00000000-0005-0000-0000-0000FC6E0000}"/>
    <cellStyle name="Note 3 2 2 4 2 18" xfId="28411" xr:uid="{00000000-0005-0000-0000-0000FD6E0000}"/>
    <cellStyle name="Note 3 2 2 4 2 18 2" xfId="28412" xr:uid="{00000000-0005-0000-0000-0000FE6E0000}"/>
    <cellStyle name="Note 3 2 2 4 2 18 2 2" xfId="28413" xr:uid="{00000000-0005-0000-0000-0000FF6E0000}"/>
    <cellStyle name="Note 3 2 2 4 2 18 3" xfId="28414" xr:uid="{00000000-0005-0000-0000-0000006F0000}"/>
    <cellStyle name="Note 3 2 2 4 2 19" xfId="28415" xr:uid="{00000000-0005-0000-0000-0000016F0000}"/>
    <cellStyle name="Note 3 2 2 4 2 19 2" xfId="28416" xr:uid="{00000000-0005-0000-0000-0000026F0000}"/>
    <cellStyle name="Note 3 2 2 4 2 19 2 2" xfId="28417" xr:uid="{00000000-0005-0000-0000-0000036F0000}"/>
    <cellStyle name="Note 3 2 2 4 2 19 3" xfId="28418" xr:uid="{00000000-0005-0000-0000-0000046F0000}"/>
    <cellStyle name="Note 3 2 2 4 2 2" xfId="28419" xr:uid="{00000000-0005-0000-0000-0000056F0000}"/>
    <cellStyle name="Note 3 2 2 4 2 2 2" xfId="28420" xr:uid="{00000000-0005-0000-0000-0000066F0000}"/>
    <cellStyle name="Note 3 2 2 4 2 2 2 2" xfId="28421" xr:uid="{00000000-0005-0000-0000-0000076F0000}"/>
    <cellStyle name="Note 3 2 2 4 2 2 3" xfId="28422" xr:uid="{00000000-0005-0000-0000-0000086F0000}"/>
    <cellStyle name="Note 3 2 2 4 2 2 4" xfId="28423" xr:uid="{00000000-0005-0000-0000-0000096F0000}"/>
    <cellStyle name="Note 3 2 2 4 2 20" xfId="28424" xr:uid="{00000000-0005-0000-0000-00000A6F0000}"/>
    <cellStyle name="Note 3 2 2 4 2 20 2" xfId="28425" xr:uid="{00000000-0005-0000-0000-00000B6F0000}"/>
    <cellStyle name="Note 3 2 2 4 2 20 2 2" xfId="28426" xr:uid="{00000000-0005-0000-0000-00000C6F0000}"/>
    <cellStyle name="Note 3 2 2 4 2 20 3" xfId="28427" xr:uid="{00000000-0005-0000-0000-00000D6F0000}"/>
    <cellStyle name="Note 3 2 2 4 2 21" xfId="28428" xr:uid="{00000000-0005-0000-0000-00000E6F0000}"/>
    <cellStyle name="Note 3 2 2 4 2 21 2" xfId="28429" xr:uid="{00000000-0005-0000-0000-00000F6F0000}"/>
    <cellStyle name="Note 3 2 2 4 2 22" xfId="28430" xr:uid="{00000000-0005-0000-0000-0000106F0000}"/>
    <cellStyle name="Note 3 2 2 4 2 23" xfId="28431" xr:uid="{00000000-0005-0000-0000-0000116F0000}"/>
    <cellStyle name="Note 3 2 2 4 2 3" xfId="28432" xr:uid="{00000000-0005-0000-0000-0000126F0000}"/>
    <cellStyle name="Note 3 2 2 4 2 3 2" xfId="28433" xr:uid="{00000000-0005-0000-0000-0000136F0000}"/>
    <cellStyle name="Note 3 2 2 4 2 3 2 2" xfId="28434" xr:uid="{00000000-0005-0000-0000-0000146F0000}"/>
    <cellStyle name="Note 3 2 2 4 2 3 3" xfId="28435" xr:uid="{00000000-0005-0000-0000-0000156F0000}"/>
    <cellStyle name="Note 3 2 2 4 2 4" xfId="28436" xr:uid="{00000000-0005-0000-0000-0000166F0000}"/>
    <cellStyle name="Note 3 2 2 4 2 4 2" xfId="28437" xr:uid="{00000000-0005-0000-0000-0000176F0000}"/>
    <cellStyle name="Note 3 2 2 4 2 4 2 2" xfId="28438" xr:uid="{00000000-0005-0000-0000-0000186F0000}"/>
    <cellStyle name="Note 3 2 2 4 2 4 3" xfId="28439" xr:uid="{00000000-0005-0000-0000-0000196F0000}"/>
    <cellStyle name="Note 3 2 2 4 2 5" xfId="28440" xr:uid="{00000000-0005-0000-0000-00001A6F0000}"/>
    <cellStyle name="Note 3 2 2 4 2 5 2" xfId="28441" xr:uid="{00000000-0005-0000-0000-00001B6F0000}"/>
    <cellStyle name="Note 3 2 2 4 2 5 2 2" xfId="28442" xr:uid="{00000000-0005-0000-0000-00001C6F0000}"/>
    <cellStyle name="Note 3 2 2 4 2 5 3" xfId="28443" xr:uid="{00000000-0005-0000-0000-00001D6F0000}"/>
    <cellStyle name="Note 3 2 2 4 2 6" xfId="28444" xr:uid="{00000000-0005-0000-0000-00001E6F0000}"/>
    <cellStyle name="Note 3 2 2 4 2 6 2" xfId="28445" xr:uid="{00000000-0005-0000-0000-00001F6F0000}"/>
    <cellStyle name="Note 3 2 2 4 2 6 2 2" xfId="28446" xr:uid="{00000000-0005-0000-0000-0000206F0000}"/>
    <cellStyle name="Note 3 2 2 4 2 6 3" xfId="28447" xr:uid="{00000000-0005-0000-0000-0000216F0000}"/>
    <cellStyle name="Note 3 2 2 4 2 7" xfId="28448" xr:uid="{00000000-0005-0000-0000-0000226F0000}"/>
    <cellStyle name="Note 3 2 2 4 2 7 2" xfId="28449" xr:uid="{00000000-0005-0000-0000-0000236F0000}"/>
    <cellStyle name="Note 3 2 2 4 2 7 2 2" xfId="28450" xr:uid="{00000000-0005-0000-0000-0000246F0000}"/>
    <cellStyle name="Note 3 2 2 4 2 7 3" xfId="28451" xr:uid="{00000000-0005-0000-0000-0000256F0000}"/>
    <cellStyle name="Note 3 2 2 4 2 8" xfId="28452" xr:uid="{00000000-0005-0000-0000-0000266F0000}"/>
    <cellStyle name="Note 3 2 2 4 2 8 2" xfId="28453" xr:uid="{00000000-0005-0000-0000-0000276F0000}"/>
    <cellStyle name="Note 3 2 2 4 2 8 2 2" xfId="28454" xr:uid="{00000000-0005-0000-0000-0000286F0000}"/>
    <cellStyle name="Note 3 2 2 4 2 8 3" xfId="28455" xr:uid="{00000000-0005-0000-0000-0000296F0000}"/>
    <cellStyle name="Note 3 2 2 4 2 9" xfId="28456" xr:uid="{00000000-0005-0000-0000-00002A6F0000}"/>
    <cellStyle name="Note 3 2 2 4 2 9 2" xfId="28457" xr:uid="{00000000-0005-0000-0000-00002B6F0000}"/>
    <cellStyle name="Note 3 2 2 4 2 9 2 2" xfId="28458" xr:uid="{00000000-0005-0000-0000-00002C6F0000}"/>
    <cellStyle name="Note 3 2 2 4 2 9 3" xfId="28459" xr:uid="{00000000-0005-0000-0000-00002D6F0000}"/>
    <cellStyle name="Note 3 2 2 4 20" xfId="28460" xr:uid="{00000000-0005-0000-0000-00002E6F0000}"/>
    <cellStyle name="Note 3 2 2 4 20 2" xfId="28461" xr:uid="{00000000-0005-0000-0000-00002F6F0000}"/>
    <cellStyle name="Note 3 2 2 4 20 2 2" xfId="28462" xr:uid="{00000000-0005-0000-0000-0000306F0000}"/>
    <cellStyle name="Note 3 2 2 4 20 3" xfId="28463" xr:uid="{00000000-0005-0000-0000-0000316F0000}"/>
    <cellStyle name="Note 3 2 2 4 21" xfId="28464" xr:uid="{00000000-0005-0000-0000-0000326F0000}"/>
    <cellStyle name="Note 3 2 2 4 21 2" xfId="28465" xr:uid="{00000000-0005-0000-0000-0000336F0000}"/>
    <cellStyle name="Note 3 2 2 4 21 2 2" xfId="28466" xr:uid="{00000000-0005-0000-0000-0000346F0000}"/>
    <cellStyle name="Note 3 2 2 4 21 3" xfId="28467" xr:uid="{00000000-0005-0000-0000-0000356F0000}"/>
    <cellStyle name="Note 3 2 2 4 22" xfId="28468" xr:uid="{00000000-0005-0000-0000-0000366F0000}"/>
    <cellStyle name="Note 3 2 2 4 22 2" xfId="28469" xr:uid="{00000000-0005-0000-0000-0000376F0000}"/>
    <cellStyle name="Note 3 2 2 4 23" xfId="28470" xr:uid="{00000000-0005-0000-0000-0000386F0000}"/>
    <cellStyle name="Note 3 2 2 4 24" xfId="28471" xr:uid="{00000000-0005-0000-0000-0000396F0000}"/>
    <cellStyle name="Note 3 2 2 4 3" xfId="28472" xr:uid="{00000000-0005-0000-0000-00003A6F0000}"/>
    <cellStyle name="Note 3 2 2 4 3 2" xfId="28473" xr:uid="{00000000-0005-0000-0000-00003B6F0000}"/>
    <cellStyle name="Note 3 2 2 4 3 2 2" xfId="28474" xr:uid="{00000000-0005-0000-0000-00003C6F0000}"/>
    <cellStyle name="Note 3 2 2 4 3 3" xfId="28475" xr:uid="{00000000-0005-0000-0000-00003D6F0000}"/>
    <cellStyle name="Note 3 2 2 4 3 4" xfId="28476" xr:uid="{00000000-0005-0000-0000-00003E6F0000}"/>
    <cellStyle name="Note 3 2 2 4 4" xfId="28477" xr:uid="{00000000-0005-0000-0000-00003F6F0000}"/>
    <cellStyle name="Note 3 2 2 4 4 2" xfId="28478" xr:uid="{00000000-0005-0000-0000-0000406F0000}"/>
    <cellStyle name="Note 3 2 2 4 4 2 2" xfId="28479" xr:uid="{00000000-0005-0000-0000-0000416F0000}"/>
    <cellStyle name="Note 3 2 2 4 4 3" xfId="28480" xr:uid="{00000000-0005-0000-0000-0000426F0000}"/>
    <cellStyle name="Note 3 2 2 4 4 4" xfId="28481" xr:uid="{00000000-0005-0000-0000-0000436F0000}"/>
    <cellStyle name="Note 3 2 2 4 5" xfId="28482" xr:uid="{00000000-0005-0000-0000-0000446F0000}"/>
    <cellStyle name="Note 3 2 2 4 5 2" xfId="28483" xr:uid="{00000000-0005-0000-0000-0000456F0000}"/>
    <cellStyle name="Note 3 2 2 4 5 2 2" xfId="28484" xr:uid="{00000000-0005-0000-0000-0000466F0000}"/>
    <cellStyle name="Note 3 2 2 4 5 3" xfId="28485" xr:uid="{00000000-0005-0000-0000-0000476F0000}"/>
    <cellStyle name="Note 3 2 2 4 6" xfId="28486" xr:uid="{00000000-0005-0000-0000-0000486F0000}"/>
    <cellStyle name="Note 3 2 2 4 6 2" xfId="28487" xr:uid="{00000000-0005-0000-0000-0000496F0000}"/>
    <cellStyle name="Note 3 2 2 4 6 2 2" xfId="28488" xr:uid="{00000000-0005-0000-0000-00004A6F0000}"/>
    <cellStyle name="Note 3 2 2 4 6 3" xfId="28489" xr:uid="{00000000-0005-0000-0000-00004B6F0000}"/>
    <cellStyle name="Note 3 2 2 4 7" xfId="28490" xr:uid="{00000000-0005-0000-0000-00004C6F0000}"/>
    <cellStyle name="Note 3 2 2 4 7 2" xfId="28491" xr:uid="{00000000-0005-0000-0000-00004D6F0000}"/>
    <cellStyle name="Note 3 2 2 4 7 2 2" xfId="28492" xr:uid="{00000000-0005-0000-0000-00004E6F0000}"/>
    <cellStyle name="Note 3 2 2 4 7 3" xfId="28493" xr:uid="{00000000-0005-0000-0000-00004F6F0000}"/>
    <cellStyle name="Note 3 2 2 4 8" xfId="28494" xr:uid="{00000000-0005-0000-0000-0000506F0000}"/>
    <cellStyle name="Note 3 2 2 4 8 2" xfId="28495" xr:uid="{00000000-0005-0000-0000-0000516F0000}"/>
    <cellStyle name="Note 3 2 2 4 8 2 2" xfId="28496" xr:uid="{00000000-0005-0000-0000-0000526F0000}"/>
    <cellStyle name="Note 3 2 2 4 8 3" xfId="28497" xr:uid="{00000000-0005-0000-0000-0000536F0000}"/>
    <cellStyle name="Note 3 2 2 4 9" xfId="28498" xr:uid="{00000000-0005-0000-0000-0000546F0000}"/>
    <cellStyle name="Note 3 2 2 4 9 2" xfId="28499" xr:uid="{00000000-0005-0000-0000-0000556F0000}"/>
    <cellStyle name="Note 3 2 2 4 9 2 2" xfId="28500" xr:uid="{00000000-0005-0000-0000-0000566F0000}"/>
    <cellStyle name="Note 3 2 2 4 9 3" xfId="28501" xr:uid="{00000000-0005-0000-0000-0000576F0000}"/>
    <cellStyle name="Note 3 2 2 5" xfId="28502" xr:uid="{00000000-0005-0000-0000-0000586F0000}"/>
    <cellStyle name="Note 3 2 2 5 10" xfId="28503" xr:uid="{00000000-0005-0000-0000-0000596F0000}"/>
    <cellStyle name="Note 3 2 2 5 10 2" xfId="28504" xr:uid="{00000000-0005-0000-0000-00005A6F0000}"/>
    <cellStyle name="Note 3 2 2 5 10 2 2" xfId="28505" xr:uid="{00000000-0005-0000-0000-00005B6F0000}"/>
    <cellStyle name="Note 3 2 2 5 10 3" xfId="28506" xr:uid="{00000000-0005-0000-0000-00005C6F0000}"/>
    <cellStyle name="Note 3 2 2 5 11" xfId="28507" xr:uid="{00000000-0005-0000-0000-00005D6F0000}"/>
    <cellStyle name="Note 3 2 2 5 11 2" xfId="28508" xr:uid="{00000000-0005-0000-0000-00005E6F0000}"/>
    <cellStyle name="Note 3 2 2 5 11 2 2" xfId="28509" xr:uid="{00000000-0005-0000-0000-00005F6F0000}"/>
    <cellStyle name="Note 3 2 2 5 11 3" xfId="28510" xr:uid="{00000000-0005-0000-0000-0000606F0000}"/>
    <cellStyle name="Note 3 2 2 5 12" xfId="28511" xr:uid="{00000000-0005-0000-0000-0000616F0000}"/>
    <cellStyle name="Note 3 2 2 5 12 2" xfId="28512" xr:uid="{00000000-0005-0000-0000-0000626F0000}"/>
    <cellStyle name="Note 3 2 2 5 12 2 2" xfId="28513" xr:uid="{00000000-0005-0000-0000-0000636F0000}"/>
    <cellStyle name="Note 3 2 2 5 12 3" xfId="28514" xr:uid="{00000000-0005-0000-0000-0000646F0000}"/>
    <cellStyle name="Note 3 2 2 5 13" xfId="28515" xr:uid="{00000000-0005-0000-0000-0000656F0000}"/>
    <cellStyle name="Note 3 2 2 5 13 2" xfId="28516" xr:uid="{00000000-0005-0000-0000-0000666F0000}"/>
    <cellStyle name="Note 3 2 2 5 13 2 2" xfId="28517" xr:uid="{00000000-0005-0000-0000-0000676F0000}"/>
    <cellStyle name="Note 3 2 2 5 13 3" xfId="28518" xr:uid="{00000000-0005-0000-0000-0000686F0000}"/>
    <cellStyle name="Note 3 2 2 5 14" xfId="28519" xr:uid="{00000000-0005-0000-0000-0000696F0000}"/>
    <cellStyle name="Note 3 2 2 5 14 2" xfId="28520" xr:uid="{00000000-0005-0000-0000-00006A6F0000}"/>
    <cellStyle name="Note 3 2 2 5 14 2 2" xfId="28521" xr:uid="{00000000-0005-0000-0000-00006B6F0000}"/>
    <cellStyle name="Note 3 2 2 5 14 3" xfId="28522" xr:uid="{00000000-0005-0000-0000-00006C6F0000}"/>
    <cellStyle name="Note 3 2 2 5 15" xfId="28523" xr:uid="{00000000-0005-0000-0000-00006D6F0000}"/>
    <cellStyle name="Note 3 2 2 5 15 2" xfId="28524" xr:uid="{00000000-0005-0000-0000-00006E6F0000}"/>
    <cellStyle name="Note 3 2 2 5 15 2 2" xfId="28525" xr:uid="{00000000-0005-0000-0000-00006F6F0000}"/>
    <cellStyle name="Note 3 2 2 5 15 3" xfId="28526" xr:uid="{00000000-0005-0000-0000-0000706F0000}"/>
    <cellStyle name="Note 3 2 2 5 16" xfId="28527" xr:uid="{00000000-0005-0000-0000-0000716F0000}"/>
    <cellStyle name="Note 3 2 2 5 16 2" xfId="28528" xr:uid="{00000000-0005-0000-0000-0000726F0000}"/>
    <cellStyle name="Note 3 2 2 5 16 2 2" xfId="28529" xr:uid="{00000000-0005-0000-0000-0000736F0000}"/>
    <cellStyle name="Note 3 2 2 5 16 3" xfId="28530" xr:uid="{00000000-0005-0000-0000-0000746F0000}"/>
    <cellStyle name="Note 3 2 2 5 17" xfId="28531" xr:uid="{00000000-0005-0000-0000-0000756F0000}"/>
    <cellStyle name="Note 3 2 2 5 17 2" xfId="28532" xr:uid="{00000000-0005-0000-0000-0000766F0000}"/>
    <cellStyle name="Note 3 2 2 5 17 2 2" xfId="28533" xr:uid="{00000000-0005-0000-0000-0000776F0000}"/>
    <cellStyle name="Note 3 2 2 5 17 3" xfId="28534" xr:uid="{00000000-0005-0000-0000-0000786F0000}"/>
    <cellStyle name="Note 3 2 2 5 18" xfId="28535" xr:uid="{00000000-0005-0000-0000-0000796F0000}"/>
    <cellStyle name="Note 3 2 2 5 18 2" xfId="28536" xr:uid="{00000000-0005-0000-0000-00007A6F0000}"/>
    <cellStyle name="Note 3 2 2 5 18 2 2" xfId="28537" xr:uid="{00000000-0005-0000-0000-00007B6F0000}"/>
    <cellStyle name="Note 3 2 2 5 18 3" xfId="28538" xr:uid="{00000000-0005-0000-0000-00007C6F0000}"/>
    <cellStyle name="Note 3 2 2 5 19" xfId="28539" xr:uid="{00000000-0005-0000-0000-00007D6F0000}"/>
    <cellStyle name="Note 3 2 2 5 19 2" xfId="28540" xr:uid="{00000000-0005-0000-0000-00007E6F0000}"/>
    <cellStyle name="Note 3 2 2 5 19 2 2" xfId="28541" xr:uid="{00000000-0005-0000-0000-00007F6F0000}"/>
    <cellStyle name="Note 3 2 2 5 19 3" xfId="28542" xr:uid="{00000000-0005-0000-0000-0000806F0000}"/>
    <cellStyle name="Note 3 2 2 5 2" xfId="28543" xr:uid="{00000000-0005-0000-0000-0000816F0000}"/>
    <cellStyle name="Note 3 2 2 5 2 2" xfId="28544" xr:uid="{00000000-0005-0000-0000-0000826F0000}"/>
    <cellStyle name="Note 3 2 2 5 2 2 2" xfId="28545" xr:uid="{00000000-0005-0000-0000-0000836F0000}"/>
    <cellStyle name="Note 3 2 2 5 2 3" xfId="28546" xr:uid="{00000000-0005-0000-0000-0000846F0000}"/>
    <cellStyle name="Note 3 2 2 5 2 4" xfId="28547" xr:uid="{00000000-0005-0000-0000-0000856F0000}"/>
    <cellStyle name="Note 3 2 2 5 20" xfId="28548" xr:uid="{00000000-0005-0000-0000-0000866F0000}"/>
    <cellStyle name="Note 3 2 2 5 20 2" xfId="28549" xr:uid="{00000000-0005-0000-0000-0000876F0000}"/>
    <cellStyle name="Note 3 2 2 5 20 2 2" xfId="28550" xr:uid="{00000000-0005-0000-0000-0000886F0000}"/>
    <cellStyle name="Note 3 2 2 5 20 3" xfId="28551" xr:uid="{00000000-0005-0000-0000-0000896F0000}"/>
    <cellStyle name="Note 3 2 2 5 21" xfId="28552" xr:uid="{00000000-0005-0000-0000-00008A6F0000}"/>
    <cellStyle name="Note 3 2 2 5 21 2" xfId="28553" xr:uid="{00000000-0005-0000-0000-00008B6F0000}"/>
    <cellStyle name="Note 3 2 2 5 22" xfId="28554" xr:uid="{00000000-0005-0000-0000-00008C6F0000}"/>
    <cellStyle name="Note 3 2 2 5 23" xfId="28555" xr:uid="{00000000-0005-0000-0000-00008D6F0000}"/>
    <cellStyle name="Note 3 2 2 5 3" xfId="28556" xr:uid="{00000000-0005-0000-0000-00008E6F0000}"/>
    <cellStyle name="Note 3 2 2 5 3 2" xfId="28557" xr:uid="{00000000-0005-0000-0000-00008F6F0000}"/>
    <cellStyle name="Note 3 2 2 5 3 2 2" xfId="28558" xr:uid="{00000000-0005-0000-0000-0000906F0000}"/>
    <cellStyle name="Note 3 2 2 5 3 3" xfId="28559" xr:uid="{00000000-0005-0000-0000-0000916F0000}"/>
    <cellStyle name="Note 3 2 2 5 4" xfId="28560" xr:uid="{00000000-0005-0000-0000-0000926F0000}"/>
    <cellStyle name="Note 3 2 2 5 4 2" xfId="28561" xr:uid="{00000000-0005-0000-0000-0000936F0000}"/>
    <cellStyle name="Note 3 2 2 5 4 2 2" xfId="28562" xr:uid="{00000000-0005-0000-0000-0000946F0000}"/>
    <cellStyle name="Note 3 2 2 5 4 3" xfId="28563" xr:uid="{00000000-0005-0000-0000-0000956F0000}"/>
    <cellStyle name="Note 3 2 2 5 5" xfId="28564" xr:uid="{00000000-0005-0000-0000-0000966F0000}"/>
    <cellStyle name="Note 3 2 2 5 5 2" xfId="28565" xr:uid="{00000000-0005-0000-0000-0000976F0000}"/>
    <cellStyle name="Note 3 2 2 5 5 2 2" xfId="28566" xr:uid="{00000000-0005-0000-0000-0000986F0000}"/>
    <cellStyle name="Note 3 2 2 5 5 3" xfId="28567" xr:uid="{00000000-0005-0000-0000-0000996F0000}"/>
    <cellStyle name="Note 3 2 2 5 6" xfId="28568" xr:uid="{00000000-0005-0000-0000-00009A6F0000}"/>
    <cellStyle name="Note 3 2 2 5 6 2" xfId="28569" xr:uid="{00000000-0005-0000-0000-00009B6F0000}"/>
    <cellStyle name="Note 3 2 2 5 6 2 2" xfId="28570" xr:uid="{00000000-0005-0000-0000-00009C6F0000}"/>
    <cellStyle name="Note 3 2 2 5 6 3" xfId="28571" xr:uid="{00000000-0005-0000-0000-00009D6F0000}"/>
    <cellStyle name="Note 3 2 2 5 7" xfId="28572" xr:uid="{00000000-0005-0000-0000-00009E6F0000}"/>
    <cellStyle name="Note 3 2 2 5 7 2" xfId="28573" xr:uid="{00000000-0005-0000-0000-00009F6F0000}"/>
    <cellStyle name="Note 3 2 2 5 7 2 2" xfId="28574" xr:uid="{00000000-0005-0000-0000-0000A06F0000}"/>
    <cellStyle name="Note 3 2 2 5 7 3" xfId="28575" xr:uid="{00000000-0005-0000-0000-0000A16F0000}"/>
    <cellStyle name="Note 3 2 2 5 8" xfId="28576" xr:uid="{00000000-0005-0000-0000-0000A26F0000}"/>
    <cellStyle name="Note 3 2 2 5 8 2" xfId="28577" xr:uid="{00000000-0005-0000-0000-0000A36F0000}"/>
    <cellStyle name="Note 3 2 2 5 8 2 2" xfId="28578" xr:uid="{00000000-0005-0000-0000-0000A46F0000}"/>
    <cellStyle name="Note 3 2 2 5 8 3" xfId="28579" xr:uid="{00000000-0005-0000-0000-0000A56F0000}"/>
    <cellStyle name="Note 3 2 2 5 9" xfId="28580" xr:uid="{00000000-0005-0000-0000-0000A66F0000}"/>
    <cellStyle name="Note 3 2 2 5 9 2" xfId="28581" xr:uid="{00000000-0005-0000-0000-0000A76F0000}"/>
    <cellStyle name="Note 3 2 2 5 9 2 2" xfId="28582" xr:uid="{00000000-0005-0000-0000-0000A86F0000}"/>
    <cellStyle name="Note 3 2 2 5 9 3" xfId="28583" xr:uid="{00000000-0005-0000-0000-0000A96F0000}"/>
    <cellStyle name="Note 3 2 2 6" xfId="28584" xr:uid="{00000000-0005-0000-0000-0000AA6F0000}"/>
    <cellStyle name="Note 3 2 2 6 2" xfId="28585" xr:uid="{00000000-0005-0000-0000-0000AB6F0000}"/>
    <cellStyle name="Note 3 2 2 6 2 2" xfId="28586" xr:uid="{00000000-0005-0000-0000-0000AC6F0000}"/>
    <cellStyle name="Note 3 2 2 6 3" xfId="28587" xr:uid="{00000000-0005-0000-0000-0000AD6F0000}"/>
    <cellStyle name="Note 3 2 2 6 4" xfId="28588" xr:uid="{00000000-0005-0000-0000-0000AE6F0000}"/>
    <cellStyle name="Note 3 2 2 7" xfId="28589" xr:uid="{00000000-0005-0000-0000-0000AF6F0000}"/>
    <cellStyle name="Note 3 2 2 7 2" xfId="28590" xr:uid="{00000000-0005-0000-0000-0000B06F0000}"/>
    <cellStyle name="Note 3 2 2 7 2 2" xfId="28591" xr:uid="{00000000-0005-0000-0000-0000B16F0000}"/>
    <cellStyle name="Note 3 2 2 7 3" xfId="28592" xr:uid="{00000000-0005-0000-0000-0000B26F0000}"/>
    <cellStyle name="Note 3 2 2 8" xfId="28593" xr:uid="{00000000-0005-0000-0000-0000B36F0000}"/>
    <cellStyle name="Note 3 2 2 8 2" xfId="28594" xr:uid="{00000000-0005-0000-0000-0000B46F0000}"/>
    <cellStyle name="Note 3 2 2 8 2 2" xfId="28595" xr:uid="{00000000-0005-0000-0000-0000B56F0000}"/>
    <cellStyle name="Note 3 2 2 8 3" xfId="28596" xr:uid="{00000000-0005-0000-0000-0000B66F0000}"/>
    <cellStyle name="Note 3 2 2 9" xfId="28597" xr:uid="{00000000-0005-0000-0000-0000B76F0000}"/>
    <cellStyle name="Note 3 2 2 9 2" xfId="28598" xr:uid="{00000000-0005-0000-0000-0000B86F0000}"/>
    <cellStyle name="Note 3 2 2 9 2 2" xfId="28599" xr:uid="{00000000-0005-0000-0000-0000B96F0000}"/>
    <cellStyle name="Note 3 2 2 9 3" xfId="28600" xr:uid="{00000000-0005-0000-0000-0000BA6F0000}"/>
    <cellStyle name="Note 3 2 20" xfId="28601" xr:uid="{00000000-0005-0000-0000-0000BB6F0000}"/>
    <cellStyle name="Note 3 2 20 2" xfId="28602" xr:uid="{00000000-0005-0000-0000-0000BC6F0000}"/>
    <cellStyle name="Note 3 2 20 2 2" xfId="28603" xr:uid="{00000000-0005-0000-0000-0000BD6F0000}"/>
    <cellStyle name="Note 3 2 20 3" xfId="28604" xr:uid="{00000000-0005-0000-0000-0000BE6F0000}"/>
    <cellStyle name="Note 3 2 21" xfId="28605" xr:uid="{00000000-0005-0000-0000-0000BF6F0000}"/>
    <cellStyle name="Note 3 2 21 2" xfId="28606" xr:uid="{00000000-0005-0000-0000-0000C06F0000}"/>
    <cellStyle name="Note 3 2 21 2 2" xfId="28607" xr:uid="{00000000-0005-0000-0000-0000C16F0000}"/>
    <cellStyle name="Note 3 2 21 3" xfId="28608" xr:uid="{00000000-0005-0000-0000-0000C26F0000}"/>
    <cellStyle name="Note 3 2 22" xfId="28609" xr:uid="{00000000-0005-0000-0000-0000C36F0000}"/>
    <cellStyle name="Note 3 2 22 2" xfId="28610" xr:uid="{00000000-0005-0000-0000-0000C46F0000}"/>
    <cellStyle name="Note 3 2 23" xfId="28611" xr:uid="{00000000-0005-0000-0000-0000C56F0000}"/>
    <cellStyle name="Note 3 2 24" xfId="28612" xr:uid="{00000000-0005-0000-0000-0000C66F0000}"/>
    <cellStyle name="Note 3 2 25" xfId="28613" xr:uid="{00000000-0005-0000-0000-0000C76F0000}"/>
    <cellStyle name="Note 3 2 26" xfId="28614" xr:uid="{00000000-0005-0000-0000-0000C86F0000}"/>
    <cellStyle name="Note 3 2 27" xfId="28615" xr:uid="{00000000-0005-0000-0000-0000C96F0000}"/>
    <cellStyle name="Note 3 2 3" xfId="28616" xr:uid="{00000000-0005-0000-0000-0000CA6F0000}"/>
    <cellStyle name="Note 3 2 3 10" xfId="28617" xr:uid="{00000000-0005-0000-0000-0000CB6F0000}"/>
    <cellStyle name="Note 3 2 3 10 2" xfId="28618" xr:uid="{00000000-0005-0000-0000-0000CC6F0000}"/>
    <cellStyle name="Note 3 2 3 10 2 2" xfId="28619" xr:uid="{00000000-0005-0000-0000-0000CD6F0000}"/>
    <cellStyle name="Note 3 2 3 10 3" xfId="28620" xr:uid="{00000000-0005-0000-0000-0000CE6F0000}"/>
    <cellStyle name="Note 3 2 3 11" xfId="28621" xr:uid="{00000000-0005-0000-0000-0000CF6F0000}"/>
    <cellStyle name="Note 3 2 3 11 2" xfId="28622" xr:uid="{00000000-0005-0000-0000-0000D06F0000}"/>
    <cellStyle name="Note 3 2 3 11 2 2" xfId="28623" xr:uid="{00000000-0005-0000-0000-0000D16F0000}"/>
    <cellStyle name="Note 3 2 3 11 3" xfId="28624" xr:uid="{00000000-0005-0000-0000-0000D26F0000}"/>
    <cellStyle name="Note 3 2 3 12" xfId="28625" xr:uid="{00000000-0005-0000-0000-0000D36F0000}"/>
    <cellStyle name="Note 3 2 3 12 2" xfId="28626" xr:uid="{00000000-0005-0000-0000-0000D46F0000}"/>
    <cellStyle name="Note 3 2 3 12 2 2" xfId="28627" xr:uid="{00000000-0005-0000-0000-0000D56F0000}"/>
    <cellStyle name="Note 3 2 3 12 3" xfId="28628" xr:uid="{00000000-0005-0000-0000-0000D66F0000}"/>
    <cellStyle name="Note 3 2 3 13" xfId="28629" xr:uid="{00000000-0005-0000-0000-0000D76F0000}"/>
    <cellStyle name="Note 3 2 3 13 2" xfId="28630" xr:uid="{00000000-0005-0000-0000-0000D86F0000}"/>
    <cellStyle name="Note 3 2 3 13 2 2" xfId="28631" xr:uid="{00000000-0005-0000-0000-0000D96F0000}"/>
    <cellStyle name="Note 3 2 3 13 3" xfId="28632" xr:uid="{00000000-0005-0000-0000-0000DA6F0000}"/>
    <cellStyle name="Note 3 2 3 14" xfId="28633" xr:uid="{00000000-0005-0000-0000-0000DB6F0000}"/>
    <cellStyle name="Note 3 2 3 14 2" xfId="28634" xr:uid="{00000000-0005-0000-0000-0000DC6F0000}"/>
    <cellStyle name="Note 3 2 3 14 2 2" xfId="28635" xr:uid="{00000000-0005-0000-0000-0000DD6F0000}"/>
    <cellStyle name="Note 3 2 3 14 3" xfId="28636" xr:uid="{00000000-0005-0000-0000-0000DE6F0000}"/>
    <cellStyle name="Note 3 2 3 15" xfId="28637" xr:uid="{00000000-0005-0000-0000-0000DF6F0000}"/>
    <cellStyle name="Note 3 2 3 15 2" xfId="28638" xr:uid="{00000000-0005-0000-0000-0000E06F0000}"/>
    <cellStyle name="Note 3 2 3 15 2 2" xfId="28639" xr:uid="{00000000-0005-0000-0000-0000E16F0000}"/>
    <cellStyle name="Note 3 2 3 15 3" xfId="28640" xr:uid="{00000000-0005-0000-0000-0000E26F0000}"/>
    <cellStyle name="Note 3 2 3 16" xfId="28641" xr:uid="{00000000-0005-0000-0000-0000E36F0000}"/>
    <cellStyle name="Note 3 2 3 16 2" xfId="28642" xr:uid="{00000000-0005-0000-0000-0000E46F0000}"/>
    <cellStyle name="Note 3 2 3 16 2 2" xfId="28643" xr:uid="{00000000-0005-0000-0000-0000E56F0000}"/>
    <cellStyle name="Note 3 2 3 16 3" xfId="28644" xr:uid="{00000000-0005-0000-0000-0000E66F0000}"/>
    <cellStyle name="Note 3 2 3 17" xfId="28645" xr:uid="{00000000-0005-0000-0000-0000E76F0000}"/>
    <cellStyle name="Note 3 2 3 17 2" xfId="28646" xr:uid="{00000000-0005-0000-0000-0000E86F0000}"/>
    <cellStyle name="Note 3 2 3 17 2 2" xfId="28647" xr:uid="{00000000-0005-0000-0000-0000E96F0000}"/>
    <cellStyle name="Note 3 2 3 17 3" xfId="28648" xr:uid="{00000000-0005-0000-0000-0000EA6F0000}"/>
    <cellStyle name="Note 3 2 3 18" xfId="28649" xr:uid="{00000000-0005-0000-0000-0000EB6F0000}"/>
    <cellStyle name="Note 3 2 3 18 2" xfId="28650" xr:uid="{00000000-0005-0000-0000-0000EC6F0000}"/>
    <cellStyle name="Note 3 2 3 19" xfId="28651" xr:uid="{00000000-0005-0000-0000-0000ED6F0000}"/>
    <cellStyle name="Note 3 2 3 2" xfId="28652" xr:uid="{00000000-0005-0000-0000-0000EE6F0000}"/>
    <cellStyle name="Note 3 2 3 2 10" xfId="28653" xr:uid="{00000000-0005-0000-0000-0000EF6F0000}"/>
    <cellStyle name="Note 3 2 3 2 10 2" xfId="28654" xr:uid="{00000000-0005-0000-0000-0000F06F0000}"/>
    <cellStyle name="Note 3 2 3 2 10 2 2" xfId="28655" xr:uid="{00000000-0005-0000-0000-0000F16F0000}"/>
    <cellStyle name="Note 3 2 3 2 10 3" xfId="28656" xr:uid="{00000000-0005-0000-0000-0000F26F0000}"/>
    <cellStyle name="Note 3 2 3 2 11" xfId="28657" xr:uid="{00000000-0005-0000-0000-0000F36F0000}"/>
    <cellStyle name="Note 3 2 3 2 11 2" xfId="28658" xr:uid="{00000000-0005-0000-0000-0000F46F0000}"/>
    <cellStyle name="Note 3 2 3 2 11 2 2" xfId="28659" xr:uid="{00000000-0005-0000-0000-0000F56F0000}"/>
    <cellStyle name="Note 3 2 3 2 11 3" xfId="28660" xr:uid="{00000000-0005-0000-0000-0000F66F0000}"/>
    <cellStyle name="Note 3 2 3 2 12" xfId="28661" xr:uid="{00000000-0005-0000-0000-0000F76F0000}"/>
    <cellStyle name="Note 3 2 3 2 12 2" xfId="28662" xr:uid="{00000000-0005-0000-0000-0000F86F0000}"/>
    <cellStyle name="Note 3 2 3 2 12 2 2" xfId="28663" xr:uid="{00000000-0005-0000-0000-0000F96F0000}"/>
    <cellStyle name="Note 3 2 3 2 12 3" xfId="28664" xr:uid="{00000000-0005-0000-0000-0000FA6F0000}"/>
    <cellStyle name="Note 3 2 3 2 13" xfId="28665" xr:uid="{00000000-0005-0000-0000-0000FB6F0000}"/>
    <cellStyle name="Note 3 2 3 2 13 2" xfId="28666" xr:uid="{00000000-0005-0000-0000-0000FC6F0000}"/>
    <cellStyle name="Note 3 2 3 2 13 2 2" xfId="28667" xr:uid="{00000000-0005-0000-0000-0000FD6F0000}"/>
    <cellStyle name="Note 3 2 3 2 13 3" xfId="28668" xr:uid="{00000000-0005-0000-0000-0000FE6F0000}"/>
    <cellStyle name="Note 3 2 3 2 14" xfId="28669" xr:uid="{00000000-0005-0000-0000-0000FF6F0000}"/>
    <cellStyle name="Note 3 2 3 2 14 2" xfId="28670" xr:uid="{00000000-0005-0000-0000-000000700000}"/>
    <cellStyle name="Note 3 2 3 2 14 2 2" xfId="28671" xr:uid="{00000000-0005-0000-0000-000001700000}"/>
    <cellStyle name="Note 3 2 3 2 14 3" xfId="28672" xr:uid="{00000000-0005-0000-0000-000002700000}"/>
    <cellStyle name="Note 3 2 3 2 15" xfId="28673" xr:uid="{00000000-0005-0000-0000-000003700000}"/>
    <cellStyle name="Note 3 2 3 2 15 2" xfId="28674" xr:uid="{00000000-0005-0000-0000-000004700000}"/>
    <cellStyle name="Note 3 2 3 2 15 2 2" xfId="28675" xr:uid="{00000000-0005-0000-0000-000005700000}"/>
    <cellStyle name="Note 3 2 3 2 15 3" xfId="28676" xr:uid="{00000000-0005-0000-0000-000006700000}"/>
    <cellStyle name="Note 3 2 3 2 16" xfId="28677" xr:uid="{00000000-0005-0000-0000-000007700000}"/>
    <cellStyle name="Note 3 2 3 2 16 2" xfId="28678" xr:uid="{00000000-0005-0000-0000-000008700000}"/>
    <cellStyle name="Note 3 2 3 2 16 2 2" xfId="28679" xr:uid="{00000000-0005-0000-0000-000009700000}"/>
    <cellStyle name="Note 3 2 3 2 16 3" xfId="28680" xr:uid="{00000000-0005-0000-0000-00000A700000}"/>
    <cellStyle name="Note 3 2 3 2 17" xfId="28681" xr:uid="{00000000-0005-0000-0000-00000B700000}"/>
    <cellStyle name="Note 3 2 3 2 17 2" xfId="28682" xr:uid="{00000000-0005-0000-0000-00000C700000}"/>
    <cellStyle name="Note 3 2 3 2 17 2 2" xfId="28683" xr:uid="{00000000-0005-0000-0000-00000D700000}"/>
    <cellStyle name="Note 3 2 3 2 17 3" xfId="28684" xr:uid="{00000000-0005-0000-0000-00000E700000}"/>
    <cellStyle name="Note 3 2 3 2 18" xfId="28685" xr:uid="{00000000-0005-0000-0000-00000F700000}"/>
    <cellStyle name="Note 3 2 3 2 18 2" xfId="28686" xr:uid="{00000000-0005-0000-0000-000010700000}"/>
    <cellStyle name="Note 3 2 3 2 18 2 2" xfId="28687" xr:uid="{00000000-0005-0000-0000-000011700000}"/>
    <cellStyle name="Note 3 2 3 2 18 3" xfId="28688" xr:uid="{00000000-0005-0000-0000-000012700000}"/>
    <cellStyle name="Note 3 2 3 2 19" xfId="28689" xr:uid="{00000000-0005-0000-0000-000013700000}"/>
    <cellStyle name="Note 3 2 3 2 19 2" xfId="28690" xr:uid="{00000000-0005-0000-0000-000014700000}"/>
    <cellStyle name="Note 3 2 3 2 19 2 2" xfId="28691" xr:uid="{00000000-0005-0000-0000-000015700000}"/>
    <cellStyle name="Note 3 2 3 2 19 3" xfId="28692" xr:uid="{00000000-0005-0000-0000-000016700000}"/>
    <cellStyle name="Note 3 2 3 2 2" xfId="28693" xr:uid="{00000000-0005-0000-0000-000017700000}"/>
    <cellStyle name="Note 3 2 3 2 2 2" xfId="28694" xr:uid="{00000000-0005-0000-0000-000018700000}"/>
    <cellStyle name="Note 3 2 3 2 2 2 2" xfId="28695" xr:uid="{00000000-0005-0000-0000-000019700000}"/>
    <cellStyle name="Note 3 2 3 2 2 2 2 2" xfId="28696" xr:uid="{00000000-0005-0000-0000-00001A700000}"/>
    <cellStyle name="Note 3 2 3 2 2 2 3" xfId="28697" xr:uid="{00000000-0005-0000-0000-00001B700000}"/>
    <cellStyle name="Note 3 2 3 2 2 2 4" xfId="28698" xr:uid="{00000000-0005-0000-0000-00001C700000}"/>
    <cellStyle name="Note 3 2 3 2 2 3" xfId="28699" xr:uid="{00000000-0005-0000-0000-00001D700000}"/>
    <cellStyle name="Note 3 2 3 2 2 3 2" xfId="28700" xr:uid="{00000000-0005-0000-0000-00001E700000}"/>
    <cellStyle name="Note 3 2 3 2 2 4" xfId="28701" xr:uid="{00000000-0005-0000-0000-00001F700000}"/>
    <cellStyle name="Note 3 2 3 2 2 5" xfId="28702" xr:uid="{00000000-0005-0000-0000-000020700000}"/>
    <cellStyle name="Note 3 2 3 2 20" xfId="28703" xr:uid="{00000000-0005-0000-0000-000021700000}"/>
    <cellStyle name="Note 3 2 3 2 20 2" xfId="28704" xr:uid="{00000000-0005-0000-0000-000022700000}"/>
    <cellStyle name="Note 3 2 3 2 20 2 2" xfId="28705" xr:uid="{00000000-0005-0000-0000-000023700000}"/>
    <cellStyle name="Note 3 2 3 2 20 3" xfId="28706" xr:uid="{00000000-0005-0000-0000-000024700000}"/>
    <cellStyle name="Note 3 2 3 2 21" xfId="28707" xr:uid="{00000000-0005-0000-0000-000025700000}"/>
    <cellStyle name="Note 3 2 3 2 21 2" xfId="28708" xr:uid="{00000000-0005-0000-0000-000026700000}"/>
    <cellStyle name="Note 3 2 3 2 22" xfId="28709" xr:uid="{00000000-0005-0000-0000-000027700000}"/>
    <cellStyle name="Note 3 2 3 2 23" xfId="28710" xr:uid="{00000000-0005-0000-0000-000028700000}"/>
    <cellStyle name="Note 3 2 3 2 3" xfId="28711" xr:uid="{00000000-0005-0000-0000-000029700000}"/>
    <cellStyle name="Note 3 2 3 2 3 2" xfId="28712" xr:uid="{00000000-0005-0000-0000-00002A700000}"/>
    <cellStyle name="Note 3 2 3 2 3 2 2" xfId="28713" xr:uid="{00000000-0005-0000-0000-00002B700000}"/>
    <cellStyle name="Note 3 2 3 2 3 2 3" xfId="28714" xr:uid="{00000000-0005-0000-0000-00002C700000}"/>
    <cellStyle name="Note 3 2 3 2 3 3" xfId="28715" xr:uid="{00000000-0005-0000-0000-00002D700000}"/>
    <cellStyle name="Note 3 2 3 2 3 3 2" xfId="28716" xr:uid="{00000000-0005-0000-0000-00002E700000}"/>
    <cellStyle name="Note 3 2 3 2 3 4" xfId="28717" xr:uid="{00000000-0005-0000-0000-00002F700000}"/>
    <cellStyle name="Note 3 2 3 2 4" xfId="28718" xr:uid="{00000000-0005-0000-0000-000030700000}"/>
    <cellStyle name="Note 3 2 3 2 4 2" xfId="28719" xr:uid="{00000000-0005-0000-0000-000031700000}"/>
    <cellStyle name="Note 3 2 3 2 4 2 2" xfId="28720" xr:uid="{00000000-0005-0000-0000-000032700000}"/>
    <cellStyle name="Note 3 2 3 2 4 3" xfId="28721" xr:uid="{00000000-0005-0000-0000-000033700000}"/>
    <cellStyle name="Note 3 2 3 2 4 4" xfId="28722" xr:uid="{00000000-0005-0000-0000-000034700000}"/>
    <cellStyle name="Note 3 2 3 2 5" xfId="28723" xr:uid="{00000000-0005-0000-0000-000035700000}"/>
    <cellStyle name="Note 3 2 3 2 5 2" xfId="28724" xr:uid="{00000000-0005-0000-0000-000036700000}"/>
    <cellStyle name="Note 3 2 3 2 5 2 2" xfId="28725" xr:uid="{00000000-0005-0000-0000-000037700000}"/>
    <cellStyle name="Note 3 2 3 2 5 3" xfId="28726" xr:uid="{00000000-0005-0000-0000-000038700000}"/>
    <cellStyle name="Note 3 2 3 2 5 4" xfId="28727" xr:uid="{00000000-0005-0000-0000-000039700000}"/>
    <cellStyle name="Note 3 2 3 2 6" xfId="28728" xr:uid="{00000000-0005-0000-0000-00003A700000}"/>
    <cellStyle name="Note 3 2 3 2 6 2" xfId="28729" xr:uid="{00000000-0005-0000-0000-00003B700000}"/>
    <cellStyle name="Note 3 2 3 2 6 2 2" xfId="28730" xr:uid="{00000000-0005-0000-0000-00003C700000}"/>
    <cellStyle name="Note 3 2 3 2 6 3" xfId="28731" xr:uid="{00000000-0005-0000-0000-00003D700000}"/>
    <cellStyle name="Note 3 2 3 2 7" xfId="28732" xr:uid="{00000000-0005-0000-0000-00003E700000}"/>
    <cellStyle name="Note 3 2 3 2 7 2" xfId="28733" xr:uid="{00000000-0005-0000-0000-00003F700000}"/>
    <cellStyle name="Note 3 2 3 2 7 2 2" xfId="28734" xr:uid="{00000000-0005-0000-0000-000040700000}"/>
    <cellStyle name="Note 3 2 3 2 7 3" xfId="28735" xr:uid="{00000000-0005-0000-0000-000041700000}"/>
    <cellStyle name="Note 3 2 3 2 8" xfId="28736" xr:uid="{00000000-0005-0000-0000-000042700000}"/>
    <cellStyle name="Note 3 2 3 2 8 2" xfId="28737" xr:uid="{00000000-0005-0000-0000-000043700000}"/>
    <cellStyle name="Note 3 2 3 2 8 2 2" xfId="28738" xr:uid="{00000000-0005-0000-0000-000044700000}"/>
    <cellStyle name="Note 3 2 3 2 8 3" xfId="28739" xr:uid="{00000000-0005-0000-0000-000045700000}"/>
    <cellStyle name="Note 3 2 3 2 9" xfId="28740" xr:uid="{00000000-0005-0000-0000-000046700000}"/>
    <cellStyle name="Note 3 2 3 2 9 2" xfId="28741" xr:uid="{00000000-0005-0000-0000-000047700000}"/>
    <cellStyle name="Note 3 2 3 2 9 2 2" xfId="28742" xr:uid="{00000000-0005-0000-0000-000048700000}"/>
    <cellStyle name="Note 3 2 3 2 9 3" xfId="28743" xr:uid="{00000000-0005-0000-0000-000049700000}"/>
    <cellStyle name="Note 3 2 3 20" xfId="28744" xr:uid="{00000000-0005-0000-0000-00004A700000}"/>
    <cellStyle name="Note 3 2 3 3" xfId="28745" xr:uid="{00000000-0005-0000-0000-00004B700000}"/>
    <cellStyle name="Note 3 2 3 3 2" xfId="28746" xr:uid="{00000000-0005-0000-0000-00004C700000}"/>
    <cellStyle name="Note 3 2 3 3 2 2" xfId="28747" xr:uid="{00000000-0005-0000-0000-00004D700000}"/>
    <cellStyle name="Note 3 2 3 3 2 2 2" xfId="28748" xr:uid="{00000000-0005-0000-0000-00004E700000}"/>
    <cellStyle name="Note 3 2 3 3 2 3" xfId="28749" xr:uid="{00000000-0005-0000-0000-00004F700000}"/>
    <cellStyle name="Note 3 2 3 3 2 4" xfId="28750" xr:uid="{00000000-0005-0000-0000-000050700000}"/>
    <cellStyle name="Note 3 2 3 3 3" xfId="28751" xr:uid="{00000000-0005-0000-0000-000051700000}"/>
    <cellStyle name="Note 3 2 3 3 3 2" xfId="28752" xr:uid="{00000000-0005-0000-0000-000052700000}"/>
    <cellStyle name="Note 3 2 3 3 4" xfId="28753" xr:uid="{00000000-0005-0000-0000-000053700000}"/>
    <cellStyle name="Note 3 2 3 3 5" xfId="28754" xr:uid="{00000000-0005-0000-0000-000054700000}"/>
    <cellStyle name="Note 3 2 3 4" xfId="28755" xr:uid="{00000000-0005-0000-0000-000055700000}"/>
    <cellStyle name="Note 3 2 3 4 2" xfId="28756" xr:uid="{00000000-0005-0000-0000-000056700000}"/>
    <cellStyle name="Note 3 2 3 4 2 2" xfId="28757" xr:uid="{00000000-0005-0000-0000-000057700000}"/>
    <cellStyle name="Note 3 2 3 4 2 3" xfId="28758" xr:uid="{00000000-0005-0000-0000-000058700000}"/>
    <cellStyle name="Note 3 2 3 4 3" xfId="28759" xr:uid="{00000000-0005-0000-0000-000059700000}"/>
    <cellStyle name="Note 3 2 3 4 3 2" xfId="28760" xr:uid="{00000000-0005-0000-0000-00005A700000}"/>
    <cellStyle name="Note 3 2 3 4 4" xfId="28761" xr:uid="{00000000-0005-0000-0000-00005B700000}"/>
    <cellStyle name="Note 3 2 3 5" xfId="28762" xr:uid="{00000000-0005-0000-0000-00005C700000}"/>
    <cellStyle name="Note 3 2 3 5 2" xfId="28763" xr:uid="{00000000-0005-0000-0000-00005D700000}"/>
    <cellStyle name="Note 3 2 3 5 2 2" xfId="28764" xr:uid="{00000000-0005-0000-0000-00005E700000}"/>
    <cellStyle name="Note 3 2 3 5 2 3" xfId="28765" xr:uid="{00000000-0005-0000-0000-00005F700000}"/>
    <cellStyle name="Note 3 2 3 5 3" xfId="28766" xr:uid="{00000000-0005-0000-0000-000060700000}"/>
    <cellStyle name="Note 3 2 3 5 4" xfId="28767" xr:uid="{00000000-0005-0000-0000-000061700000}"/>
    <cellStyle name="Note 3 2 3 6" xfId="28768" xr:uid="{00000000-0005-0000-0000-000062700000}"/>
    <cellStyle name="Note 3 2 3 6 2" xfId="28769" xr:uid="{00000000-0005-0000-0000-000063700000}"/>
    <cellStyle name="Note 3 2 3 6 2 2" xfId="28770" xr:uid="{00000000-0005-0000-0000-000064700000}"/>
    <cellStyle name="Note 3 2 3 6 3" xfId="28771" xr:uid="{00000000-0005-0000-0000-000065700000}"/>
    <cellStyle name="Note 3 2 3 6 4" xfId="28772" xr:uid="{00000000-0005-0000-0000-000066700000}"/>
    <cellStyle name="Note 3 2 3 7" xfId="28773" xr:uid="{00000000-0005-0000-0000-000067700000}"/>
    <cellStyle name="Note 3 2 3 7 2" xfId="28774" xr:uid="{00000000-0005-0000-0000-000068700000}"/>
    <cellStyle name="Note 3 2 3 7 2 2" xfId="28775" xr:uid="{00000000-0005-0000-0000-000069700000}"/>
    <cellStyle name="Note 3 2 3 7 3" xfId="28776" xr:uid="{00000000-0005-0000-0000-00006A700000}"/>
    <cellStyle name="Note 3 2 3 8" xfId="28777" xr:uid="{00000000-0005-0000-0000-00006B700000}"/>
    <cellStyle name="Note 3 2 3 8 2" xfId="28778" xr:uid="{00000000-0005-0000-0000-00006C700000}"/>
    <cellStyle name="Note 3 2 3 8 2 2" xfId="28779" xr:uid="{00000000-0005-0000-0000-00006D700000}"/>
    <cellStyle name="Note 3 2 3 8 3" xfId="28780" xr:uid="{00000000-0005-0000-0000-00006E700000}"/>
    <cellStyle name="Note 3 2 3 9" xfId="28781" xr:uid="{00000000-0005-0000-0000-00006F700000}"/>
    <cellStyle name="Note 3 2 3 9 2" xfId="28782" xr:uid="{00000000-0005-0000-0000-000070700000}"/>
    <cellStyle name="Note 3 2 3 9 2 2" xfId="28783" xr:uid="{00000000-0005-0000-0000-000071700000}"/>
    <cellStyle name="Note 3 2 3 9 3" xfId="28784" xr:uid="{00000000-0005-0000-0000-000072700000}"/>
    <cellStyle name="Note 3 2 4" xfId="28785" xr:uid="{00000000-0005-0000-0000-000073700000}"/>
    <cellStyle name="Note 3 2 4 10" xfId="28786" xr:uid="{00000000-0005-0000-0000-000074700000}"/>
    <cellStyle name="Note 3 2 4 10 2" xfId="28787" xr:uid="{00000000-0005-0000-0000-000075700000}"/>
    <cellStyle name="Note 3 2 4 10 2 2" xfId="28788" xr:uid="{00000000-0005-0000-0000-000076700000}"/>
    <cellStyle name="Note 3 2 4 10 3" xfId="28789" xr:uid="{00000000-0005-0000-0000-000077700000}"/>
    <cellStyle name="Note 3 2 4 11" xfId="28790" xr:uid="{00000000-0005-0000-0000-000078700000}"/>
    <cellStyle name="Note 3 2 4 11 2" xfId="28791" xr:uid="{00000000-0005-0000-0000-000079700000}"/>
    <cellStyle name="Note 3 2 4 11 2 2" xfId="28792" xr:uid="{00000000-0005-0000-0000-00007A700000}"/>
    <cellStyle name="Note 3 2 4 11 3" xfId="28793" xr:uid="{00000000-0005-0000-0000-00007B700000}"/>
    <cellStyle name="Note 3 2 4 12" xfId="28794" xr:uid="{00000000-0005-0000-0000-00007C700000}"/>
    <cellStyle name="Note 3 2 4 12 2" xfId="28795" xr:uid="{00000000-0005-0000-0000-00007D700000}"/>
    <cellStyle name="Note 3 2 4 12 2 2" xfId="28796" xr:uid="{00000000-0005-0000-0000-00007E700000}"/>
    <cellStyle name="Note 3 2 4 12 3" xfId="28797" xr:uid="{00000000-0005-0000-0000-00007F700000}"/>
    <cellStyle name="Note 3 2 4 13" xfId="28798" xr:uid="{00000000-0005-0000-0000-000080700000}"/>
    <cellStyle name="Note 3 2 4 13 2" xfId="28799" xr:uid="{00000000-0005-0000-0000-000081700000}"/>
    <cellStyle name="Note 3 2 4 13 2 2" xfId="28800" xr:uid="{00000000-0005-0000-0000-000082700000}"/>
    <cellStyle name="Note 3 2 4 13 3" xfId="28801" xr:uid="{00000000-0005-0000-0000-000083700000}"/>
    <cellStyle name="Note 3 2 4 14" xfId="28802" xr:uid="{00000000-0005-0000-0000-000084700000}"/>
    <cellStyle name="Note 3 2 4 14 2" xfId="28803" xr:uid="{00000000-0005-0000-0000-000085700000}"/>
    <cellStyle name="Note 3 2 4 14 2 2" xfId="28804" xr:uid="{00000000-0005-0000-0000-000086700000}"/>
    <cellStyle name="Note 3 2 4 14 3" xfId="28805" xr:uid="{00000000-0005-0000-0000-000087700000}"/>
    <cellStyle name="Note 3 2 4 15" xfId="28806" xr:uid="{00000000-0005-0000-0000-000088700000}"/>
    <cellStyle name="Note 3 2 4 15 2" xfId="28807" xr:uid="{00000000-0005-0000-0000-000089700000}"/>
    <cellStyle name="Note 3 2 4 15 2 2" xfId="28808" xr:uid="{00000000-0005-0000-0000-00008A700000}"/>
    <cellStyle name="Note 3 2 4 15 3" xfId="28809" xr:uid="{00000000-0005-0000-0000-00008B700000}"/>
    <cellStyle name="Note 3 2 4 16" xfId="28810" xr:uid="{00000000-0005-0000-0000-00008C700000}"/>
    <cellStyle name="Note 3 2 4 16 2" xfId="28811" xr:uid="{00000000-0005-0000-0000-00008D700000}"/>
    <cellStyle name="Note 3 2 4 16 2 2" xfId="28812" xr:uid="{00000000-0005-0000-0000-00008E700000}"/>
    <cellStyle name="Note 3 2 4 16 3" xfId="28813" xr:uid="{00000000-0005-0000-0000-00008F700000}"/>
    <cellStyle name="Note 3 2 4 17" xfId="28814" xr:uid="{00000000-0005-0000-0000-000090700000}"/>
    <cellStyle name="Note 3 2 4 17 2" xfId="28815" xr:uid="{00000000-0005-0000-0000-000091700000}"/>
    <cellStyle name="Note 3 2 4 17 2 2" xfId="28816" xr:uid="{00000000-0005-0000-0000-000092700000}"/>
    <cellStyle name="Note 3 2 4 17 3" xfId="28817" xr:uid="{00000000-0005-0000-0000-000093700000}"/>
    <cellStyle name="Note 3 2 4 18" xfId="28818" xr:uid="{00000000-0005-0000-0000-000094700000}"/>
    <cellStyle name="Note 3 2 4 18 2" xfId="28819" xr:uid="{00000000-0005-0000-0000-000095700000}"/>
    <cellStyle name="Note 3 2 4 19" xfId="28820" xr:uid="{00000000-0005-0000-0000-000096700000}"/>
    <cellStyle name="Note 3 2 4 2" xfId="28821" xr:uid="{00000000-0005-0000-0000-000097700000}"/>
    <cellStyle name="Note 3 2 4 2 10" xfId="28822" xr:uid="{00000000-0005-0000-0000-000098700000}"/>
    <cellStyle name="Note 3 2 4 2 10 2" xfId="28823" xr:uid="{00000000-0005-0000-0000-000099700000}"/>
    <cellStyle name="Note 3 2 4 2 10 2 2" xfId="28824" xr:uid="{00000000-0005-0000-0000-00009A700000}"/>
    <cellStyle name="Note 3 2 4 2 10 3" xfId="28825" xr:uid="{00000000-0005-0000-0000-00009B700000}"/>
    <cellStyle name="Note 3 2 4 2 11" xfId="28826" xr:uid="{00000000-0005-0000-0000-00009C700000}"/>
    <cellStyle name="Note 3 2 4 2 11 2" xfId="28827" xr:uid="{00000000-0005-0000-0000-00009D700000}"/>
    <cellStyle name="Note 3 2 4 2 11 2 2" xfId="28828" xr:uid="{00000000-0005-0000-0000-00009E700000}"/>
    <cellStyle name="Note 3 2 4 2 11 3" xfId="28829" xr:uid="{00000000-0005-0000-0000-00009F700000}"/>
    <cellStyle name="Note 3 2 4 2 12" xfId="28830" xr:uid="{00000000-0005-0000-0000-0000A0700000}"/>
    <cellStyle name="Note 3 2 4 2 12 2" xfId="28831" xr:uid="{00000000-0005-0000-0000-0000A1700000}"/>
    <cellStyle name="Note 3 2 4 2 12 2 2" xfId="28832" xr:uid="{00000000-0005-0000-0000-0000A2700000}"/>
    <cellStyle name="Note 3 2 4 2 12 3" xfId="28833" xr:uid="{00000000-0005-0000-0000-0000A3700000}"/>
    <cellStyle name="Note 3 2 4 2 13" xfId="28834" xr:uid="{00000000-0005-0000-0000-0000A4700000}"/>
    <cellStyle name="Note 3 2 4 2 13 2" xfId="28835" xr:uid="{00000000-0005-0000-0000-0000A5700000}"/>
    <cellStyle name="Note 3 2 4 2 13 2 2" xfId="28836" xr:uid="{00000000-0005-0000-0000-0000A6700000}"/>
    <cellStyle name="Note 3 2 4 2 13 3" xfId="28837" xr:uid="{00000000-0005-0000-0000-0000A7700000}"/>
    <cellStyle name="Note 3 2 4 2 14" xfId="28838" xr:uid="{00000000-0005-0000-0000-0000A8700000}"/>
    <cellStyle name="Note 3 2 4 2 14 2" xfId="28839" xr:uid="{00000000-0005-0000-0000-0000A9700000}"/>
    <cellStyle name="Note 3 2 4 2 14 2 2" xfId="28840" xr:uid="{00000000-0005-0000-0000-0000AA700000}"/>
    <cellStyle name="Note 3 2 4 2 14 3" xfId="28841" xr:uid="{00000000-0005-0000-0000-0000AB700000}"/>
    <cellStyle name="Note 3 2 4 2 15" xfId="28842" xr:uid="{00000000-0005-0000-0000-0000AC700000}"/>
    <cellStyle name="Note 3 2 4 2 15 2" xfId="28843" xr:uid="{00000000-0005-0000-0000-0000AD700000}"/>
    <cellStyle name="Note 3 2 4 2 15 2 2" xfId="28844" xr:uid="{00000000-0005-0000-0000-0000AE700000}"/>
    <cellStyle name="Note 3 2 4 2 15 3" xfId="28845" xr:uid="{00000000-0005-0000-0000-0000AF700000}"/>
    <cellStyle name="Note 3 2 4 2 16" xfId="28846" xr:uid="{00000000-0005-0000-0000-0000B0700000}"/>
    <cellStyle name="Note 3 2 4 2 16 2" xfId="28847" xr:uid="{00000000-0005-0000-0000-0000B1700000}"/>
    <cellStyle name="Note 3 2 4 2 16 2 2" xfId="28848" xr:uid="{00000000-0005-0000-0000-0000B2700000}"/>
    <cellStyle name="Note 3 2 4 2 16 3" xfId="28849" xr:uid="{00000000-0005-0000-0000-0000B3700000}"/>
    <cellStyle name="Note 3 2 4 2 17" xfId="28850" xr:uid="{00000000-0005-0000-0000-0000B4700000}"/>
    <cellStyle name="Note 3 2 4 2 17 2" xfId="28851" xr:uid="{00000000-0005-0000-0000-0000B5700000}"/>
    <cellStyle name="Note 3 2 4 2 17 2 2" xfId="28852" xr:uid="{00000000-0005-0000-0000-0000B6700000}"/>
    <cellStyle name="Note 3 2 4 2 17 3" xfId="28853" xr:uid="{00000000-0005-0000-0000-0000B7700000}"/>
    <cellStyle name="Note 3 2 4 2 18" xfId="28854" xr:uid="{00000000-0005-0000-0000-0000B8700000}"/>
    <cellStyle name="Note 3 2 4 2 18 2" xfId="28855" xr:uid="{00000000-0005-0000-0000-0000B9700000}"/>
    <cellStyle name="Note 3 2 4 2 18 2 2" xfId="28856" xr:uid="{00000000-0005-0000-0000-0000BA700000}"/>
    <cellStyle name="Note 3 2 4 2 18 3" xfId="28857" xr:uid="{00000000-0005-0000-0000-0000BB700000}"/>
    <cellStyle name="Note 3 2 4 2 19" xfId="28858" xr:uid="{00000000-0005-0000-0000-0000BC700000}"/>
    <cellStyle name="Note 3 2 4 2 19 2" xfId="28859" xr:uid="{00000000-0005-0000-0000-0000BD700000}"/>
    <cellStyle name="Note 3 2 4 2 19 2 2" xfId="28860" xr:uid="{00000000-0005-0000-0000-0000BE700000}"/>
    <cellStyle name="Note 3 2 4 2 19 3" xfId="28861" xr:uid="{00000000-0005-0000-0000-0000BF700000}"/>
    <cellStyle name="Note 3 2 4 2 2" xfId="28862" xr:uid="{00000000-0005-0000-0000-0000C0700000}"/>
    <cellStyle name="Note 3 2 4 2 2 2" xfId="28863" xr:uid="{00000000-0005-0000-0000-0000C1700000}"/>
    <cellStyle name="Note 3 2 4 2 2 2 2" xfId="28864" xr:uid="{00000000-0005-0000-0000-0000C2700000}"/>
    <cellStyle name="Note 3 2 4 2 2 2 2 2" xfId="28865" xr:uid="{00000000-0005-0000-0000-0000C3700000}"/>
    <cellStyle name="Note 3 2 4 2 2 2 3" xfId="28866" xr:uid="{00000000-0005-0000-0000-0000C4700000}"/>
    <cellStyle name="Note 3 2 4 2 2 2 4" xfId="28867" xr:uid="{00000000-0005-0000-0000-0000C5700000}"/>
    <cellStyle name="Note 3 2 4 2 2 3" xfId="28868" xr:uid="{00000000-0005-0000-0000-0000C6700000}"/>
    <cellStyle name="Note 3 2 4 2 2 3 2" xfId="28869" xr:uid="{00000000-0005-0000-0000-0000C7700000}"/>
    <cellStyle name="Note 3 2 4 2 2 4" xfId="28870" xr:uid="{00000000-0005-0000-0000-0000C8700000}"/>
    <cellStyle name="Note 3 2 4 2 2 5" xfId="28871" xr:uid="{00000000-0005-0000-0000-0000C9700000}"/>
    <cellStyle name="Note 3 2 4 2 20" xfId="28872" xr:uid="{00000000-0005-0000-0000-0000CA700000}"/>
    <cellStyle name="Note 3 2 4 2 20 2" xfId="28873" xr:uid="{00000000-0005-0000-0000-0000CB700000}"/>
    <cellStyle name="Note 3 2 4 2 20 2 2" xfId="28874" xr:uid="{00000000-0005-0000-0000-0000CC700000}"/>
    <cellStyle name="Note 3 2 4 2 20 3" xfId="28875" xr:uid="{00000000-0005-0000-0000-0000CD700000}"/>
    <cellStyle name="Note 3 2 4 2 21" xfId="28876" xr:uid="{00000000-0005-0000-0000-0000CE700000}"/>
    <cellStyle name="Note 3 2 4 2 21 2" xfId="28877" xr:uid="{00000000-0005-0000-0000-0000CF700000}"/>
    <cellStyle name="Note 3 2 4 2 22" xfId="28878" xr:uid="{00000000-0005-0000-0000-0000D0700000}"/>
    <cellStyle name="Note 3 2 4 2 23" xfId="28879" xr:uid="{00000000-0005-0000-0000-0000D1700000}"/>
    <cellStyle name="Note 3 2 4 2 3" xfId="28880" xr:uid="{00000000-0005-0000-0000-0000D2700000}"/>
    <cellStyle name="Note 3 2 4 2 3 2" xfId="28881" xr:uid="{00000000-0005-0000-0000-0000D3700000}"/>
    <cellStyle name="Note 3 2 4 2 3 2 2" xfId="28882" xr:uid="{00000000-0005-0000-0000-0000D4700000}"/>
    <cellStyle name="Note 3 2 4 2 3 2 3" xfId="28883" xr:uid="{00000000-0005-0000-0000-0000D5700000}"/>
    <cellStyle name="Note 3 2 4 2 3 3" xfId="28884" xr:uid="{00000000-0005-0000-0000-0000D6700000}"/>
    <cellStyle name="Note 3 2 4 2 3 3 2" xfId="28885" xr:uid="{00000000-0005-0000-0000-0000D7700000}"/>
    <cellStyle name="Note 3 2 4 2 3 4" xfId="28886" xr:uid="{00000000-0005-0000-0000-0000D8700000}"/>
    <cellStyle name="Note 3 2 4 2 4" xfId="28887" xr:uid="{00000000-0005-0000-0000-0000D9700000}"/>
    <cellStyle name="Note 3 2 4 2 4 2" xfId="28888" xr:uid="{00000000-0005-0000-0000-0000DA700000}"/>
    <cellStyle name="Note 3 2 4 2 4 2 2" xfId="28889" xr:uid="{00000000-0005-0000-0000-0000DB700000}"/>
    <cellStyle name="Note 3 2 4 2 4 3" xfId="28890" xr:uid="{00000000-0005-0000-0000-0000DC700000}"/>
    <cellStyle name="Note 3 2 4 2 4 4" xfId="28891" xr:uid="{00000000-0005-0000-0000-0000DD700000}"/>
    <cellStyle name="Note 3 2 4 2 5" xfId="28892" xr:uid="{00000000-0005-0000-0000-0000DE700000}"/>
    <cellStyle name="Note 3 2 4 2 5 2" xfId="28893" xr:uid="{00000000-0005-0000-0000-0000DF700000}"/>
    <cellStyle name="Note 3 2 4 2 5 2 2" xfId="28894" xr:uid="{00000000-0005-0000-0000-0000E0700000}"/>
    <cellStyle name="Note 3 2 4 2 5 3" xfId="28895" xr:uid="{00000000-0005-0000-0000-0000E1700000}"/>
    <cellStyle name="Note 3 2 4 2 5 4" xfId="28896" xr:uid="{00000000-0005-0000-0000-0000E2700000}"/>
    <cellStyle name="Note 3 2 4 2 6" xfId="28897" xr:uid="{00000000-0005-0000-0000-0000E3700000}"/>
    <cellStyle name="Note 3 2 4 2 6 2" xfId="28898" xr:uid="{00000000-0005-0000-0000-0000E4700000}"/>
    <cellStyle name="Note 3 2 4 2 6 2 2" xfId="28899" xr:uid="{00000000-0005-0000-0000-0000E5700000}"/>
    <cellStyle name="Note 3 2 4 2 6 3" xfId="28900" xr:uid="{00000000-0005-0000-0000-0000E6700000}"/>
    <cellStyle name="Note 3 2 4 2 7" xfId="28901" xr:uid="{00000000-0005-0000-0000-0000E7700000}"/>
    <cellStyle name="Note 3 2 4 2 7 2" xfId="28902" xr:uid="{00000000-0005-0000-0000-0000E8700000}"/>
    <cellStyle name="Note 3 2 4 2 7 2 2" xfId="28903" xr:uid="{00000000-0005-0000-0000-0000E9700000}"/>
    <cellStyle name="Note 3 2 4 2 7 3" xfId="28904" xr:uid="{00000000-0005-0000-0000-0000EA700000}"/>
    <cellStyle name="Note 3 2 4 2 8" xfId="28905" xr:uid="{00000000-0005-0000-0000-0000EB700000}"/>
    <cellStyle name="Note 3 2 4 2 8 2" xfId="28906" xr:uid="{00000000-0005-0000-0000-0000EC700000}"/>
    <cellStyle name="Note 3 2 4 2 8 2 2" xfId="28907" xr:uid="{00000000-0005-0000-0000-0000ED700000}"/>
    <cellStyle name="Note 3 2 4 2 8 3" xfId="28908" xr:uid="{00000000-0005-0000-0000-0000EE700000}"/>
    <cellStyle name="Note 3 2 4 2 9" xfId="28909" xr:uid="{00000000-0005-0000-0000-0000EF700000}"/>
    <cellStyle name="Note 3 2 4 2 9 2" xfId="28910" xr:uid="{00000000-0005-0000-0000-0000F0700000}"/>
    <cellStyle name="Note 3 2 4 2 9 2 2" xfId="28911" xr:uid="{00000000-0005-0000-0000-0000F1700000}"/>
    <cellStyle name="Note 3 2 4 2 9 3" xfId="28912" xr:uid="{00000000-0005-0000-0000-0000F2700000}"/>
    <cellStyle name="Note 3 2 4 20" xfId="28913" xr:uid="{00000000-0005-0000-0000-0000F3700000}"/>
    <cellStyle name="Note 3 2 4 3" xfId="28914" xr:uid="{00000000-0005-0000-0000-0000F4700000}"/>
    <cellStyle name="Note 3 2 4 3 2" xfId="28915" xr:uid="{00000000-0005-0000-0000-0000F5700000}"/>
    <cellStyle name="Note 3 2 4 3 2 2" xfId="28916" xr:uid="{00000000-0005-0000-0000-0000F6700000}"/>
    <cellStyle name="Note 3 2 4 3 2 2 2" xfId="28917" xr:uid="{00000000-0005-0000-0000-0000F7700000}"/>
    <cellStyle name="Note 3 2 4 3 2 3" xfId="28918" xr:uid="{00000000-0005-0000-0000-0000F8700000}"/>
    <cellStyle name="Note 3 2 4 3 2 4" xfId="28919" xr:uid="{00000000-0005-0000-0000-0000F9700000}"/>
    <cellStyle name="Note 3 2 4 3 3" xfId="28920" xr:uid="{00000000-0005-0000-0000-0000FA700000}"/>
    <cellStyle name="Note 3 2 4 3 3 2" xfId="28921" xr:uid="{00000000-0005-0000-0000-0000FB700000}"/>
    <cellStyle name="Note 3 2 4 3 4" xfId="28922" xr:uid="{00000000-0005-0000-0000-0000FC700000}"/>
    <cellStyle name="Note 3 2 4 3 5" xfId="28923" xr:uid="{00000000-0005-0000-0000-0000FD700000}"/>
    <cellStyle name="Note 3 2 4 4" xfId="28924" xr:uid="{00000000-0005-0000-0000-0000FE700000}"/>
    <cellStyle name="Note 3 2 4 4 2" xfId="28925" xr:uid="{00000000-0005-0000-0000-0000FF700000}"/>
    <cellStyle name="Note 3 2 4 4 2 2" xfId="28926" xr:uid="{00000000-0005-0000-0000-000000710000}"/>
    <cellStyle name="Note 3 2 4 4 2 3" xfId="28927" xr:uid="{00000000-0005-0000-0000-000001710000}"/>
    <cellStyle name="Note 3 2 4 4 3" xfId="28928" xr:uid="{00000000-0005-0000-0000-000002710000}"/>
    <cellStyle name="Note 3 2 4 4 3 2" xfId="28929" xr:uid="{00000000-0005-0000-0000-000003710000}"/>
    <cellStyle name="Note 3 2 4 4 4" xfId="28930" xr:uid="{00000000-0005-0000-0000-000004710000}"/>
    <cellStyle name="Note 3 2 4 5" xfId="28931" xr:uid="{00000000-0005-0000-0000-000005710000}"/>
    <cellStyle name="Note 3 2 4 5 2" xfId="28932" xr:uid="{00000000-0005-0000-0000-000006710000}"/>
    <cellStyle name="Note 3 2 4 5 2 2" xfId="28933" xr:uid="{00000000-0005-0000-0000-000007710000}"/>
    <cellStyle name="Note 3 2 4 5 2 3" xfId="28934" xr:uid="{00000000-0005-0000-0000-000008710000}"/>
    <cellStyle name="Note 3 2 4 5 3" xfId="28935" xr:uid="{00000000-0005-0000-0000-000009710000}"/>
    <cellStyle name="Note 3 2 4 5 4" xfId="28936" xr:uid="{00000000-0005-0000-0000-00000A710000}"/>
    <cellStyle name="Note 3 2 4 6" xfId="28937" xr:uid="{00000000-0005-0000-0000-00000B710000}"/>
    <cellStyle name="Note 3 2 4 6 2" xfId="28938" xr:uid="{00000000-0005-0000-0000-00000C710000}"/>
    <cellStyle name="Note 3 2 4 6 2 2" xfId="28939" xr:uid="{00000000-0005-0000-0000-00000D710000}"/>
    <cellStyle name="Note 3 2 4 6 3" xfId="28940" xr:uid="{00000000-0005-0000-0000-00000E710000}"/>
    <cellStyle name="Note 3 2 4 6 4" xfId="28941" xr:uid="{00000000-0005-0000-0000-00000F710000}"/>
    <cellStyle name="Note 3 2 4 7" xfId="28942" xr:uid="{00000000-0005-0000-0000-000010710000}"/>
    <cellStyle name="Note 3 2 4 7 2" xfId="28943" xr:uid="{00000000-0005-0000-0000-000011710000}"/>
    <cellStyle name="Note 3 2 4 7 2 2" xfId="28944" xr:uid="{00000000-0005-0000-0000-000012710000}"/>
    <cellStyle name="Note 3 2 4 7 3" xfId="28945" xr:uid="{00000000-0005-0000-0000-000013710000}"/>
    <cellStyle name="Note 3 2 4 8" xfId="28946" xr:uid="{00000000-0005-0000-0000-000014710000}"/>
    <cellStyle name="Note 3 2 4 8 2" xfId="28947" xr:uid="{00000000-0005-0000-0000-000015710000}"/>
    <cellStyle name="Note 3 2 4 8 2 2" xfId="28948" xr:uid="{00000000-0005-0000-0000-000016710000}"/>
    <cellStyle name="Note 3 2 4 8 3" xfId="28949" xr:uid="{00000000-0005-0000-0000-000017710000}"/>
    <cellStyle name="Note 3 2 4 9" xfId="28950" xr:uid="{00000000-0005-0000-0000-000018710000}"/>
    <cellStyle name="Note 3 2 4 9 2" xfId="28951" xr:uid="{00000000-0005-0000-0000-000019710000}"/>
    <cellStyle name="Note 3 2 4 9 2 2" xfId="28952" xr:uid="{00000000-0005-0000-0000-00001A710000}"/>
    <cellStyle name="Note 3 2 4 9 3" xfId="28953" xr:uid="{00000000-0005-0000-0000-00001B710000}"/>
    <cellStyle name="Note 3 2 5" xfId="28954" xr:uid="{00000000-0005-0000-0000-00001C710000}"/>
    <cellStyle name="Note 3 2 5 10" xfId="28955" xr:uid="{00000000-0005-0000-0000-00001D710000}"/>
    <cellStyle name="Note 3 2 5 10 2" xfId="28956" xr:uid="{00000000-0005-0000-0000-00001E710000}"/>
    <cellStyle name="Note 3 2 5 10 2 2" xfId="28957" xr:uid="{00000000-0005-0000-0000-00001F710000}"/>
    <cellStyle name="Note 3 2 5 10 3" xfId="28958" xr:uid="{00000000-0005-0000-0000-000020710000}"/>
    <cellStyle name="Note 3 2 5 11" xfId="28959" xr:uid="{00000000-0005-0000-0000-000021710000}"/>
    <cellStyle name="Note 3 2 5 11 2" xfId="28960" xr:uid="{00000000-0005-0000-0000-000022710000}"/>
    <cellStyle name="Note 3 2 5 11 2 2" xfId="28961" xr:uid="{00000000-0005-0000-0000-000023710000}"/>
    <cellStyle name="Note 3 2 5 11 3" xfId="28962" xr:uid="{00000000-0005-0000-0000-000024710000}"/>
    <cellStyle name="Note 3 2 5 12" xfId="28963" xr:uid="{00000000-0005-0000-0000-000025710000}"/>
    <cellStyle name="Note 3 2 5 12 2" xfId="28964" xr:uid="{00000000-0005-0000-0000-000026710000}"/>
    <cellStyle name="Note 3 2 5 12 2 2" xfId="28965" xr:uid="{00000000-0005-0000-0000-000027710000}"/>
    <cellStyle name="Note 3 2 5 12 3" xfId="28966" xr:uid="{00000000-0005-0000-0000-000028710000}"/>
    <cellStyle name="Note 3 2 5 13" xfId="28967" xr:uid="{00000000-0005-0000-0000-000029710000}"/>
    <cellStyle name="Note 3 2 5 13 2" xfId="28968" xr:uid="{00000000-0005-0000-0000-00002A710000}"/>
    <cellStyle name="Note 3 2 5 13 2 2" xfId="28969" xr:uid="{00000000-0005-0000-0000-00002B710000}"/>
    <cellStyle name="Note 3 2 5 13 3" xfId="28970" xr:uid="{00000000-0005-0000-0000-00002C710000}"/>
    <cellStyle name="Note 3 2 5 14" xfId="28971" xr:uid="{00000000-0005-0000-0000-00002D710000}"/>
    <cellStyle name="Note 3 2 5 14 2" xfId="28972" xr:uid="{00000000-0005-0000-0000-00002E710000}"/>
    <cellStyle name="Note 3 2 5 14 2 2" xfId="28973" xr:uid="{00000000-0005-0000-0000-00002F710000}"/>
    <cellStyle name="Note 3 2 5 14 3" xfId="28974" xr:uid="{00000000-0005-0000-0000-000030710000}"/>
    <cellStyle name="Note 3 2 5 15" xfId="28975" xr:uid="{00000000-0005-0000-0000-000031710000}"/>
    <cellStyle name="Note 3 2 5 15 2" xfId="28976" xr:uid="{00000000-0005-0000-0000-000032710000}"/>
    <cellStyle name="Note 3 2 5 15 2 2" xfId="28977" xr:uid="{00000000-0005-0000-0000-000033710000}"/>
    <cellStyle name="Note 3 2 5 15 3" xfId="28978" xr:uid="{00000000-0005-0000-0000-000034710000}"/>
    <cellStyle name="Note 3 2 5 16" xfId="28979" xr:uid="{00000000-0005-0000-0000-000035710000}"/>
    <cellStyle name="Note 3 2 5 16 2" xfId="28980" xr:uid="{00000000-0005-0000-0000-000036710000}"/>
    <cellStyle name="Note 3 2 5 16 2 2" xfId="28981" xr:uid="{00000000-0005-0000-0000-000037710000}"/>
    <cellStyle name="Note 3 2 5 16 3" xfId="28982" xr:uid="{00000000-0005-0000-0000-000038710000}"/>
    <cellStyle name="Note 3 2 5 17" xfId="28983" xr:uid="{00000000-0005-0000-0000-000039710000}"/>
    <cellStyle name="Note 3 2 5 17 2" xfId="28984" xr:uid="{00000000-0005-0000-0000-00003A710000}"/>
    <cellStyle name="Note 3 2 5 17 2 2" xfId="28985" xr:uid="{00000000-0005-0000-0000-00003B710000}"/>
    <cellStyle name="Note 3 2 5 17 3" xfId="28986" xr:uid="{00000000-0005-0000-0000-00003C710000}"/>
    <cellStyle name="Note 3 2 5 18" xfId="28987" xr:uid="{00000000-0005-0000-0000-00003D710000}"/>
    <cellStyle name="Note 3 2 5 18 2" xfId="28988" xr:uid="{00000000-0005-0000-0000-00003E710000}"/>
    <cellStyle name="Note 3 2 5 18 2 2" xfId="28989" xr:uid="{00000000-0005-0000-0000-00003F710000}"/>
    <cellStyle name="Note 3 2 5 18 3" xfId="28990" xr:uid="{00000000-0005-0000-0000-000040710000}"/>
    <cellStyle name="Note 3 2 5 19" xfId="28991" xr:uid="{00000000-0005-0000-0000-000041710000}"/>
    <cellStyle name="Note 3 2 5 19 2" xfId="28992" xr:uid="{00000000-0005-0000-0000-000042710000}"/>
    <cellStyle name="Note 3 2 5 19 2 2" xfId="28993" xr:uid="{00000000-0005-0000-0000-000043710000}"/>
    <cellStyle name="Note 3 2 5 19 3" xfId="28994" xr:uid="{00000000-0005-0000-0000-000044710000}"/>
    <cellStyle name="Note 3 2 5 2" xfId="28995" xr:uid="{00000000-0005-0000-0000-000045710000}"/>
    <cellStyle name="Note 3 2 5 2 10" xfId="28996" xr:uid="{00000000-0005-0000-0000-000046710000}"/>
    <cellStyle name="Note 3 2 5 2 10 2" xfId="28997" xr:uid="{00000000-0005-0000-0000-000047710000}"/>
    <cellStyle name="Note 3 2 5 2 10 2 2" xfId="28998" xr:uid="{00000000-0005-0000-0000-000048710000}"/>
    <cellStyle name="Note 3 2 5 2 10 3" xfId="28999" xr:uid="{00000000-0005-0000-0000-000049710000}"/>
    <cellStyle name="Note 3 2 5 2 11" xfId="29000" xr:uid="{00000000-0005-0000-0000-00004A710000}"/>
    <cellStyle name="Note 3 2 5 2 11 2" xfId="29001" xr:uid="{00000000-0005-0000-0000-00004B710000}"/>
    <cellStyle name="Note 3 2 5 2 11 2 2" xfId="29002" xr:uid="{00000000-0005-0000-0000-00004C710000}"/>
    <cellStyle name="Note 3 2 5 2 11 3" xfId="29003" xr:uid="{00000000-0005-0000-0000-00004D710000}"/>
    <cellStyle name="Note 3 2 5 2 12" xfId="29004" xr:uid="{00000000-0005-0000-0000-00004E710000}"/>
    <cellStyle name="Note 3 2 5 2 12 2" xfId="29005" xr:uid="{00000000-0005-0000-0000-00004F710000}"/>
    <cellStyle name="Note 3 2 5 2 12 2 2" xfId="29006" xr:uid="{00000000-0005-0000-0000-000050710000}"/>
    <cellStyle name="Note 3 2 5 2 12 3" xfId="29007" xr:uid="{00000000-0005-0000-0000-000051710000}"/>
    <cellStyle name="Note 3 2 5 2 13" xfId="29008" xr:uid="{00000000-0005-0000-0000-000052710000}"/>
    <cellStyle name="Note 3 2 5 2 13 2" xfId="29009" xr:uid="{00000000-0005-0000-0000-000053710000}"/>
    <cellStyle name="Note 3 2 5 2 13 2 2" xfId="29010" xr:uid="{00000000-0005-0000-0000-000054710000}"/>
    <cellStyle name="Note 3 2 5 2 13 3" xfId="29011" xr:uid="{00000000-0005-0000-0000-000055710000}"/>
    <cellStyle name="Note 3 2 5 2 14" xfId="29012" xr:uid="{00000000-0005-0000-0000-000056710000}"/>
    <cellStyle name="Note 3 2 5 2 14 2" xfId="29013" xr:uid="{00000000-0005-0000-0000-000057710000}"/>
    <cellStyle name="Note 3 2 5 2 14 2 2" xfId="29014" xr:uid="{00000000-0005-0000-0000-000058710000}"/>
    <cellStyle name="Note 3 2 5 2 14 3" xfId="29015" xr:uid="{00000000-0005-0000-0000-000059710000}"/>
    <cellStyle name="Note 3 2 5 2 15" xfId="29016" xr:uid="{00000000-0005-0000-0000-00005A710000}"/>
    <cellStyle name="Note 3 2 5 2 15 2" xfId="29017" xr:uid="{00000000-0005-0000-0000-00005B710000}"/>
    <cellStyle name="Note 3 2 5 2 15 2 2" xfId="29018" xr:uid="{00000000-0005-0000-0000-00005C710000}"/>
    <cellStyle name="Note 3 2 5 2 15 3" xfId="29019" xr:uid="{00000000-0005-0000-0000-00005D710000}"/>
    <cellStyle name="Note 3 2 5 2 16" xfId="29020" xr:uid="{00000000-0005-0000-0000-00005E710000}"/>
    <cellStyle name="Note 3 2 5 2 16 2" xfId="29021" xr:uid="{00000000-0005-0000-0000-00005F710000}"/>
    <cellStyle name="Note 3 2 5 2 16 2 2" xfId="29022" xr:uid="{00000000-0005-0000-0000-000060710000}"/>
    <cellStyle name="Note 3 2 5 2 16 3" xfId="29023" xr:uid="{00000000-0005-0000-0000-000061710000}"/>
    <cellStyle name="Note 3 2 5 2 17" xfId="29024" xr:uid="{00000000-0005-0000-0000-000062710000}"/>
    <cellStyle name="Note 3 2 5 2 17 2" xfId="29025" xr:uid="{00000000-0005-0000-0000-000063710000}"/>
    <cellStyle name="Note 3 2 5 2 17 2 2" xfId="29026" xr:uid="{00000000-0005-0000-0000-000064710000}"/>
    <cellStyle name="Note 3 2 5 2 17 3" xfId="29027" xr:uid="{00000000-0005-0000-0000-000065710000}"/>
    <cellStyle name="Note 3 2 5 2 18" xfId="29028" xr:uid="{00000000-0005-0000-0000-000066710000}"/>
    <cellStyle name="Note 3 2 5 2 18 2" xfId="29029" xr:uid="{00000000-0005-0000-0000-000067710000}"/>
    <cellStyle name="Note 3 2 5 2 18 2 2" xfId="29030" xr:uid="{00000000-0005-0000-0000-000068710000}"/>
    <cellStyle name="Note 3 2 5 2 18 3" xfId="29031" xr:uid="{00000000-0005-0000-0000-000069710000}"/>
    <cellStyle name="Note 3 2 5 2 19" xfId="29032" xr:uid="{00000000-0005-0000-0000-00006A710000}"/>
    <cellStyle name="Note 3 2 5 2 19 2" xfId="29033" xr:uid="{00000000-0005-0000-0000-00006B710000}"/>
    <cellStyle name="Note 3 2 5 2 19 2 2" xfId="29034" xr:uid="{00000000-0005-0000-0000-00006C710000}"/>
    <cellStyle name="Note 3 2 5 2 19 3" xfId="29035" xr:uid="{00000000-0005-0000-0000-00006D710000}"/>
    <cellStyle name="Note 3 2 5 2 2" xfId="29036" xr:uid="{00000000-0005-0000-0000-00006E710000}"/>
    <cellStyle name="Note 3 2 5 2 2 2" xfId="29037" xr:uid="{00000000-0005-0000-0000-00006F710000}"/>
    <cellStyle name="Note 3 2 5 2 2 2 2" xfId="29038" xr:uid="{00000000-0005-0000-0000-000070710000}"/>
    <cellStyle name="Note 3 2 5 2 2 2 3" xfId="29039" xr:uid="{00000000-0005-0000-0000-000071710000}"/>
    <cellStyle name="Note 3 2 5 2 2 3" xfId="29040" xr:uid="{00000000-0005-0000-0000-000072710000}"/>
    <cellStyle name="Note 3 2 5 2 2 3 2" xfId="29041" xr:uid="{00000000-0005-0000-0000-000073710000}"/>
    <cellStyle name="Note 3 2 5 2 2 4" xfId="29042" xr:uid="{00000000-0005-0000-0000-000074710000}"/>
    <cellStyle name="Note 3 2 5 2 20" xfId="29043" xr:uid="{00000000-0005-0000-0000-000075710000}"/>
    <cellStyle name="Note 3 2 5 2 20 2" xfId="29044" xr:uid="{00000000-0005-0000-0000-000076710000}"/>
    <cellStyle name="Note 3 2 5 2 20 2 2" xfId="29045" xr:uid="{00000000-0005-0000-0000-000077710000}"/>
    <cellStyle name="Note 3 2 5 2 20 3" xfId="29046" xr:uid="{00000000-0005-0000-0000-000078710000}"/>
    <cellStyle name="Note 3 2 5 2 21" xfId="29047" xr:uid="{00000000-0005-0000-0000-000079710000}"/>
    <cellStyle name="Note 3 2 5 2 21 2" xfId="29048" xr:uid="{00000000-0005-0000-0000-00007A710000}"/>
    <cellStyle name="Note 3 2 5 2 22" xfId="29049" xr:uid="{00000000-0005-0000-0000-00007B710000}"/>
    <cellStyle name="Note 3 2 5 2 23" xfId="29050" xr:uid="{00000000-0005-0000-0000-00007C710000}"/>
    <cellStyle name="Note 3 2 5 2 3" xfId="29051" xr:uid="{00000000-0005-0000-0000-00007D710000}"/>
    <cellStyle name="Note 3 2 5 2 3 2" xfId="29052" xr:uid="{00000000-0005-0000-0000-00007E710000}"/>
    <cellStyle name="Note 3 2 5 2 3 2 2" xfId="29053" xr:uid="{00000000-0005-0000-0000-00007F710000}"/>
    <cellStyle name="Note 3 2 5 2 3 3" xfId="29054" xr:uid="{00000000-0005-0000-0000-000080710000}"/>
    <cellStyle name="Note 3 2 5 2 3 4" xfId="29055" xr:uid="{00000000-0005-0000-0000-000081710000}"/>
    <cellStyle name="Note 3 2 5 2 4" xfId="29056" xr:uid="{00000000-0005-0000-0000-000082710000}"/>
    <cellStyle name="Note 3 2 5 2 4 2" xfId="29057" xr:uid="{00000000-0005-0000-0000-000083710000}"/>
    <cellStyle name="Note 3 2 5 2 4 2 2" xfId="29058" xr:uid="{00000000-0005-0000-0000-000084710000}"/>
    <cellStyle name="Note 3 2 5 2 4 3" xfId="29059" xr:uid="{00000000-0005-0000-0000-000085710000}"/>
    <cellStyle name="Note 3 2 5 2 4 4" xfId="29060" xr:uid="{00000000-0005-0000-0000-000086710000}"/>
    <cellStyle name="Note 3 2 5 2 5" xfId="29061" xr:uid="{00000000-0005-0000-0000-000087710000}"/>
    <cellStyle name="Note 3 2 5 2 5 2" xfId="29062" xr:uid="{00000000-0005-0000-0000-000088710000}"/>
    <cellStyle name="Note 3 2 5 2 5 2 2" xfId="29063" xr:uid="{00000000-0005-0000-0000-000089710000}"/>
    <cellStyle name="Note 3 2 5 2 5 3" xfId="29064" xr:uid="{00000000-0005-0000-0000-00008A710000}"/>
    <cellStyle name="Note 3 2 5 2 6" xfId="29065" xr:uid="{00000000-0005-0000-0000-00008B710000}"/>
    <cellStyle name="Note 3 2 5 2 6 2" xfId="29066" xr:uid="{00000000-0005-0000-0000-00008C710000}"/>
    <cellStyle name="Note 3 2 5 2 6 2 2" xfId="29067" xr:uid="{00000000-0005-0000-0000-00008D710000}"/>
    <cellStyle name="Note 3 2 5 2 6 3" xfId="29068" xr:uid="{00000000-0005-0000-0000-00008E710000}"/>
    <cellStyle name="Note 3 2 5 2 7" xfId="29069" xr:uid="{00000000-0005-0000-0000-00008F710000}"/>
    <cellStyle name="Note 3 2 5 2 7 2" xfId="29070" xr:uid="{00000000-0005-0000-0000-000090710000}"/>
    <cellStyle name="Note 3 2 5 2 7 2 2" xfId="29071" xr:uid="{00000000-0005-0000-0000-000091710000}"/>
    <cellStyle name="Note 3 2 5 2 7 3" xfId="29072" xr:uid="{00000000-0005-0000-0000-000092710000}"/>
    <cellStyle name="Note 3 2 5 2 8" xfId="29073" xr:uid="{00000000-0005-0000-0000-000093710000}"/>
    <cellStyle name="Note 3 2 5 2 8 2" xfId="29074" xr:uid="{00000000-0005-0000-0000-000094710000}"/>
    <cellStyle name="Note 3 2 5 2 8 2 2" xfId="29075" xr:uid="{00000000-0005-0000-0000-000095710000}"/>
    <cellStyle name="Note 3 2 5 2 8 3" xfId="29076" xr:uid="{00000000-0005-0000-0000-000096710000}"/>
    <cellStyle name="Note 3 2 5 2 9" xfId="29077" xr:uid="{00000000-0005-0000-0000-000097710000}"/>
    <cellStyle name="Note 3 2 5 2 9 2" xfId="29078" xr:uid="{00000000-0005-0000-0000-000098710000}"/>
    <cellStyle name="Note 3 2 5 2 9 2 2" xfId="29079" xr:uid="{00000000-0005-0000-0000-000099710000}"/>
    <cellStyle name="Note 3 2 5 2 9 3" xfId="29080" xr:uid="{00000000-0005-0000-0000-00009A710000}"/>
    <cellStyle name="Note 3 2 5 20" xfId="29081" xr:uid="{00000000-0005-0000-0000-00009B710000}"/>
    <cellStyle name="Note 3 2 5 20 2" xfId="29082" xr:uid="{00000000-0005-0000-0000-00009C710000}"/>
    <cellStyle name="Note 3 2 5 20 2 2" xfId="29083" xr:uid="{00000000-0005-0000-0000-00009D710000}"/>
    <cellStyle name="Note 3 2 5 20 3" xfId="29084" xr:uid="{00000000-0005-0000-0000-00009E710000}"/>
    <cellStyle name="Note 3 2 5 21" xfId="29085" xr:uid="{00000000-0005-0000-0000-00009F710000}"/>
    <cellStyle name="Note 3 2 5 21 2" xfId="29086" xr:uid="{00000000-0005-0000-0000-0000A0710000}"/>
    <cellStyle name="Note 3 2 5 21 2 2" xfId="29087" xr:uid="{00000000-0005-0000-0000-0000A1710000}"/>
    <cellStyle name="Note 3 2 5 21 3" xfId="29088" xr:uid="{00000000-0005-0000-0000-0000A2710000}"/>
    <cellStyle name="Note 3 2 5 22" xfId="29089" xr:uid="{00000000-0005-0000-0000-0000A3710000}"/>
    <cellStyle name="Note 3 2 5 22 2" xfId="29090" xr:uid="{00000000-0005-0000-0000-0000A4710000}"/>
    <cellStyle name="Note 3 2 5 23" xfId="29091" xr:uid="{00000000-0005-0000-0000-0000A5710000}"/>
    <cellStyle name="Note 3 2 5 24" xfId="29092" xr:uid="{00000000-0005-0000-0000-0000A6710000}"/>
    <cellStyle name="Note 3 2 5 3" xfId="29093" xr:uid="{00000000-0005-0000-0000-0000A7710000}"/>
    <cellStyle name="Note 3 2 5 3 2" xfId="29094" xr:uid="{00000000-0005-0000-0000-0000A8710000}"/>
    <cellStyle name="Note 3 2 5 3 2 2" xfId="29095" xr:uid="{00000000-0005-0000-0000-0000A9710000}"/>
    <cellStyle name="Note 3 2 5 3 2 3" xfId="29096" xr:uid="{00000000-0005-0000-0000-0000AA710000}"/>
    <cellStyle name="Note 3 2 5 3 3" xfId="29097" xr:uid="{00000000-0005-0000-0000-0000AB710000}"/>
    <cellStyle name="Note 3 2 5 3 3 2" xfId="29098" xr:uid="{00000000-0005-0000-0000-0000AC710000}"/>
    <cellStyle name="Note 3 2 5 3 4" xfId="29099" xr:uid="{00000000-0005-0000-0000-0000AD710000}"/>
    <cellStyle name="Note 3 2 5 4" xfId="29100" xr:uid="{00000000-0005-0000-0000-0000AE710000}"/>
    <cellStyle name="Note 3 2 5 4 2" xfId="29101" xr:uid="{00000000-0005-0000-0000-0000AF710000}"/>
    <cellStyle name="Note 3 2 5 4 2 2" xfId="29102" xr:uid="{00000000-0005-0000-0000-0000B0710000}"/>
    <cellStyle name="Note 3 2 5 4 3" xfId="29103" xr:uid="{00000000-0005-0000-0000-0000B1710000}"/>
    <cellStyle name="Note 3 2 5 4 4" xfId="29104" xr:uid="{00000000-0005-0000-0000-0000B2710000}"/>
    <cellStyle name="Note 3 2 5 5" xfId="29105" xr:uid="{00000000-0005-0000-0000-0000B3710000}"/>
    <cellStyle name="Note 3 2 5 5 2" xfId="29106" xr:uid="{00000000-0005-0000-0000-0000B4710000}"/>
    <cellStyle name="Note 3 2 5 5 2 2" xfId="29107" xr:uid="{00000000-0005-0000-0000-0000B5710000}"/>
    <cellStyle name="Note 3 2 5 5 3" xfId="29108" xr:uid="{00000000-0005-0000-0000-0000B6710000}"/>
    <cellStyle name="Note 3 2 5 5 4" xfId="29109" xr:uid="{00000000-0005-0000-0000-0000B7710000}"/>
    <cellStyle name="Note 3 2 5 6" xfId="29110" xr:uid="{00000000-0005-0000-0000-0000B8710000}"/>
    <cellStyle name="Note 3 2 5 6 2" xfId="29111" xr:uid="{00000000-0005-0000-0000-0000B9710000}"/>
    <cellStyle name="Note 3 2 5 6 2 2" xfId="29112" xr:uid="{00000000-0005-0000-0000-0000BA710000}"/>
    <cellStyle name="Note 3 2 5 6 3" xfId="29113" xr:uid="{00000000-0005-0000-0000-0000BB710000}"/>
    <cellStyle name="Note 3 2 5 7" xfId="29114" xr:uid="{00000000-0005-0000-0000-0000BC710000}"/>
    <cellStyle name="Note 3 2 5 7 2" xfId="29115" xr:uid="{00000000-0005-0000-0000-0000BD710000}"/>
    <cellStyle name="Note 3 2 5 7 2 2" xfId="29116" xr:uid="{00000000-0005-0000-0000-0000BE710000}"/>
    <cellStyle name="Note 3 2 5 7 3" xfId="29117" xr:uid="{00000000-0005-0000-0000-0000BF710000}"/>
    <cellStyle name="Note 3 2 5 8" xfId="29118" xr:uid="{00000000-0005-0000-0000-0000C0710000}"/>
    <cellStyle name="Note 3 2 5 8 2" xfId="29119" xr:uid="{00000000-0005-0000-0000-0000C1710000}"/>
    <cellStyle name="Note 3 2 5 8 2 2" xfId="29120" xr:uid="{00000000-0005-0000-0000-0000C2710000}"/>
    <cellStyle name="Note 3 2 5 8 3" xfId="29121" xr:uid="{00000000-0005-0000-0000-0000C3710000}"/>
    <cellStyle name="Note 3 2 5 9" xfId="29122" xr:uid="{00000000-0005-0000-0000-0000C4710000}"/>
    <cellStyle name="Note 3 2 5 9 2" xfId="29123" xr:uid="{00000000-0005-0000-0000-0000C5710000}"/>
    <cellStyle name="Note 3 2 5 9 2 2" xfId="29124" xr:uid="{00000000-0005-0000-0000-0000C6710000}"/>
    <cellStyle name="Note 3 2 5 9 3" xfId="29125" xr:uid="{00000000-0005-0000-0000-0000C7710000}"/>
    <cellStyle name="Note 3 2 6" xfId="29126" xr:uid="{00000000-0005-0000-0000-0000C8710000}"/>
    <cellStyle name="Note 3 2 6 10" xfId="29127" xr:uid="{00000000-0005-0000-0000-0000C9710000}"/>
    <cellStyle name="Note 3 2 6 10 2" xfId="29128" xr:uid="{00000000-0005-0000-0000-0000CA710000}"/>
    <cellStyle name="Note 3 2 6 10 2 2" xfId="29129" xr:uid="{00000000-0005-0000-0000-0000CB710000}"/>
    <cellStyle name="Note 3 2 6 10 3" xfId="29130" xr:uid="{00000000-0005-0000-0000-0000CC710000}"/>
    <cellStyle name="Note 3 2 6 11" xfId="29131" xr:uid="{00000000-0005-0000-0000-0000CD710000}"/>
    <cellStyle name="Note 3 2 6 11 2" xfId="29132" xr:uid="{00000000-0005-0000-0000-0000CE710000}"/>
    <cellStyle name="Note 3 2 6 11 2 2" xfId="29133" xr:uid="{00000000-0005-0000-0000-0000CF710000}"/>
    <cellStyle name="Note 3 2 6 11 3" xfId="29134" xr:uid="{00000000-0005-0000-0000-0000D0710000}"/>
    <cellStyle name="Note 3 2 6 12" xfId="29135" xr:uid="{00000000-0005-0000-0000-0000D1710000}"/>
    <cellStyle name="Note 3 2 6 12 2" xfId="29136" xr:uid="{00000000-0005-0000-0000-0000D2710000}"/>
    <cellStyle name="Note 3 2 6 12 2 2" xfId="29137" xr:uid="{00000000-0005-0000-0000-0000D3710000}"/>
    <cellStyle name="Note 3 2 6 12 3" xfId="29138" xr:uid="{00000000-0005-0000-0000-0000D4710000}"/>
    <cellStyle name="Note 3 2 6 13" xfId="29139" xr:uid="{00000000-0005-0000-0000-0000D5710000}"/>
    <cellStyle name="Note 3 2 6 13 2" xfId="29140" xr:uid="{00000000-0005-0000-0000-0000D6710000}"/>
    <cellStyle name="Note 3 2 6 13 2 2" xfId="29141" xr:uid="{00000000-0005-0000-0000-0000D7710000}"/>
    <cellStyle name="Note 3 2 6 13 3" xfId="29142" xr:uid="{00000000-0005-0000-0000-0000D8710000}"/>
    <cellStyle name="Note 3 2 6 14" xfId="29143" xr:uid="{00000000-0005-0000-0000-0000D9710000}"/>
    <cellStyle name="Note 3 2 6 14 2" xfId="29144" xr:uid="{00000000-0005-0000-0000-0000DA710000}"/>
    <cellStyle name="Note 3 2 6 14 2 2" xfId="29145" xr:uid="{00000000-0005-0000-0000-0000DB710000}"/>
    <cellStyle name="Note 3 2 6 14 3" xfId="29146" xr:uid="{00000000-0005-0000-0000-0000DC710000}"/>
    <cellStyle name="Note 3 2 6 15" xfId="29147" xr:uid="{00000000-0005-0000-0000-0000DD710000}"/>
    <cellStyle name="Note 3 2 6 15 2" xfId="29148" xr:uid="{00000000-0005-0000-0000-0000DE710000}"/>
    <cellStyle name="Note 3 2 6 15 2 2" xfId="29149" xr:uid="{00000000-0005-0000-0000-0000DF710000}"/>
    <cellStyle name="Note 3 2 6 15 3" xfId="29150" xr:uid="{00000000-0005-0000-0000-0000E0710000}"/>
    <cellStyle name="Note 3 2 6 16" xfId="29151" xr:uid="{00000000-0005-0000-0000-0000E1710000}"/>
    <cellStyle name="Note 3 2 6 16 2" xfId="29152" xr:uid="{00000000-0005-0000-0000-0000E2710000}"/>
    <cellStyle name="Note 3 2 6 16 2 2" xfId="29153" xr:uid="{00000000-0005-0000-0000-0000E3710000}"/>
    <cellStyle name="Note 3 2 6 16 3" xfId="29154" xr:uid="{00000000-0005-0000-0000-0000E4710000}"/>
    <cellStyle name="Note 3 2 6 17" xfId="29155" xr:uid="{00000000-0005-0000-0000-0000E5710000}"/>
    <cellStyle name="Note 3 2 6 17 2" xfId="29156" xr:uid="{00000000-0005-0000-0000-0000E6710000}"/>
    <cellStyle name="Note 3 2 6 17 2 2" xfId="29157" xr:uid="{00000000-0005-0000-0000-0000E7710000}"/>
    <cellStyle name="Note 3 2 6 17 3" xfId="29158" xr:uid="{00000000-0005-0000-0000-0000E8710000}"/>
    <cellStyle name="Note 3 2 6 18" xfId="29159" xr:uid="{00000000-0005-0000-0000-0000E9710000}"/>
    <cellStyle name="Note 3 2 6 18 2" xfId="29160" xr:uid="{00000000-0005-0000-0000-0000EA710000}"/>
    <cellStyle name="Note 3 2 6 18 2 2" xfId="29161" xr:uid="{00000000-0005-0000-0000-0000EB710000}"/>
    <cellStyle name="Note 3 2 6 18 3" xfId="29162" xr:uid="{00000000-0005-0000-0000-0000EC710000}"/>
    <cellStyle name="Note 3 2 6 19" xfId="29163" xr:uid="{00000000-0005-0000-0000-0000ED710000}"/>
    <cellStyle name="Note 3 2 6 19 2" xfId="29164" xr:uid="{00000000-0005-0000-0000-0000EE710000}"/>
    <cellStyle name="Note 3 2 6 19 2 2" xfId="29165" xr:uid="{00000000-0005-0000-0000-0000EF710000}"/>
    <cellStyle name="Note 3 2 6 19 3" xfId="29166" xr:uid="{00000000-0005-0000-0000-0000F0710000}"/>
    <cellStyle name="Note 3 2 6 2" xfId="29167" xr:uid="{00000000-0005-0000-0000-0000F1710000}"/>
    <cellStyle name="Note 3 2 6 2 2" xfId="29168" xr:uid="{00000000-0005-0000-0000-0000F2710000}"/>
    <cellStyle name="Note 3 2 6 2 2 2" xfId="29169" xr:uid="{00000000-0005-0000-0000-0000F3710000}"/>
    <cellStyle name="Note 3 2 6 2 2 3" xfId="29170" xr:uid="{00000000-0005-0000-0000-0000F4710000}"/>
    <cellStyle name="Note 3 2 6 2 3" xfId="29171" xr:uid="{00000000-0005-0000-0000-0000F5710000}"/>
    <cellStyle name="Note 3 2 6 2 3 2" xfId="29172" xr:uid="{00000000-0005-0000-0000-0000F6710000}"/>
    <cellStyle name="Note 3 2 6 2 4" xfId="29173" xr:uid="{00000000-0005-0000-0000-0000F7710000}"/>
    <cellStyle name="Note 3 2 6 20" xfId="29174" xr:uid="{00000000-0005-0000-0000-0000F8710000}"/>
    <cellStyle name="Note 3 2 6 20 2" xfId="29175" xr:uid="{00000000-0005-0000-0000-0000F9710000}"/>
    <cellStyle name="Note 3 2 6 20 2 2" xfId="29176" xr:uid="{00000000-0005-0000-0000-0000FA710000}"/>
    <cellStyle name="Note 3 2 6 20 3" xfId="29177" xr:uid="{00000000-0005-0000-0000-0000FB710000}"/>
    <cellStyle name="Note 3 2 6 21" xfId="29178" xr:uid="{00000000-0005-0000-0000-0000FC710000}"/>
    <cellStyle name="Note 3 2 6 21 2" xfId="29179" xr:uid="{00000000-0005-0000-0000-0000FD710000}"/>
    <cellStyle name="Note 3 2 6 22" xfId="29180" xr:uid="{00000000-0005-0000-0000-0000FE710000}"/>
    <cellStyle name="Note 3 2 6 23" xfId="29181" xr:uid="{00000000-0005-0000-0000-0000FF710000}"/>
    <cellStyle name="Note 3 2 6 3" xfId="29182" xr:uid="{00000000-0005-0000-0000-000000720000}"/>
    <cellStyle name="Note 3 2 6 3 2" xfId="29183" xr:uid="{00000000-0005-0000-0000-000001720000}"/>
    <cellStyle name="Note 3 2 6 3 2 2" xfId="29184" xr:uid="{00000000-0005-0000-0000-000002720000}"/>
    <cellStyle name="Note 3 2 6 3 3" xfId="29185" xr:uid="{00000000-0005-0000-0000-000003720000}"/>
    <cellStyle name="Note 3 2 6 3 4" xfId="29186" xr:uid="{00000000-0005-0000-0000-000004720000}"/>
    <cellStyle name="Note 3 2 6 4" xfId="29187" xr:uid="{00000000-0005-0000-0000-000005720000}"/>
    <cellStyle name="Note 3 2 6 4 2" xfId="29188" xr:uid="{00000000-0005-0000-0000-000006720000}"/>
    <cellStyle name="Note 3 2 6 4 2 2" xfId="29189" xr:uid="{00000000-0005-0000-0000-000007720000}"/>
    <cellStyle name="Note 3 2 6 4 3" xfId="29190" xr:uid="{00000000-0005-0000-0000-000008720000}"/>
    <cellStyle name="Note 3 2 6 4 4" xfId="29191" xr:uid="{00000000-0005-0000-0000-000009720000}"/>
    <cellStyle name="Note 3 2 6 5" xfId="29192" xr:uid="{00000000-0005-0000-0000-00000A720000}"/>
    <cellStyle name="Note 3 2 6 5 2" xfId="29193" xr:uid="{00000000-0005-0000-0000-00000B720000}"/>
    <cellStyle name="Note 3 2 6 5 2 2" xfId="29194" xr:uid="{00000000-0005-0000-0000-00000C720000}"/>
    <cellStyle name="Note 3 2 6 5 3" xfId="29195" xr:uid="{00000000-0005-0000-0000-00000D720000}"/>
    <cellStyle name="Note 3 2 6 6" xfId="29196" xr:uid="{00000000-0005-0000-0000-00000E720000}"/>
    <cellStyle name="Note 3 2 6 6 2" xfId="29197" xr:uid="{00000000-0005-0000-0000-00000F720000}"/>
    <cellStyle name="Note 3 2 6 6 2 2" xfId="29198" xr:uid="{00000000-0005-0000-0000-000010720000}"/>
    <cellStyle name="Note 3 2 6 6 3" xfId="29199" xr:uid="{00000000-0005-0000-0000-000011720000}"/>
    <cellStyle name="Note 3 2 6 7" xfId="29200" xr:uid="{00000000-0005-0000-0000-000012720000}"/>
    <cellStyle name="Note 3 2 6 7 2" xfId="29201" xr:uid="{00000000-0005-0000-0000-000013720000}"/>
    <cellStyle name="Note 3 2 6 7 2 2" xfId="29202" xr:uid="{00000000-0005-0000-0000-000014720000}"/>
    <cellStyle name="Note 3 2 6 7 3" xfId="29203" xr:uid="{00000000-0005-0000-0000-000015720000}"/>
    <cellStyle name="Note 3 2 6 8" xfId="29204" xr:uid="{00000000-0005-0000-0000-000016720000}"/>
    <cellStyle name="Note 3 2 6 8 2" xfId="29205" xr:uid="{00000000-0005-0000-0000-000017720000}"/>
    <cellStyle name="Note 3 2 6 8 2 2" xfId="29206" xr:uid="{00000000-0005-0000-0000-000018720000}"/>
    <cellStyle name="Note 3 2 6 8 3" xfId="29207" xr:uid="{00000000-0005-0000-0000-000019720000}"/>
    <cellStyle name="Note 3 2 6 9" xfId="29208" xr:uid="{00000000-0005-0000-0000-00001A720000}"/>
    <cellStyle name="Note 3 2 6 9 2" xfId="29209" xr:uid="{00000000-0005-0000-0000-00001B720000}"/>
    <cellStyle name="Note 3 2 6 9 2 2" xfId="29210" xr:uid="{00000000-0005-0000-0000-00001C720000}"/>
    <cellStyle name="Note 3 2 6 9 3" xfId="29211" xr:uid="{00000000-0005-0000-0000-00001D720000}"/>
    <cellStyle name="Note 3 2 7" xfId="29212" xr:uid="{00000000-0005-0000-0000-00001E720000}"/>
    <cellStyle name="Note 3 2 7 2" xfId="29213" xr:uid="{00000000-0005-0000-0000-00001F720000}"/>
    <cellStyle name="Note 3 2 7 2 2" xfId="29214" xr:uid="{00000000-0005-0000-0000-000020720000}"/>
    <cellStyle name="Note 3 2 7 2 3" xfId="29215" xr:uid="{00000000-0005-0000-0000-000021720000}"/>
    <cellStyle name="Note 3 2 7 3" xfId="29216" xr:uid="{00000000-0005-0000-0000-000022720000}"/>
    <cellStyle name="Note 3 2 7 3 2" xfId="29217" xr:uid="{00000000-0005-0000-0000-000023720000}"/>
    <cellStyle name="Note 3 2 7 4" xfId="29218" xr:uid="{00000000-0005-0000-0000-000024720000}"/>
    <cellStyle name="Note 3 2 8" xfId="29219" xr:uid="{00000000-0005-0000-0000-000025720000}"/>
    <cellStyle name="Note 3 2 8 2" xfId="29220" xr:uid="{00000000-0005-0000-0000-000026720000}"/>
    <cellStyle name="Note 3 2 8 2 2" xfId="29221" xr:uid="{00000000-0005-0000-0000-000027720000}"/>
    <cellStyle name="Note 3 2 8 2 3" xfId="29222" xr:uid="{00000000-0005-0000-0000-000028720000}"/>
    <cellStyle name="Note 3 2 8 3" xfId="29223" xr:uid="{00000000-0005-0000-0000-000029720000}"/>
    <cellStyle name="Note 3 2 8 4" xfId="29224" xr:uid="{00000000-0005-0000-0000-00002A720000}"/>
    <cellStyle name="Note 3 2 9" xfId="29225" xr:uid="{00000000-0005-0000-0000-00002B720000}"/>
    <cellStyle name="Note 3 2 9 2" xfId="29226" xr:uid="{00000000-0005-0000-0000-00002C720000}"/>
    <cellStyle name="Note 3 2 9 2 2" xfId="29227" xr:uid="{00000000-0005-0000-0000-00002D720000}"/>
    <cellStyle name="Note 3 2 9 3" xfId="29228" xr:uid="{00000000-0005-0000-0000-00002E720000}"/>
    <cellStyle name="Note 3 2 9 4" xfId="29229" xr:uid="{00000000-0005-0000-0000-00002F720000}"/>
    <cellStyle name="Note 3 3" xfId="29230" xr:uid="{00000000-0005-0000-0000-000030720000}"/>
    <cellStyle name="Note 3 3 2" xfId="29231" xr:uid="{00000000-0005-0000-0000-000031720000}"/>
    <cellStyle name="Note 3 3 2 2" xfId="29232" xr:uid="{00000000-0005-0000-0000-000032720000}"/>
    <cellStyle name="Note 3 3 2 2 2" xfId="29233" xr:uid="{00000000-0005-0000-0000-000033720000}"/>
    <cellStyle name="Note 3 3 2 2 2 2" xfId="29234" xr:uid="{00000000-0005-0000-0000-000034720000}"/>
    <cellStyle name="Note 3 3 2 2 2 2 2" xfId="29235" xr:uid="{00000000-0005-0000-0000-000035720000}"/>
    <cellStyle name="Note 3 3 2 2 2 3" xfId="29236" xr:uid="{00000000-0005-0000-0000-000036720000}"/>
    <cellStyle name="Note 3 3 2 2 2 4" xfId="29237" xr:uid="{00000000-0005-0000-0000-000037720000}"/>
    <cellStyle name="Note 3 3 2 2 3" xfId="29238" xr:uid="{00000000-0005-0000-0000-000038720000}"/>
    <cellStyle name="Note 3 3 2 2 3 2" xfId="29239" xr:uid="{00000000-0005-0000-0000-000039720000}"/>
    <cellStyle name="Note 3 3 2 2 4" xfId="29240" xr:uid="{00000000-0005-0000-0000-00003A720000}"/>
    <cellStyle name="Note 3 3 2 2 5" xfId="29241" xr:uid="{00000000-0005-0000-0000-00003B720000}"/>
    <cellStyle name="Note 3 3 2 3" xfId="29242" xr:uid="{00000000-0005-0000-0000-00003C720000}"/>
    <cellStyle name="Note 3 3 2 3 2" xfId="29243" xr:uid="{00000000-0005-0000-0000-00003D720000}"/>
    <cellStyle name="Note 3 3 2 3 2 2" xfId="29244" xr:uid="{00000000-0005-0000-0000-00003E720000}"/>
    <cellStyle name="Note 3 3 2 3 3" xfId="29245" xr:uid="{00000000-0005-0000-0000-00003F720000}"/>
    <cellStyle name="Note 3 3 2 3 4" xfId="29246" xr:uid="{00000000-0005-0000-0000-000040720000}"/>
    <cellStyle name="Note 3 3 2 4" xfId="29247" xr:uid="{00000000-0005-0000-0000-000041720000}"/>
    <cellStyle name="Note 3 3 2 4 2" xfId="29248" xr:uid="{00000000-0005-0000-0000-000042720000}"/>
    <cellStyle name="Note 3 3 2 5" xfId="29249" xr:uid="{00000000-0005-0000-0000-000043720000}"/>
    <cellStyle name="Note 3 3 2 6" xfId="29250" xr:uid="{00000000-0005-0000-0000-000044720000}"/>
    <cellStyle name="Note 3 3 3" xfId="29251" xr:uid="{00000000-0005-0000-0000-000045720000}"/>
    <cellStyle name="Note 3 3 3 2" xfId="29252" xr:uid="{00000000-0005-0000-0000-000046720000}"/>
    <cellStyle name="Note 3 3 3 2 2" xfId="29253" xr:uid="{00000000-0005-0000-0000-000047720000}"/>
    <cellStyle name="Note 3 3 3 2 2 2" xfId="29254" xr:uid="{00000000-0005-0000-0000-000048720000}"/>
    <cellStyle name="Note 3 3 3 2 3" xfId="29255" xr:uid="{00000000-0005-0000-0000-000049720000}"/>
    <cellStyle name="Note 3 3 3 2 4" xfId="29256" xr:uid="{00000000-0005-0000-0000-00004A720000}"/>
    <cellStyle name="Note 3 3 3 3" xfId="29257" xr:uid="{00000000-0005-0000-0000-00004B720000}"/>
    <cellStyle name="Note 3 3 3 4" xfId="29258" xr:uid="{00000000-0005-0000-0000-00004C720000}"/>
    <cellStyle name="Note 3 3 3 4 2" xfId="29259" xr:uid="{00000000-0005-0000-0000-00004D720000}"/>
    <cellStyle name="Note 3 3 3 5" xfId="29260" xr:uid="{00000000-0005-0000-0000-00004E720000}"/>
    <cellStyle name="Note 3 3 3 6" xfId="29261" xr:uid="{00000000-0005-0000-0000-00004F720000}"/>
    <cellStyle name="Note 3 3 4" xfId="29262" xr:uid="{00000000-0005-0000-0000-000050720000}"/>
    <cellStyle name="Note 3 3 4 2" xfId="29263" xr:uid="{00000000-0005-0000-0000-000051720000}"/>
    <cellStyle name="Note 3 3 4 3" xfId="29264" xr:uid="{00000000-0005-0000-0000-000052720000}"/>
    <cellStyle name="Note 3 3 4 4" xfId="29265" xr:uid="{00000000-0005-0000-0000-000053720000}"/>
    <cellStyle name="Note 3 3 4 4 2" xfId="29266" xr:uid="{00000000-0005-0000-0000-000054720000}"/>
    <cellStyle name="Note 3 3 4 5" xfId="29267" xr:uid="{00000000-0005-0000-0000-000055720000}"/>
    <cellStyle name="Note 3 3 4 6" xfId="29268" xr:uid="{00000000-0005-0000-0000-000056720000}"/>
    <cellStyle name="Note 3 3 5" xfId="29269" xr:uid="{00000000-0005-0000-0000-000057720000}"/>
    <cellStyle name="Note 3 3 5 2" xfId="29270" xr:uid="{00000000-0005-0000-0000-000058720000}"/>
    <cellStyle name="Note 3 3 5 3" xfId="29271" xr:uid="{00000000-0005-0000-0000-000059720000}"/>
    <cellStyle name="Note 3 3 5 4" xfId="29272" xr:uid="{00000000-0005-0000-0000-00005A720000}"/>
    <cellStyle name="Note 3 3 5 5" xfId="29273" xr:uid="{00000000-0005-0000-0000-00005B720000}"/>
    <cellStyle name="Note 3 3 6" xfId="29274" xr:uid="{00000000-0005-0000-0000-00005C720000}"/>
    <cellStyle name="Note 3 3 7" xfId="29275" xr:uid="{00000000-0005-0000-0000-00005D720000}"/>
    <cellStyle name="Note 3 3 8" xfId="29276" xr:uid="{00000000-0005-0000-0000-00005E720000}"/>
    <cellStyle name="Note 3 3 9" xfId="29277" xr:uid="{00000000-0005-0000-0000-00005F720000}"/>
    <cellStyle name="Note 3 4" xfId="29278" xr:uid="{00000000-0005-0000-0000-000060720000}"/>
    <cellStyle name="Note 3 4 2" xfId="29279" xr:uid="{00000000-0005-0000-0000-000061720000}"/>
    <cellStyle name="Note 3 4 2 2" xfId="29280" xr:uid="{00000000-0005-0000-0000-000062720000}"/>
    <cellStyle name="Note 3 4 2 2 2" xfId="29281" xr:uid="{00000000-0005-0000-0000-000063720000}"/>
    <cellStyle name="Note 3 4 2 2 2 2" xfId="29282" xr:uid="{00000000-0005-0000-0000-000064720000}"/>
    <cellStyle name="Note 3 4 2 2 2 2 2" xfId="29283" xr:uid="{00000000-0005-0000-0000-000065720000}"/>
    <cellStyle name="Note 3 4 2 2 2 3" xfId="29284" xr:uid="{00000000-0005-0000-0000-000066720000}"/>
    <cellStyle name="Note 3 4 2 2 2 4" xfId="29285" xr:uid="{00000000-0005-0000-0000-000067720000}"/>
    <cellStyle name="Note 3 4 2 2 3" xfId="29286" xr:uid="{00000000-0005-0000-0000-000068720000}"/>
    <cellStyle name="Note 3 4 2 2 3 2" xfId="29287" xr:uid="{00000000-0005-0000-0000-000069720000}"/>
    <cellStyle name="Note 3 4 2 2 4" xfId="29288" xr:uid="{00000000-0005-0000-0000-00006A720000}"/>
    <cellStyle name="Note 3 4 2 2 5" xfId="29289" xr:uid="{00000000-0005-0000-0000-00006B720000}"/>
    <cellStyle name="Note 3 4 2 3" xfId="29290" xr:uid="{00000000-0005-0000-0000-00006C720000}"/>
    <cellStyle name="Note 3 4 2 3 2" xfId="29291" xr:uid="{00000000-0005-0000-0000-00006D720000}"/>
    <cellStyle name="Note 3 4 2 3 2 2" xfId="29292" xr:uid="{00000000-0005-0000-0000-00006E720000}"/>
    <cellStyle name="Note 3 4 2 3 3" xfId="29293" xr:uid="{00000000-0005-0000-0000-00006F720000}"/>
    <cellStyle name="Note 3 4 2 3 4" xfId="29294" xr:uid="{00000000-0005-0000-0000-000070720000}"/>
    <cellStyle name="Note 3 4 2 4" xfId="29295" xr:uid="{00000000-0005-0000-0000-000071720000}"/>
    <cellStyle name="Note 3 4 2 4 2" xfId="29296" xr:uid="{00000000-0005-0000-0000-000072720000}"/>
    <cellStyle name="Note 3 4 2 5" xfId="29297" xr:uid="{00000000-0005-0000-0000-000073720000}"/>
    <cellStyle name="Note 3 4 2 6" xfId="29298" xr:uid="{00000000-0005-0000-0000-000074720000}"/>
    <cellStyle name="Note 3 4 3" xfId="29299" xr:uid="{00000000-0005-0000-0000-000075720000}"/>
    <cellStyle name="Note 3 4 3 2" xfId="29300" xr:uid="{00000000-0005-0000-0000-000076720000}"/>
    <cellStyle name="Note 3 4 3 2 2" xfId="29301" xr:uid="{00000000-0005-0000-0000-000077720000}"/>
    <cellStyle name="Note 3 4 3 2 2 2" xfId="29302" xr:uid="{00000000-0005-0000-0000-000078720000}"/>
    <cellStyle name="Note 3 4 3 2 3" xfId="29303" xr:uid="{00000000-0005-0000-0000-000079720000}"/>
    <cellStyle name="Note 3 4 3 2 4" xfId="29304" xr:uid="{00000000-0005-0000-0000-00007A720000}"/>
    <cellStyle name="Note 3 4 3 3" xfId="29305" xr:uid="{00000000-0005-0000-0000-00007B720000}"/>
    <cellStyle name="Note 3 4 3 3 2" xfId="29306" xr:uid="{00000000-0005-0000-0000-00007C720000}"/>
    <cellStyle name="Note 3 4 3 4" xfId="29307" xr:uid="{00000000-0005-0000-0000-00007D720000}"/>
    <cellStyle name="Note 3 4 3 5" xfId="29308" xr:uid="{00000000-0005-0000-0000-00007E720000}"/>
    <cellStyle name="Note 3 4 4" xfId="29309" xr:uid="{00000000-0005-0000-0000-00007F720000}"/>
    <cellStyle name="Note 3 4 4 2" xfId="29310" xr:uid="{00000000-0005-0000-0000-000080720000}"/>
    <cellStyle name="Note 3 4 4 2 2" xfId="29311" xr:uid="{00000000-0005-0000-0000-000081720000}"/>
    <cellStyle name="Note 3 4 4 3" xfId="29312" xr:uid="{00000000-0005-0000-0000-000082720000}"/>
    <cellStyle name="Note 3 4 4 4" xfId="29313" xr:uid="{00000000-0005-0000-0000-000083720000}"/>
    <cellStyle name="Note 3 4 5" xfId="29314" xr:uid="{00000000-0005-0000-0000-000084720000}"/>
    <cellStyle name="Note 3 4 5 2" xfId="29315" xr:uid="{00000000-0005-0000-0000-000085720000}"/>
    <cellStyle name="Note 3 4 5 3" xfId="29316" xr:uid="{00000000-0005-0000-0000-000086720000}"/>
    <cellStyle name="Note 3 4 6" xfId="29317" xr:uid="{00000000-0005-0000-0000-000087720000}"/>
    <cellStyle name="Note 3 4 7" xfId="29318" xr:uid="{00000000-0005-0000-0000-000088720000}"/>
    <cellStyle name="Note 3 5" xfId="29319" xr:uid="{00000000-0005-0000-0000-000089720000}"/>
    <cellStyle name="Note 3 5 2" xfId="29320" xr:uid="{00000000-0005-0000-0000-00008A720000}"/>
    <cellStyle name="Note 3 5 2 2" xfId="29321" xr:uid="{00000000-0005-0000-0000-00008B720000}"/>
    <cellStyle name="Note 3 5 2 2 2" xfId="29322" xr:uid="{00000000-0005-0000-0000-00008C720000}"/>
    <cellStyle name="Note 3 5 2 2 2 2" xfId="29323" xr:uid="{00000000-0005-0000-0000-00008D720000}"/>
    <cellStyle name="Note 3 5 2 2 2 2 2" xfId="29324" xr:uid="{00000000-0005-0000-0000-00008E720000}"/>
    <cellStyle name="Note 3 5 2 2 2 3" xfId="29325" xr:uid="{00000000-0005-0000-0000-00008F720000}"/>
    <cellStyle name="Note 3 5 2 2 2 4" xfId="29326" xr:uid="{00000000-0005-0000-0000-000090720000}"/>
    <cellStyle name="Note 3 5 2 2 3" xfId="29327" xr:uid="{00000000-0005-0000-0000-000091720000}"/>
    <cellStyle name="Note 3 5 2 2 3 2" xfId="29328" xr:uid="{00000000-0005-0000-0000-000092720000}"/>
    <cellStyle name="Note 3 5 2 2 4" xfId="29329" xr:uid="{00000000-0005-0000-0000-000093720000}"/>
    <cellStyle name="Note 3 5 2 2 5" xfId="29330" xr:uid="{00000000-0005-0000-0000-000094720000}"/>
    <cellStyle name="Note 3 5 2 3" xfId="29331" xr:uid="{00000000-0005-0000-0000-000095720000}"/>
    <cellStyle name="Note 3 5 2 3 2" xfId="29332" xr:uid="{00000000-0005-0000-0000-000096720000}"/>
    <cellStyle name="Note 3 5 2 3 2 2" xfId="29333" xr:uid="{00000000-0005-0000-0000-000097720000}"/>
    <cellStyle name="Note 3 5 2 3 3" xfId="29334" xr:uid="{00000000-0005-0000-0000-000098720000}"/>
    <cellStyle name="Note 3 5 2 3 4" xfId="29335" xr:uid="{00000000-0005-0000-0000-000099720000}"/>
    <cellStyle name="Note 3 5 2 4" xfId="29336" xr:uid="{00000000-0005-0000-0000-00009A720000}"/>
    <cellStyle name="Note 3 5 2 4 2" xfId="29337" xr:uid="{00000000-0005-0000-0000-00009B720000}"/>
    <cellStyle name="Note 3 5 2 5" xfId="29338" xr:uid="{00000000-0005-0000-0000-00009C720000}"/>
    <cellStyle name="Note 3 5 2 6" xfId="29339" xr:uid="{00000000-0005-0000-0000-00009D720000}"/>
    <cellStyle name="Note 3 5 3" xfId="29340" xr:uid="{00000000-0005-0000-0000-00009E720000}"/>
    <cellStyle name="Note 3 5 3 2" xfId="29341" xr:uid="{00000000-0005-0000-0000-00009F720000}"/>
    <cellStyle name="Note 3 5 3 2 2" xfId="29342" xr:uid="{00000000-0005-0000-0000-0000A0720000}"/>
    <cellStyle name="Note 3 5 3 2 2 2" xfId="29343" xr:uid="{00000000-0005-0000-0000-0000A1720000}"/>
    <cellStyle name="Note 3 5 3 2 3" xfId="29344" xr:uid="{00000000-0005-0000-0000-0000A2720000}"/>
    <cellStyle name="Note 3 5 3 2 4" xfId="29345" xr:uid="{00000000-0005-0000-0000-0000A3720000}"/>
    <cellStyle name="Note 3 5 3 3" xfId="29346" xr:uid="{00000000-0005-0000-0000-0000A4720000}"/>
    <cellStyle name="Note 3 5 3 3 2" xfId="29347" xr:uid="{00000000-0005-0000-0000-0000A5720000}"/>
    <cellStyle name="Note 3 5 3 4" xfId="29348" xr:uid="{00000000-0005-0000-0000-0000A6720000}"/>
    <cellStyle name="Note 3 5 3 5" xfId="29349" xr:uid="{00000000-0005-0000-0000-0000A7720000}"/>
    <cellStyle name="Note 3 5 4" xfId="29350" xr:uid="{00000000-0005-0000-0000-0000A8720000}"/>
    <cellStyle name="Note 3 5 4 2" xfId="29351" xr:uid="{00000000-0005-0000-0000-0000A9720000}"/>
    <cellStyle name="Note 3 5 4 2 2" xfId="29352" xr:uid="{00000000-0005-0000-0000-0000AA720000}"/>
    <cellStyle name="Note 3 5 4 3" xfId="29353" xr:uid="{00000000-0005-0000-0000-0000AB720000}"/>
    <cellStyle name="Note 3 5 4 4" xfId="29354" xr:uid="{00000000-0005-0000-0000-0000AC720000}"/>
    <cellStyle name="Note 3 5 5" xfId="29355" xr:uid="{00000000-0005-0000-0000-0000AD720000}"/>
    <cellStyle name="Note 3 5 5 2" xfId="29356" xr:uid="{00000000-0005-0000-0000-0000AE720000}"/>
    <cellStyle name="Note 3 5 5 3" xfId="29357" xr:uid="{00000000-0005-0000-0000-0000AF720000}"/>
    <cellStyle name="Note 3 5 6" xfId="29358" xr:uid="{00000000-0005-0000-0000-0000B0720000}"/>
    <cellStyle name="Note 3 5 7" xfId="29359" xr:uid="{00000000-0005-0000-0000-0000B1720000}"/>
    <cellStyle name="Note 3 6" xfId="29360" xr:uid="{00000000-0005-0000-0000-0000B2720000}"/>
    <cellStyle name="Note 3 6 2" xfId="29361" xr:uid="{00000000-0005-0000-0000-0000B3720000}"/>
    <cellStyle name="Note 3 6 2 2" xfId="29362" xr:uid="{00000000-0005-0000-0000-0000B4720000}"/>
    <cellStyle name="Note 3 6 2 2 2" xfId="29363" xr:uid="{00000000-0005-0000-0000-0000B5720000}"/>
    <cellStyle name="Note 3 6 2 2 2 2" xfId="29364" xr:uid="{00000000-0005-0000-0000-0000B6720000}"/>
    <cellStyle name="Note 3 6 2 2 3" xfId="29365" xr:uid="{00000000-0005-0000-0000-0000B7720000}"/>
    <cellStyle name="Note 3 6 2 2 4" xfId="29366" xr:uid="{00000000-0005-0000-0000-0000B8720000}"/>
    <cellStyle name="Note 3 6 2 3" xfId="29367" xr:uid="{00000000-0005-0000-0000-0000B9720000}"/>
    <cellStyle name="Note 3 6 2 3 2" xfId="29368" xr:uid="{00000000-0005-0000-0000-0000BA720000}"/>
    <cellStyle name="Note 3 6 2 4" xfId="29369" xr:uid="{00000000-0005-0000-0000-0000BB720000}"/>
    <cellStyle name="Note 3 6 2 5" xfId="29370" xr:uid="{00000000-0005-0000-0000-0000BC720000}"/>
    <cellStyle name="Note 3 6 3" xfId="29371" xr:uid="{00000000-0005-0000-0000-0000BD720000}"/>
    <cellStyle name="Note 3 6 3 2" xfId="29372" xr:uid="{00000000-0005-0000-0000-0000BE720000}"/>
    <cellStyle name="Note 3 6 3 2 2" xfId="29373" xr:uid="{00000000-0005-0000-0000-0000BF720000}"/>
    <cellStyle name="Note 3 6 3 3" xfId="29374" xr:uid="{00000000-0005-0000-0000-0000C0720000}"/>
    <cellStyle name="Note 3 6 3 4" xfId="29375" xr:uid="{00000000-0005-0000-0000-0000C1720000}"/>
    <cellStyle name="Note 3 6 4" xfId="29376" xr:uid="{00000000-0005-0000-0000-0000C2720000}"/>
    <cellStyle name="Note 3 6 4 2" xfId="29377" xr:uid="{00000000-0005-0000-0000-0000C3720000}"/>
    <cellStyle name="Note 3 6 5" xfId="29378" xr:uid="{00000000-0005-0000-0000-0000C4720000}"/>
    <cellStyle name="Note 3 6 6" xfId="29379" xr:uid="{00000000-0005-0000-0000-0000C5720000}"/>
    <cellStyle name="Note 3 7" xfId="29380" xr:uid="{00000000-0005-0000-0000-0000C6720000}"/>
    <cellStyle name="Note 3 7 2" xfId="29381" xr:uid="{00000000-0005-0000-0000-0000C7720000}"/>
    <cellStyle name="Note 3 7 2 2" xfId="29382" xr:uid="{00000000-0005-0000-0000-0000C8720000}"/>
    <cellStyle name="Note 3 7 2 2 2" xfId="29383" xr:uid="{00000000-0005-0000-0000-0000C9720000}"/>
    <cellStyle name="Note 3 7 2 3" xfId="29384" xr:uid="{00000000-0005-0000-0000-0000CA720000}"/>
    <cellStyle name="Note 3 7 2 4" xfId="29385" xr:uid="{00000000-0005-0000-0000-0000CB720000}"/>
    <cellStyle name="Note 3 7 3" xfId="29386" xr:uid="{00000000-0005-0000-0000-0000CC720000}"/>
    <cellStyle name="Note 3 7 4" xfId="29387" xr:uid="{00000000-0005-0000-0000-0000CD720000}"/>
    <cellStyle name="Note 3 7 4 2" xfId="29388" xr:uid="{00000000-0005-0000-0000-0000CE720000}"/>
    <cellStyle name="Note 3 7 5" xfId="29389" xr:uid="{00000000-0005-0000-0000-0000CF720000}"/>
    <cellStyle name="Note 3 7 6" xfId="29390" xr:uid="{00000000-0005-0000-0000-0000D0720000}"/>
    <cellStyle name="Note 3 8" xfId="29391" xr:uid="{00000000-0005-0000-0000-0000D1720000}"/>
    <cellStyle name="Note 3 8 2" xfId="29392" xr:uid="{00000000-0005-0000-0000-0000D2720000}"/>
    <cellStyle name="Note 3 8 2 2" xfId="29393" xr:uid="{00000000-0005-0000-0000-0000D3720000}"/>
    <cellStyle name="Note 3 8 3" xfId="29394" xr:uid="{00000000-0005-0000-0000-0000D4720000}"/>
    <cellStyle name="Note 3 8 4" xfId="29395" xr:uid="{00000000-0005-0000-0000-0000D5720000}"/>
    <cellStyle name="Note 3 9" xfId="29396" xr:uid="{00000000-0005-0000-0000-0000D6720000}"/>
    <cellStyle name="Note 3 9 2" xfId="29397" xr:uid="{00000000-0005-0000-0000-0000D7720000}"/>
    <cellStyle name="Note 3 9 3" xfId="29398" xr:uid="{00000000-0005-0000-0000-0000D8720000}"/>
    <cellStyle name="Note 4" xfId="29399" xr:uid="{00000000-0005-0000-0000-0000D9720000}"/>
    <cellStyle name="Note 4 10" xfId="29400" xr:uid="{00000000-0005-0000-0000-0000DA720000}"/>
    <cellStyle name="Note 4 10 2" xfId="29401" xr:uid="{00000000-0005-0000-0000-0000DB720000}"/>
    <cellStyle name="Note 4 10 2 2" xfId="29402" xr:uid="{00000000-0005-0000-0000-0000DC720000}"/>
    <cellStyle name="Note 4 10 3" xfId="29403" xr:uid="{00000000-0005-0000-0000-0000DD720000}"/>
    <cellStyle name="Note 4 10 4" xfId="29404" xr:uid="{00000000-0005-0000-0000-0000DE720000}"/>
    <cellStyle name="Note 4 11" xfId="29405" xr:uid="{00000000-0005-0000-0000-0000DF720000}"/>
    <cellStyle name="Note 4 11 2" xfId="29406" xr:uid="{00000000-0005-0000-0000-0000E0720000}"/>
    <cellStyle name="Note 4 11 2 2" xfId="29407" xr:uid="{00000000-0005-0000-0000-0000E1720000}"/>
    <cellStyle name="Note 4 11 3" xfId="29408" xr:uid="{00000000-0005-0000-0000-0000E2720000}"/>
    <cellStyle name="Note 4 12" xfId="29409" xr:uid="{00000000-0005-0000-0000-0000E3720000}"/>
    <cellStyle name="Note 4 12 2" xfId="29410" xr:uid="{00000000-0005-0000-0000-0000E4720000}"/>
    <cellStyle name="Note 4 12 2 2" xfId="29411" xr:uid="{00000000-0005-0000-0000-0000E5720000}"/>
    <cellStyle name="Note 4 12 3" xfId="29412" xr:uid="{00000000-0005-0000-0000-0000E6720000}"/>
    <cellStyle name="Note 4 13" xfId="29413" xr:uid="{00000000-0005-0000-0000-0000E7720000}"/>
    <cellStyle name="Note 4 13 2" xfId="29414" xr:uid="{00000000-0005-0000-0000-0000E8720000}"/>
    <cellStyle name="Note 4 13 2 2" xfId="29415" xr:uid="{00000000-0005-0000-0000-0000E9720000}"/>
    <cellStyle name="Note 4 13 3" xfId="29416" xr:uid="{00000000-0005-0000-0000-0000EA720000}"/>
    <cellStyle name="Note 4 14" xfId="29417" xr:uid="{00000000-0005-0000-0000-0000EB720000}"/>
    <cellStyle name="Note 4 14 2" xfId="29418" xr:uid="{00000000-0005-0000-0000-0000EC720000}"/>
    <cellStyle name="Note 4 14 2 2" xfId="29419" xr:uid="{00000000-0005-0000-0000-0000ED720000}"/>
    <cellStyle name="Note 4 14 3" xfId="29420" xr:uid="{00000000-0005-0000-0000-0000EE720000}"/>
    <cellStyle name="Note 4 15" xfId="29421" xr:uid="{00000000-0005-0000-0000-0000EF720000}"/>
    <cellStyle name="Note 4 15 2" xfId="29422" xr:uid="{00000000-0005-0000-0000-0000F0720000}"/>
    <cellStyle name="Note 4 15 2 2" xfId="29423" xr:uid="{00000000-0005-0000-0000-0000F1720000}"/>
    <cellStyle name="Note 4 15 3" xfId="29424" xr:uid="{00000000-0005-0000-0000-0000F2720000}"/>
    <cellStyle name="Note 4 16" xfId="29425" xr:uid="{00000000-0005-0000-0000-0000F3720000}"/>
    <cellStyle name="Note 4 16 2" xfId="29426" xr:uid="{00000000-0005-0000-0000-0000F4720000}"/>
    <cellStyle name="Note 4 16 2 2" xfId="29427" xr:uid="{00000000-0005-0000-0000-0000F5720000}"/>
    <cellStyle name="Note 4 16 3" xfId="29428" xr:uid="{00000000-0005-0000-0000-0000F6720000}"/>
    <cellStyle name="Note 4 17" xfId="29429" xr:uid="{00000000-0005-0000-0000-0000F7720000}"/>
    <cellStyle name="Note 4 17 2" xfId="29430" xr:uid="{00000000-0005-0000-0000-0000F8720000}"/>
    <cellStyle name="Note 4 17 2 2" xfId="29431" xr:uid="{00000000-0005-0000-0000-0000F9720000}"/>
    <cellStyle name="Note 4 17 3" xfId="29432" xr:uid="{00000000-0005-0000-0000-0000FA720000}"/>
    <cellStyle name="Note 4 18" xfId="29433" xr:uid="{00000000-0005-0000-0000-0000FB720000}"/>
    <cellStyle name="Note 4 18 2" xfId="29434" xr:uid="{00000000-0005-0000-0000-0000FC720000}"/>
    <cellStyle name="Note 4 18 2 2" xfId="29435" xr:uid="{00000000-0005-0000-0000-0000FD720000}"/>
    <cellStyle name="Note 4 18 3" xfId="29436" xr:uid="{00000000-0005-0000-0000-0000FE720000}"/>
    <cellStyle name="Note 4 19" xfId="29437" xr:uid="{00000000-0005-0000-0000-0000FF720000}"/>
    <cellStyle name="Note 4 19 2" xfId="29438" xr:uid="{00000000-0005-0000-0000-000000730000}"/>
    <cellStyle name="Note 4 19 2 2" xfId="29439" xr:uid="{00000000-0005-0000-0000-000001730000}"/>
    <cellStyle name="Note 4 19 3" xfId="29440" xr:uid="{00000000-0005-0000-0000-000002730000}"/>
    <cellStyle name="Note 4 2" xfId="29441" xr:uid="{00000000-0005-0000-0000-000003730000}"/>
    <cellStyle name="Note 4 2 10" xfId="29442" xr:uid="{00000000-0005-0000-0000-000004730000}"/>
    <cellStyle name="Note 4 2 10 2" xfId="29443" xr:uid="{00000000-0005-0000-0000-000005730000}"/>
    <cellStyle name="Note 4 2 10 2 2" xfId="29444" xr:uid="{00000000-0005-0000-0000-000006730000}"/>
    <cellStyle name="Note 4 2 10 3" xfId="29445" xr:uid="{00000000-0005-0000-0000-000007730000}"/>
    <cellStyle name="Note 4 2 11" xfId="29446" xr:uid="{00000000-0005-0000-0000-000008730000}"/>
    <cellStyle name="Note 4 2 11 2" xfId="29447" xr:uid="{00000000-0005-0000-0000-000009730000}"/>
    <cellStyle name="Note 4 2 11 2 2" xfId="29448" xr:uid="{00000000-0005-0000-0000-00000A730000}"/>
    <cellStyle name="Note 4 2 11 3" xfId="29449" xr:uid="{00000000-0005-0000-0000-00000B730000}"/>
    <cellStyle name="Note 4 2 12" xfId="29450" xr:uid="{00000000-0005-0000-0000-00000C730000}"/>
    <cellStyle name="Note 4 2 12 2" xfId="29451" xr:uid="{00000000-0005-0000-0000-00000D730000}"/>
    <cellStyle name="Note 4 2 12 2 2" xfId="29452" xr:uid="{00000000-0005-0000-0000-00000E730000}"/>
    <cellStyle name="Note 4 2 12 3" xfId="29453" xr:uid="{00000000-0005-0000-0000-00000F730000}"/>
    <cellStyle name="Note 4 2 13" xfId="29454" xr:uid="{00000000-0005-0000-0000-000010730000}"/>
    <cellStyle name="Note 4 2 13 2" xfId="29455" xr:uid="{00000000-0005-0000-0000-000011730000}"/>
    <cellStyle name="Note 4 2 13 2 2" xfId="29456" xr:uid="{00000000-0005-0000-0000-000012730000}"/>
    <cellStyle name="Note 4 2 13 3" xfId="29457" xr:uid="{00000000-0005-0000-0000-000013730000}"/>
    <cellStyle name="Note 4 2 14" xfId="29458" xr:uid="{00000000-0005-0000-0000-000014730000}"/>
    <cellStyle name="Note 4 2 14 2" xfId="29459" xr:uid="{00000000-0005-0000-0000-000015730000}"/>
    <cellStyle name="Note 4 2 14 2 2" xfId="29460" xr:uid="{00000000-0005-0000-0000-000016730000}"/>
    <cellStyle name="Note 4 2 14 3" xfId="29461" xr:uid="{00000000-0005-0000-0000-000017730000}"/>
    <cellStyle name="Note 4 2 15" xfId="29462" xr:uid="{00000000-0005-0000-0000-000018730000}"/>
    <cellStyle name="Note 4 2 15 2" xfId="29463" xr:uid="{00000000-0005-0000-0000-000019730000}"/>
    <cellStyle name="Note 4 2 15 2 2" xfId="29464" xr:uid="{00000000-0005-0000-0000-00001A730000}"/>
    <cellStyle name="Note 4 2 15 3" xfId="29465" xr:uid="{00000000-0005-0000-0000-00001B730000}"/>
    <cellStyle name="Note 4 2 16" xfId="29466" xr:uid="{00000000-0005-0000-0000-00001C730000}"/>
    <cellStyle name="Note 4 2 16 2" xfId="29467" xr:uid="{00000000-0005-0000-0000-00001D730000}"/>
    <cellStyle name="Note 4 2 16 2 2" xfId="29468" xr:uid="{00000000-0005-0000-0000-00001E730000}"/>
    <cellStyle name="Note 4 2 16 3" xfId="29469" xr:uid="{00000000-0005-0000-0000-00001F730000}"/>
    <cellStyle name="Note 4 2 17" xfId="29470" xr:uid="{00000000-0005-0000-0000-000020730000}"/>
    <cellStyle name="Note 4 2 17 2" xfId="29471" xr:uid="{00000000-0005-0000-0000-000021730000}"/>
    <cellStyle name="Note 4 2 17 2 2" xfId="29472" xr:uid="{00000000-0005-0000-0000-000022730000}"/>
    <cellStyle name="Note 4 2 17 3" xfId="29473" xr:uid="{00000000-0005-0000-0000-000023730000}"/>
    <cellStyle name="Note 4 2 18" xfId="29474" xr:uid="{00000000-0005-0000-0000-000024730000}"/>
    <cellStyle name="Note 4 2 18 2" xfId="29475" xr:uid="{00000000-0005-0000-0000-000025730000}"/>
    <cellStyle name="Note 4 2 18 2 2" xfId="29476" xr:uid="{00000000-0005-0000-0000-000026730000}"/>
    <cellStyle name="Note 4 2 18 3" xfId="29477" xr:uid="{00000000-0005-0000-0000-000027730000}"/>
    <cellStyle name="Note 4 2 19" xfId="29478" xr:uid="{00000000-0005-0000-0000-000028730000}"/>
    <cellStyle name="Note 4 2 19 2" xfId="29479" xr:uid="{00000000-0005-0000-0000-000029730000}"/>
    <cellStyle name="Note 4 2 19 2 2" xfId="29480" xr:uid="{00000000-0005-0000-0000-00002A730000}"/>
    <cellStyle name="Note 4 2 19 3" xfId="29481" xr:uid="{00000000-0005-0000-0000-00002B730000}"/>
    <cellStyle name="Note 4 2 2" xfId="29482" xr:uid="{00000000-0005-0000-0000-00002C730000}"/>
    <cellStyle name="Note 4 2 2 10" xfId="29483" xr:uid="{00000000-0005-0000-0000-00002D730000}"/>
    <cellStyle name="Note 4 2 2 10 2" xfId="29484" xr:uid="{00000000-0005-0000-0000-00002E730000}"/>
    <cellStyle name="Note 4 2 2 10 2 2" xfId="29485" xr:uid="{00000000-0005-0000-0000-00002F730000}"/>
    <cellStyle name="Note 4 2 2 10 3" xfId="29486" xr:uid="{00000000-0005-0000-0000-000030730000}"/>
    <cellStyle name="Note 4 2 2 11" xfId="29487" xr:uid="{00000000-0005-0000-0000-000031730000}"/>
    <cellStyle name="Note 4 2 2 11 2" xfId="29488" xr:uid="{00000000-0005-0000-0000-000032730000}"/>
    <cellStyle name="Note 4 2 2 11 2 2" xfId="29489" xr:uid="{00000000-0005-0000-0000-000033730000}"/>
    <cellStyle name="Note 4 2 2 11 3" xfId="29490" xr:uid="{00000000-0005-0000-0000-000034730000}"/>
    <cellStyle name="Note 4 2 2 12" xfId="29491" xr:uid="{00000000-0005-0000-0000-000035730000}"/>
    <cellStyle name="Note 4 2 2 12 2" xfId="29492" xr:uid="{00000000-0005-0000-0000-000036730000}"/>
    <cellStyle name="Note 4 2 2 12 2 2" xfId="29493" xr:uid="{00000000-0005-0000-0000-000037730000}"/>
    <cellStyle name="Note 4 2 2 12 3" xfId="29494" xr:uid="{00000000-0005-0000-0000-000038730000}"/>
    <cellStyle name="Note 4 2 2 13" xfId="29495" xr:uid="{00000000-0005-0000-0000-000039730000}"/>
    <cellStyle name="Note 4 2 2 13 2" xfId="29496" xr:uid="{00000000-0005-0000-0000-00003A730000}"/>
    <cellStyle name="Note 4 2 2 13 2 2" xfId="29497" xr:uid="{00000000-0005-0000-0000-00003B730000}"/>
    <cellStyle name="Note 4 2 2 13 3" xfId="29498" xr:uid="{00000000-0005-0000-0000-00003C730000}"/>
    <cellStyle name="Note 4 2 2 14" xfId="29499" xr:uid="{00000000-0005-0000-0000-00003D730000}"/>
    <cellStyle name="Note 4 2 2 14 2" xfId="29500" xr:uid="{00000000-0005-0000-0000-00003E730000}"/>
    <cellStyle name="Note 4 2 2 14 2 2" xfId="29501" xr:uid="{00000000-0005-0000-0000-00003F730000}"/>
    <cellStyle name="Note 4 2 2 14 3" xfId="29502" xr:uid="{00000000-0005-0000-0000-000040730000}"/>
    <cellStyle name="Note 4 2 2 15" xfId="29503" xr:uid="{00000000-0005-0000-0000-000041730000}"/>
    <cellStyle name="Note 4 2 2 15 2" xfId="29504" xr:uid="{00000000-0005-0000-0000-000042730000}"/>
    <cellStyle name="Note 4 2 2 15 2 2" xfId="29505" xr:uid="{00000000-0005-0000-0000-000043730000}"/>
    <cellStyle name="Note 4 2 2 15 3" xfId="29506" xr:uid="{00000000-0005-0000-0000-000044730000}"/>
    <cellStyle name="Note 4 2 2 16" xfId="29507" xr:uid="{00000000-0005-0000-0000-000045730000}"/>
    <cellStyle name="Note 4 2 2 16 2" xfId="29508" xr:uid="{00000000-0005-0000-0000-000046730000}"/>
    <cellStyle name="Note 4 2 2 16 2 2" xfId="29509" xr:uid="{00000000-0005-0000-0000-000047730000}"/>
    <cellStyle name="Note 4 2 2 16 3" xfId="29510" xr:uid="{00000000-0005-0000-0000-000048730000}"/>
    <cellStyle name="Note 4 2 2 17" xfId="29511" xr:uid="{00000000-0005-0000-0000-000049730000}"/>
    <cellStyle name="Note 4 2 2 17 2" xfId="29512" xr:uid="{00000000-0005-0000-0000-00004A730000}"/>
    <cellStyle name="Note 4 2 2 17 2 2" xfId="29513" xr:uid="{00000000-0005-0000-0000-00004B730000}"/>
    <cellStyle name="Note 4 2 2 17 3" xfId="29514" xr:uid="{00000000-0005-0000-0000-00004C730000}"/>
    <cellStyle name="Note 4 2 2 18" xfId="29515" xr:uid="{00000000-0005-0000-0000-00004D730000}"/>
    <cellStyle name="Note 4 2 2 18 2" xfId="29516" xr:uid="{00000000-0005-0000-0000-00004E730000}"/>
    <cellStyle name="Note 4 2 2 18 2 2" xfId="29517" xr:uid="{00000000-0005-0000-0000-00004F730000}"/>
    <cellStyle name="Note 4 2 2 18 3" xfId="29518" xr:uid="{00000000-0005-0000-0000-000050730000}"/>
    <cellStyle name="Note 4 2 2 19" xfId="29519" xr:uid="{00000000-0005-0000-0000-000051730000}"/>
    <cellStyle name="Note 4 2 2 19 2" xfId="29520" xr:uid="{00000000-0005-0000-0000-000052730000}"/>
    <cellStyle name="Note 4 2 2 19 2 2" xfId="29521" xr:uid="{00000000-0005-0000-0000-000053730000}"/>
    <cellStyle name="Note 4 2 2 19 3" xfId="29522" xr:uid="{00000000-0005-0000-0000-000054730000}"/>
    <cellStyle name="Note 4 2 2 2" xfId="29523" xr:uid="{00000000-0005-0000-0000-000055730000}"/>
    <cellStyle name="Note 4 2 2 2 10" xfId="29524" xr:uid="{00000000-0005-0000-0000-000056730000}"/>
    <cellStyle name="Note 4 2 2 2 10 2" xfId="29525" xr:uid="{00000000-0005-0000-0000-000057730000}"/>
    <cellStyle name="Note 4 2 2 2 10 2 2" xfId="29526" xr:uid="{00000000-0005-0000-0000-000058730000}"/>
    <cellStyle name="Note 4 2 2 2 10 3" xfId="29527" xr:uid="{00000000-0005-0000-0000-000059730000}"/>
    <cellStyle name="Note 4 2 2 2 11" xfId="29528" xr:uid="{00000000-0005-0000-0000-00005A730000}"/>
    <cellStyle name="Note 4 2 2 2 11 2" xfId="29529" xr:uid="{00000000-0005-0000-0000-00005B730000}"/>
    <cellStyle name="Note 4 2 2 2 11 2 2" xfId="29530" xr:uid="{00000000-0005-0000-0000-00005C730000}"/>
    <cellStyle name="Note 4 2 2 2 11 3" xfId="29531" xr:uid="{00000000-0005-0000-0000-00005D730000}"/>
    <cellStyle name="Note 4 2 2 2 12" xfId="29532" xr:uid="{00000000-0005-0000-0000-00005E730000}"/>
    <cellStyle name="Note 4 2 2 2 12 2" xfId="29533" xr:uid="{00000000-0005-0000-0000-00005F730000}"/>
    <cellStyle name="Note 4 2 2 2 12 2 2" xfId="29534" xr:uid="{00000000-0005-0000-0000-000060730000}"/>
    <cellStyle name="Note 4 2 2 2 12 3" xfId="29535" xr:uid="{00000000-0005-0000-0000-000061730000}"/>
    <cellStyle name="Note 4 2 2 2 13" xfId="29536" xr:uid="{00000000-0005-0000-0000-000062730000}"/>
    <cellStyle name="Note 4 2 2 2 13 2" xfId="29537" xr:uid="{00000000-0005-0000-0000-000063730000}"/>
    <cellStyle name="Note 4 2 2 2 13 2 2" xfId="29538" xr:uid="{00000000-0005-0000-0000-000064730000}"/>
    <cellStyle name="Note 4 2 2 2 13 3" xfId="29539" xr:uid="{00000000-0005-0000-0000-000065730000}"/>
    <cellStyle name="Note 4 2 2 2 14" xfId="29540" xr:uid="{00000000-0005-0000-0000-000066730000}"/>
    <cellStyle name="Note 4 2 2 2 14 2" xfId="29541" xr:uid="{00000000-0005-0000-0000-000067730000}"/>
    <cellStyle name="Note 4 2 2 2 14 2 2" xfId="29542" xr:uid="{00000000-0005-0000-0000-000068730000}"/>
    <cellStyle name="Note 4 2 2 2 14 3" xfId="29543" xr:uid="{00000000-0005-0000-0000-000069730000}"/>
    <cellStyle name="Note 4 2 2 2 15" xfId="29544" xr:uid="{00000000-0005-0000-0000-00006A730000}"/>
    <cellStyle name="Note 4 2 2 2 15 2" xfId="29545" xr:uid="{00000000-0005-0000-0000-00006B730000}"/>
    <cellStyle name="Note 4 2 2 2 15 2 2" xfId="29546" xr:uid="{00000000-0005-0000-0000-00006C730000}"/>
    <cellStyle name="Note 4 2 2 2 15 3" xfId="29547" xr:uid="{00000000-0005-0000-0000-00006D730000}"/>
    <cellStyle name="Note 4 2 2 2 16" xfId="29548" xr:uid="{00000000-0005-0000-0000-00006E730000}"/>
    <cellStyle name="Note 4 2 2 2 16 2" xfId="29549" xr:uid="{00000000-0005-0000-0000-00006F730000}"/>
    <cellStyle name="Note 4 2 2 2 16 2 2" xfId="29550" xr:uid="{00000000-0005-0000-0000-000070730000}"/>
    <cellStyle name="Note 4 2 2 2 16 3" xfId="29551" xr:uid="{00000000-0005-0000-0000-000071730000}"/>
    <cellStyle name="Note 4 2 2 2 17" xfId="29552" xr:uid="{00000000-0005-0000-0000-000072730000}"/>
    <cellStyle name="Note 4 2 2 2 17 2" xfId="29553" xr:uid="{00000000-0005-0000-0000-000073730000}"/>
    <cellStyle name="Note 4 2 2 2 17 2 2" xfId="29554" xr:uid="{00000000-0005-0000-0000-000074730000}"/>
    <cellStyle name="Note 4 2 2 2 17 3" xfId="29555" xr:uid="{00000000-0005-0000-0000-000075730000}"/>
    <cellStyle name="Note 4 2 2 2 18" xfId="29556" xr:uid="{00000000-0005-0000-0000-000076730000}"/>
    <cellStyle name="Note 4 2 2 2 18 2" xfId="29557" xr:uid="{00000000-0005-0000-0000-000077730000}"/>
    <cellStyle name="Note 4 2 2 2 19" xfId="29558" xr:uid="{00000000-0005-0000-0000-000078730000}"/>
    <cellStyle name="Note 4 2 2 2 2" xfId="29559" xr:uid="{00000000-0005-0000-0000-000079730000}"/>
    <cellStyle name="Note 4 2 2 2 2 10" xfId="29560" xr:uid="{00000000-0005-0000-0000-00007A730000}"/>
    <cellStyle name="Note 4 2 2 2 2 10 2" xfId="29561" xr:uid="{00000000-0005-0000-0000-00007B730000}"/>
    <cellStyle name="Note 4 2 2 2 2 10 2 2" xfId="29562" xr:uid="{00000000-0005-0000-0000-00007C730000}"/>
    <cellStyle name="Note 4 2 2 2 2 10 3" xfId="29563" xr:uid="{00000000-0005-0000-0000-00007D730000}"/>
    <cellStyle name="Note 4 2 2 2 2 11" xfId="29564" xr:uid="{00000000-0005-0000-0000-00007E730000}"/>
    <cellStyle name="Note 4 2 2 2 2 11 2" xfId="29565" xr:uid="{00000000-0005-0000-0000-00007F730000}"/>
    <cellStyle name="Note 4 2 2 2 2 11 2 2" xfId="29566" xr:uid="{00000000-0005-0000-0000-000080730000}"/>
    <cellStyle name="Note 4 2 2 2 2 11 3" xfId="29567" xr:uid="{00000000-0005-0000-0000-000081730000}"/>
    <cellStyle name="Note 4 2 2 2 2 12" xfId="29568" xr:uid="{00000000-0005-0000-0000-000082730000}"/>
    <cellStyle name="Note 4 2 2 2 2 12 2" xfId="29569" xr:uid="{00000000-0005-0000-0000-000083730000}"/>
    <cellStyle name="Note 4 2 2 2 2 12 2 2" xfId="29570" xr:uid="{00000000-0005-0000-0000-000084730000}"/>
    <cellStyle name="Note 4 2 2 2 2 12 3" xfId="29571" xr:uid="{00000000-0005-0000-0000-000085730000}"/>
    <cellStyle name="Note 4 2 2 2 2 13" xfId="29572" xr:uid="{00000000-0005-0000-0000-000086730000}"/>
    <cellStyle name="Note 4 2 2 2 2 13 2" xfId="29573" xr:uid="{00000000-0005-0000-0000-000087730000}"/>
    <cellStyle name="Note 4 2 2 2 2 13 2 2" xfId="29574" xr:uid="{00000000-0005-0000-0000-000088730000}"/>
    <cellStyle name="Note 4 2 2 2 2 13 3" xfId="29575" xr:uid="{00000000-0005-0000-0000-000089730000}"/>
    <cellStyle name="Note 4 2 2 2 2 14" xfId="29576" xr:uid="{00000000-0005-0000-0000-00008A730000}"/>
    <cellStyle name="Note 4 2 2 2 2 14 2" xfId="29577" xr:uid="{00000000-0005-0000-0000-00008B730000}"/>
    <cellStyle name="Note 4 2 2 2 2 14 2 2" xfId="29578" xr:uid="{00000000-0005-0000-0000-00008C730000}"/>
    <cellStyle name="Note 4 2 2 2 2 14 3" xfId="29579" xr:uid="{00000000-0005-0000-0000-00008D730000}"/>
    <cellStyle name="Note 4 2 2 2 2 15" xfId="29580" xr:uid="{00000000-0005-0000-0000-00008E730000}"/>
    <cellStyle name="Note 4 2 2 2 2 15 2" xfId="29581" xr:uid="{00000000-0005-0000-0000-00008F730000}"/>
    <cellStyle name="Note 4 2 2 2 2 15 2 2" xfId="29582" xr:uid="{00000000-0005-0000-0000-000090730000}"/>
    <cellStyle name="Note 4 2 2 2 2 15 3" xfId="29583" xr:uid="{00000000-0005-0000-0000-000091730000}"/>
    <cellStyle name="Note 4 2 2 2 2 16" xfId="29584" xr:uid="{00000000-0005-0000-0000-000092730000}"/>
    <cellStyle name="Note 4 2 2 2 2 16 2" xfId="29585" xr:uid="{00000000-0005-0000-0000-000093730000}"/>
    <cellStyle name="Note 4 2 2 2 2 16 2 2" xfId="29586" xr:uid="{00000000-0005-0000-0000-000094730000}"/>
    <cellStyle name="Note 4 2 2 2 2 16 3" xfId="29587" xr:uid="{00000000-0005-0000-0000-000095730000}"/>
    <cellStyle name="Note 4 2 2 2 2 17" xfId="29588" xr:uid="{00000000-0005-0000-0000-000096730000}"/>
    <cellStyle name="Note 4 2 2 2 2 17 2" xfId="29589" xr:uid="{00000000-0005-0000-0000-000097730000}"/>
    <cellStyle name="Note 4 2 2 2 2 17 2 2" xfId="29590" xr:uid="{00000000-0005-0000-0000-000098730000}"/>
    <cellStyle name="Note 4 2 2 2 2 17 3" xfId="29591" xr:uid="{00000000-0005-0000-0000-000099730000}"/>
    <cellStyle name="Note 4 2 2 2 2 18" xfId="29592" xr:uid="{00000000-0005-0000-0000-00009A730000}"/>
    <cellStyle name="Note 4 2 2 2 2 18 2" xfId="29593" xr:uid="{00000000-0005-0000-0000-00009B730000}"/>
    <cellStyle name="Note 4 2 2 2 2 18 2 2" xfId="29594" xr:uid="{00000000-0005-0000-0000-00009C730000}"/>
    <cellStyle name="Note 4 2 2 2 2 18 3" xfId="29595" xr:uid="{00000000-0005-0000-0000-00009D730000}"/>
    <cellStyle name="Note 4 2 2 2 2 19" xfId="29596" xr:uid="{00000000-0005-0000-0000-00009E730000}"/>
    <cellStyle name="Note 4 2 2 2 2 19 2" xfId="29597" xr:uid="{00000000-0005-0000-0000-00009F730000}"/>
    <cellStyle name="Note 4 2 2 2 2 19 2 2" xfId="29598" xr:uid="{00000000-0005-0000-0000-0000A0730000}"/>
    <cellStyle name="Note 4 2 2 2 2 19 3" xfId="29599" xr:uid="{00000000-0005-0000-0000-0000A1730000}"/>
    <cellStyle name="Note 4 2 2 2 2 2" xfId="29600" xr:uid="{00000000-0005-0000-0000-0000A2730000}"/>
    <cellStyle name="Note 4 2 2 2 2 2 2" xfId="29601" xr:uid="{00000000-0005-0000-0000-0000A3730000}"/>
    <cellStyle name="Note 4 2 2 2 2 2 2 2" xfId="29602" xr:uid="{00000000-0005-0000-0000-0000A4730000}"/>
    <cellStyle name="Note 4 2 2 2 2 2 2 3" xfId="29603" xr:uid="{00000000-0005-0000-0000-0000A5730000}"/>
    <cellStyle name="Note 4 2 2 2 2 2 3" xfId="29604" xr:uid="{00000000-0005-0000-0000-0000A6730000}"/>
    <cellStyle name="Note 4 2 2 2 2 2 3 2" xfId="29605" xr:uid="{00000000-0005-0000-0000-0000A7730000}"/>
    <cellStyle name="Note 4 2 2 2 2 2 4" xfId="29606" xr:uid="{00000000-0005-0000-0000-0000A8730000}"/>
    <cellStyle name="Note 4 2 2 2 2 20" xfId="29607" xr:uid="{00000000-0005-0000-0000-0000A9730000}"/>
    <cellStyle name="Note 4 2 2 2 2 20 2" xfId="29608" xr:uid="{00000000-0005-0000-0000-0000AA730000}"/>
    <cellStyle name="Note 4 2 2 2 2 20 2 2" xfId="29609" xr:uid="{00000000-0005-0000-0000-0000AB730000}"/>
    <cellStyle name="Note 4 2 2 2 2 20 3" xfId="29610" xr:uid="{00000000-0005-0000-0000-0000AC730000}"/>
    <cellStyle name="Note 4 2 2 2 2 21" xfId="29611" xr:uid="{00000000-0005-0000-0000-0000AD730000}"/>
    <cellStyle name="Note 4 2 2 2 2 21 2" xfId="29612" xr:uid="{00000000-0005-0000-0000-0000AE730000}"/>
    <cellStyle name="Note 4 2 2 2 2 22" xfId="29613" xr:uid="{00000000-0005-0000-0000-0000AF730000}"/>
    <cellStyle name="Note 4 2 2 2 2 23" xfId="29614" xr:uid="{00000000-0005-0000-0000-0000B0730000}"/>
    <cellStyle name="Note 4 2 2 2 2 3" xfId="29615" xr:uid="{00000000-0005-0000-0000-0000B1730000}"/>
    <cellStyle name="Note 4 2 2 2 2 3 2" xfId="29616" xr:uid="{00000000-0005-0000-0000-0000B2730000}"/>
    <cellStyle name="Note 4 2 2 2 2 3 2 2" xfId="29617" xr:uid="{00000000-0005-0000-0000-0000B3730000}"/>
    <cellStyle name="Note 4 2 2 2 2 3 3" xfId="29618" xr:uid="{00000000-0005-0000-0000-0000B4730000}"/>
    <cellStyle name="Note 4 2 2 2 2 3 4" xfId="29619" xr:uid="{00000000-0005-0000-0000-0000B5730000}"/>
    <cellStyle name="Note 4 2 2 2 2 4" xfId="29620" xr:uid="{00000000-0005-0000-0000-0000B6730000}"/>
    <cellStyle name="Note 4 2 2 2 2 4 2" xfId="29621" xr:uid="{00000000-0005-0000-0000-0000B7730000}"/>
    <cellStyle name="Note 4 2 2 2 2 4 2 2" xfId="29622" xr:uid="{00000000-0005-0000-0000-0000B8730000}"/>
    <cellStyle name="Note 4 2 2 2 2 4 3" xfId="29623" xr:uid="{00000000-0005-0000-0000-0000B9730000}"/>
    <cellStyle name="Note 4 2 2 2 2 4 4" xfId="29624" xr:uid="{00000000-0005-0000-0000-0000BA730000}"/>
    <cellStyle name="Note 4 2 2 2 2 5" xfId="29625" xr:uid="{00000000-0005-0000-0000-0000BB730000}"/>
    <cellStyle name="Note 4 2 2 2 2 5 2" xfId="29626" xr:uid="{00000000-0005-0000-0000-0000BC730000}"/>
    <cellStyle name="Note 4 2 2 2 2 5 2 2" xfId="29627" xr:uid="{00000000-0005-0000-0000-0000BD730000}"/>
    <cellStyle name="Note 4 2 2 2 2 5 3" xfId="29628" xr:uid="{00000000-0005-0000-0000-0000BE730000}"/>
    <cellStyle name="Note 4 2 2 2 2 6" xfId="29629" xr:uid="{00000000-0005-0000-0000-0000BF730000}"/>
    <cellStyle name="Note 4 2 2 2 2 6 2" xfId="29630" xr:uid="{00000000-0005-0000-0000-0000C0730000}"/>
    <cellStyle name="Note 4 2 2 2 2 6 2 2" xfId="29631" xr:uid="{00000000-0005-0000-0000-0000C1730000}"/>
    <cellStyle name="Note 4 2 2 2 2 6 3" xfId="29632" xr:uid="{00000000-0005-0000-0000-0000C2730000}"/>
    <cellStyle name="Note 4 2 2 2 2 7" xfId="29633" xr:uid="{00000000-0005-0000-0000-0000C3730000}"/>
    <cellStyle name="Note 4 2 2 2 2 7 2" xfId="29634" xr:uid="{00000000-0005-0000-0000-0000C4730000}"/>
    <cellStyle name="Note 4 2 2 2 2 7 2 2" xfId="29635" xr:uid="{00000000-0005-0000-0000-0000C5730000}"/>
    <cellStyle name="Note 4 2 2 2 2 7 3" xfId="29636" xr:uid="{00000000-0005-0000-0000-0000C6730000}"/>
    <cellStyle name="Note 4 2 2 2 2 8" xfId="29637" xr:uid="{00000000-0005-0000-0000-0000C7730000}"/>
    <cellStyle name="Note 4 2 2 2 2 8 2" xfId="29638" xr:uid="{00000000-0005-0000-0000-0000C8730000}"/>
    <cellStyle name="Note 4 2 2 2 2 8 2 2" xfId="29639" xr:uid="{00000000-0005-0000-0000-0000C9730000}"/>
    <cellStyle name="Note 4 2 2 2 2 8 3" xfId="29640" xr:uid="{00000000-0005-0000-0000-0000CA730000}"/>
    <cellStyle name="Note 4 2 2 2 2 9" xfId="29641" xr:uid="{00000000-0005-0000-0000-0000CB730000}"/>
    <cellStyle name="Note 4 2 2 2 2 9 2" xfId="29642" xr:uid="{00000000-0005-0000-0000-0000CC730000}"/>
    <cellStyle name="Note 4 2 2 2 2 9 2 2" xfId="29643" xr:uid="{00000000-0005-0000-0000-0000CD730000}"/>
    <cellStyle name="Note 4 2 2 2 2 9 3" xfId="29644" xr:uid="{00000000-0005-0000-0000-0000CE730000}"/>
    <cellStyle name="Note 4 2 2 2 20" xfId="29645" xr:uid="{00000000-0005-0000-0000-0000CF730000}"/>
    <cellStyle name="Note 4 2 2 2 3" xfId="29646" xr:uid="{00000000-0005-0000-0000-0000D0730000}"/>
    <cellStyle name="Note 4 2 2 2 3 2" xfId="29647" xr:uid="{00000000-0005-0000-0000-0000D1730000}"/>
    <cellStyle name="Note 4 2 2 2 3 2 2" xfId="29648" xr:uid="{00000000-0005-0000-0000-0000D2730000}"/>
    <cellStyle name="Note 4 2 2 2 3 2 3" xfId="29649" xr:uid="{00000000-0005-0000-0000-0000D3730000}"/>
    <cellStyle name="Note 4 2 2 2 3 3" xfId="29650" xr:uid="{00000000-0005-0000-0000-0000D4730000}"/>
    <cellStyle name="Note 4 2 2 2 3 3 2" xfId="29651" xr:uid="{00000000-0005-0000-0000-0000D5730000}"/>
    <cellStyle name="Note 4 2 2 2 3 4" xfId="29652" xr:uid="{00000000-0005-0000-0000-0000D6730000}"/>
    <cellStyle name="Note 4 2 2 2 4" xfId="29653" xr:uid="{00000000-0005-0000-0000-0000D7730000}"/>
    <cellStyle name="Note 4 2 2 2 4 2" xfId="29654" xr:uid="{00000000-0005-0000-0000-0000D8730000}"/>
    <cellStyle name="Note 4 2 2 2 4 2 2" xfId="29655" xr:uid="{00000000-0005-0000-0000-0000D9730000}"/>
    <cellStyle name="Note 4 2 2 2 4 3" xfId="29656" xr:uid="{00000000-0005-0000-0000-0000DA730000}"/>
    <cellStyle name="Note 4 2 2 2 4 4" xfId="29657" xr:uid="{00000000-0005-0000-0000-0000DB730000}"/>
    <cellStyle name="Note 4 2 2 2 5" xfId="29658" xr:uid="{00000000-0005-0000-0000-0000DC730000}"/>
    <cellStyle name="Note 4 2 2 2 5 2" xfId="29659" xr:uid="{00000000-0005-0000-0000-0000DD730000}"/>
    <cellStyle name="Note 4 2 2 2 5 2 2" xfId="29660" xr:uid="{00000000-0005-0000-0000-0000DE730000}"/>
    <cellStyle name="Note 4 2 2 2 5 3" xfId="29661" xr:uid="{00000000-0005-0000-0000-0000DF730000}"/>
    <cellStyle name="Note 4 2 2 2 5 4" xfId="29662" xr:uid="{00000000-0005-0000-0000-0000E0730000}"/>
    <cellStyle name="Note 4 2 2 2 6" xfId="29663" xr:uid="{00000000-0005-0000-0000-0000E1730000}"/>
    <cellStyle name="Note 4 2 2 2 6 2" xfId="29664" xr:uid="{00000000-0005-0000-0000-0000E2730000}"/>
    <cellStyle name="Note 4 2 2 2 6 2 2" xfId="29665" xr:uid="{00000000-0005-0000-0000-0000E3730000}"/>
    <cellStyle name="Note 4 2 2 2 6 3" xfId="29666" xr:uid="{00000000-0005-0000-0000-0000E4730000}"/>
    <cellStyle name="Note 4 2 2 2 7" xfId="29667" xr:uid="{00000000-0005-0000-0000-0000E5730000}"/>
    <cellStyle name="Note 4 2 2 2 7 2" xfId="29668" xr:uid="{00000000-0005-0000-0000-0000E6730000}"/>
    <cellStyle name="Note 4 2 2 2 7 2 2" xfId="29669" xr:uid="{00000000-0005-0000-0000-0000E7730000}"/>
    <cellStyle name="Note 4 2 2 2 7 3" xfId="29670" xr:uid="{00000000-0005-0000-0000-0000E8730000}"/>
    <cellStyle name="Note 4 2 2 2 8" xfId="29671" xr:uid="{00000000-0005-0000-0000-0000E9730000}"/>
    <cellStyle name="Note 4 2 2 2 8 2" xfId="29672" xr:uid="{00000000-0005-0000-0000-0000EA730000}"/>
    <cellStyle name="Note 4 2 2 2 8 2 2" xfId="29673" xr:uid="{00000000-0005-0000-0000-0000EB730000}"/>
    <cellStyle name="Note 4 2 2 2 8 3" xfId="29674" xr:uid="{00000000-0005-0000-0000-0000EC730000}"/>
    <cellStyle name="Note 4 2 2 2 9" xfId="29675" xr:uid="{00000000-0005-0000-0000-0000ED730000}"/>
    <cellStyle name="Note 4 2 2 2 9 2" xfId="29676" xr:uid="{00000000-0005-0000-0000-0000EE730000}"/>
    <cellStyle name="Note 4 2 2 2 9 2 2" xfId="29677" xr:uid="{00000000-0005-0000-0000-0000EF730000}"/>
    <cellStyle name="Note 4 2 2 2 9 3" xfId="29678" xr:uid="{00000000-0005-0000-0000-0000F0730000}"/>
    <cellStyle name="Note 4 2 2 20" xfId="29679" xr:uid="{00000000-0005-0000-0000-0000F1730000}"/>
    <cellStyle name="Note 4 2 2 20 2" xfId="29680" xr:uid="{00000000-0005-0000-0000-0000F2730000}"/>
    <cellStyle name="Note 4 2 2 20 2 2" xfId="29681" xr:uid="{00000000-0005-0000-0000-0000F3730000}"/>
    <cellStyle name="Note 4 2 2 20 3" xfId="29682" xr:uid="{00000000-0005-0000-0000-0000F4730000}"/>
    <cellStyle name="Note 4 2 2 21" xfId="29683" xr:uid="{00000000-0005-0000-0000-0000F5730000}"/>
    <cellStyle name="Note 4 2 2 21 2" xfId="29684" xr:uid="{00000000-0005-0000-0000-0000F6730000}"/>
    <cellStyle name="Note 4 2 2 22" xfId="29685" xr:uid="{00000000-0005-0000-0000-0000F7730000}"/>
    <cellStyle name="Note 4 2 2 23" xfId="29686" xr:uid="{00000000-0005-0000-0000-0000F8730000}"/>
    <cellStyle name="Note 4 2 2 3" xfId="29687" xr:uid="{00000000-0005-0000-0000-0000F9730000}"/>
    <cellStyle name="Note 4 2 2 3 10" xfId="29688" xr:uid="{00000000-0005-0000-0000-0000FA730000}"/>
    <cellStyle name="Note 4 2 2 3 10 2" xfId="29689" xr:uid="{00000000-0005-0000-0000-0000FB730000}"/>
    <cellStyle name="Note 4 2 2 3 10 2 2" xfId="29690" xr:uid="{00000000-0005-0000-0000-0000FC730000}"/>
    <cellStyle name="Note 4 2 2 3 10 3" xfId="29691" xr:uid="{00000000-0005-0000-0000-0000FD730000}"/>
    <cellStyle name="Note 4 2 2 3 11" xfId="29692" xr:uid="{00000000-0005-0000-0000-0000FE730000}"/>
    <cellStyle name="Note 4 2 2 3 11 2" xfId="29693" xr:uid="{00000000-0005-0000-0000-0000FF730000}"/>
    <cellStyle name="Note 4 2 2 3 11 2 2" xfId="29694" xr:uid="{00000000-0005-0000-0000-000000740000}"/>
    <cellStyle name="Note 4 2 2 3 11 3" xfId="29695" xr:uid="{00000000-0005-0000-0000-000001740000}"/>
    <cellStyle name="Note 4 2 2 3 12" xfId="29696" xr:uid="{00000000-0005-0000-0000-000002740000}"/>
    <cellStyle name="Note 4 2 2 3 12 2" xfId="29697" xr:uid="{00000000-0005-0000-0000-000003740000}"/>
    <cellStyle name="Note 4 2 2 3 12 2 2" xfId="29698" xr:uid="{00000000-0005-0000-0000-000004740000}"/>
    <cellStyle name="Note 4 2 2 3 12 3" xfId="29699" xr:uid="{00000000-0005-0000-0000-000005740000}"/>
    <cellStyle name="Note 4 2 2 3 13" xfId="29700" xr:uid="{00000000-0005-0000-0000-000006740000}"/>
    <cellStyle name="Note 4 2 2 3 13 2" xfId="29701" xr:uid="{00000000-0005-0000-0000-000007740000}"/>
    <cellStyle name="Note 4 2 2 3 13 2 2" xfId="29702" xr:uid="{00000000-0005-0000-0000-000008740000}"/>
    <cellStyle name="Note 4 2 2 3 13 3" xfId="29703" xr:uid="{00000000-0005-0000-0000-000009740000}"/>
    <cellStyle name="Note 4 2 2 3 14" xfId="29704" xr:uid="{00000000-0005-0000-0000-00000A740000}"/>
    <cellStyle name="Note 4 2 2 3 14 2" xfId="29705" xr:uid="{00000000-0005-0000-0000-00000B740000}"/>
    <cellStyle name="Note 4 2 2 3 14 2 2" xfId="29706" xr:uid="{00000000-0005-0000-0000-00000C740000}"/>
    <cellStyle name="Note 4 2 2 3 14 3" xfId="29707" xr:uid="{00000000-0005-0000-0000-00000D740000}"/>
    <cellStyle name="Note 4 2 2 3 15" xfId="29708" xr:uid="{00000000-0005-0000-0000-00000E740000}"/>
    <cellStyle name="Note 4 2 2 3 15 2" xfId="29709" xr:uid="{00000000-0005-0000-0000-00000F740000}"/>
    <cellStyle name="Note 4 2 2 3 15 2 2" xfId="29710" xr:uid="{00000000-0005-0000-0000-000010740000}"/>
    <cellStyle name="Note 4 2 2 3 15 3" xfId="29711" xr:uid="{00000000-0005-0000-0000-000011740000}"/>
    <cellStyle name="Note 4 2 2 3 16" xfId="29712" xr:uid="{00000000-0005-0000-0000-000012740000}"/>
    <cellStyle name="Note 4 2 2 3 16 2" xfId="29713" xr:uid="{00000000-0005-0000-0000-000013740000}"/>
    <cellStyle name="Note 4 2 2 3 16 2 2" xfId="29714" xr:uid="{00000000-0005-0000-0000-000014740000}"/>
    <cellStyle name="Note 4 2 2 3 16 3" xfId="29715" xr:uid="{00000000-0005-0000-0000-000015740000}"/>
    <cellStyle name="Note 4 2 2 3 17" xfId="29716" xr:uid="{00000000-0005-0000-0000-000016740000}"/>
    <cellStyle name="Note 4 2 2 3 17 2" xfId="29717" xr:uid="{00000000-0005-0000-0000-000017740000}"/>
    <cellStyle name="Note 4 2 2 3 17 2 2" xfId="29718" xr:uid="{00000000-0005-0000-0000-000018740000}"/>
    <cellStyle name="Note 4 2 2 3 17 3" xfId="29719" xr:uid="{00000000-0005-0000-0000-000019740000}"/>
    <cellStyle name="Note 4 2 2 3 18" xfId="29720" xr:uid="{00000000-0005-0000-0000-00001A740000}"/>
    <cellStyle name="Note 4 2 2 3 18 2" xfId="29721" xr:uid="{00000000-0005-0000-0000-00001B740000}"/>
    <cellStyle name="Note 4 2 2 3 19" xfId="29722" xr:uid="{00000000-0005-0000-0000-00001C740000}"/>
    <cellStyle name="Note 4 2 2 3 2" xfId="29723" xr:uid="{00000000-0005-0000-0000-00001D740000}"/>
    <cellStyle name="Note 4 2 2 3 2 10" xfId="29724" xr:uid="{00000000-0005-0000-0000-00001E740000}"/>
    <cellStyle name="Note 4 2 2 3 2 10 2" xfId="29725" xr:uid="{00000000-0005-0000-0000-00001F740000}"/>
    <cellStyle name="Note 4 2 2 3 2 10 2 2" xfId="29726" xr:uid="{00000000-0005-0000-0000-000020740000}"/>
    <cellStyle name="Note 4 2 2 3 2 10 3" xfId="29727" xr:uid="{00000000-0005-0000-0000-000021740000}"/>
    <cellStyle name="Note 4 2 2 3 2 11" xfId="29728" xr:uid="{00000000-0005-0000-0000-000022740000}"/>
    <cellStyle name="Note 4 2 2 3 2 11 2" xfId="29729" xr:uid="{00000000-0005-0000-0000-000023740000}"/>
    <cellStyle name="Note 4 2 2 3 2 11 2 2" xfId="29730" xr:uid="{00000000-0005-0000-0000-000024740000}"/>
    <cellStyle name="Note 4 2 2 3 2 11 3" xfId="29731" xr:uid="{00000000-0005-0000-0000-000025740000}"/>
    <cellStyle name="Note 4 2 2 3 2 12" xfId="29732" xr:uid="{00000000-0005-0000-0000-000026740000}"/>
    <cellStyle name="Note 4 2 2 3 2 12 2" xfId="29733" xr:uid="{00000000-0005-0000-0000-000027740000}"/>
    <cellStyle name="Note 4 2 2 3 2 12 2 2" xfId="29734" xr:uid="{00000000-0005-0000-0000-000028740000}"/>
    <cellStyle name="Note 4 2 2 3 2 12 3" xfId="29735" xr:uid="{00000000-0005-0000-0000-000029740000}"/>
    <cellStyle name="Note 4 2 2 3 2 13" xfId="29736" xr:uid="{00000000-0005-0000-0000-00002A740000}"/>
    <cellStyle name="Note 4 2 2 3 2 13 2" xfId="29737" xr:uid="{00000000-0005-0000-0000-00002B740000}"/>
    <cellStyle name="Note 4 2 2 3 2 13 2 2" xfId="29738" xr:uid="{00000000-0005-0000-0000-00002C740000}"/>
    <cellStyle name="Note 4 2 2 3 2 13 3" xfId="29739" xr:uid="{00000000-0005-0000-0000-00002D740000}"/>
    <cellStyle name="Note 4 2 2 3 2 14" xfId="29740" xr:uid="{00000000-0005-0000-0000-00002E740000}"/>
    <cellStyle name="Note 4 2 2 3 2 14 2" xfId="29741" xr:uid="{00000000-0005-0000-0000-00002F740000}"/>
    <cellStyle name="Note 4 2 2 3 2 14 2 2" xfId="29742" xr:uid="{00000000-0005-0000-0000-000030740000}"/>
    <cellStyle name="Note 4 2 2 3 2 14 3" xfId="29743" xr:uid="{00000000-0005-0000-0000-000031740000}"/>
    <cellStyle name="Note 4 2 2 3 2 15" xfId="29744" xr:uid="{00000000-0005-0000-0000-000032740000}"/>
    <cellStyle name="Note 4 2 2 3 2 15 2" xfId="29745" xr:uid="{00000000-0005-0000-0000-000033740000}"/>
    <cellStyle name="Note 4 2 2 3 2 15 2 2" xfId="29746" xr:uid="{00000000-0005-0000-0000-000034740000}"/>
    <cellStyle name="Note 4 2 2 3 2 15 3" xfId="29747" xr:uid="{00000000-0005-0000-0000-000035740000}"/>
    <cellStyle name="Note 4 2 2 3 2 16" xfId="29748" xr:uid="{00000000-0005-0000-0000-000036740000}"/>
    <cellStyle name="Note 4 2 2 3 2 16 2" xfId="29749" xr:uid="{00000000-0005-0000-0000-000037740000}"/>
    <cellStyle name="Note 4 2 2 3 2 16 2 2" xfId="29750" xr:uid="{00000000-0005-0000-0000-000038740000}"/>
    <cellStyle name="Note 4 2 2 3 2 16 3" xfId="29751" xr:uid="{00000000-0005-0000-0000-000039740000}"/>
    <cellStyle name="Note 4 2 2 3 2 17" xfId="29752" xr:uid="{00000000-0005-0000-0000-00003A740000}"/>
    <cellStyle name="Note 4 2 2 3 2 17 2" xfId="29753" xr:uid="{00000000-0005-0000-0000-00003B740000}"/>
    <cellStyle name="Note 4 2 2 3 2 17 2 2" xfId="29754" xr:uid="{00000000-0005-0000-0000-00003C740000}"/>
    <cellStyle name="Note 4 2 2 3 2 17 3" xfId="29755" xr:uid="{00000000-0005-0000-0000-00003D740000}"/>
    <cellStyle name="Note 4 2 2 3 2 18" xfId="29756" xr:uid="{00000000-0005-0000-0000-00003E740000}"/>
    <cellStyle name="Note 4 2 2 3 2 18 2" xfId="29757" xr:uid="{00000000-0005-0000-0000-00003F740000}"/>
    <cellStyle name="Note 4 2 2 3 2 18 2 2" xfId="29758" xr:uid="{00000000-0005-0000-0000-000040740000}"/>
    <cellStyle name="Note 4 2 2 3 2 18 3" xfId="29759" xr:uid="{00000000-0005-0000-0000-000041740000}"/>
    <cellStyle name="Note 4 2 2 3 2 19" xfId="29760" xr:uid="{00000000-0005-0000-0000-000042740000}"/>
    <cellStyle name="Note 4 2 2 3 2 19 2" xfId="29761" xr:uid="{00000000-0005-0000-0000-000043740000}"/>
    <cellStyle name="Note 4 2 2 3 2 19 2 2" xfId="29762" xr:uid="{00000000-0005-0000-0000-000044740000}"/>
    <cellStyle name="Note 4 2 2 3 2 19 3" xfId="29763" xr:uid="{00000000-0005-0000-0000-000045740000}"/>
    <cellStyle name="Note 4 2 2 3 2 2" xfId="29764" xr:uid="{00000000-0005-0000-0000-000046740000}"/>
    <cellStyle name="Note 4 2 2 3 2 2 2" xfId="29765" xr:uid="{00000000-0005-0000-0000-000047740000}"/>
    <cellStyle name="Note 4 2 2 3 2 2 2 2" xfId="29766" xr:uid="{00000000-0005-0000-0000-000048740000}"/>
    <cellStyle name="Note 4 2 2 3 2 2 3" xfId="29767" xr:uid="{00000000-0005-0000-0000-000049740000}"/>
    <cellStyle name="Note 4 2 2 3 2 2 4" xfId="29768" xr:uid="{00000000-0005-0000-0000-00004A740000}"/>
    <cellStyle name="Note 4 2 2 3 2 20" xfId="29769" xr:uid="{00000000-0005-0000-0000-00004B740000}"/>
    <cellStyle name="Note 4 2 2 3 2 20 2" xfId="29770" xr:uid="{00000000-0005-0000-0000-00004C740000}"/>
    <cellStyle name="Note 4 2 2 3 2 20 2 2" xfId="29771" xr:uid="{00000000-0005-0000-0000-00004D740000}"/>
    <cellStyle name="Note 4 2 2 3 2 20 3" xfId="29772" xr:uid="{00000000-0005-0000-0000-00004E740000}"/>
    <cellStyle name="Note 4 2 2 3 2 21" xfId="29773" xr:uid="{00000000-0005-0000-0000-00004F740000}"/>
    <cellStyle name="Note 4 2 2 3 2 21 2" xfId="29774" xr:uid="{00000000-0005-0000-0000-000050740000}"/>
    <cellStyle name="Note 4 2 2 3 2 22" xfId="29775" xr:uid="{00000000-0005-0000-0000-000051740000}"/>
    <cellStyle name="Note 4 2 2 3 2 23" xfId="29776" xr:uid="{00000000-0005-0000-0000-000052740000}"/>
    <cellStyle name="Note 4 2 2 3 2 3" xfId="29777" xr:uid="{00000000-0005-0000-0000-000053740000}"/>
    <cellStyle name="Note 4 2 2 3 2 3 2" xfId="29778" xr:uid="{00000000-0005-0000-0000-000054740000}"/>
    <cellStyle name="Note 4 2 2 3 2 3 2 2" xfId="29779" xr:uid="{00000000-0005-0000-0000-000055740000}"/>
    <cellStyle name="Note 4 2 2 3 2 3 3" xfId="29780" xr:uid="{00000000-0005-0000-0000-000056740000}"/>
    <cellStyle name="Note 4 2 2 3 2 3 4" xfId="29781" xr:uid="{00000000-0005-0000-0000-000057740000}"/>
    <cellStyle name="Note 4 2 2 3 2 4" xfId="29782" xr:uid="{00000000-0005-0000-0000-000058740000}"/>
    <cellStyle name="Note 4 2 2 3 2 4 2" xfId="29783" xr:uid="{00000000-0005-0000-0000-000059740000}"/>
    <cellStyle name="Note 4 2 2 3 2 4 2 2" xfId="29784" xr:uid="{00000000-0005-0000-0000-00005A740000}"/>
    <cellStyle name="Note 4 2 2 3 2 4 3" xfId="29785" xr:uid="{00000000-0005-0000-0000-00005B740000}"/>
    <cellStyle name="Note 4 2 2 3 2 5" xfId="29786" xr:uid="{00000000-0005-0000-0000-00005C740000}"/>
    <cellStyle name="Note 4 2 2 3 2 5 2" xfId="29787" xr:uid="{00000000-0005-0000-0000-00005D740000}"/>
    <cellStyle name="Note 4 2 2 3 2 5 2 2" xfId="29788" xr:uid="{00000000-0005-0000-0000-00005E740000}"/>
    <cellStyle name="Note 4 2 2 3 2 5 3" xfId="29789" xr:uid="{00000000-0005-0000-0000-00005F740000}"/>
    <cellStyle name="Note 4 2 2 3 2 6" xfId="29790" xr:uid="{00000000-0005-0000-0000-000060740000}"/>
    <cellStyle name="Note 4 2 2 3 2 6 2" xfId="29791" xr:uid="{00000000-0005-0000-0000-000061740000}"/>
    <cellStyle name="Note 4 2 2 3 2 6 2 2" xfId="29792" xr:uid="{00000000-0005-0000-0000-000062740000}"/>
    <cellStyle name="Note 4 2 2 3 2 6 3" xfId="29793" xr:uid="{00000000-0005-0000-0000-000063740000}"/>
    <cellStyle name="Note 4 2 2 3 2 7" xfId="29794" xr:uid="{00000000-0005-0000-0000-000064740000}"/>
    <cellStyle name="Note 4 2 2 3 2 7 2" xfId="29795" xr:uid="{00000000-0005-0000-0000-000065740000}"/>
    <cellStyle name="Note 4 2 2 3 2 7 2 2" xfId="29796" xr:uid="{00000000-0005-0000-0000-000066740000}"/>
    <cellStyle name="Note 4 2 2 3 2 7 3" xfId="29797" xr:uid="{00000000-0005-0000-0000-000067740000}"/>
    <cellStyle name="Note 4 2 2 3 2 8" xfId="29798" xr:uid="{00000000-0005-0000-0000-000068740000}"/>
    <cellStyle name="Note 4 2 2 3 2 8 2" xfId="29799" xr:uid="{00000000-0005-0000-0000-000069740000}"/>
    <cellStyle name="Note 4 2 2 3 2 8 2 2" xfId="29800" xr:uid="{00000000-0005-0000-0000-00006A740000}"/>
    <cellStyle name="Note 4 2 2 3 2 8 3" xfId="29801" xr:uid="{00000000-0005-0000-0000-00006B740000}"/>
    <cellStyle name="Note 4 2 2 3 2 9" xfId="29802" xr:uid="{00000000-0005-0000-0000-00006C740000}"/>
    <cellStyle name="Note 4 2 2 3 2 9 2" xfId="29803" xr:uid="{00000000-0005-0000-0000-00006D740000}"/>
    <cellStyle name="Note 4 2 2 3 2 9 2 2" xfId="29804" xr:uid="{00000000-0005-0000-0000-00006E740000}"/>
    <cellStyle name="Note 4 2 2 3 2 9 3" xfId="29805" xr:uid="{00000000-0005-0000-0000-00006F740000}"/>
    <cellStyle name="Note 4 2 2 3 20" xfId="29806" xr:uid="{00000000-0005-0000-0000-000070740000}"/>
    <cellStyle name="Note 4 2 2 3 3" xfId="29807" xr:uid="{00000000-0005-0000-0000-000071740000}"/>
    <cellStyle name="Note 4 2 2 3 3 2" xfId="29808" xr:uid="{00000000-0005-0000-0000-000072740000}"/>
    <cellStyle name="Note 4 2 2 3 3 2 2" xfId="29809" xr:uid="{00000000-0005-0000-0000-000073740000}"/>
    <cellStyle name="Note 4 2 2 3 3 3" xfId="29810" xr:uid="{00000000-0005-0000-0000-000074740000}"/>
    <cellStyle name="Note 4 2 2 3 3 4" xfId="29811" xr:uid="{00000000-0005-0000-0000-000075740000}"/>
    <cellStyle name="Note 4 2 2 3 4" xfId="29812" xr:uid="{00000000-0005-0000-0000-000076740000}"/>
    <cellStyle name="Note 4 2 2 3 4 2" xfId="29813" xr:uid="{00000000-0005-0000-0000-000077740000}"/>
    <cellStyle name="Note 4 2 2 3 4 2 2" xfId="29814" xr:uid="{00000000-0005-0000-0000-000078740000}"/>
    <cellStyle name="Note 4 2 2 3 4 3" xfId="29815" xr:uid="{00000000-0005-0000-0000-000079740000}"/>
    <cellStyle name="Note 4 2 2 3 4 4" xfId="29816" xr:uid="{00000000-0005-0000-0000-00007A740000}"/>
    <cellStyle name="Note 4 2 2 3 5" xfId="29817" xr:uid="{00000000-0005-0000-0000-00007B740000}"/>
    <cellStyle name="Note 4 2 2 3 5 2" xfId="29818" xr:uid="{00000000-0005-0000-0000-00007C740000}"/>
    <cellStyle name="Note 4 2 2 3 5 2 2" xfId="29819" xr:uid="{00000000-0005-0000-0000-00007D740000}"/>
    <cellStyle name="Note 4 2 2 3 5 3" xfId="29820" xr:uid="{00000000-0005-0000-0000-00007E740000}"/>
    <cellStyle name="Note 4 2 2 3 6" xfId="29821" xr:uid="{00000000-0005-0000-0000-00007F740000}"/>
    <cellStyle name="Note 4 2 2 3 6 2" xfId="29822" xr:uid="{00000000-0005-0000-0000-000080740000}"/>
    <cellStyle name="Note 4 2 2 3 6 2 2" xfId="29823" xr:uid="{00000000-0005-0000-0000-000081740000}"/>
    <cellStyle name="Note 4 2 2 3 6 3" xfId="29824" xr:uid="{00000000-0005-0000-0000-000082740000}"/>
    <cellStyle name="Note 4 2 2 3 7" xfId="29825" xr:uid="{00000000-0005-0000-0000-000083740000}"/>
    <cellStyle name="Note 4 2 2 3 7 2" xfId="29826" xr:uid="{00000000-0005-0000-0000-000084740000}"/>
    <cellStyle name="Note 4 2 2 3 7 2 2" xfId="29827" xr:uid="{00000000-0005-0000-0000-000085740000}"/>
    <cellStyle name="Note 4 2 2 3 7 3" xfId="29828" xr:uid="{00000000-0005-0000-0000-000086740000}"/>
    <cellStyle name="Note 4 2 2 3 8" xfId="29829" xr:uid="{00000000-0005-0000-0000-000087740000}"/>
    <cellStyle name="Note 4 2 2 3 8 2" xfId="29830" xr:uid="{00000000-0005-0000-0000-000088740000}"/>
    <cellStyle name="Note 4 2 2 3 8 2 2" xfId="29831" xr:uid="{00000000-0005-0000-0000-000089740000}"/>
    <cellStyle name="Note 4 2 2 3 8 3" xfId="29832" xr:uid="{00000000-0005-0000-0000-00008A740000}"/>
    <cellStyle name="Note 4 2 2 3 9" xfId="29833" xr:uid="{00000000-0005-0000-0000-00008B740000}"/>
    <cellStyle name="Note 4 2 2 3 9 2" xfId="29834" xr:uid="{00000000-0005-0000-0000-00008C740000}"/>
    <cellStyle name="Note 4 2 2 3 9 2 2" xfId="29835" xr:uid="{00000000-0005-0000-0000-00008D740000}"/>
    <cellStyle name="Note 4 2 2 3 9 3" xfId="29836" xr:uid="{00000000-0005-0000-0000-00008E740000}"/>
    <cellStyle name="Note 4 2 2 4" xfId="29837" xr:uid="{00000000-0005-0000-0000-00008F740000}"/>
    <cellStyle name="Note 4 2 2 4 10" xfId="29838" xr:uid="{00000000-0005-0000-0000-000090740000}"/>
    <cellStyle name="Note 4 2 2 4 10 2" xfId="29839" xr:uid="{00000000-0005-0000-0000-000091740000}"/>
    <cellStyle name="Note 4 2 2 4 10 2 2" xfId="29840" xr:uid="{00000000-0005-0000-0000-000092740000}"/>
    <cellStyle name="Note 4 2 2 4 10 3" xfId="29841" xr:uid="{00000000-0005-0000-0000-000093740000}"/>
    <cellStyle name="Note 4 2 2 4 11" xfId="29842" xr:uid="{00000000-0005-0000-0000-000094740000}"/>
    <cellStyle name="Note 4 2 2 4 11 2" xfId="29843" xr:uid="{00000000-0005-0000-0000-000095740000}"/>
    <cellStyle name="Note 4 2 2 4 11 2 2" xfId="29844" xr:uid="{00000000-0005-0000-0000-000096740000}"/>
    <cellStyle name="Note 4 2 2 4 11 3" xfId="29845" xr:uid="{00000000-0005-0000-0000-000097740000}"/>
    <cellStyle name="Note 4 2 2 4 12" xfId="29846" xr:uid="{00000000-0005-0000-0000-000098740000}"/>
    <cellStyle name="Note 4 2 2 4 12 2" xfId="29847" xr:uid="{00000000-0005-0000-0000-000099740000}"/>
    <cellStyle name="Note 4 2 2 4 12 2 2" xfId="29848" xr:uid="{00000000-0005-0000-0000-00009A740000}"/>
    <cellStyle name="Note 4 2 2 4 12 3" xfId="29849" xr:uid="{00000000-0005-0000-0000-00009B740000}"/>
    <cellStyle name="Note 4 2 2 4 13" xfId="29850" xr:uid="{00000000-0005-0000-0000-00009C740000}"/>
    <cellStyle name="Note 4 2 2 4 13 2" xfId="29851" xr:uid="{00000000-0005-0000-0000-00009D740000}"/>
    <cellStyle name="Note 4 2 2 4 13 2 2" xfId="29852" xr:uid="{00000000-0005-0000-0000-00009E740000}"/>
    <cellStyle name="Note 4 2 2 4 13 3" xfId="29853" xr:uid="{00000000-0005-0000-0000-00009F740000}"/>
    <cellStyle name="Note 4 2 2 4 14" xfId="29854" xr:uid="{00000000-0005-0000-0000-0000A0740000}"/>
    <cellStyle name="Note 4 2 2 4 14 2" xfId="29855" xr:uid="{00000000-0005-0000-0000-0000A1740000}"/>
    <cellStyle name="Note 4 2 2 4 14 2 2" xfId="29856" xr:uid="{00000000-0005-0000-0000-0000A2740000}"/>
    <cellStyle name="Note 4 2 2 4 14 3" xfId="29857" xr:uid="{00000000-0005-0000-0000-0000A3740000}"/>
    <cellStyle name="Note 4 2 2 4 15" xfId="29858" xr:uid="{00000000-0005-0000-0000-0000A4740000}"/>
    <cellStyle name="Note 4 2 2 4 15 2" xfId="29859" xr:uid="{00000000-0005-0000-0000-0000A5740000}"/>
    <cellStyle name="Note 4 2 2 4 15 2 2" xfId="29860" xr:uid="{00000000-0005-0000-0000-0000A6740000}"/>
    <cellStyle name="Note 4 2 2 4 15 3" xfId="29861" xr:uid="{00000000-0005-0000-0000-0000A7740000}"/>
    <cellStyle name="Note 4 2 2 4 16" xfId="29862" xr:uid="{00000000-0005-0000-0000-0000A8740000}"/>
    <cellStyle name="Note 4 2 2 4 16 2" xfId="29863" xr:uid="{00000000-0005-0000-0000-0000A9740000}"/>
    <cellStyle name="Note 4 2 2 4 16 2 2" xfId="29864" xr:uid="{00000000-0005-0000-0000-0000AA740000}"/>
    <cellStyle name="Note 4 2 2 4 16 3" xfId="29865" xr:uid="{00000000-0005-0000-0000-0000AB740000}"/>
    <cellStyle name="Note 4 2 2 4 17" xfId="29866" xr:uid="{00000000-0005-0000-0000-0000AC740000}"/>
    <cellStyle name="Note 4 2 2 4 17 2" xfId="29867" xr:uid="{00000000-0005-0000-0000-0000AD740000}"/>
    <cellStyle name="Note 4 2 2 4 17 2 2" xfId="29868" xr:uid="{00000000-0005-0000-0000-0000AE740000}"/>
    <cellStyle name="Note 4 2 2 4 17 3" xfId="29869" xr:uid="{00000000-0005-0000-0000-0000AF740000}"/>
    <cellStyle name="Note 4 2 2 4 18" xfId="29870" xr:uid="{00000000-0005-0000-0000-0000B0740000}"/>
    <cellStyle name="Note 4 2 2 4 18 2" xfId="29871" xr:uid="{00000000-0005-0000-0000-0000B1740000}"/>
    <cellStyle name="Note 4 2 2 4 18 2 2" xfId="29872" xr:uid="{00000000-0005-0000-0000-0000B2740000}"/>
    <cellStyle name="Note 4 2 2 4 18 3" xfId="29873" xr:uid="{00000000-0005-0000-0000-0000B3740000}"/>
    <cellStyle name="Note 4 2 2 4 19" xfId="29874" xr:uid="{00000000-0005-0000-0000-0000B4740000}"/>
    <cellStyle name="Note 4 2 2 4 19 2" xfId="29875" xr:uid="{00000000-0005-0000-0000-0000B5740000}"/>
    <cellStyle name="Note 4 2 2 4 19 2 2" xfId="29876" xr:uid="{00000000-0005-0000-0000-0000B6740000}"/>
    <cellStyle name="Note 4 2 2 4 19 3" xfId="29877" xr:uid="{00000000-0005-0000-0000-0000B7740000}"/>
    <cellStyle name="Note 4 2 2 4 2" xfId="29878" xr:uid="{00000000-0005-0000-0000-0000B8740000}"/>
    <cellStyle name="Note 4 2 2 4 2 10" xfId="29879" xr:uid="{00000000-0005-0000-0000-0000B9740000}"/>
    <cellStyle name="Note 4 2 2 4 2 10 2" xfId="29880" xr:uid="{00000000-0005-0000-0000-0000BA740000}"/>
    <cellStyle name="Note 4 2 2 4 2 10 2 2" xfId="29881" xr:uid="{00000000-0005-0000-0000-0000BB740000}"/>
    <cellStyle name="Note 4 2 2 4 2 10 3" xfId="29882" xr:uid="{00000000-0005-0000-0000-0000BC740000}"/>
    <cellStyle name="Note 4 2 2 4 2 11" xfId="29883" xr:uid="{00000000-0005-0000-0000-0000BD740000}"/>
    <cellStyle name="Note 4 2 2 4 2 11 2" xfId="29884" xr:uid="{00000000-0005-0000-0000-0000BE740000}"/>
    <cellStyle name="Note 4 2 2 4 2 11 2 2" xfId="29885" xr:uid="{00000000-0005-0000-0000-0000BF740000}"/>
    <cellStyle name="Note 4 2 2 4 2 11 3" xfId="29886" xr:uid="{00000000-0005-0000-0000-0000C0740000}"/>
    <cellStyle name="Note 4 2 2 4 2 12" xfId="29887" xr:uid="{00000000-0005-0000-0000-0000C1740000}"/>
    <cellStyle name="Note 4 2 2 4 2 12 2" xfId="29888" xr:uid="{00000000-0005-0000-0000-0000C2740000}"/>
    <cellStyle name="Note 4 2 2 4 2 12 2 2" xfId="29889" xr:uid="{00000000-0005-0000-0000-0000C3740000}"/>
    <cellStyle name="Note 4 2 2 4 2 12 3" xfId="29890" xr:uid="{00000000-0005-0000-0000-0000C4740000}"/>
    <cellStyle name="Note 4 2 2 4 2 13" xfId="29891" xr:uid="{00000000-0005-0000-0000-0000C5740000}"/>
    <cellStyle name="Note 4 2 2 4 2 13 2" xfId="29892" xr:uid="{00000000-0005-0000-0000-0000C6740000}"/>
    <cellStyle name="Note 4 2 2 4 2 13 2 2" xfId="29893" xr:uid="{00000000-0005-0000-0000-0000C7740000}"/>
    <cellStyle name="Note 4 2 2 4 2 13 3" xfId="29894" xr:uid="{00000000-0005-0000-0000-0000C8740000}"/>
    <cellStyle name="Note 4 2 2 4 2 14" xfId="29895" xr:uid="{00000000-0005-0000-0000-0000C9740000}"/>
    <cellStyle name="Note 4 2 2 4 2 14 2" xfId="29896" xr:uid="{00000000-0005-0000-0000-0000CA740000}"/>
    <cellStyle name="Note 4 2 2 4 2 14 2 2" xfId="29897" xr:uid="{00000000-0005-0000-0000-0000CB740000}"/>
    <cellStyle name="Note 4 2 2 4 2 14 3" xfId="29898" xr:uid="{00000000-0005-0000-0000-0000CC740000}"/>
    <cellStyle name="Note 4 2 2 4 2 15" xfId="29899" xr:uid="{00000000-0005-0000-0000-0000CD740000}"/>
    <cellStyle name="Note 4 2 2 4 2 15 2" xfId="29900" xr:uid="{00000000-0005-0000-0000-0000CE740000}"/>
    <cellStyle name="Note 4 2 2 4 2 15 2 2" xfId="29901" xr:uid="{00000000-0005-0000-0000-0000CF740000}"/>
    <cellStyle name="Note 4 2 2 4 2 15 3" xfId="29902" xr:uid="{00000000-0005-0000-0000-0000D0740000}"/>
    <cellStyle name="Note 4 2 2 4 2 16" xfId="29903" xr:uid="{00000000-0005-0000-0000-0000D1740000}"/>
    <cellStyle name="Note 4 2 2 4 2 16 2" xfId="29904" xr:uid="{00000000-0005-0000-0000-0000D2740000}"/>
    <cellStyle name="Note 4 2 2 4 2 16 2 2" xfId="29905" xr:uid="{00000000-0005-0000-0000-0000D3740000}"/>
    <cellStyle name="Note 4 2 2 4 2 16 3" xfId="29906" xr:uid="{00000000-0005-0000-0000-0000D4740000}"/>
    <cellStyle name="Note 4 2 2 4 2 17" xfId="29907" xr:uid="{00000000-0005-0000-0000-0000D5740000}"/>
    <cellStyle name="Note 4 2 2 4 2 17 2" xfId="29908" xr:uid="{00000000-0005-0000-0000-0000D6740000}"/>
    <cellStyle name="Note 4 2 2 4 2 17 2 2" xfId="29909" xr:uid="{00000000-0005-0000-0000-0000D7740000}"/>
    <cellStyle name="Note 4 2 2 4 2 17 3" xfId="29910" xr:uid="{00000000-0005-0000-0000-0000D8740000}"/>
    <cellStyle name="Note 4 2 2 4 2 18" xfId="29911" xr:uid="{00000000-0005-0000-0000-0000D9740000}"/>
    <cellStyle name="Note 4 2 2 4 2 18 2" xfId="29912" xr:uid="{00000000-0005-0000-0000-0000DA740000}"/>
    <cellStyle name="Note 4 2 2 4 2 18 2 2" xfId="29913" xr:uid="{00000000-0005-0000-0000-0000DB740000}"/>
    <cellStyle name="Note 4 2 2 4 2 18 3" xfId="29914" xr:uid="{00000000-0005-0000-0000-0000DC740000}"/>
    <cellStyle name="Note 4 2 2 4 2 19" xfId="29915" xr:uid="{00000000-0005-0000-0000-0000DD740000}"/>
    <cellStyle name="Note 4 2 2 4 2 19 2" xfId="29916" xr:uid="{00000000-0005-0000-0000-0000DE740000}"/>
    <cellStyle name="Note 4 2 2 4 2 19 2 2" xfId="29917" xr:uid="{00000000-0005-0000-0000-0000DF740000}"/>
    <cellStyle name="Note 4 2 2 4 2 19 3" xfId="29918" xr:uid="{00000000-0005-0000-0000-0000E0740000}"/>
    <cellStyle name="Note 4 2 2 4 2 2" xfId="29919" xr:uid="{00000000-0005-0000-0000-0000E1740000}"/>
    <cellStyle name="Note 4 2 2 4 2 2 2" xfId="29920" xr:uid="{00000000-0005-0000-0000-0000E2740000}"/>
    <cellStyle name="Note 4 2 2 4 2 2 2 2" xfId="29921" xr:uid="{00000000-0005-0000-0000-0000E3740000}"/>
    <cellStyle name="Note 4 2 2 4 2 2 3" xfId="29922" xr:uid="{00000000-0005-0000-0000-0000E4740000}"/>
    <cellStyle name="Note 4 2 2 4 2 2 4" xfId="29923" xr:uid="{00000000-0005-0000-0000-0000E5740000}"/>
    <cellStyle name="Note 4 2 2 4 2 20" xfId="29924" xr:uid="{00000000-0005-0000-0000-0000E6740000}"/>
    <cellStyle name="Note 4 2 2 4 2 20 2" xfId="29925" xr:uid="{00000000-0005-0000-0000-0000E7740000}"/>
    <cellStyle name="Note 4 2 2 4 2 20 2 2" xfId="29926" xr:uid="{00000000-0005-0000-0000-0000E8740000}"/>
    <cellStyle name="Note 4 2 2 4 2 20 3" xfId="29927" xr:uid="{00000000-0005-0000-0000-0000E9740000}"/>
    <cellStyle name="Note 4 2 2 4 2 21" xfId="29928" xr:uid="{00000000-0005-0000-0000-0000EA740000}"/>
    <cellStyle name="Note 4 2 2 4 2 21 2" xfId="29929" xr:uid="{00000000-0005-0000-0000-0000EB740000}"/>
    <cellStyle name="Note 4 2 2 4 2 22" xfId="29930" xr:uid="{00000000-0005-0000-0000-0000EC740000}"/>
    <cellStyle name="Note 4 2 2 4 2 23" xfId="29931" xr:uid="{00000000-0005-0000-0000-0000ED740000}"/>
    <cellStyle name="Note 4 2 2 4 2 3" xfId="29932" xr:uid="{00000000-0005-0000-0000-0000EE740000}"/>
    <cellStyle name="Note 4 2 2 4 2 3 2" xfId="29933" xr:uid="{00000000-0005-0000-0000-0000EF740000}"/>
    <cellStyle name="Note 4 2 2 4 2 3 2 2" xfId="29934" xr:uid="{00000000-0005-0000-0000-0000F0740000}"/>
    <cellStyle name="Note 4 2 2 4 2 3 3" xfId="29935" xr:uid="{00000000-0005-0000-0000-0000F1740000}"/>
    <cellStyle name="Note 4 2 2 4 2 4" xfId="29936" xr:uid="{00000000-0005-0000-0000-0000F2740000}"/>
    <cellStyle name="Note 4 2 2 4 2 4 2" xfId="29937" xr:uid="{00000000-0005-0000-0000-0000F3740000}"/>
    <cellStyle name="Note 4 2 2 4 2 4 2 2" xfId="29938" xr:uid="{00000000-0005-0000-0000-0000F4740000}"/>
    <cellStyle name="Note 4 2 2 4 2 4 3" xfId="29939" xr:uid="{00000000-0005-0000-0000-0000F5740000}"/>
    <cellStyle name="Note 4 2 2 4 2 5" xfId="29940" xr:uid="{00000000-0005-0000-0000-0000F6740000}"/>
    <cellStyle name="Note 4 2 2 4 2 5 2" xfId="29941" xr:uid="{00000000-0005-0000-0000-0000F7740000}"/>
    <cellStyle name="Note 4 2 2 4 2 5 2 2" xfId="29942" xr:uid="{00000000-0005-0000-0000-0000F8740000}"/>
    <cellStyle name="Note 4 2 2 4 2 5 3" xfId="29943" xr:uid="{00000000-0005-0000-0000-0000F9740000}"/>
    <cellStyle name="Note 4 2 2 4 2 6" xfId="29944" xr:uid="{00000000-0005-0000-0000-0000FA740000}"/>
    <cellStyle name="Note 4 2 2 4 2 6 2" xfId="29945" xr:uid="{00000000-0005-0000-0000-0000FB740000}"/>
    <cellStyle name="Note 4 2 2 4 2 6 2 2" xfId="29946" xr:uid="{00000000-0005-0000-0000-0000FC740000}"/>
    <cellStyle name="Note 4 2 2 4 2 6 3" xfId="29947" xr:uid="{00000000-0005-0000-0000-0000FD740000}"/>
    <cellStyle name="Note 4 2 2 4 2 7" xfId="29948" xr:uid="{00000000-0005-0000-0000-0000FE740000}"/>
    <cellStyle name="Note 4 2 2 4 2 7 2" xfId="29949" xr:uid="{00000000-0005-0000-0000-0000FF740000}"/>
    <cellStyle name="Note 4 2 2 4 2 7 2 2" xfId="29950" xr:uid="{00000000-0005-0000-0000-000000750000}"/>
    <cellStyle name="Note 4 2 2 4 2 7 3" xfId="29951" xr:uid="{00000000-0005-0000-0000-000001750000}"/>
    <cellStyle name="Note 4 2 2 4 2 8" xfId="29952" xr:uid="{00000000-0005-0000-0000-000002750000}"/>
    <cellStyle name="Note 4 2 2 4 2 8 2" xfId="29953" xr:uid="{00000000-0005-0000-0000-000003750000}"/>
    <cellStyle name="Note 4 2 2 4 2 8 2 2" xfId="29954" xr:uid="{00000000-0005-0000-0000-000004750000}"/>
    <cellStyle name="Note 4 2 2 4 2 8 3" xfId="29955" xr:uid="{00000000-0005-0000-0000-000005750000}"/>
    <cellStyle name="Note 4 2 2 4 2 9" xfId="29956" xr:uid="{00000000-0005-0000-0000-000006750000}"/>
    <cellStyle name="Note 4 2 2 4 2 9 2" xfId="29957" xr:uid="{00000000-0005-0000-0000-000007750000}"/>
    <cellStyle name="Note 4 2 2 4 2 9 2 2" xfId="29958" xr:uid="{00000000-0005-0000-0000-000008750000}"/>
    <cellStyle name="Note 4 2 2 4 2 9 3" xfId="29959" xr:uid="{00000000-0005-0000-0000-000009750000}"/>
    <cellStyle name="Note 4 2 2 4 20" xfId="29960" xr:uid="{00000000-0005-0000-0000-00000A750000}"/>
    <cellStyle name="Note 4 2 2 4 20 2" xfId="29961" xr:uid="{00000000-0005-0000-0000-00000B750000}"/>
    <cellStyle name="Note 4 2 2 4 20 2 2" xfId="29962" xr:uid="{00000000-0005-0000-0000-00000C750000}"/>
    <cellStyle name="Note 4 2 2 4 20 3" xfId="29963" xr:uid="{00000000-0005-0000-0000-00000D750000}"/>
    <cellStyle name="Note 4 2 2 4 21" xfId="29964" xr:uid="{00000000-0005-0000-0000-00000E750000}"/>
    <cellStyle name="Note 4 2 2 4 21 2" xfId="29965" xr:uid="{00000000-0005-0000-0000-00000F750000}"/>
    <cellStyle name="Note 4 2 2 4 21 2 2" xfId="29966" xr:uid="{00000000-0005-0000-0000-000010750000}"/>
    <cellStyle name="Note 4 2 2 4 21 3" xfId="29967" xr:uid="{00000000-0005-0000-0000-000011750000}"/>
    <cellStyle name="Note 4 2 2 4 22" xfId="29968" xr:uid="{00000000-0005-0000-0000-000012750000}"/>
    <cellStyle name="Note 4 2 2 4 22 2" xfId="29969" xr:uid="{00000000-0005-0000-0000-000013750000}"/>
    <cellStyle name="Note 4 2 2 4 23" xfId="29970" xr:uid="{00000000-0005-0000-0000-000014750000}"/>
    <cellStyle name="Note 4 2 2 4 24" xfId="29971" xr:uid="{00000000-0005-0000-0000-000015750000}"/>
    <cellStyle name="Note 4 2 2 4 3" xfId="29972" xr:uid="{00000000-0005-0000-0000-000016750000}"/>
    <cellStyle name="Note 4 2 2 4 3 2" xfId="29973" xr:uid="{00000000-0005-0000-0000-000017750000}"/>
    <cellStyle name="Note 4 2 2 4 3 2 2" xfId="29974" xr:uid="{00000000-0005-0000-0000-000018750000}"/>
    <cellStyle name="Note 4 2 2 4 3 3" xfId="29975" xr:uid="{00000000-0005-0000-0000-000019750000}"/>
    <cellStyle name="Note 4 2 2 4 3 4" xfId="29976" xr:uid="{00000000-0005-0000-0000-00001A750000}"/>
    <cellStyle name="Note 4 2 2 4 4" xfId="29977" xr:uid="{00000000-0005-0000-0000-00001B750000}"/>
    <cellStyle name="Note 4 2 2 4 4 2" xfId="29978" xr:uid="{00000000-0005-0000-0000-00001C750000}"/>
    <cellStyle name="Note 4 2 2 4 4 2 2" xfId="29979" xr:uid="{00000000-0005-0000-0000-00001D750000}"/>
    <cellStyle name="Note 4 2 2 4 4 3" xfId="29980" xr:uid="{00000000-0005-0000-0000-00001E750000}"/>
    <cellStyle name="Note 4 2 2 4 4 4" xfId="29981" xr:uid="{00000000-0005-0000-0000-00001F750000}"/>
    <cellStyle name="Note 4 2 2 4 5" xfId="29982" xr:uid="{00000000-0005-0000-0000-000020750000}"/>
    <cellStyle name="Note 4 2 2 4 5 2" xfId="29983" xr:uid="{00000000-0005-0000-0000-000021750000}"/>
    <cellStyle name="Note 4 2 2 4 5 2 2" xfId="29984" xr:uid="{00000000-0005-0000-0000-000022750000}"/>
    <cellStyle name="Note 4 2 2 4 5 3" xfId="29985" xr:uid="{00000000-0005-0000-0000-000023750000}"/>
    <cellStyle name="Note 4 2 2 4 6" xfId="29986" xr:uid="{00000000-0005-0000-0000-000024750000}"/>
    <cellStyle name="Note 4 2 2 4 6 2" xfId="29987" xr:uid="{00000000-0005-0000-0000-000025750000}"/>
    <cellStyle name="Note 4 2 2 4 6 2 2" xfId="29988" xr:uid="{00000000-0005-0000-0000-000026750000}"/>
    <cellStyle name="Note 4 2 2 4 6 3" xfId="29989" xr:uid="{00000000-0005-0000-0000-000027750000}"/>
    <cellStyle name="Note 4 2 2 4 7" xfId="29990" xr:uid="{00000000-0005-0000-0000-000028750000}"/>
    <cellStyle name="Note 4 2 2 4 7 2" xfId="29991" xr:uid="{00000000-0005-0000-0000-000029750000}"/>
    <cellStyle name="Note 4 2 2 4 7 2 2" xfId="29992" xr:uid="{00000000-0005-0000-0000-00002A750000}"/>
    <cellStyle name="Note 4 2 2 4 7 3" xfId="29993" xr:uid="{00000000-0005-0000-0000-00002B750000}"/>
    <cellStyle name="Note 4 2 2 4 8" xfId="29994" xr:uid="{00000000-0005-0000-0000-00002C750000}"/>
    <cellStyle name="Note 4 2 2 4 8 2" xfId="29995" xr:uid="{00000000-0005-0000-0000-00002D750000}"/>
    <cellStyle name="Note 4 2 2 4 8 2 2" xfId="29996" xr:uid="{00000000-0005-0000-0000-00002E750000}"/>
    <cellStyle name="Note 4 2 2 4 8 3" xfId="29997" xr:uid="{00000000-0005-0000-0000-00002F750000}"/>
    <cellStyle name="Note 4 2 2 4 9" xfId="29998" xr:uid="{00000000-0005-0000-0000-000030750000}"/>
    <cellStyle name="Note 4 2 2 4 9 2" xfId="29999" xr:uid="{00000000-0005-0000-0000-000031750000}"/>
    <cellStyle name="Note 4 2 2 4 9 2 2" xfId="30000" xr:uid="{00000000-0005-0000-0000-000032750000}"/>
    <cellStyle name="Note 4 2 2 4 9 3" xfId="30001" xr:uid="{00000000-0005-0000-0000-000033750000}"/>
    <cellStyle name="Note 4 2 2 5" xfId="30002" xr:uid="{00000000-0005-0000-0000-000034750000}"/>
    <cellStyle name="Note 4 2 2 5 10" xfId="30003" xr:uid="{00000000-0005-0000-0000-000035750000}"/>
    <cellStyle name="Note 4 2 2 5 10 2" xfId="30004" xr:uid="{00000000-0005-0000-0000-000036750000}"/>
    <cellStyle name="Note 4 2 2 5 10 2 2" xfId="30005" xr:uid="{00000000-0005-0000-0000-000037750000}"/>
    <cellStyle name="Note 4 2 2 5 10 3" xfId="30006" xr:uid="{00000000-0005-0000-0000-000038750000}"/>
    <cellStyle name="Note 4 2 2 5 11" xfId="30007" xr:uid="{00000000-0005-0000-0000-000039750000}"/>
    <cellStyle name="Note 4 2 2 5 11 2" xfId="30008" xr:uid="{00000000-0005-0000-0000-00003A750000}"/>
    <cellStyle name="Note 4 2 2 5 11 2 2" xfId="30009" xr:uid="{00000000-0005-0000-0000-00003B750000}"/>
    <cellStyle name="Note 4 2 2 5 11 3" xfId="30010" xr:uid="{00000000-0005-0000-0000-00003C750000}"/>
    <cellStyle name="Note 4 2 2 5 12" xfId="30011" xr:uid="{00000000-0005-0000-0000-00003D750000}"/>
    <cellStyle name="Note 4 2 2 5 12 2" xfId="30012" xr:uid="{00000000-0005-0000-0000-00003E750000}"/>
    <cellStyle name="Note 4 2 2 5 12 2 2" xfId="30013" xr:uid="{00000000-0005-0000-0000-00003F750000}"/>
    <cellStyle name="Note 4 2 2 5 12 3" xfId="30014" xr:uid="{00000000-0005-0000-0000-000040750000}"/>
    <cellStyle name="Note 4 2 2 5 13" xfId="30015" xr:uid="{00000000-0005-0000-0000-000041750000}"/>
    <cellStyle name="Note 4 2 2 5 13 2" xfId="30016" xr:uid="{00000000-0005-0000-0000-000042750000}"/>
    <cellStyle name="Note 4 2 2 5 13 2 2" xfId="30017" xr:uid="{00000000-0005-0000-0000-000043750000}"/>
    <cellStyle name="Note 4 2 2 5 13 3" xfId="30018" xr:uid="{00000000-0005-0000-0000-000044750000}"/>
    <cellStyle name="Note 4 2 2 5 14" xfId="30019" xr:uid="{00000000-0005-0000-0000-000045750000}"/>
    <cellStyle name="Note 4 2 2 5 14 2" xfId="30020" xr:uid="{00000000-0005-0000-0000-000046750000}"/>
    <cellStyle name="Note 4 2 2 5 14 2 2" xfId="30021" xr:uid="{00000000-0005-0000-0000-000047750000}"/>
    <cellStyle name="Note 4 2 2 5 14 3" xfId="30022" xr:uid="{00000000-0005-0000-0000-000048750000}"/>
    <cellStyle name="Note 4 2 2 5 15" xfId="30023" xr:uid="{00000000-0005-0000-0000-000049750000}"/>
    <cellStyle name="Note 4 2 2 5 15 2" xfId="30024" xr:uid="{00000000-0005-0000-0000-00004A750000}"/>
    <cellStyle name="Note 4 2 2 5 15 2 2" xfId="30025" xr:uid="{00000000-0005-0000-0000-00004B750000}"/>
    <cellStyle name="Note 4 2 2 5 15 3" xfId="30026" xr:uid="{00000000-0005-0000-0000-00004C750000}"/>
    <cellStyle name="Note 4 2 2 5 16" xfId="30027" xr:uid="{00000000-0005-0000-0000-00004D750000}"/>
    <cellStyle name="Note 4 2 2 5 16 2" xfId="30028" xr:uid="{00000000-0005-0000-0000-00004E750000}"/>
    <cellStyle name="Note 4 2 2 5 16 2 2" xfId="30029" xr:uid="{00000000-0005-0000-0000-00004F750000}"/>
    <cellStyle name="Note 4 2 2 5 16 3" xfId="30030" xr:uid="{00000000-0005-0000-0000-000050750000}"/>
    <cellStyle name="Note 4 2 2 5 17" xfId="30031" xr:uid="{00000000-0005-0000-0000-000051750000}"/>
    <cellStyle name="Note 4 2 2 5 17 2" xfId="30032" xr:uid="{00000000-0005-0000-0000-000052750000}"/>
    <cellStyle name="Note 4 2 2 5 17 2 2" xfId="30033" xr:uid="{00000000-0005-0000-0000-000053750000}"/>
    <cellStyle name="Note 4 2 2 5 17 3" xfId="30034" xr:uid="{00000000-0005-0000-0000-000054750000}"/>
    <cellStyle name="Note 4 2 2 5 18" xfId="30035" xr:uid="{00000000-0005-0000-0000-000055750000}"/>
    <cellStyle name="Note 4 2 2 5 18 2" xfId="30036" xr:uid="{00000000-0005-0000-0000-000056750000}"/>
    <cellStyle name="Note 4 2 2 5 18 2 2" xfId="30037" xr:uid="{00000000-0005-0000-0000-000057750000}"/>
    <cellStyle name="Note 4 2 2 5 18 3" xfId="30038" xr:uid="{00000000-0005-0000-0000-000058750000}"/>
    <cellStyle name="Note 4 2 2 5 19" xfId="30039" xr:uid="{00000000-0005-0000-0000-000059750000}"/>
    <cellStyle name="Note 4 2 2 5 19 2" xfId="30040" xr:uid="{00000000-0005-0000-0000-00005A750000}"/>
    <cellStyle name="Note 4 2 2 5 19 2 2" xfId="30041" xr:uid="{00000000-0005-0000-0000-00005B750000}"/>
    <cellStyle name="Note 4 2 2 5 19 3" xfId="30042" xr:uid="{00000000-0005-0000-0000-00005C750000}"/>
    <cellStyle name="Note 4 2 2 5 2" xfId="30043" xr:uid="{00000000-0005-0000-0000-00005D750000}"/>
    <cellStyle name="Note 4 2 2 5 2 2" xfId="30044" xr:uid="{00000000-0005-0000-0000-00005E750000}"/>
    <cellStyle name="Note 4 2 2 5 2 2 2" xfId="30045" xr:uid="{00000000-0005-0000-0000-00005F750000}"/>
    <cellStyle name="Note 4 2 2 5 2 3" xfId="30046" xr:uid="{00000000-0005-0000-0000-000060750000}"/>
    <cellStyle name="Note 4 2 2 5 2 4" xfId="30047" xr:uid="{00000000-0005-0000-0000-000061750000}"/>
    <cellStyle name="Note 4 2 2 5 20" xfId="30048" xr:uid="{00000000-0005-0000-0000-000062750000}"/>
    <cellStyle name="Note 4 2 2 5 20 2" xfId="30049" xr:uid="{00000000-0005-0000-0000-000063750000}"/>
    <cellStyle name="Note 4 2 2 5 20 2 2" xfId="30050" xr:uid="{00000000-0005-0000-0000-000064750000}"/>
    <cellStyle name="Note 4 2 2 5 20 3" xfId="30051" xr:uid="{00000000-0005-0000-0000-000065750000}"/>
    <cellStyle name="Note 4 2 2 5 21" xfId="30052" xr:uid="{00000000-0005-0000-0000-000066750000}"/>
    <cellStyle name="Note 4 2 2 5 21 2" xfId="30053" xr:uid="{00000000-0005-0000-0000-000067750000}"/>
    <cellStyle name="Note 4 2 2 5 22" xfId="30054" xr:uid="{00000000-0005-0000-0000-000068750000}"/>
    <cellStyle name="Note 4 2 2 5 23" xfId="30055" xr:uid="{00000000-0005-0000-0000-000069750000}"/>
    <cellStyle name="Note 4 2 2 5 3" xfId="30056" xr:uid="{00000000-0005-0000-0000-00006A750000}"/>
    <cellStyle name="Note 4 2 2 5 3 2" xfId="30057" xr:uid="{00000000-0005-0000-0000-00006B750000}"/>
    <cellStyle name="Note 4 2 2 5 3 2 2" xfId="30058" xr:uid="{00000000-0005-0000-0000-00006C750000}"/>
    <cellStyle name="Note 4 2 2 5 3 3" xfId="30059" xr:uid="{00000000-0005-0000-0000-00006D750000}"/>
    <cellStyle name="Note 4 2 2 5 4" xfId="30060" xr:uid="{00000000-0005-0000-0000-00006E750000}"/>
    <cellStyle name="Note 4 2 2 5 4 2" xfId="30061" xr:uid="{00000000-0005-0000-0000-00006F750000}"/>
    <cellStyle name="Note 4 2 2 5 4 2 2" xfId="30062" xr:uid="{00000000-0005-0000-0000-000070750000}"/>
    <cellStyle name="Note 4 2 2 5 4 3" xfId="30063" xr:uid="{00000000-0005-0000-0000-000071750000}"/>
    <cellStyle name="Note 4 2 2 5 5" xfId="30064" xr:uid="{00000000-0005-0000-0000-000072750000}"/>
    <cellStyle name="Note 4 2 2 5 5 2" xfId="30065" xr:uid="{00000000-0005-0000-0000-000073750000}"/>
    <cellStyle name="Note 4 2 2 5 5 2 2" xfId="30066" xr:uid="{00000000-0005-0000-0000-000074750000}"/>
    <cellStyle name="Note 4 2 2 5 5 3" xfId="30067" xr:uid="{00000000-0005-0000-0000-000075750000}"/>
    <cellStyle name="Note 4 2 2 5 6" xfId="30068" xr:uid="{00000000-0005-0000-0000-000076750000}"/>
    <cellStyle name="Note 4 2 2 5 6 2" xfId="30069" xr:uid="{00000000-0005-0000-0000-000077750000}"/>
    <cellStyle name="Note 4 2 2 5 6 2 2" xfId="30070" xr:uid="{00000000-0005-0000-0000-000078750000}"/>
    <cellStyle name="Note 4 2 2 5 6 3" xfId="30071" xr:uid="{00000000-0005-0000-0000-000079750000}"/>
    <cellStyle name="Note 4 2 2 5 7" xfId="30072" xr:uid="{00000000-0005-0000-0000-00007A750000}"/>
    <cellStyle name="Note 4 2 2 5 7 2" xfId="30073" xr:uid="{00000000-0005-0000-0000-00007B750000}"/>
    <cellStyle name="Note 4 2 2 5 7 2 2" xfId="30074" xr:uid="{00000000-0005-0000-0000-00007C750000}"/>
    <cellStyle name="Note 4 2 2 5 7 3" xfId="30075" xr:uid="{00000000-0005-0000-0000-00007D750000}"/>
    <cellStyle name="Note 4 2 2 5 8" xfId="30076" xr:uid="{00000000-0005-0000-0000-00007E750000}"/>
    <cellStyle name="Note 4 2 2 5 8 2" xfId="30077" xr:uid="{00000000-0005-0000-0000-00007F750000}"/>
    <cellStyle name="Note 4 2 2 5 8 2 2" xfId="30078" xr:uid="{00000000-0005-0000-0000-000080750000}"/>
    <cellStyle name="Note 4 2 2 5 8 3" xfId="30079" xr:uid="{00000000-0005-0000-0000-000081750000}"/>
    <cellStyle name="Note 4 2 2 5 9" xfId="30080" xr:uid="{00000000-0005-0000-0000-000082750000}"/>
    <cellStyle name="Note 4 2 2 5 9 2" xfId="30081" xr:uid="{00000000-0005-0000-0000-000083750000}"/>
    <cellStyle name="Note 4 2 2 5 9 2 2" xfId="30082" xr:uid="{00000000-0005-0000-0000-000084750000}"/>
    <cellStyle name="Note 4 2 2 5 9 3" xfId="30083" xr:uid="{00000000-0005-0000-0000-000085750000}"/>
    <cellStyle name="Note 4 2 2 6" xfId="30084" xr:uid="{00000000-0005-0000-0000-000086750000}"/>
    <cellStyle name="Note 4 2 2 6 2" xfId="30085" xr:uid="{00000000-0005-0000-0000-000087750000}"/>
    <cellStyle name="Note 4 2 2 6 2 2" xfId="30086" xr:uid="{00000000-0005-0000-0000-000088750000}"/>
    <cellStyle name="Note 4 2 2 6 3" xfId="30087" xr:uid="{00000000-0005-0000-0000-000089750000}"/>
    <cellStyle name="Note 4 2 2 6 4" xfId="30088" xr:uid="{00000000-0005-0000-0000-00008A750000}"/>
    <cellStyle name="Note 4 2 2 7" xfId="30089" xr:uid="{00000000-0005-0000-0000-00008B750000}"/>
    <cellStyle name="Note 4 2 2 7 2" xfId="30090" xr:uid="{00000000-0005-0000-0000-00008C750000}"/>
    <cellStyle name="Note 4 2 2 7 2 2" xfId="30091" xr:uid="{00000000-0005-0000-0000-00008D750000}"/>
    <cellStyle name="Note 4 2 2 7 3" xfId="30092" xr:uid="{00000000-0005-0000-0000-00008E750000}"/>
    <cellStyle name="Note 4 2 2 8" xfId="30093" xr:uid="{00000000-0005-0000-0000-00008F750000}"/>
    <cellStyle name="Note 4 2 2 8 2" xfId="30094" xr:uid="{00000000-0005-0000-0000-000090750000}"/>
    <cellStyle name="Note 4 2 2 8 2 2" xfId="30095" xr:uid="{00000000-0005-0000-0000-000091750000}"/>
    <cellStyle name="Note 4 2 2 8 3" xfId="30096" xr:uid="{00000000-0005-0000-0000-000092750000}"/>
    <cellStyle name="Note 4 2 2 9" xfId="30097" xr:uid="{00000000-0005-0000-0000-000093750000}"/>
    <cellStyle name="Note 4 2 2 9 2" xfId="30098" xr:uid="{00000000-0005-0000-0000-000094750000}"/>
    <cellStyle name="Note 4 2 2 9 2 2" xfId="30099" xr:uid="{00000000-0005-0000-0000-000095750000}"/>
    <cellStyle name="Note 4 2 2 9 3" xfId="30100" xr:uid="{00000000-0005-0000-0000-000096750000}"/>
    <cellStyle name="Note 4 2 20" xfId="30101" xr:uid="{00000000-0005-0000-0000-000097750000}"/>
    <cellStyle name="Note 4 2 20 2" xfId="30102" xr:uid="{00000000-0005-0000-0000-000098750000}"/>
    <cellStyle name="Note 4 2 20 2 2" xfId="30103" xr:uid="{00000000-0005-0000-0000-000099750000}"/>
    <cellStyle name="Note 4 2 20 3" xfId="30104" xr:uid="{00000000-0005-0000-0000-00009A750000}"/>
    <cellStyle name="Note 4 2 21" xfId="30105" xr:uid="{00000000-0005-0000-0000-00009B750000}"/>
    <cellStyle name="Note 4 2 21 2" xfId="30106" xr:uid="{00000000-0005-0000-0000-00009C750000}"/>
    <cellStyle name="Note 4 2 21 2 2" xfId="30107" xr:uid="{00000000-0005-0000-0000-00009D750000}"/>
    <cellStyle name="Note 4 2 21 3" xfId="30108" xr:uid="{00000000-0005-0000-0000-00009E750000}"/>
    <cellStyle name="Note 4 2 22" xfId="30109" xr:uid="{00000000-0005-0000-0000-00009F750000}"/>
    <cellStyle name="Note 4 2 22 2" xfId="30110" xr:uid="{00000000-0005-0000-0000-0000A0750000}"/>
    <cellStyle name="Note 4 2 23" xfId="30111" xr:uid="{00000000-0005-0000-0000-0000A1750000}"/>
    <cellStyle name="Note 4 2 24" xfId="30112" xr:uid="{00000000-0005-0000-0000-0000A2750000}"/>
    <cellStyle name="Note 4 2 25" xfId="30113" xr:uid="{00000000-0005-0000-0000-0000A3750000}"/>
    <cellStyle name="Note 4 2 26" xfId="30114" xr:uid="{00000000-0005-0000-0000-0000A4750000}"/>
    <cellStyle name="Note 4 2 27" xfId="30115" xr:uid="{00000000-0005-0000-0000-0000A5750000}"/>
    <cellStyle name="Note 4 2 3" xfId="30116" xr:uid="{00000000-0005-0000-0000-0000A6750000}"/>
    <cellStyle name="Note 4 2 3 10" xfId="30117" xr:uid="{00000000-0005-0000-0000-0000A7750000}"/>
    <cellStyle name="Note 4 2 3 10 2" xfId="30118" xr:uid="{00000000-0005-0000-0000-0000A8750000}"/>
    <cellStyle name="Note 4 2 3 10 2 2" xfId="30119" xr:uid="{00000000-0005-0000-0000-0000A9750000}"/>
    <cellStyle name="Note 4 2 3 10 3" xfId="30120" xr:uid="{00000000-0005-0000-0000-0000AA750000}"/>
    <cellStyle name="Note 4 2 3 11" xfId="30121" xr:uid="{00000000-0005-0000-0000-0000AB750000}"/>
    <cellStyle name="Note 4 2 3 11 2" xfId="30122" xr:uid="{00000000-0005-0000-0000-0000AC750000}"/>
    <cellStyle name="Note 4 2 3 11 2 2" xfId="30123" xr:uid="{00000000-0005-0000-0000-0000AD750000}"/>
    <cellStyle name="Note 4 2 3 11 3" xfId="30124" xr:uid="{00000000-0005-0000-0000-0000AE750000}"/>
    <cellStyle name="Note 4 2 3 12" xfId="30125" xr:uid="{00000000-0005-0000-0000-0000AF750000}"/>
    <cellStyle name="Note 4 2 3 12 2" xfId="30126" xr:uid="{00000000-0005-0000-0000-0000B0750000}"/>
    <cellStyle name="Note 4 2 3 12 2 2" xfId="30127" xr:uid="{00000000-0005-0000-0000-0000B1750000}"/>
    <cellStyle name="Note 4 2 3 12 3" xfId="30128" xr:uid="{00000000-0005-0000-0000-0000B2750000}"/>
    <cellStyle name="Note 4 2 3 13" xfId="30129" xr:uid="{00000000-0005-0000-0000-0000B3750000}"/>
    <cellStyle name="Note 4 2 3 13 2" xfId="30130" xr:uid="{00000000-0005-0000-0000-0000B4750000}"/>
    <cellStyle name="Note 4 2 3 13 2 2" xfId="30131" xr:uid="{00000000-0005-0000-0000-0000B5750000}"/>
    <cellStyle name="Note 4 2 3 13 3" xfId="30132" xr:uid="{00000000-0005-0000-0000-0000B6750000}"/>
    <cellStyle name="Note 4 2 3 14" xfId="30133" xr:uid="{00000000-0005-0000-0000-0000B7750000}"/>
    <cellStyle name="Note 4 2 3 14 2" xfId="30134" xr:uid="{00000000-0005-0000-0000-0000B8750000}"/>
    <cellStyle name="Note 4 2 3 14 2 2" xfId="30135" xr:uid="{00000000-0005-0000-0000-0000B9750000}"/>
    <cellStyle name="Note 4 2 3 14 3" xfId="30136" xr:uid="{00000000-0005-0000-0000-0000BA750000}"/>
    <cellStyle name="Note 4 2 3 15" xfId="30137" xr:uid="{00000000-0005-0000-0000-0000BB750000}"/>
    <cellStyle name="Note 4 2 3 15 2" xfId="30138" xr:uid="{00000000-0005-0000-0000-0000BC750000}"/>
    <cellStyle name="Note 4 2 3 15 2 2" xfId="30139" xr:uid="{00000000-0005-0000-0000-0000BD750000}"/>
    <cellStyle name="Note 4 2 3 15 3" xfId="30140" xr:uid="{00000000-0005-0000-0000-0000BE750000}"/>
    <cellStyle name="Note 4 2 3 16" xfId="30141" xr:uid="{00000000-0005-0000-0000-0000BF750000}"/>
    <cellStyle name="Note 4 2 3 16 2" xfId="30142" xr:uid="{00000000-0005-0000-0000-0000C0750000}"/>
    <cellStyle name="Note 4 2 3 16 2 2" xfId="30143" xr:uid="{00000000-0005-0000-0000-0000C1750000}"/>
    <cellStyle name="Note 4 2 3 16 3" xfId="30144" xr:uid="{00000000-0005-0000-0000-0000C2750000}"/>
    <cellStyle name="Note 4 2 3 17" xfId="30145" xr:uid="{00000000-0005-0000-0000-0000C3750000}"/>
    <cellStyle name="Note 4 2 3 17 2" xfId="30146" xr:uid="{00000000-0005-0000-0000-0000C4750000}"/>
    <cellStyle name="Note 4 2 3 17 2 2" xfId="30147" xr:uid="{00000000-0005-0000-0000-0000C5750000}"/>
    <cellStyle name="Note 4 2 3 17 3" xfId="30148" xr:uid="{00000000-0005-0000-0000-0000C6750000}"/>
    <cellStyle name="Note 4 2 3 18" xfId="30149" xr:uid="{00000000-0005-0000-0000-0000C7750000}"/>
    <cellStyle name="Note 4 2 3 18 2" xfId="30150" xr:uid="{00000000-0005-0000-0000-0000C8750000}"/>
    <cellStyle name="Note 4 2 3 19" xfId="30151" xr:uid="{00000000-0005-0000-0000-0000C9750000}"/>
    <cellStyle name="Note 4 2 3 2" xfId="30152" xr:uid="{00000000-0005-0000-0000-0000CA750000}"/>
    <cellStyle name="Note 4 2 3 2 10" xfId="30153" xr:uid="{00000000-0005-0000-0000-0000CB750000}"/>
    <cellStyle name="Note 4 2 3 2 10 2" xfId="30154" xr:uid="{00000000-0005-0000-0000-0000CC750000}"/>
    <cellStyle name="Note 4 2 3 2 10 2 2" xfId="30155" xr:uid="{00000000-0005-0000-0000-0000CD750000}"/>
    <cellStyle name="Note 4 2 3 2 10 3" xfId="30156" xr:uid="{00000000-0005-0000-0000-0000CE750000}"/>
    <cellStyle name="Note 4 2 3 2 11" xfId="30157" xr:uid="{00000000-0005-0000-0000-0000CF750000}"/>
    <cellStyle name="Note 4 2 3 2 11 2" xfId="30158" xr:uid="{00000000-0005-0000-0000-0000D0750000}"/>
    <cellStyle name="Note 4 2 3 2 11 2 2" xfId="30159" xr:uid="{00000000-0005-0000-0000-0000D1750000}"/>
    <cellStyle name="Note 4 2 3 2 11 3" xfId="30160" xr:uid="{00000000-0005-0000-0000-0000D2750000}"/>
    <cellStyle name="Note 4 2 3 2 12" xfId="30161" xr:uid="{00000000-0005-0000-0000-0000D3750000}"/>
    <cellStyle name="Note 4 2 3 2 12 2" xfId="30162" xr:uid="{00000000-0005-0000-0000-0000D4750000}"/>
    <cellStyle name="Note 4 2 3 2 12 2 2" xfId="30163" xr:uid="{00000000-0005-0000-0000-0000D5750000}"/>
    <cellStyle name="Note 4 2 3 2 12 3" xfId="30164" xr:uid="{00000000-0005-0000-0000-0000D6750000}"/>
    <cellStyle name="Note 4 2 3 2 13" xfId="30165" xr:uid="{00000000-0005-0000-0000-0000D7750000}"/>
    <cellStyle name="Note 4 2 3 2 13 2" xfId="30166" xr:uid="{00000000-0005-0000-0000-0000D8750000}"/>
    <cellStyle name="Note 4 2 3 2 13 2 2" xfId="30167" xr:uid="{00000000-0005-0000-0000-0000D9750000}"/>
    <cellStyle name="Note 4 2 3 2 13 3" xfId="30168" xr:uid="{00000000-0005-0000-0000-0000DA750000}"/>
    <cellStyle name="Note 4 2 3 2 14" xfId="30169" xr:uid="{00000000-0005-0000-0000-0000DB750000}"/>
    <cellStyle name="Note 4 2 3 2 14 2" xfId="30170" xr:uid="{00000000-0005-0000-0000-0000DC750000}"/>
    <cellStyle name="Note 4 2 3 2 14 2 2" xfId="30171" xr:uid="{00000000-0005-0000-0000-0000DD750000}"/>
    <cellStyle name="Note 4 2 3 2 14 3" xfId="30172" xr:uid="{00000000-0005-0000-0000-0000DE750000}"/>
    <cellStyle name="Note 4 2 3 2 15" xfId="30173" xr:uid="{00000000-0005-0000-0000-0000DF750000}"/>
    <cellStyle name="Note 4 2 3 2 15 2" xfId="30174" xr:uid="{00000000-0005-0000-0000-0000E0750000}"/>
    <cellStyle name="Note 4 2 3 2 15 2 2" xfId="30175" xr:uid="{00000000-0005-0000-0000-0000E1750000}"/>
    <cellStyle name="Note 4 2 3 2 15 3" xfId="30176" xr:uid="{00000000-0005-0000-0000-0000E2750000}"/>
    <cellStyle name="Note 4 2 3 2 16" xfId="30177" xr:uid="{00000000-0005-0000-0000-0000E3750000}"/>
    <cellStyle name="Note 4 2 3 2 16 2" xfId="30178" xr:uid="{00000000-0005-0000-0000-0000E4750000}"/>
    <cellStyle name="Note 4 2 3 2 16 2 2" xfId="30179" xr:uid="{00000000-0005-0000-0000-0000E5750000}"/>
    <cellStyle name="Note 4 2 3 2 16 3" xfId="30180" xr:uid="{00000000-0005-0000-0000-0000E6750000}"/>
    <cellStyle name="Note 4 2 3 2 17" xfId="30181" xr:uid="{00000000-0005-0000-0000-0000E7750000}"/>
    <cellStyle name="Note 4 2 3 2 17 2" xfId="30182" xr:uid="{00000000-0005-0000-0000-0000E8750000}"/>
    <cellStyle name="Note 4 2 3 2 17 2 2" xfId="30183" xr:uid="{00000000-0005-0000-0000-0000E9750000}"/>
    <cellStyle name="Note 4 2 3 2 17 3" xfId="30184" xr:uid="{00000000-0005-0000-0000-0000EA750000}"/>
    <cellStyle name="Note 4 2 3 2 18" xfId="30185" xr:uid="{00000000-0005-0000-0000-0000EB750000}"/>
    <cellStyle name="Note 4 2 3 2 18 2" xfId="30186" xr:uid="{00000000-0005-0000-0000-0000EC750000}"/>
    <cellStyle name="Note 4 2 3 2 18 2 2" xfId="30187" xr:uid="{00000000-0005-0000-0000-0000ED750000}"/>
    <cellStyle name="Note 4 2 3 2 18 3" xfId="30188" xr:uid="{00000000-0005-0000-0000-0000EE750000}"/>
    <cellStyle name="Note 4 2 3 2 19" xfId="30189" xr:uid="{00000000-0005-0000-0000-0000EF750000}"/>
    <cellStyle name="Note 4 2 3 2 19 2" xfId="30190" xr:uid="{00000000-0005-0000-0000-0000F0750000}"/>
    <cellStyle name="Note 4 2 3 2 19 2 2" xfId="30191" xr:uid="{00000000-0005-0000-0000-0000F1750000}"/>
    <cellStyle name="Note 4 2 3 2 19 3" xfId="30192" xr:uid="{00000000-0005-0000-0000-0000F2750000}"/>
    <cellStyle name="Note 4 2 3 2 2" xfId="30193" xr:uid="{00000000-0005-0000-0000-0000F3750000}"/>
    <cellStyle name="Note 4 2 3 2 2 2" xfId="30194" xr:uid="{00000000-0005-0000-0000-0000F4750000}"/>
    <cellStyle name="Note 4 2 3 2 2 2 2" xfId="30195" xr:uid="{00000000-0005-0000-0000-0000F5750000}"/>
    <cellStyle name="Note 4 2 3 2 2 2 2 2" xfId="30196" xr:uid="{00000000-0005-0000-0000-0000F6750000}"/>
    <cellStyle name="Note 4 2 3 2 2 2 3" xfId="30197" xr:uid="{00000000-0005-0000-0000-0000F7750000}"/>
    <cellStyle name="Note 4 2 3 2 2 2 4" xfId="30198" xr:uid="{00000000-0005-0000-0000-0000F8750000}"/>
    <cellStyle name="Note 4 2 3 2 2 3" xfId="30199" xr:uid="{00000000-0005-0000-0000-0000F9750000}"/>
    <cellStyle name="Note 4 2 3 2 2 3 2" xfId="30200" xr:uid="{00000000-0005-0000-0000-0000FA750000}"/>
    <cellStyle name="Note 4 2 3 2 2 4" xfId="30201" xr:uid="{00000000-0005-0000-0000-0000FB750000}"/>
    <cellStyle name="Note 4 2 3 2 2 5" xfId="30202" xr:uid="{00000000-0005-0000-0000-0000FC750000}"/>
    <cellStyle name="Note 4 2 3 2 20" xfId="30203" xr:uid="{00000000-0005-0000-0000-0000FD750000}"/>
    <cellStyle name="Note 4 2 3 2 20 2" xfId="30204" xr:uid="{00000000-0005-0000-0000-0000FE750000}"/>
    <cellStyle name="Note 4 2 3 2 20 2 2" xfId="30205" xr:uid="{00000000-0005-0000-0000-0000FF750000}"/>
    <cellStyle name="Note 4 2 3 2 20 3" xfId="30206" xr:uid="{00000000-0005-0000-0000-000000760000}"/>
    <cellStyle name="Note 4 2 3 2 21" xfId="30207" xr:uid="{00000000-0005-0000-0000-000001760000}"/>
    <cellStyle name="Note 4 2 3 2 21 2" xfId="30208" xr:uid="{00000000-0005-0000-0000-000002760000}"/>
    <cellStyle name="Note 4 2 3 2 22" xfId="30209" xr:uid="{00000000-0005-0000-0000-000003760000}"/>
    <cellStyle name="Note 4 2 3 2 23" xfId="30210" xr:uid="{00000000-0005-0000-0000-000004760000}"/>
    <cellStyle name="Note 4 2 3 2 3" xfId="30211" xr:uid="{00000000-0005-0000-0000-000005760000}"/>
    <cellStyle name="Note 4 2 3 2 3 2" xfId="30212" xr:uid="{00000000-0005-0000-0000-000006760000}"/>
    <cellStyle name="Note 4 2 3 2 3 2 2" xfId="30213" xr:uid="{00000000-0005-0000-0000-000007760000}"/>
    <cellStyle name="Note 4 2 3 2 3 2 3" xfId="30214" xr:uid="{00000000-0005-0000-0000-000008760000}"/>
    <cellStyle name="Note 4 2 3 2 3 3" xfId="30215" xr:uid="{00000000-0005-0000-0000-000009760000}"/>
    <cellStyle name="Note 4 2 3 2 3 3 2" xfId="30216" xr:uid="{00000000-0005-0000-0000-00000A760000}"/>
    <cellStyle name="Note 4 2 3 2 3 4" xfId="30217" xr:uid="{00000000-0005-0000-0000-00000B760000}"/>
    <cellStyle name="Note 4 2 3 2 4" xfId="30218" xr:uid="{00000000-0005-0000-0000-00000C760000}"/>
    <cellStyle name="Note 4 2 3 2 4 2" xfId="30219" xr:uid="{00000000-0005-0000-0000-00000D760000}"/>
    <cellStyle name="Note 4 2 3 2 4 2 2" xfId="30220" xr:uid="{00000000-0005-0000-0000-00000E760000}"/>
    <cellStyle name="Note 4 2 3 2 4 3" xfId="30221" xr:uid="{00000000-0005-0000-0000-00000F760000}"/>
    <cellStyle name="Note 4 2 3 2 4 4" xfId="30222" xr:uid="{00000000-0005-0000-0000-000010760000}"/>
    <cellStyle name="Note 4 2 3 2 5" xfId="30223" xr:uid="{00000000-0005-0000-0000-000011760000}"/>
    <cellStyle name="Note 4 2 3 2 5 2" xfId="30224" xr:uid="{00000000-0005-0000-0000-000012760000}"/>
    <cellStyle name="Note 4 2 3 2 5 2 2" xfId="30225" xr:uid="{00000000-0005-0000-0000-000013760000}"/>
    <cellStyle name="Note 4 2 3 2 5 3" xfId="30226" xr:uid="{00000000-0005-0000-0000-000014760000}"/>
    <cellStyle name="Note 4 2 3 2 5 4" xfId="30227" xr:uid="{00000000-0005-0000-0000-000015760000}"/>
    <cellStyle name="Note 4 2 3 2 6" xfId="30228" xr:uid="{00000000-0005-0000-0000-000016760000}"/>
    <cellStyle name="Note 4 2 3 2 6 2" xfId="30229" xr:uid="{00000000-0005-0000-0000-000017760000}"/>
    <cellStyle name="Note 4 2 3 2 6 2 2" xfId="30230" xr:uid="{00000000-0005-0000-0000-000018760000}"/>
    <cellStyle name="Note 4 2 3 2 6 3" xfId="30231" xr:uid="{00000000-0005-0000-0000-000019760000}"/>
    <cellStyle name="Note 4 2 3 2 7" xfId="30232" xr:uid="{00000000-0005-0000-0000-00001A760000}"/>
    <cellStyle name="Note 4 2 3 2 7 2" xfId="30233" xr:uid="{00000000-0005-0000-0000-00001B760000}"/>
    <cellStyle name="Note 4 2 3 2 7 2 2" xfId="30234" xr:uid="{00000000-0005-0000-0000-00001C760000}"/>
    <cellStyle name="Note 4 2 3 2 7 3" xfId="30235" xr:uid="{00000000-0005-0000-0000-00001D760000}"/>
    <cellStyle name="Note 4 2 3 2 8" xfId="30236" xr:uid="{00000000-0005-0000-0000-00001E760000}"/>
    <cellStyle name="Note 4 2 3 2 8 2" xfId="30237" xr:uid="{00000000-0005-0000-0000-00001F760000}"/>
    <cellStyle name="Note 4 2 3 2 8 2 2" xfId="30238" xr:uid="{00000000-0005-0000-0000-000020760000}"/>
    <cellStyle name="Note 4 2 3 2 8 3" xfId="30239" xr:uid="{00000000-0005-0000-0000-000021760000}"/>
    <cellStyle name="Note 4 2 3 2 9" xfId="30240" xr:uid="{00000000-0005-0000-0000-000022760000}"/>
    <cellStyle name="Note 4 2 3 2 9 2" xfId="30241" xr:uid="{00000000-0005-0000-0000-000023760000}"/>
    <cellStyle name="Note 4 2 3 2 9 2 2" xfId="30242" xr:uid="{00000000-0005-0000-0000-000024760000}"/>
    <cellStyle name="Note 4 2 3 2 9 3" xfId="30243" xr:uid="{00000000-0005-0000-0000-000025760000}"/>
    <cellStyle name="Note 4 2 3 20" xfId="30244" xr:uid="{00000000-0005-0000-0000-000026760000}"/>
    <cellStyle name="Note 4 2 3 3" xfId="30245" xr:uid="{00000000-0005-0000-0000-000027760000}"/>
    <cellStyle name="Note 4 2 3 3 2" xfId="30246" xr:uid="{00000000-0005-0000-0000-000028760000}"/>
    <cellStyle name="Note 4 2 3 3 2 2" xfId="30247" xr:uid="{00000000-0005-0000-0000-000029760000}"/>
    <cellStyle name="Note 4 2 3 3 2 2 2" xfId="30248" xr:uid="{00000000-0005-0000-0000-00002A760000}"/>
    <cellStyle name="Note 4 2 3 3 2 3" xfId="30249" xr:uid="{00000000-0005-0000-0000-00002B760000}"/>
    <cellStyle name="Note 4 2 3 3 2 4" xfId="30250" xr:uid="{00000000-0005-0000-0000-00002C760000}"/>
    <cellStyle name="Note 4 2 3 3 3" xfId="30251" xr:uid="{00000000-0005-0000-0000-00002D760000}"/>
    <cellStyle name="Note 4 2 3 3 3 2" xfId="30252" xr:uid="{00000000-0005-0000-0000-00002E760000}"/>
    <cellStyle name="Note 4 2 3 3 4" xfId="30253" xr:uid="{00000000-0005-0000-0000-00002F760000}"/>
    <cellStyle name="Note 4 2 3 3 5" xfId="30254" xr:uid="{00000000-0005-0000-0000-000030760000}"/>
    <cellStyle name="Note 4 2 3 4" xfId="30255" xr:uid="{00000000-0005-0000-0000-000031760000}"/>
    <cellStyle name="Note 4 2 3 4 2" xfId="30256" xr:uid="{00000000-0005-0000-0000-000032760000}"/>
    <cellStyle name="Note 4 2 3 4 2 2" xfId="30257" xr:uid="{00000000-0005-0000-0000-000033760000}"/>
    <cellStyle name="Note 4 2 3 4 2 3" xfId="30258" xr:uid="{00000000-0005-0000-0000-000034760000}"/>
    <cellStyle name="Note 4 2 3 4 3" xfId="30259" xr:uid="{00000000-0005-0000-0000-000035760000}"/>
    <cellStyle name="Note 4 2 3 4 3 2" xfId="30260" xr:uid="{00000000-0005-0000-0000-000036760000}"/>
    <cellStyle name="Note 4 2 3 4 4" xfId="30261" xr:uid="{00000000-0005-0000-0000-000037760000}"/>
    <cellStyle name="Note 4 2 3 5" xfId="30262" xr:uid="{00000000-0005-0000-0000-000038760000}"/>
    <cellStyle name="Note 4 2 3 5 2" xfId="30263" xr:uid="{00000000-0005-0000-0000-000039760000}"/>
    <cellStyle name="Note 4 2 3 5 2 2" xfId="30264" xr:uid="{00000000-0005-0000-0000-00003A760000}"/>
    <cellStyle name="Note 4 2 3 5 2 3" xfId="30265" xr:uid="{00000000-0005-0000-0000-00003B760000}"/>
    <cellStyle name="Note 4 2 3 5 3" xfId="30266" xr:uid="{00000000-0005-0000-0000-00003C760000}"/>
    <cellStyle name="Note 4 2 3 5 4" xfId="30267" xr:uid="{00000000-0005-0000-0000-00003D760000}"/>
    <cellStyle name="Note 4 2 3 6" xfId="30268" xr:uid="{00000000-0005-0000-0000-00003E760000}"/>
    <cellStyle name="Note 4 2 3 6 2" xfId="30269" xr:uid="{00000000-0005-0000-0000-00003F760000}"/>
    <cellStyle name="Note 4 2 3 6 2 2" xfId="30270" xr:uid="{00000000-0005-0000-0000-000040760000}"/>
    <cellStyle name="Note 4 2 3 6 3" xfId="30271" xr:uid="{00000000-0005-0000-0000-000041760000}"/>
    <cellStyle name="Note 4 2 3 6 4" xfId="30272" xr:uid="{00000000-0005-0000-0000-000042760000}"/>
    <cellStyle name="Note 4 2 3 7" xfId="30273" xr:uid="{00000000-0005-0000-0000-000043760000}"/>
    <cellStyle name="Note 4 2 3 7 2" xfId="30274" xr:uid="{00000000-0005-0000-0000-000044760000}"/>
    <cellStyle name="Note 4 2 3 7 2 2" xfId="30275" xr:uid="{00000000-0005-0000-0000-000045760000}"/>
    <cellStyle name="Note 4 2 3 7 3" xfId="30276" xr:uid="{00000000-0005-0000-0000-000046760000}"/>
    <cellStyle name="Note 4 2 3 8" xfId="30277" xr:uid="{00000000-0005-0000-0000-000047760000}"/>
    <cellStyle name="Note 4 2 3 8 2" xfId="30278" xr:uid="{00000000-0005-0000-0000-000048760000}"/>
    <cellStyle name="Note 4 2 3 8 2 2" xfId="30279" xr:uid="{00000000-0005-0000-0000-000049760000}"/>
    <cellStyle name="Note 4 2 3 8 3" xfId="30280" xr:uid="{00000000-0005-0000-0000-00004A760000}"/>
    <cellStyle name="Note 4 2 3 9" xfId="30281" xr:uid="{00000000-0005-0000-0000-00004B760000}"/>
    <cellStyle name="Note 4 2 3 9 2" xfId="30282" xr:uid="{00000000-0005-0000-0000-00004C760000}"/>
    <cellStyle name="Note 4 2 3 9 2 2" xfId="30283" xr:uid="{00000000-0005-0000-0000-00004D760000}"/>
    <cellStyle name="Note 4 2 3 9 3" xfId="30284" xr:uid="{00000000-0005-0000-0000-00004E760000}"/>
    <cellStyle name="Note 4 2 4" xfId="30285" xr:uid="{00000000-0005-0000-0000-00004F760000}"/>
    <cellStyle name="Note 4 2 4 10" xfId="30286" xr:uid="{00000000-0005-0000-0000-000050760000}"/>
    <cellStyle name="Note 4 2 4 10 2" xfId="30287" xr:uid="{00000000-0005-0000-0000-000051760000}"/>
    <cellStyle name="Note 4 2 4 10 2 2" xfId="30288" xr:uid="{00000000-0005-0000-0000-000052760000}"/>
    <cellStyle name="Note 4 2 4 10 3" xfId="30289" xr:uid="{00000000-0005-0000-0000-000053760000}"/>
    <cellStyle name="Note 4 2 4 11" xfId="30290" xr:uid="{00000000-0005-0000-0000-000054760000}"/>
    <cellStyle name="Note 4 2 4 11 2" xfId="30291" xr:uid="{00000000-0005-0000-0000-000055760000}"/>
    <cellStyle name="Note 4 2 4 11 2 2" xfId="30292" xr:uid="{00000000-0005-0000-0000-000056760000}"/>
    <cellStyle name="Note 4 2 4 11 3" xfId="30293" xr:uid="{00000000-0005-0000-0000-000057760000}"/>
    <cellStyle name="Note 4 2 4 12" xfId="30294" xr:uid="{00000000-0005-0000-0000-000058760000}"/>
    <cellStyle name="Note 4 2 4 12 2" xfId="30295" xr:uid="{00000000-0005-0000-0000-000059760000}"/>
    <cellStyle name="Note 4 2 4 12 2 2" xfId="30296" xr:uid="{00000000-0005-0000-0000-00005A760000}"/>
    <cellStyle name="Note 4 2 4 12 3" xfId="30297" xr:uid="{00000000-0005-0000-0000-00005B760000}"/>
    <cellStyle name="Note 4 2 4 13" xfId="30298" xr:uid="{00000000-0005-0000-0000-00005C760000}"/>
    <cellStyle name="Note 4 2 4 13 2" xfId="30299" xr:uid="{00000000-0005-0000-0000-00005D760000}"/>
    <cellStyle name="Note 4 2 4 13 2 2" xfId="30300" xr:uid="{00000000-0005-0000-0000-00005E760000}"/>
    <cellStyle name="Note 4 2 4 13 3" xfId="30301" xr:uid="{00000000-0005-0000-0000-00005F760000}"/>
    <cellStyle name="Note 4 2 4 14" xfId="30302" xr:uid="{00000000-0005-0000-0000-000060760000}"/>
    <cellStyle name="Note 4 2 4 14 2" xfId="30303" xr:uid="{00000000-0005-0000-0000-000061760000}"/>
    <cellStyle name="Note 4 2 4 14 2 2" xfId="30304" xr:uid="{00000000-0005-0000-0000-000062760000}"/>
    <cellStyle name="Note 4 2 4 14 3" xfId="30305" xr:uid="{00000000-0005-0000-0000-000063760000}"/>
    <cellStyle name="Note 4 2 4 15" xfId="30306" xr:uid="{00000000-0005-0000-0000-000064760000}"/>
    <cellStyle name="Note 4 2 4 15 2" xfId="30307" xr:uid="{00000000-0005-0000-0000-000065760000}"/>
    <cellStyle name="Note 4 2 4 15 2 2" xfId="30308" xr:uid="{00000000-0005-0000-0000-000066760000}"/>
    <cellStyle name="Note 4 2 4 15 3" xfId="30309" xr:uid="{00000000-0005-0000-0000-000067760000}"/>
    <cellStyle name="Note 4 2 4 16" xfId="30310" xr:uid="{00000000-0005-0000-0000-000068760000}"/>
    <cellStyle name="Note 4 2 4 16 2" xfId="30311" xr:uid="{00000000-0005-0000-0000-000069760000}"/>
    <cellStyle name="Note 4 2 4 16 2 2" xfId="30312" xr:uid="{00000000-0005-0000-0000-00006A760000}"/>
    <cellStyle name="Note 4 2 4 16 3" xfId="30313" xr:uid="{00000000-0005-0000-0000-00006B760000}"/>
    <cellStyle name="Note 4 2 4 17" xfId="30314" xr:uid="{00000000-0005-0000-0000-00006C760000}"/>
    <cellStyle name="Note 4 2 4 17 2" xfId="30315" xr:uid="{00000000-0005-0000-0000-00006D760000}"/>
    <cellStyle name="Note 4 2 4 17 2 2" xfId="30316" xr:uid="{00000000-0005-0000-0000-00006E760000}"/>
    <cellStyle name="Note 4 2 4 17 3" xfId="30317" xr:uid="{00000000-0005-0000-0000-00006F760000}"/>
    <cellStyle name="Note 4 2 4 18" xfId="30318" xr:uid="{00000000-0005-0000-0000-000070760000}"/>
    <cellStyle name="Note 4 2 4 18 2" xfId="30319" xr:uid="{00000000-0005-0000-0000-000071760000}"/>
    <cellStyle name="Note 4 2 4 19" xfId="30320" xr:uid="{00000000-0005-0000-0000-000072760000}"/>
    <cellStyle name="Note 4 2 4 2" xfId="30321" xr:uid="{00000000-0005-0000-0000-000073760000}"/>
    <cellStyle name="Note 4 2 4 2 10" xfId="30322" xr:uid="{00000000-0005-0000-0000-000074760000}"/>
    <cellStyle name="Note 4 2 4 2 10 2" xfId="30323" xr:uid="{00000000-0005-0000-0000-000075760000}"/>
    <cellStyle name="Note 4 2 4 2 10 2 2" xfId="30324" xr:uid="{00000000-0005-0000-0000-000076760000}"/>
    <cellStyle name="Note 4 2 4 2 10 3" xfId="30325" xr:uid="{00000000-0005-0000-0000-000077760000}"/>
    <cellStyle name="Note 4 2 4 2 11" xfId="30326" xr:uid="{00000000-0005-0000-0000-000078760000}"/>
    <cellStyle name="Note 4 2 4 2 11 2" xfId="30327" xr:uid="{00000000-0005-0000-0000-000079760000}"/>
    <cellStyle name="Note 4 2 4 2 11 2 2" xfId="30328" xr:uid="{00000000-0005-0000-0000-00007A760000}"/>
    <cellStyle name="Note 4 2 4 2 11 3" xfId="30329" xr:uid="{00000000-0005-0000-0000-00007B760000}"/>
    <cellStyle name="Note 4 2 4 2 12" xfId="30330" xr:uid="{00000000-0005-0000-0000-00007C760000}"/>
    <cellStyle name="Note 4 2 4 2 12 2" xfId="30331" xr:uid="{00000000-0005-0000-0000-00007D760000}"/>
    <cellStyle name="Note 4 2 4 2 12 2 2" xfId="30332" xr:uid="{00000000-0005-0000-0000-00007E760000}"/>
    <cellStyle name="Note 4 2 4 2 12 3" xfId="30333" xr:uid="{00000000-0005-0000-0000-00007F760000}"/>
    <cellStyle name="Note 4 2 4 2 13" xfId="30334" xr:uid="{00000000-0005-0000-0000-000080760000}"/>
    <cellStyle name="Note 4 2 4 2 13 2" xfId="30335" xr:uid="{00000000-0005-0000-0000-000081760000}"/>
    <cellStyle name="Note 4 2 4 2 13 2 2" xfId="30336" xr:uid="{00000000-0005-0000-0000-000082760000}"/>
    <cellStyle name="Note 4 2 4 2 13 3" xfId="30337" xr:uid="{00000000-0005-0000-0000-000083760000}"/>
    <cellStyle name="Note 4 2 4 2 14" xfId="30338" xr:uid="{00000000-0005-0000-0000-000084760000}"/>
    <cellStyle name="Note 4 2 4 2 14 2" xfId="30339" xr:uid="{00000000-0005-0000-0000-000085760000}"/>
    <cellStyle name="Note 4 2 4 2 14 2 2" xfId="30340" xr:uid="{00000000-0005-0000-0000-000086760000}"/>
    <cellStyle name="Note 4 2 4 2 14 3" xfId="30341" xr:uid="{00000000-0005-0000-0000-000087760000}"/>
    <cellStyle name="Note 4 2 4 2 15" xfId="30342" xr:uid="{00000000-0005-0000-0000-000088760000}"/>
    <cellStyle name="Note 4 2 4 2 15 2" xfId="30343" xr:uid="{00000000-0005-0000-0000-000089760000}"/>
    <cellStyle name="Note 4 2 4 2 15 2 2" xfId="30344" xr:uid="{00000000-0005-0000-0000-00008A760000}"/>
    <cellStyle name="Note 4 2 4 2 15 3" xfId="30345" xr:uid="{00000000-0005-0000-0000-00008B760000}"/>
    <cellStyle name="Note 4 2 4 2 16" xfId="30346" xr:uid="{00000000-0005-0000-0000-00008C760000}"/>
    <cellStyle name="Note 4 2 4 2 16 2" xfId="30347" xr:uid="{00000000-0005-0000-0000-00008D760000}"/>
    <cellStyle name="Note 4 2 4 2 16 2 2" xfId="30348" xr:uid="{00000000-0005-0000-0000-00008E760000}"/>
    <cellStyle name="Note 4 2 4 2 16 3" xfId="30349" xr:uid="{00000000-0005-0000-0000-00008F760000}"/>
    <cellStyle name="Note 4 2 4 2 17" xfId="30350" xr:uid="{00000000-0005-0000-0000-000090760000}"/>
    <cellStyle name="Note 4 2 4 2 17 2" xfId="30351" xr:uid="{00000000-0005-0000-0000-000091760000}"/>
    <cellStyle name="Note 4 2 4 2 17 2 2" xfId="30352" xr:uid="{00000000-0005-0000-0000-000092760000}"/>
    <cellStyle name="Note 4 2 4 2 17 3" xfId="30353" xr:uid="{00000000-0005-0000-0000-000093760000}"/>
    <cellStyle name="Note 4 2 4 2 18" xfId="30354" xr:uid="{00000000-0005-0000-0000-000094760000}"/>
    <cellStyle name="Note 4 2 4 2 18 2" xfId="30355" xr:uid="{00000000-0005-0000-0000-000095760000}"/>
    <cellStyle name="Note 4 2 4 2 18 2 2" xfId="30356" xr:uid="{00000000-0005-0000-0000-000096760000}"/>
    <cellStyle name="Note 4 2 4 2 18 3" xfId="30357" xr:uid="{00000000-0005-0000-0000-000097760000}"/>
    <cellStyle name="Note 4 2 4 2 19" xfId="30358" xr:uid="{00000000-0005-0000-0000-000098760000}"/>
    <cellStyle name="Note 4 2 4 2 19 2" xfId="30359" xr:uid="{00000000-0005-0000-0000-000099760000}"/>
    <cellStyle name="Note 4 2 4 2 19 2 2" xfId="30360" xr:uid="{00000000-0005-0000-0000-00009A760000}"/>
    <cellStyle name="Note 4 2 4 2 19 3" xfId="30361" xr:uid="{00000000-0005-0000-0000-00009B760000}"/>
    <cellStyle name="Note 4 2 4 2 2" xfId="30362" xr:uid="{00000000-0005-0000-0000-00009C760000}"/>
    <cellStyle name="Note 4 2 4 2 2 2" xfId="30363" xr:uid="{00000000-0005-0000-0000-00009D760000}"/>
    <cellStyle name="Note 4 2 4 2 2 2 2" xfId="30364" xr:uid="{00000000-0005-0000-0000-00009E760000}"/>
    <cellStyle name="Note 4 2 4 2 2 2 2 2" xfId="30365" xr:uid="{00000000-0005-0000-0000-00009F760000}"/>
    <cellStyle name="Note 4 2 4 2 2 2 3" xfId="30366" xr:uid="{00000000-0005-0000-0000-0000A0760000}"/>
    <cellStyle name="Note 4 2 4 2 2 2 4" xfId="30367" xr:uid="{00000000-0005-0000-0000-0000A1760000}"/>
    <cellStyle name="Note 4 2 4 2 2 3" xfId="30368" xr:uid="{00000000-0005-0000-0000-0000A2760000}"/>
    <cellStyle name="Note 4 2 4 2 2 3 2" xfId="30369" xr:uid="{00000000-0005-0000-0000-0000A3760000}"/>
    <cellStyle name="Note 4 2 4 2 2 4" xfId="30370" xr:uid="{00000000-0005-0000-0000-0000A4760000}"/>
    <cellStyle name="Note 4 2 4 2 2 5" xfId="30371" xr:uid="{00000000-0005-0000-0000-0000A5760000}"/>
    <cellStyle name="Note 4 2 4 2 20" xfId="30372" xr:uid="{00000000-0005-0000-0000-0000A6760000}"/>
    <cellStyle name="Note 4 2 4 2 20 2" xfId="30373" xr:uid="{00000000-0005-0000-0000-0000A7760000}"/>
    <cellStyle name="Note 4 2 4 2 20 2 2" xfId="30374" xr:uid="{00000000-0005-0000-0000-0000A8760000}"/>
    <cellStyle name="Note 4 2 4 2 20 3" xfId="30375" xr:uid="{00000000-0005-0000-0000-0000A9760000}"/>
    <cellStyle name="Note 4 2 4 2 21" xfId="30376" xr:uid="{00000000-0005-0000-0000-0000AA760000}"/>
    <cellStyle name="Note 4 2 4 2 21 2" xfId="30377" xr:uid="{00000000-0005-0000-0000-0000AB760000}"/>
    <cellStyle name="Note 4 2 4 2 22" xfId="30378" xr:uid="{00000000-0005-0000-0000-0000AC760000}"/>
    <cellStyle name="Note 4 2 4 2 23" xfId="30379" xr:uid="{00000000-0005-0000-0000-0000AD760000}"/>
    <cellStyle name="Note 4 2 4 2 3" xfId="30380" xr:uid="{00000000-0005-0000-0000-0000AE760000}"/>
    <cellStyle name="Note 4 2 4 2 3 2" xfId="30381" xr:uid="{00000000-0005-0000-0000-0000AF760000}"/>
    <cellStyle name="Note 4 2 4 2 3 2 2" xfId="30382" xr:uid="{00000000-0005-0000-0000-0000B0760000}"/>
    <cellStyle name="Note 4 2 4 2 3 2 3" xfId="30383" xr:uid="{00000000-0005-0000-0000-0000B1760000}"/>
    <cellStyle name="Note 4 2 4 2 3 3" xfId="30384" xr:uid="{00000000-0005-0000-0000-0000B2760000}"/>
    <cellStyle name="Note 4 2 4 2 3 3 2" xfId="30385" xr:uid="{00000000-0005-0000-0000-0000B3760000}"/>
    <cellStyle name="Note 4 2 4 2 3 4" xfId="30386" xr:uid="{00000000-0005-0000-0000-0000B4760000}"/>
    <cellStyle name="Note 4 2 4 2 4" xfId="30387" xr:uid="{00000000-0005-0000-0000-0000B5760000}"/>
    <cellStyle name="Note 4 2 4 2 4 2" xfId="30388" xr:uid="{00000000-0005-0000-0000-0000B6760000}"/>
    <cellStyle name="Note 4 2 4 2 4 2 2" xfId="30389" xr:uid="{00000000-0005-0000-0000-0000B7760000}"/>
    <cellStyle name="Note 4 2 4 2 4 3" xfId="30390" xr:uid="{00000000-0005-0000-0000-0000B8760000}"/>
    <cellStyle name="Note 4 2 4 2 4 4" xfId="30391" xr:uid="{00000000-0005-0000-0000-0000B9760000}"/>
    <cellStyle name="Note 4 2 4 2 5" xfId="30392" xr:uid="{00000000-0005-0000-0000-0000BA760000}"/>
    <cellStyle name="Note 4 2 4 2 5 2" xfId="30393" xr:uid="{00000000-0005-0000-0000-0000BB760000}"/>
    <cellStyle name="Note 4 2 4 2 5 2 2" xfId="30394" xr:uid="{00000000-0005-0000-0000-0000BC760000}"/>
    <cellStyle name="Note 4 2 4 2 5 3" xfId="30395" xr:uid="{00000000-0005-0000-0000-0000BD760000}"/>
    <cellStyle name="Note 4 2 4 2 5 4" xfId="30396" xr:uid="{00000000-0005-0000-0000-0000BE760000}"/>
    <cellStyle name="Note 4 2 4 2 6" xfId="30397" xr:uid="{00000000-0005-0000-0000-0000BF760000}"/>
    <cellStyle name="Note 4 2 4 2 6 2" xfId="30398" xr:uid="{00000000-0005-0000-0000-0000C0760000}"/>
    <cellStyle name="Note 4 2 4 2 6 2 2" xfId="30399" xr:uid="{00000000-0005-0000-0000-0000C1760000}"/>
    <cellStyle name="Note 4 2 4 2 6 3" xfId="30400" xr:uid="{00000000-0005-0000-0000-0000C2760000}"/>
    <cellStyle name="Note 4 2 4 2 7" xfId="30401" xr:uid="{00000000-0005-0000-0000-0000C3760000}"/>
    <cellStyle name="Note 4 2 4 2 7 2" xfId="30402" xr:uid="{00000000-0005-0000-0000-0000C4760000}"/>
    <cellStyle name="Note 4 2 4 2 7 2 2" xfId="30403" xr:uid="{00000000-0005-0000-0000-0000C5760000}"/>
    <cellStyle name="Note 4 2 4 2 7 3" xfId="30404" xr:uid="{00000000-0005-0000-0000-0000C6760000}"/>
    <cellStyle name="Note 4 2 4 2 8" xfId="30405" xr:uid="{00000000-0005-0000-0000-0000C7760000}"/>
    <cellStyle name="Note 4 2 4 2 8 2" xfId="30406" xr:uid="{00000000-0005-0000-0000-0000C8760000}"/>
    <cellStyle name="Note 4 2 4 2 8 2 2" xfId="30407" xr:uid="{00000000-0005-0000-0000-0000C9760000}"/>
    <cellStyle name="Note 4 2 4 2 8 3" xfId="30408" xr:uid="{00000000-0005-0000-0000-0000CA760000}"/>
    <cellStyle name="Note 4 2 4 2 9" xfId="30409" xr:uid="{00000000-0005-0000-0000-0000CB760000}"/>
    <cellStyle name="Note 4 2 4 2 9 2" xfId="30410" xr:uid="{00000000-0005-0000-0000-0000CC760000}"/>
    <cellStyle name="Note 4 2 4 2 9 2 2" xfId="30411" xr:uid="{00000000-0005-0000-0000-0000CD760000}"/>
    <cellStyle name="Note 4 2 4 2 9 3" xfId="30412" xr:uid="{00000000-0005-0000-0000-0000CE760000}"/>
    <cellStyle name="Note 4 2 4 20" xfId="30413" xr:uid="{00000000-0005-0000-0000-0000CF760000}"/>
    <cellStyle name="Note 4 2 4 3" xfId="30414" xr:uid="{00000000-0005-0000-0000-0000D0760000}"/>
    <cellStyle name="Note 4 2 4 3 2" xfId="30415" xr:uid="{00000000-0005-0000-0000-0000D1760000}"/>
    <cellStyle name="Note 4 2 4 3 2 2" xfId="30416" xr:uid="{00000000-0005-0000-0000-0000D2760000}"/>
    <cellStyle name="Note 4 2 4 3 2 2 2" xfId="30417" xr:uid="{00000000-0005-0000-0000-0000D3760000}"/>
    <cellStyle name="Note 4 2 4 3 2 3" xfId="30418" xr:uid="{00000000-0005-0000-0000-0000D4760000}"/>
    <cellStyle name="Note 4 2 4 3 2 4" xfId="30419" xr:uid="{00000000-0005-0000-0000-0000D5760000}"/>
    <cellStyle name="Note 4 2 4 3 3" xfId="30420" xr:uid="{00000000-0005-0000-0000-0000D6760000}"/>
    <cellStyle name="Note 4 2 4 3 3 2" xfId="30421" xr:uid="{00000000-0005-0000-0000-0000D7760000}"/>
    <cellStyle name="Note 4 2 4 3 4" xfId="30422" xr:uid="{00000000-0005-0000-0000-0000D8760000}"/>
    <cellStyle name="Note 4 2 4 3 5" xfId="30423" xr:uid="{00000000-0005-0000-0000-0000D9760000}"/>
    <cellStyle name="Note 4 2 4 4" xfId="30424" xr:uid="{00000000-0005-0000-0000-0000DA760000}"/>
    <cellStyle name="Note 4 2 4 4 2" xfId="30425" xr:uid="{00000000-0005-0000-0000-0000DB760000}"/>
    <cellStyle name="Note 4 2 4 4 2 2" xfId="30426" xr:uid="{00000000-0005-0000-0000-0000DC760000}"/>
    <cellStyle name="Note 4 2 4 4 2 3" xfId="30427" xr:uid="{00000000-0005-0000-0000-0000DD760000}"/>
    <cellStyle name="Note 4 2 4 4 3" xfId="30428" xr:uid="{00000000-0005-0000-0000-0000DE760000}"/>
    <cellStyle name="Note 4 2 4 4 3 2" xfId="30429" xr:uid="{00000000-0005-0000-0000-0000DF760000}"/>
    <cellStyle name="Note 4 2 4 4 4" xfId="30430" xr:uid="{00000000-0005-0000-0000-0000E0760000}"/>
    <cellStyle name="Note 4 2 4 5" xfId="30431" xr:uid="{00000000-0005-0000-0000-0000E1760000}"/>
    <cellStyle name="Note 4 2 4 5 2" xfId="30432" xr:uid="{00000000-0005-0000-0000-0000E2760000}"/>
    <cellStyle name="Note 4 2 4 5 2 2" xfId="30433" xr:uid="{00000000-0005-0000-0000-0000E3760000}"/>
    <cellStyle name="Note 4 2 4 5 2 3" xfId="30434" xr:uid="{00000000-0005-0000-0000-0000E4760000}"/>
    <cellStyle name="Note 4 2 4 5 3" xfId="30435" xr:uid="{00000000-0005-0000-0000-0000E5760000}"/>
    <cellStyle name="Note 4 2 4 5 4" xfId="30436" xr:uid="{00000000-0005-0000-0000-0000E6760000}"/>
    <cellStyle name="Note 4 2 4 6" xfId="30437" xr:uid="{00000000-0005-0000-0000-0000E7760000}"/>
    <cellStyle name="Note 4 2 4 6 2" xfId="30438" xr:uid="{00000000-0005-0000-0000-0000E8760000}"/>
    <cellStyle name="Note 4 2 4 6 2 2" xfId="30439" xr:uid="{00000000-0005-0000-0000-0000E9760000}"/>
    <cellStyle name="Note 4 2 4 6 3" xfId="30440" xr:uid="{00000000-0005-0000-0000-0000EA760000}"/>
    <cellStyle name="Note 4 2 4 6 4" xfId="30441" xr:uid="{00000000-0005-0000-0000-0000EB760000}"/>
    <cellStyle name="Note 4 2 4 7" xfId="30442" xr:uid="{00000000-0005-0000-0000-0000EC760000}"/>
    <cellStyle name="Note 4 2 4 7 2" xfId="30443" xr:uid="{00000000-0005-0000-0000-0000ED760000}"/>
    <cellStyle name="Note 4 2 4 7 2 2" xfId="30444" xr:uid="{00000000-0005-0000-0000-0000EE760000}"/>
    <cellStyle name="Note 4 2 4 7 3" xfId="30445" xr:uid="{00000000-0005-0000-0000-0000EF760000}"/>
    <cellStyle name="Note 4 2 4 8" xfId="30446" xr:uid="{00000000-0005-0000-0000-0000F0760000}"/>
    <cellStyle name="Note 4 2 4 8 2" xfId="30447" xr:uid="{00000000-0005-0000-0000-0000F1760000}"/>
    <cellStyle name="Note 4 2 4 8 2 2" xfId="30448" xr:uid="{00000000-0005-0000-0000-0000F2760000}"/>
    <cellStyle name="Note 4 2 4 8 3" xfId="30449" xr:uid="{00000000-0005-0000-0000-0000F3760000}"/>
    <cellStyle name="Note 4 2 4 9" xfId="30450" xr:uid="{00000000-0005-0000-0000-0000F4760000}"/>
    <cellStyle name="Note 4 2 4 9 2" xfId="30451" xr:uid="{00000000-0005-0000-0000-0000F5760000}"/>
    <cellStyle name="Note 4 2 4 9 2 2" xfId="30452" xr:uid="{00000000-0005-0000-0000-0000F6760000}"/>
    <cellStyle name="Note 4 2 4 9 3" xfId="30453" xr:uid="{00000000-0005-0000-0000-0000F7760000}"/>
    <cellStyle name="Note 4 2 5" xfId="30454" xr:uid="{00000000-0005-0000-0000-0000F8760000}"/>
    <cellStyle name="Note 4 2 5 10" xfId="30455" xr:uid="{00000000-0005-0000-0000-0000F9760000}"/>
    <cellStyle name="Note 4 2 5 10 2" xfId="30456" xr:uid="{00000000-0005-0000-0000-0000FA760000}"/>
    <cellStyle name="Note 4 2 5 10 2 2" xfId="30457" xr:uid="{00000000-0005-0000-0000-0000FB760000}"/>
    <cellStyle name="Note 4 2 5 10 3" xfId="30458" xr:uid="{00000000-0005-0000-0000-0000FC760000}"/>
    <cellStyle name="Note 4 2 5 11" xfId="30459" xr:uid="{00000000-0005-0000-0000-0000FD760000}"/>
    <cellStyle name="Note 4 2 5 11 2" xfId="30460" xr:uid="{00000000-0005-0000-0000-0000FE760000}"/>
    <cellStyle name="Note 4 2 5 11 2 2" xfId="30461" xr:uid="{00000000-0005-0000-0000-0000FF760000}"/>
    <cellStyle name="Note 4 2 5 11 3" xfId="30462" xr:uid="{00000000-0005-0000-0000-000000770000}"/>
    <cellStyle name="Note 4 2 5 12" xfId="30463" xr:uid="{00000000-0005-0000-0000-000001770000}"/>
    <cellStyle name="Note 4 2 5 12 2" xfId="30464" xr:uid="{00000000-0005-0000-0000-000002770000}"/>
    <cellStyle name="Note 4 2 5 12 2 2" xfId="30465" xr:uid="{00000000-0005-0000-0000-000003770000}"/>
    <cellStyle name="Note 4 2 5 12 3" xfId="30466" xr:uid="{00000000-0005-0000-0000-000004770000}"/>
    <cellStyle name="Note 4 2 5 13" xfId="30467" xr:uid="{00000000-0005-0000-0000-000005770000}"/>
    <cellStyle name="Note 4 2 5 13 2" xfId="30468" xr:uid="{00000000-0005-0000-0000-000006770000}"/>
    <cellStyle name="Note 4 2 5 13 2 2" xfId="30469" xr:uid="{00000000-0005-0000-0000-000007770000}"/>
    <cellStyle name="Note 4 2 5 13 3" xfId="30470" xr:uid="{00000000-0005-0000-0000-000008770000}"/>
    <cellStyle name="Note 4 2 5 14" xfId="30471" xr:uid="{00000000-0005-0000-0000-000009770000}"/>
    <cellStyle name="Note 4 2 5 14 2" xfId="30472" xr:uid="{00000000-0005-0000-0000-00000A770000}"/>
    <cellStyle name="Note 4 2 5 14 2 2" xfId="30473" xr:uid="{00000000-0005-0000-0000-00000B770000}"/>
    <cellStyle name="Note 4 2 5 14 3" xfId="30474" xr:uid="{00000000-0005-0000-0000-00000C770000}"/>
    <cellStyle name="Note 4 2 5 15" xfId="30475" xr:uid="{00000000-0005-0000-0000-00000D770000}"/>
    <cellStyle name="Note 4 2 5 15 2" xfId="30476" xr:uid="{00000000-0005-0000-0000-00000E770000}"/>
    <cellStyle name="Note 4 2 5 15 2 2" xfId="30477" xr:uid="{00000000-0005-0000-0000-00000F770000}"/>
    <cellStyle name="Note 4 2 5 15 3" xfId="30478" xr:uid="{00000000-0005-0000-0000-000010770000}"/>
    <cellStyle name="Note 4 2 5 16" xfId="30479" xr:uid="{00000000-0005-0000-0000-000011770000}"/>
    <cellStyle name="Note 4 2 5 16 2" xfId="30480" xr:uid="{00000000-0005-0000-0000-000012770000}"/>
    <cellStyle name="Note 4 2 5 16 2 2" xfId="30481" xr:uid="{00000000-0005-0000-0000-000013770000}"/>
    <cellStyle name="Note 4 2 5 16 3" xfId="30482" xr:uid="{00000000-0005-0000-0000-000014770000}"/>
    <cellStyle name="Note 4 2 5 17" xfId="30483" xr:uid="{00000000-0005-0000-0000-000015770000}"/>
    <cellStyle name="Note 4 2 5 17 2" xfId="30484" xr:uid="{00000000-0005-0000-0000-000016770000}"/>
    <cellStyle name="Note 4 2 5 17 2 2" xfId="30485" xr:uid="{00000000-0005-0000-0000-000017770000}"/>
    <cellStyle name="Note 4 2 5 17 3" xfId="30486" xr:uid="{00000000-0005-0000-0000-000018770000}"/>
    <cellStyle name="Note 4 2 5 18" xfId="30487" xr:uid="{00000000-0005-0000-0000-000019770000}"/>
    <cellStyle name="Note 4 2 5 18 2" xfId="30488" xr:uid="{00000000-0005-0000-0000-00001A770000}"/>
    <cellStyle name="Note 4 2 5 18 2 2" xfId="30489" xr:uid="{00000000-0005-0000-0000-00001B770000}"/>
    <cellStyle name="Note 4 2 5 18 3" xfId="30490" xr:uid="{00000000-0005-0000-0000-00001C770000}"/>
    <cellStyle name="Note 4 2 5 19" xfId="30491" xr:uid="{00000000-0005-0000-0000-00001D770000}"/>
    <cellStyle name="Note 4 2 5 19 2" xfId="30492" xr:uid="{00000000-0005-0000-0000-00001E770000}"/>
    <cellStyle name="Note 4 2 5 19 2 2" xfId="30493" xr:uid="{00000000-0005-0000-0000-00001F770000}"/>
    <cellStyle name="Note 4 2 5 19 3" xfId="30494" xr:uid="{00000000-0005-0000-0000-000020770000}"/>
    <cellStyle name="Note 4 2 5 2" xfId="30495" xr:uid="{00000000-0005-0000-0000-000021770000}"/>
    <cellStyle name="Note 4 2 5 2 10" xfId="30496" xr:uid="{00000000-0005-0000-0000-000022770000}"/>
    <cellStyle name="Note 4 2 5 2 10 2" xfId="30497" xr:uid="{00000000-0005-0000-0000-000023770000}"/>
    <cellStyle name="Note 4 2 5 2 10 2 2" xfId="30498" xr:uid="{00000000-0005-0000-0000-000024770000}"/>
    <cellStyle name="Note 4 2 5 2 10 3" xfId="30499" xr:uid="{00000000-0005-0000-0000-000025770000}"/>
    <cellStyle name="Note 4 2 5 2 11" xfId="30500" xr:uid="{00000000-0005-0000-0000-000026770000}"/>
    <cellStyle name="Note 4 2 5 2 11 2" xfId="30501" xr:uid="{00000000-0005-0000-0000-000027770000}"/>
    <cellStyle name="Note 4 2 5 2 11 2 2" xfId="30502" xr:uid="{00000000-0005-0000-0000-000028770000}"/>
    <cellStyle name="Note 4 2 5 2 11 3" xfId="30503" xr:uid="{00000000-0005-0000-0000-000029770000}"/>
    <cellStyle name="Note 4 2 5 2 12" xfId="30504" xr:uid="{00000000-0005-0000-0000-00002A770000}"/>
    <cellStyle name="Note 4 2 5 2 12 2" xfId="30505" xr:uid="{00000000-0005-0000-0000-00002B770000}"/>
    <cellStyle name="Note 4 2 5 2 12 2 2" xfId="30506" xr:uid="{00000000-0005-0000-0000-00002C770000}"/>
    <cellStyle name="Note 4 2 5 2 12 3" xfId="30507" xr:uid="{00000000-0005-0000-0000-00002D770000}"/>
    <cellStyle name="Note 4 2 5 2 13" xfId="30508" xr:uid="{00000000-0005-0000-0000-00002E770000}"/>
    <cellStyle name="Note 4 2 5 2 13 2" xfId="30509" xr:uid="{00000000-0005-0000-0000-00002F770000}"/>
    <cellStyle name="Note 4 2 5 2 13 2 2" xfId="30510" xr:uid="{00000000-0005-0000-0000-000030770000}"/>
    <cellStyle name="Note 4 2 5 2 13 3" xfId="30511" xr:uid="{00000000-0005-0000-0000-000031770000}"/>
    <cellStyle name="Note 4 2 5 2 14" xfId="30512" xr:uid="{00000000-0005-0000-0000-000032770000}"/>
    <cellStyle name="Note 4 2 5 2 14 2" xfId="30513" xr:uid="{00000000-0005-0000-0000-000033770000}"/>
    <cellStyle name="Note 4 2 5 2 14 2 2" xfId="30514" xr:uid="{00000000-0005-0000-0000-000034770000}"/>
    <cellStyle name="Note 4 2 5 2 14 3" xfId="30515" xr:uid="{00000000-0005-0000-0000-000035770000}"/>
    <cellStyle name="Note 4 2 5 2 15" xfId="30516" xr:uid="{00000000-0005-0000-0000-000036770000}"/>
    <cellStyle name="Note 4 2 5 2 15 2" xfId="30517" xr:uid="{00000000-0005-0000-0000-000037770000}"/>
    <cellStyle name="Note 4 2 5 2 15 2 2" xfId="30518" xr:uid="{00000000-0005-0000-0000-000038770000}"/>
    <cellStyle name="Note 4 2 5 2 15 3" xfId="30519" xr:uid="{00000000-0005-0000-0000-000039770000}"/>
    <cellStyle name="Note 4 2 5 2 16" xfId="30520" xr:uid="{00000000-0005-0000-0000-00003A770000}"/>
    <cellStyle name="Note 4 2 5 2 16 2" xfId="30521" xr:uid="{00000000-0005-0000-0000-00003B770000}"/>
    <cellStyle name="Note 4 2 5 2 16 2 2" xfId="30522" xr:uid="{00000000-0005-0000-0000-00003C770000}"/>
    <cellStyle name="Note 4 2 5 2 16 3" xfId="30523" xr:uid="{00000000-0005-0000-0000-00003D770000}"/>
    <cellStyle name="Note 4 2 5 2 17" xfId="30524" xr:uid="{00000000-0005-0000-0000-00003E770000}"/>
    <cellStyle name="Note 4 2 5 2 17 2" xfId="30525" xr:uid="{00000000-0005-0000-0000-00003F770000}"/>
    <cellStyle name="Note 4 2 5 2 17 2 2" xfId="30526" xr:uid="{00000000-0005-0000-0000-000040770000}"/>
    <cellStyle name="Note 4 2 5 2 17 3" xfId="30527" xr:uid="{00000000-0005-0000-0000-000041770000}"/>
    <cellStyle name="Note 4 2 5 2 18" xfId="30528" xr:uid="{00000000-0005-0000-0000-000042770000}"/>
    <cellStyle name="Note 4 2 5 2 18 2" xfId="30529" xr:uid="{00000000-0005-0000-0000-000043770000}"/>
    <cellStyle name="Note 4 2 5 2 18 2 2" xfId="30530" xr:uid="{00000000-0005-0000-0000-000044770000}"/>
    <cellStyle name="Note 4 2 5 2 18 3" xfId="30531" xr:uid="{00000000-0005-0000-0000-000045770000}"/>
    <cellStyle name="Note 4 2 5 2 19" xfId="30532" xr:uid="{00000000-0005-0000-0000-000046770000}"/>
    <cellStyle name="Note 4 2 5 2 19 2" xfId="30533" xr:uid="{00000000-0005-0000-0000-000047770000}"/>
    <cellStyle name="Note 4 2 5 2 19 2 2" xfId="30534" xr:uid="{00000000-0005-0000-0000-000048770000}"/>
    <cellStyle name="Note 4 2 5 2 19 3" xfId="30535" xr:uid="{00000000-0005-0000-0000-000049770000}"/>
    <cellStyle name="Note 4 2 5 2 2" xfId="30536" xr:uid="{00000000-0005-0000-0000-00004A770000}"/>
    <cellStyle name="Note 4 2 5 2 2 2" xfId="30537" xr:uid="{00000000-0005-0000-0000-00004B770000}"/>
    <cellStyle name="Note 4 2 5 2 2 2 2" xfId="30538" xr:uid="{00000000-0005-0000-0000-00004C770000}"/>
    <cellStyle name="Note 4 2 5 2 2 2 3" xfId="30539" xr:uid="{00000000-0005-0000-0000-00004D770000}"/>
    <cellStyle name="Note 4 2 5 2 2 3" xfId="30540" xr:uid="{00000000-0005-0000-0000-00004E770000}"/>
    <cellStyle name="Note 4 2 5 2 2 3 2" xfId="30541" xr:uid="{00000000-0005-0000-0000-00004F770000}"/>
    <cellStyle name="Note 4 2 5 2 2 4" xfId="30542" xr:uid="{00000000-0005-0000-0000-000050770000}"/>
    <cellStyle name="Note 4 2 5 2 20" xfId="30543" xr:uid="{00000000-0005-0000-0000-000051770000}"/>
    <cellStyle name="Note 4 2 5 2 20 2" xfId="30544" xr:uid="{00000000-0005-0000-0000-000052770000}"/>
    <cellStyle name="Note 4 2 5 2 20 2 2" xfId="30545" xr:uid="{00000000-0005-0000-0000-000053770000}"/>
    <cellStyle name="Note 4 2 5 2 20 3" xfId="30546" xr:uid="{00000000-0005-0000-0000-000054770000}"/>
    <cellStyle name="Note 4 2 5 2 21" xfId="30547" xr:uid="{00000000-0005-0000-0000-000055770000}"/>
    <cellStyle name="Note 4 2 5 2 21 2" xfId="30548" xr:uid="{00000000-0005-0000-0000-000056770000}"/>
    <cellStyle name="Note 4 2 5 2 22" xfId="30549" xr:uid="{00000000-0005-0000-0000-000057770000}"/>
    <cellStyle name="Note 4 2 5 2 23" xfId="30550" xr:uid="{00000000-0005-0000-0000-000058770000}"/>
    <cellStyle name="Note 4 2 5 2 3" xfId="30551" xr:uid="{00000000-0005-0000-0000-000059770000}"/>
    <cellStyle name="Note 4 2 5 2 3 2" xfId="30552" xr:uid="{00000000-0005-0000-0000-00005A770000}"/>
    <cellStyle name="Note 4 2 5 2 3 2 2" xfId="30553" xr:uid="{00000000-0005-0000-0000-00005B770000}"/>
    <cellStyle name="Note 4 2 5 2 3 3" xfId="30554" xr:uid="{00000000-0005-0000-0000-00005C770000}"/>
    <cellStyle name="Note 4 2 5 2 3 4" xfId="30555" xr:uid="{00000000-0005-0000-0000-00005D770000}"/>
    <cellStyle name="Note 4 2 5 2 4" xfId="30556" xr:uid="{00000000-0005-0000-0000-00005E770000}"/>
    <cellStyle name="Note 4 2 5 2 4 2" xfId="30557" xr:uid="{00000000-0005-0000-0000-00005F770000}"/>
    <cellStyle name="Note 4 2 5 2 4 2 2" xfId="30558" xr:uid="{00000000-0005-0000-0000-000060770000}"/>
    <cellStyle name="Note 4 2 5 2 4 3" xfId="30559" xr:uid="{00000000-0005-0000-0000-000061770000}"/>
    <cellStyle name="Note 4 2 5 2 4 4" xfId="30560" xr:uid="{00000000-0005-0000-0000-000062770000}"/>
    <cellStyle name="Note 4 2 5 2 5" xfId="30561" xr:uid="{00000000-0005-0000-0000-000063770000}"/>
    <cellStyle name="Note 4 2 5 2 5 2" xfId="30562" xr:uid="{00000000-0005-0000-0000-000064770000}"/>
    <cellStyle name="Note 4 2 5 2 5 2 2" xfId="30563" xr:uid="{00000000-0005-0000-0000-000065770000}"/>
    <cellStyle name="Note 4 2 5 2 5 3" xfId="30564" xr:uid="{00000000-0005-0000-0000-000066770000}"/>
    <cellStyle name="Note 4 2 5 2 6" xfId="30565" xr:uid="{00000000-0005-0000-0000-000067770000}"/>
    <cellStyle name="Note 4 2 5 2 6 2" xfId="30566" xr:uid="{00000000-0005-0000-0000-000068770000}"/>
    <cellStyle name="Note 4 2 5 2 6 2 2" xfId="30567" xr:uid="{00000000-0005-0000-0000-000069770000}"/>
    <cellStyle name="Note 4 2 5 2 6 3" xfId="30568" xr:uid="{00000000-0005-0000-0000-00006A770000}"/>
    <cellStyle name="Note 4 2 5 2 7" xfId="30569" xr:uid="{00000000-0005-0000-0000-00006B770000}"/>
    <cellStyle name="Note 4 2 5 2 7 2" xfId="30570" xr:uid="{00000000-0005-0000-0000-00006C770000}"/>
    <cellStyle name="Note 4 2 5 2 7 2 2" xfId="30571" xr:uid="{00000000-0005-0000-0000-00006D770000}"/>
    <cellStyle name="Note 4 2 5 2 7 3" xfId="30572" xr:uid="{00000000-0005-0000-0000-00006E770000}"/>
    <cellStyle name="Note 4 2 5 2 8" xfId="30573" xr:uid="{00000000-0005-0000-0000-00006F770000}"/>
    <cellStyle name="Note 4 2 5 2 8 2" xfId="30574" xr:uid="{00000000-0005-0000-0000-000070770000}"/>
    <cellStyle name="Note 4 2 5 2 8 2 2" xfId="30575" xr:uid="{00000000-0005-0000-0000-000071770000}"/>
    <cellStyle name="Note 4 2 5 2 8 3" xfId="30576" xr:uid="{00000000-0005-0000-0000-000072770000}"/>
    <cellStyle name="Note 4 2 5 2 9" xfId="30577" xr:uid="{00000000-0005-0000-0000-000073770000}"/>
    <cellStyle name="Note 4 2 5 2 9 2" xfId="30578" xr:uid="{00000000-0005-0000-0000-000074770000}"/>
    <cellStyle name="Note 4 2 5 2 9 2 2" xfId="30579" xr:uid="{00000000-0005-0000-0000-000075770000}"/>
    <cellStyle name="Note 4 2 5 2 9 3" xfId="30580" xr:uid="{00000000-0005-0000-0000-000076770000}"/>
    <cellStyle name="Note 4 2 5 20" xfId="30581" xr:uid="{00000000-0005-0000-0000-000077770000}"/>
    <cellStyle name="Note 4 2 5 20 2" xfId="30582" xr:uid="{00000000-0005-0000-0000-000078770000}"/>
    <cellStyle name="Note 4 2 5 20 2 2" xfId="30583" xr:uid="{00000000-0005-0000-0000-000079770000}"/>
    <cellStyle name="Note 4 2 5 20 3" xfId="30584" xr:uid="{00000000-0005-0000-0000-00007A770000}"/>
    <cellStyle name="Note 4 2 5 21" xfId="30585" xr:uid="{00000000-0005-0000-0000-00007B770000}"/>
    <cellStyle name="Note 4 2 5 21 2" xfId="30586" xr:uid="{00000000-0005-0000-0000-00007C770000}"/>
    <cellStyle name="Note 4 2 5 21 2 2" xfId="30587" xr:uid="{00000000-0005-0000-0000-00007D770000}"/>
    <cellStyle name="Note 4 2 5 21 3" xfId="30588" xr:uid="{00000000-0005-0000-0000-00007E770000}"/>
    <cellStyle name="Note 4 2 5 22" xfId="30589" xr:uid="{00000000-0005-0000-0000-00007F770000}"/>
    <cellStyle name="Note 4 2 5 22 2" xfId="30590" xr:uid="{00000000-0005-0000-0000-000080770000}"/>
    <cellStyle name="Note 4 2 5 23" xfId="30591" xr:uid="{00000000-0005-0000-0000-000081770000}"/>
    <cellStyle name="Note 4 2 5 24" xfId="30592" xr:uid="{00000000-0005-0000-0000-000082770000}"/>
    <cellStyle name="Note 4 2 5 3" xfId="30593" xr:uid="{00000000-0005-0000-0000-000083770000}"/>
    <cellStyle name="Note 4 2 5 3 2" xfId="30594" xr:uid="{00000000-0005-0000-0000-000084770000}"/>
    <cellStyle name="Note 4 2 5 3 2 2" xfId="30595" xr:uid="{00000000-0005-0000-0000-000085770000}"/>
    <cellStyle name="Note 4 2 5 3 2 3" xfId="30596" xr:uid="{00000000-0005-0000-0000-000086770000}"/>
    <cellStyle name="Note 4 2 5 3 3" xfId="30597" xr:uid="{00000000-0005-0000-0000-000087770000}"/>
    <cellStyle name="Note 4 2 5 3 3 2" xfId="30598" xr:uid="{00000000-0005-0000-0000-000088770000}"/>
    <cellStyle name="Note 4 2 5 3 4" xfId="30599" xr:uid="{00000000-0005-0000-0000-000089770000}"/>
    <cellStyle name="Note 4 2 5 4" xfId="30600" xr:uid="{00000000-0005-0000-0000-00008A770000}"/>
    <cellStyle name="Note 4 2 5 4 2" xfId="30601" xr:uid="{00000000-0005-0000-0000-00008B770000}"/>
    <cellStyle name="Note 4 2 5 4 2 2" xfId="30602" xr:uid="{00000000-0005-0000-0000-00008C770000}"/>
    <cellStyle name="Note 4 2 5 4 3" xfId="30603" xr:uid="{00000000-0005-0000-0000-00008D770000}"/>
    <cellStyle name="Note 4 2 5 4 4" xfId="30604" xr:uid="{00000000-0005-0000-0000-00008E770000}"/>
    <cellStyle name="Note 4 2 5 5" xfId="30605" xr:uid="{00000000-0005-0000-0000-00008F770000}"/>
    <cellStyle name="Note 4 2 5 5 2" xfId="30606" xr:uid="{00000000-0005-0000-0000-000090770000}"/>
    <cellStyle name="Note 4 2 5 5 2 2" xfId="30607" xr:uid="{00000000-0005-0000-0000-000091770000}"/>
    <cellStyle name="Note 4 2 5 5 3" xfId="30608" xr:uid="{00000000-0005-0000-0000-000092770000}"/>
    <cellStyle name="Note 4 2 5 5 4" xfId="30609" xr:uid="{00000000-0005-0000-0000-000093770000}"/>
    <cellStyle name="Note 4 2 5 6" xfId="30610" xr:uid="{00000000-0005-0000-0000-000094770000}"/>
    <cellStyle name="Note 4 2 5 6 2" xfId="30611" xr:uid="{00000000-0005-0000-0000-000095770000}"/>
    <cellStyle name="Note 4 2 5 6 2 2" xfId="30612" xr:uid="{00000000-0005-0000-0000-000096770000}"/>
    <cellStyle name="Note 4 2 5 6 3" xfId="30613" xr:uid="{00000000-0005-0000-0000-000097770000}"/>
    <cellStyle name="Note 4 2 5 7" xfId="30614" xr:uid="{00000000-0005-0000-0000-000098770000}"/>
    <cellStyle name="Note 4 2 5 7 2" xfId="30615" xr:uid="{00000000-0005-0000-0000-000099770000}"/>
    <cellStyle name="Note 4 2 5 7 2 2" xfId="30616" xr:uid="{00000000-0005-0000-0000-00009A770000}"/>
    <cellStyle name="Note 4 2 5 7 3" xfId="30617" xr:uid="{00000000-0005-0000-0000-00009B770000}"/>
    <cellStyle name="Note 4 2 5 8" xfId="30618" xr:uid="{00000000-0005-0000-0000-00009C770000}"/>
    <cellStyle name="Note 4 2 5 8 2" xfId="30619" xr:uid="{00000000-0005-0000-0000-00009D770000}"/>
    <cellStyle name="Note 4 2 5 8 2 2" xfId="30620" xr:uid="{00000000-0005-0000-0000-00009E770000}"/>
    <cellStyle name="Note 4 2 5 8 3" xfId="30621" xr:uid="{00000000-0005-0000-0000-00009F770000}"/>
    <cellStyle name="Note 4 2 5 9" xfId="30622" xr:uid="{00000000-0005-0000-0000-0000A0770000}"/>
    <cellStyle name="Note 4 2 5 9 2" xfId="30623" xr:uid="{00000000-0005-0000-0000-0000A1770000}"/>
    <cellStyle name="Note 4 2 5 9 2 2" xfId="30624" xr:uid="{00000000-0005-0000-0000-0000A2770000}"/>
    <cellStyle name="Note 4 2 5 9 3" xfId="30625" xr:uid="{00000000-0005-0000-0000-0000A3770000}"/>
    <cellStyle name="Note 4 2 6" xfId="30626" xr:uid="{00000000-0005-0000-0000-0000A4770000}"/>
    <cellStyle name="Note 4 2 6 10" xfId="30627" xr:uid="{00000000-0005-0000-0000-0000A5770000}"/>
    <cellStyle name="Note 4 2 6 10 2" xfId="30628" xr:uid="{00000000-0005-0000-0000-0000A6770000}"/>
    <cellStyle name="Note 4 2 6 10 2 2" xfId="30629" xr:uid="{00000000-0005-0000-0000-0000A7770000}"/>
    <cellStyle name="Note 4 2 6 10 3" xfId="30630" xr:uid="{00000000-0005-0000-0000-0000A8770000}"/>
    <cellStyle name="Note 4 2 6 11" xfId="30631" xr:uid="{00000000-0005-0000-0000-0000A9770000}"/>
    <cellStyle name="Note 4 2 6 11 2" xfId="30632" xr:uid="{00000000-0005-0000-0000-0000AA770000}"/>
    <cellStyle name="Note 4 2 6 11 2 2" xfId="30633" xr:uid="{00000000-0005-0000-0000-0000AB770000}"/>
    <cellStyle name="Note 4 2 6 11 3" xfId="30634" xr:uid="{00000000-0005-0000-0000-0000AC770000}"/>
    <cellStyle name="Note 4 2 6 12" xfId="30635" xr:uid="{00000000-0005-0000-0000-0000AD770000}"/>
    <cellStyle name="Note 4 2 6 12 2" xfId="30636" xr:uid="{00000000-0005-0000-0000-0000AE770000}"/>
    <cellStyle name="Note 4 2 6 12 2 2" xfId="30637" xr:uid="{00000000-0005-0000-0000-0000AF770000}"/>
    <cellStyle name="Note 4 2 6 12 3" xfId="30638" xr:uid="{00000000-0005-0000-0000-0000B0770000}"/>
    <cellStyle name="Note 4 2 6 13" xfId="30639" xr:uid="{00000000-0005-0000-0000-0000B1770000}"/>
    <cellStyle name="Note 4 2 6 13 2" xfId="30640" xr:uid="{00000000-0005-0000-0000-0000B2770000}"/>
    <cellStyle name="Note 4 2 6 13 2 2" xfId="30641" xr:uid="{00000000-0005-0000-0000-0000B3770000}"/>
    <cellStyle name="Note 4 2 6 13 3" xfId="30642" xr:uid="{00000000-0005-0000-0000-0000B4770000}"/>
    <cellStyle name="Note 4 2 6 14" xfId="30643" xr:uid="{00000000-0005-0000-0000-0000B5770000}"/>
    <cellStyle name="Note 4 2 6 14 2" xfId="30644" xr:uid="{00000000-0005-0000-0000-0000B6770000}"/>
    <cellStyle name="Note 4 2 6 14 2 2" xfId="30645" xr:uid="{00000000-0005-0000-0000-0000B7770000}"/>
    <cellStyle name="Note 4 2 6 14 3" xfId="30646" xr:uid="{00000000-0005-0000-0000-0000B8770000}"/>
    <cellStyle name="Note 4 2 6 15" xfId="30647" xr:uid="{00000000-0005-0000-0000-0000B9770000}"/>
    <cellStyle name="Note 4 2 6 15 2" xfId="30648" xr:uid="{00000000-0005-0000-0000-0000BA770000}"/>
    <cellStyle name="Note 4 2 6 15 2 2" xfId="30649" xr:uid="{00000000-0005-0000-0000-0000BB770000}"/>
    <cellStyle name="Note 4 2 6 15 3" xfId="30650" xr:uid="{00000000-0005-0000-0000-0000BC770000}"/>
    <cellStyle name="Note 4 2 6 16" xfId="30651" xr:uid="{00000000-0005-0000-0000-0000BD770000}"/>
    <cellStyle name="Note 4 2 6 16 2" xfId="30652" xr:uid="{00000000-0005-0000-0000-0000BE770000}"/>
    <cellStyle name="Note 4 2 6 16 2 2" xfId="30653" xr:uid="{00000000-0005-0000-0000-0000BF770000}"/>
    <cellStyle name="Note 4 2 6 16 3" xfId="30654" xr:uid="{00000000-0005-0000-0000-0000C0770000}"/>
    <cellStyle name="Note 4 2 6 17" xfId="30655" xr:uid="{00000000-0005-0000-0000-0000C1770000}"/>
    <cellStyle name="Note 4 2 6 17 2" xfId="30656" xr:uid="{00000000-0005-0000-0000-0000C2770000}"/>
    <cellStyle name="Note 4 2 6 17 2 2" xfId="30657" xr:uid="{00000000-0005-0000-0000-0000C3770000}"/>
    <cellStyle name="Note 4 2 6 17 3" xfId="30658" xr:uid="{00000000-0005-0000-0000-0000C4770000}"/>
    <cellStyle name="Note 4 2 6 18" xfId="30659" xr:uid="{00000000-0005-0000-0000-0000C5770000}"/>
    <cellStyle name="Note 4 2 6 18 2" xfId="30660" xr:uid="{00000000-0005-0000-0000-0000C6770000}"/>
    <cellStyle name="Note 4 2 6 18 2 2" xfId="30661" xr:uid="{00000000-0005-0000-0000-0000C7770000}"/>
    <cellStyle name="Note 4 2 6 18 3" xfId="30662" xr:uid="{00000000-0005-0000-0000-0000C8770000}"/>
    <cellStyle name="Note 4 2 6 19" xfId="30663" xr:uid="{00000000-0005-0000-0000-0000C9770000}"/>
    <cellStyle name="Note 4 2 6 19 2" xfId="30664" xr:uid="{00000000-0005-0000-0000-0000CA770000}"/>
    <cellStyle name="Note 4 2 6 19 2 2" xfId="30665" xr:uid="{00000000-0005-0000-0000-0000CB770000}"/>
    <cellStyle name="Note 4 2 6 19 3" xfId="30666" xr:uid="{00000000-0005-0000-0000-0000CC770000}"/>
    <cellStyle name="Note 4 2 6 2" xfId="30667" xr:uid="{00000000-0005-0000-0000-0000CD770000}"/>
    <cellStyle name="Note 4 2 6 2 2" xfId="30668" xr:uid="{00000000-0005-0000-0000-0000CE770000}"/>
    <cellStyle name="Note 4 2 6 2 2 2" xfId="30669" xr:uid="{00000000-0005-0000-0000-0000CF770000}"/>
    <cellStyle name="Note 4 2 6 2 2 3" xfId="30670" xr:uid="{00000000-0005-0000-0000-0000D0770000}"/>
    <cellStyle name="Note 4 2 6 2 3" xfId="30671" xr:uid="{00000000-0005-0000-0000-0000D1770000}"/>
    <cellStyle name="Note 4 2 6 2 3 2" xfId="30672" xr:uid="{00000000-0005-0000-0000-0000D2770000}"/>
    <cellStyle name="Note 4 2 6 2 4" xfId="30673" xr:uid="{00000000-0005-0000-0000-0000D3770000}"/>
    <cellStyle name="Note 4 2 6 20" xfId="30674" xr:uid="{00000000-0005-0000-0000-0000D4770000}"/>
    <cellStyle name="Note 4 2 6 20 2" xfId="30675" xr:uid="{00000000-0005-0000-0000-0000D5770000}"/>
    <cellStyle name="Note 4 2 6 20 2 2" xfId="30676" xr:uid="{00000000-0005-0000-0000-0000D6770000}"/>
    <cellStyle name="Note 4 2 6 20 3" xfId="30677" xr:uid="{00000000-0005-0000-0000-0000D7770000}"/>
    <cellStyle name="Note 4 2 6 21" xfId="30678" xr:uid="{00000000-0005-0000-0000-0000D8770000}"/>
    <cellStyle name="Note 4 2 6 21 2" xfId="30679" xr:uid="{00000000-0005-0000-0000-0000D9770000}"/>
    <cellStyle name="Note 4 2 6 22" xfId="30680" xr:uid="{00000000-0005-0000-0000-0000DA770000}"/>
    <cellStyle name="Note 4 2 6 23" xfId="30681" xr:uid="{00000000-0005-0000-0000-0000DB770000}"/>
    <cellStyle name="Note 4 2 6 3" xfId="30682" xr:uid="{00000000-0005-0000-0000-0000DC770000}"/>
    <cellStyle name="Note 4 2 6 3 2" xfId="30683" xr:uid="{00000000-0005-0000-0000-0000DD770000}"/>
    <cellStyle name="Note 4 2 6 3 2 2" xfId="30684" xr:uid="{00000000-0005-0000-0000-0000DE770000}"/>
    <cellStyle name="Note 4 2 6 3 3" xfId="30685" xr:uid="{00000000-0005-0000-0000-0000DF770000}"/>
    <cellStyle name="Note 4 2 6 3 4" xfId="30686" xr:uid="{00000000-0005-0000-0000-0000E0770000}"/>
    <cellStyle name="Note 4 2 6 4" xfId="30687" xr:uid="{00000000-0005-0000-0000-0000E1770000}"/>
    <cellStyle name="Note 4 2 6 4 2" xfId="30688" xr:uid="{00000000-0005-0000-0000-0000E2770000}"/>
    <cellStyle name="Note 4 2 6 4 2 2" xfId="30689" xr:uid="{00000000-0005-0000-0000-0000E3770000}"/>
    <cellStyle name="Note 4 2 6 4 3" xfId="30690" xr:uid="{00000000-0005-0000-0000-0000E4770000}"/>
    <cellStyle name="Note 4 2 6 4 4" xfId="30691" xr:uid="{00000000-0005-0000-0000-0000E5770000}"/>
    <cellStyle name="Note 4 2 6 5" xfId="30692" xr:uid="{00000000-0005-0000-0000-0000E6770000}"/>
    <cellStyle name="Note 4 2 6 5 2" xfId="30693" xr:uid="{00000000-0005-0000-0000-0000E7770000}"/>
    <cellStyle name="Note 4 2 6 5 2 2" xfId="30694" xr:uid="{00000000-0005-0000-0000-0000E8770000}"/>
    <cellStyle name="Note 4 2 6 5 3" xfId="30695" xr:uid="{00000000-0005-0000-0000-0000E9770000}"/>
    <cellStyle name="Note 4 2 6 6" xfId="30696" xr:uid="{00000000-0005-0000-0000-0000EA770000}"/>
    <cellStyle name="Note 4 2 6 6 2" xfId="30697" xr:uid="{00000000-0005-0000-0000-0000EB770000}"/>
    <cellStyle name="Note 4 2 6 6 2 2" xfId="30698" xr:uid="{00000000-0005-0000-0000-0000EC770000}"/>
    <cellStyle name="Note 4 2 6 6 3" xfId="30699" xr:uid="{00000000-0005-0000-0000-0000ED770000}"/>
    <cellStyle name="Note 4 2 6 7" xfId="30700" xr:uid="{00000000-0005-0000-0000-0000EE770000}"/>
    <cellStyle name="Note 4 2 6 7 2" xfId="30701" xr:uid="{00000000-0005-0000-0000-0000EF770000}"/>
    <cellStyle name="Note 4 2 6 7 2 2" xfId="30702" xr:uid="{00000000-0005-0000-0000-0000F0770000}"/>
    <cellStyle name="Note 4 2 6 7 3" xfId="30703" xr:uid="{00000000-0005-0000-0000-0000F1770000}"/>
    <cellStyle name="Note 4 2 6 8" xfId="30704" xr:uid="{00000000-0005-0000-0000-0000F2770000}"/>
    <cellStyle name="Note 4 2 6 8 2" xfId="30705" xr:uid="{00000000-0005-0000-0000-0000F3770000}"/>
    <cellStyle name="Note 4 2 6 8 2 2" xfId="30706" xr:uid="{00000000-0005-0000-0000-0000F4770000}"/>
    <cellStyle name="Note 4 2 6 8 3" xfId="30707" xr:uid="{00000000-0005-0000-0000-0000F5770000}"/>
    <cellStyle name="Note 4 2 6 9" xfId="30708" xr:uid="{00000000-0005-0000-0000-0000F6770000}"/>
    <cellStyle name="Note 4 2 6 9 2" xfId="30709" xr:uid="{00000000-0005-0000-0000-0000F7770000}"/>
    <cellStyle name="Note 4 2 6 9 2 2" xfId="30710" xr:uid="{00000000-0005-0000-0000-0000F8770000}"/>
    <cellStyle name="Note 4 2 6 9 3" xfId="30711" xr:uid="{00000000-0005-0000-0000-0000F9770000}"/>
    <cellStyle name="Note 4 2 7" xfId="30712" xr:uid="{00000000-0005-0000-0000-0000FA770000}"/>
    <cellStyle name="Note 4 2 7 2" xfId="30713" xr:uid="{00000000-0005-0000-0000-0000FB770000}"/>
    <cellStyle name="Note 4 2 7 2 2" xfId="30714" xr:uid="{00000000-0005-0000-0000-0000FC770000}"/>
    <cellStyle name="Note 4 2 7 2 3" xfId="30715" xr:uid="{00000000-0005-0000-0000-0000FD770000}"/>
    <cellStyle name="Note 4 2 7 3" xfId="30716" xr:uid="{00000000-0005-0000-0000-0000FE770000}"/>
    <cellStyle name="Note 4 2 7 3 2" xfId="30717" xr:uid="{00000000-0005-0000-0000-0000FF770000}"/>
    <cellStyle name="Note 4 2 7 4" xfId="30718" xr:uid="{00000000-0005-0000-0000-000000780000}"/>
    <cellStyle name="Note 4 2 8" xfId="30719" xr:uid="{00000000-0005-0000-0000-000001780000}"/>
    <cellStyle name="Note 4 2 8 2" xfId="30720" xr:uid="{00000000-0005-0000-0000-000002780000}"/>
    <cellStyle name="Note 4 2 8 2 2" xfId="30721" xr:uid="{00000000-0005-0000-0000-000003780000}"/>
    <cellStyle name="Note 4 2 8 2 3" xfId="30722" xr:uid="{00000000-0005-0000-0000-000004780000}"/>
    <cellStyle name="Note 4 2 8 3" xfId="30723" xr:uid="{00000000-0005-0000-0000-000005780000}"/>
    <cellStyle name="Note 4 2 8 4" xfId="30724" xr:uid="{00000000-0005-0000-0000-000006780000}"/>
    <cellStyle name="Note 4 2 9" xfId="30725" xr:uid="{00000000-0005-0000-0000-000007780000}"/>
    <cellStyle name="Note 4 2 9 2" xfId="30726" xr:uid="{00000000-0005-0000-0000-000008780000}"/>
    <cellStyle name="Note 4 2 9 2 2" xfId="30727" xr:uid="{00000000-0005-0000-0000-000009780000}"/>
    <cellStyle name="Note 4 2 9 3" xfId="30728" xr:uid="{00000000-0005-0000-0000-00000A780000}"/>
    <cellStyle name="Note 4 2 9 4" xfId="30729" xr:uid="{00000000-0005-0000-0000-00000B780000}"/>
    <cellStyle name="Note 4 20" xfId="30730" xr:uid="{00000000-0005-0000-0000-00000C780000}"/>
    <cellStyle name="Note 4 20 2" xfId="30731" xr:uid="{00000000-0005-0000-0000-00000D780000}"/>
    <cellStyle name="Note 4 20 2 2" xfId="30732" xr:uid="{00000000-0005-0000-0000-00000E780000}"/>
    <cellStyle name="Note 4 20 3" xfId="30733" xr:uid="{00000000-0005-0000-0000-00000F780000}"/>
    <cellStyle name="Note 4 21" xfId="30734" xr:uid="{00000000-0005-0000-0000-000010780000}"/>
    <cellStyle name="Note 4 21 2" xfId="30735" xr:uid="{00000000-0005-0000-0000-000011780000}"/>
    <cellStyle name="Note 4 21 2 2" xfId="30736" xr:uid="{00000000-0005-0000-0000-000012780000}"/>
    <cellStyle name="Note 4 21 3" xfId="30737" xr:uid="{00000000-0005-0000-0000-000013780000}"/>
    <cellStyle name="Note 4 22" xfId="30738" xr:uid="{00000000-0005-0000-0000-000014780000}"/>
    <cellStyle name="Note 4 22 2" xfId="30739" xr:uid="{00000000-0005-0000-0000-000015780000}"/>
    <cellStyle name="Note 4 22 2 2" xfId="30740" xr:uid="{00000000-0005-0000-0000-000016780000}"/>
    <cellStyle name="Note 4 22 3" xfId="30741" xr:uid="{00000000-0005-0000-0000-000017780000}"/>
    <cellStyle name="Note 4 23" xfId="30742" xr:uid="{00000000-0005-0000-0000-000018780000}"/>
    <cellStyle name="Note 4 23 2" xfId="30743" xr:uid="{00000000-0005-0000-0000-000019780000}"/>
    <cellStyle name="Note 4 24" xfId="30744" xr:uid="{00000000-0005-0000-0000-00001A780000}"/>
    <cellStyle name="Note 4 25" xfId="30745" xr:uid="{00000000-0005-0000-0000-00001B780000}"/>
    <cellStyle name="Note 4 26" xfId="30746" xr:uid="{00000000-0005-0000-0000-00001C780000}"/>
    <cellStyle name="Note 4 27" xfId="30747" xr:uid="{00000000-0005-0000-0000-00001D780000}"/>
    <cellStyle name="Note 4 28" xfId="30748" xr:uid="{00000000-0005-0000-0000-00001E780000}"/>
    <cellStyle name="Note 4 3" xfId="30749" xr:uid="{00000000-0005-0000-0000-00001F780000}"/>
    <cellStyle name="Note 4 3 10" xfId="30750" xr:uid="{00000000-0005-0000-0000-000020780000}"/>
    <cellStyle name="Note 4 3 10 2" xfId="30751" xr:uid="{00000000-0005-0000-0000-000021780000}"/>
    <cellStyle name="Note 4 3 10 2 2" xfId="30752" xr:uid="{00000000-0005-0000-0000-000022780000}"/>
    <cellStyle name="Note 4 3 10 3" xfId="30753" xr:uid="{00000000-0005-0000-0000-000023780000}"/>
    <cellStyle name="Note 4 3 11" xfId="30754" xr:uid="{00000000-0005-0000-0000-000024780000}"/>
    <cellStyle name="Note 4 3 11 2" xfId="30755" xr:uid="{00000000-0005-0000-0000-000025780000}"/>
    <cellStyle name="Note 4 3 11 2 2" xfId="30756" xr:uid="{00000000-0005-0000-0000-000026780000}"/>
    <cellStyle name="Note 4 3 11 3" xfId="30757" xr:uid="{00000000-0005-0000-0000-000027780000}"/>
    <cellStyle name="Note 4 3 12" xfId="30758" xr:uid="{00000000-0005-0000-0000-000028780000}"/>
    <cellStyle name="Note 4 3 12 2" xfId="30759" xr:uid="{00000000-0005-0000-0000-000029780000}"/>
    <cellStyle name="Note 4 3 12 2 2" xfId="30760" xr:uid="{00000000-0005-0000-0000-00002A780000}"/>
    <cellStyle name="Note 4 3 12 3" xfId="30761" xr:uid="{00000000-0005-0000-0000-00002B780000}"/>
    <cellStyle name="Note 4 3 13" xfId="30762" xr:uid="{00000000-0005-0000-0000-00002C780000}"/>
    <cellStyle name="Note 4 3 13 2" xfId="30763" xr:uid="{00000000-0005-0000-0000-00002D780000}"/>
    <cellStyle name="Note 4 3 13 2 2" xfId="30764" xr:uid="{00000000-0005-0000-0000-00002E780000}"/>
    <cellStyle name="Note 4 3 13 3" xfId="30765" xr:uid="{00000000-0005-0000-0000-00002F780000}"/>
    <cellStyle name="Note 4 3 14" xfId="30766" xr:uid="{00000000-0005-0000-0000-000030780000}"/>
    <cellStyle name="Note 4 3 14 2" xfId="30767" xr:uid="{00000000-0005-0000-0000-000031780000}"/>
    <cellStyle name="Note 4 3 14 2 2" xfId="30768" xr:uid="{00000000-0005-0000-0000-000032780000}"/>
    <cellStyle name="Note 4 3 14 3" xfId="30769" xr:uid="{00000000-0005-0000-0000-000033780000}"/>
    <cellStyle name="Note 4 3 15" xfId="30770" xr:uid="{00000000-0005-0000-0000-000034780000}"/>
    <cellStyle name="Note 4 3 15 2" xfId="30771" xr:uid="{00000000-0005-0000-0000-000035780000}"/>
    <cellStyle name="Note 4 3 15 2 2" xfId="30772" xr:uid="{00000000-0005-0000-0000-000036780000}"/>
    <cellStyle name="Note 4 3 15 3" xfId="30773" xr:uid="{00000000-0005-0000-0000-000037780000}"/>
    <cellStyle name="Note 4 3 16" xfId="30774" xr:uid="{00000000-0005-0000-0000-000038780000}"/>
    <cellStyle name="Note 4 3 16 2" xfId="30775" xr:uid="{00000000-0005-0000-0000-000039780000}"/>
    <cellStyle name="Note 4 3 16 2 2" xfId="30776" xr:uid="{00000000-0005-0000-0000-00003A780000}"/>
    <cellStyle name="Note 4 3 16 3" xfId="30777" xr:uid="{00000000-0005-0000-0000-00003B780000}"/>
    <cellStyle name="Note 4 3 17" xfId="30778" xr:uid="{00000000-0005-0000-0000-00003C780000}"/>
    <cellStyle name="Note 4 3 17 2" xfId="30779" xr:uid="{00000000-0005-0000-0000-00003D780000}"/>
    <cellStyle name="Note 4 3 17 2 2" xfId="30780" xr:uid="{00000000-0005-0000-0000-00003E780000}"/>
    <cellStyle name="Note 4 3 17 3" xfId="30781" xr:uid="{00000000-0005-0000-0000-00003F780000}"/>
    <cellStyle name="Note 4 3 18" xfId="30782" xr:uid="{00000000-0005-0000-0000-000040780000}"/>
    <cellStyle name="Note 4 3 18 2" xfId="30783" xr:uid="{00000000-0005-0000-0000-000041780000}"/>
    <cellStyle name="Note 4 3 18 2 2" xfId="30784" xr:uid="{00000000-0005-0000-0000-000042780000}"/>
    <cellStyle name="Note 4 3 18 3" xfId="30785" xr:uid="{00000000-0005-0000-0000-000043780000}"/>
    <cellStyle name="Note 4 3 19" xfId="30786" xr:uid="{00000000-0005-0000-0000-000044780000}"/>
    <cellStyle name="Note 4 3 19 2" xfId="30787" xr:uid="{00000000-0005-0000-0000-000045780000}"/>
    <cellStyle name="Note 4 3 19 2 2" xfId="30788" xr:uid="{00000000-0005-0000-0000-000046780000}"/>
    <cellStyle name="Note 4 3 19 3" xfId="30789" xr:uid="{00000000-0005-0000-0000-000047780000}"/>
    <cellStyle name="Note 4 3 2" xfId="30790" xr:uid="{00000000-0005-0000-0000-000048780000}"/>
    <cellStyle name="Note 4 3 2 10" xfId="30791" xr:uid="{00000000-0005-0000-0000-000049780000}"/>
    <cellStyle name="Note 4 3 2 10 2" xfId="30792" xr:uid="{00000000-0005-0000-0000-00004A780000}"/>
    <cellStyle name="Note 4 3 2 10 2 2" xfId="30793" xr:uid="{00000000-0005-0000-0000-00004B780000}"/>
    <cellStyle name="Note 4 3 2 10 3" xfId="30794" xr:uid="{00000000-0005-0000-0000-00004C780000}"/>
    <cellStyle name="Note 4 3 2 11" xfId="30795" xr:uid="{00000000-0005-0000-0000-00004D780000}"/>
    <cellStyle name="Note 4 3 2 11 2" xfId="30796" xr:uid="{00000000-0005-0000-0000-00004E780000}"/>
    <cellStyle name="Note 4 3 2 11 2 2" xfId="30797" xr:uid="{00000000-0005-0000-0000-00004F780000}"/>
    <cellStyle name="Note 4 3 2 11 3" xfId="30798" xr:uid="{00000000-0005-0000-0000-000050780000}"/>
    <cellStyle name="Note 4 3 2 12" xfId="30799" xr:uid="{00000000-0005-0000-0000-000051780000}"/>
    <cellStyle name="Note 4 3 2 12 2" xfId="30800" xr:uid="{00000000-0005-0000-0000-000052780000}"/>
    <cellStyle name="Note 4 3 2 12 2 2" xfId="30801" xr:uid="{00000000-0005-0000-0000-000053780000}"/>
    <cellStyle name="Note 4 3 2 12 3" xfId="30802" xr:uid="{00000000-0005-0000-0000-000054780000}"/>
    <cellStyle name="Note 4 3 2 13" xfId="30803" xr:uid="{00000000-0005-0000-0000-000055780000}"/>
    <cellStyle name="Note 4 3 2 13 2" xfId="30804" xr:uid="{00000000-0005-0000-0000-000056780000}"/>
    <cellStyle name="Note 4 3 2 13 2 2" xfId="30805" xr:uid="{00000000-0005-0000-0000-000057780000}"/>
    <cellStyle name="Note 4 3 2 13 3" xfId="30806" xr:uid="{00000000-0005-0000-0000-000058780000}"/>
    <cellStyle name="Note 4 3 2 14" xfId="30807" xr:uid="{00000000-0005-0000-0000-000059780000}"/>
    <cellStyle name="Note 4 3 2 14 2" xfId="30808" xr:uid="{00000000-0005-0000-0000-00005A780000}"/>
    <cellStyle name="Note 4 3 2 14 2 2" xfId="30809" xr:uid="{00000000-0005-0000-0000-00005B780000}"/>
    <cellStyle name="Note 4 3 2 14 3" xfId="30810" xr:uid="{00000000-0005-0000-0000-00005C780000}"/>
    <cellStyle name="Note 4 3 2 15" xfId="30811" xr:uid="{00000000-0005-0000-0000-00005D780000}"/>
    <cellStyle name="Note 4 3 2 15 2" xfId="30812" xr:uid="{00000000-0005-0000-0000-00005E780000}"/>
    <cellStyle name="Note 4 3 2 15 2 2" xfId="30813" xr:uid="{00000000-0005-0000-0000-00005F780000}"/>
    <cellStyle name="Note 4 3 2 15 3" xfId="30814" xr:uid="{00000000-0005-0000-0000-000060780000}"/>
    <cellStyle name="Note 4 3 2 16" xfId="30815" xr:uid="{00000000-0005-0000-0000-000061780000}"/>
    <cellStyle name="Note 4 3 2 16 2" xfId="30816" xr:uid="{00000000-0005-0000-0000-000062780000}"/>
    <cellStyle name="Note 4 3 2 16 2 2" xfId="30817" xr:uid="{00000000-0005-0000-0000-000063780000}"/>
    <cellStyle name="Note 4 3 2 16 3" xfId="30818" xr:uid="{00000000-0005-0000-0000-000064780000}"/>
    <cellStyle name="Note 4 3 2 17" xfId="30819" xr:uid="{00000000-0005-0000-0000-000065780000}"/>
    <cellStyle name="Note 4 3 2 17 2" xfId="30820" xr:uid="{00000000-0005-0000-0000-000066780000}"/>
    <cellStyle name="Note 4 3 2 17 2 2" xfId="30821" xr:uid="{00000000-0005-0000-0000-000067780000}"/>
    <cellStyle name="Note 4 3 2 17 3" xfId="30822" xr:uid="{00000000-0005-0000-0000-000068780000}"/>
    <cellStyle name="Note 4 3 2 18" xfId="30823" xr:uid="{00000000-0005-0000-0000-000069780000}"/>
    <cellStyle name="Note 4 3 2 18 2" xfId="30824" xr:uid="{00000000-0005-0000-0000-00006A780000}"/>
    <cellStyle name="Note 4 3 2 19" xfId="30825" xr:uid="{00000000-0005-0000-0000-00006B780000}"/>
    <cellStyle name="Note 4 3 2 2" xfId="30826" xr:uid="{00000000-0005-0000-0000-00006C780000}"/>
    <cellStyle name="Note 4 3 2 2 10" xfId="30827" xr:uid="{00000000-0005-0000-0000-00006D780000}"/>
    <cellStyle name="Note 4 3 2 2 10 2" xfId="30828" xr:uid="{00000000-0005-0000-0000-00006E780000}"/>
    <cellStyle name="Note 4 3 2 2 10 2 2" xfId="30829" xr:uid="{00000000-0005-0000-0000-00006F780000}"/>
    <cellStyle name="Note 4 3 2 2 10 3" xfId="30830" xr:uid="{00000000-0005-0000-0000-000070780000}"/>
    <cellStyle name="Note 4 3 2 2 11" xfId="30831" xr:uid="{00000000-0005-0000-0000-000071780000}"/>
    <cellStyle name="Note 4 3 2 2 11 2" xfId="30832" xr:uid="{00000000-0005-0000-0000-000072780000}"/>
    <cellStyle name="Note 4 3 2 2 11 2 2" xfId="30833" xr:uid="{00000000-0005-0000-0000-000073780000}"/>
    <cellStyle name="Note 4 3 2 2 11 3" xfId="30834" xr:uid="{00000000-0005-0000-0000-000074780000}"/>
    <cellStyle name="Note 4 3 2 2 12" xfId="30835" xr:uid="{00000000-0005-0000-0000-000075780000}"/>
    <cellStyle name="Note 4 3 2 2 12 2" xfId="30836" xr:uid="{00000000-0005-0000-0000-000076780000}"/>
    <cellStyle name="Note 4 3 2 2 12 2 2" xfId="30837" xr:uid="{00000000-0005-0000-0000-000077780000}"/>
    <cellStyle name="Note 4 3 2 2 12 3" xfId="30838" xr:uid="{00000000-0005-0000-0000-000078780000}"/>
    <cellStyle name="Note 4 3 2 2 13" xfId="30839" xr:uid="{00000000-0005-0000-0000-000079780000}"/>
    <cellStyle name="Note 4 3 2 2 13 2" xfId="30840" xr:uid="{00000000-0005-0000-0000-00007A780000}"/>
    <cellStyle name="Note 4 3 2 2 13 2 2" xfId="30841" xr:uid="{00000000-0005-0000-0000-00007B780000}"/>
    <cellStyle name="Note 4 3 2 2 13 3" xfId="30842" xr:uid="{00000000-0005-0000-0000-00007C780000}"/>
    <cellStyle name="Note 4 3 2 2 14" xfId="30843" xr:uid="{00000000-0005-0000-0000-00007D780000}"/>
    <cellStyle name="Note 4 3 2 2 14 2" xfId="30844" xr:uid="{00000000-0005-0000-0000-00007E780000}"/>
    <cellStyle name="Note 4 3 2 2 14 2 2" xfId="30845" xr:uid="{00000000-0005-0000-0000-00007F780000}"/>
    <cellStyle name="Note 4 3 2 2 14 3" xfId="30846" xr:uid="{00000000-0005-0000-0000-000080780000}"/>
    <cellStyle name="Note 4 3 2 2 15" xfId="30847" xr:uid="{00000000-0005-0000-0000-000081780000}"/>
    <cellStyle name="Note 4 3 2 2 15 2" xfId="30848" xr:uid="{00000000-0005-0000-0000-000082780000}"/>
    <cellStyle name="Note 4 3 2 2 15 2 2" xfId="30849" xr:uid="{00000000-0005-0000-0000-000083780000}"/>
    <cellStyle name="Note 4 3 2 2 15 3" xfId="30850" xr:uid="{00000000-0005-0000-0000-000084780000}"/>
    <cellStyle name="Note 4 3 2 2 16" xfId="30851" xr:uid="{00000000-0005-0000-0000-000085780000}"/>
    <cellStyle name="Note 4 3 2 2 16 2" xfId="30852" xr:uid="{00000000-0005-0000-0000-000086780000}"/>
    <cellStyle name="Note 4 3 2 2 16 2 2" xfId="30853" xr:uid="{00000000-0005-0000-0000-000087780000}"/>
    <cellStyle name="Note 4 3 2 2 16 3" xfId="30854" xr:uid="{00000000-0005-0000-0000-000088780000}"/>
    <cellStyle name="Note 4 3 2 2 17" xfId="30855" xr:uid="{00000000-0005-0000-0000-000089780000}"/>
    <cellStyle name="Note 4 3 2 2 17 2" xfId="30856" xr:uid="{00000000-0005-0000-0000-00008A780000}"/>
    <cellStyle name="Note 4 3 2 2 17 2 2" xfId="30857" xr:uid="{00000000-0005-0000-0000-00008B780000}"/>
    <cellStyle name="Note 4 3 2 2 17 3" xfId="30858" xr:uid="{00000000-0005-0000-0000-00008C780000}"/>
    <cellStyle name="Note 4 3 2 2 18" xfId="30859" xr:uid="{00000000-0005-0000-0000-00008D780000}"/>
    <cellStyle name="Note 4 3 2 2 18 2" xfId="30860" xr:uid="{00000000-0005-0000-0000-00008E780000}"/>
    <cellStyle name="Note 4 3 2 2 18 2 2" xfId="30861" xr:uid="{00000000-0005-0000-0000-00008F780000}"/>
    <cellStyle name="Note 4 3 2 2 18 3" xfId="30862" xr:uid="{00000000-0005-0000-0000-000090780000}"/>
    <cellStyle name="Note 4 3 2 2 19" xfId="30863" xr:uid="{00000000-0005-0000-0000-000091780000}"/>
    <cellStyle name="Note 4 3 2 2 19 2" xfId="30864" xr:uid="{00000000-0005-0000-0000-000092780000}"/>
    <cellStyle name="Note 4 3 2 2 19 2 2" xfId="30865" xr:uid="{00000000-0005-0000-0000-000093780000}"/>
    <cellStyle name="Note 4 3 2 2 19 3" xfId="30866" xr:uid="{00000000-0005-0000-0000-000094780000}"/>
    <cellStyle name="Note 4 3 2 2 2" xfId="30867" xr:uid="{00000000-0005-0000-0000-000095780000}"/>
    <cellStyle name="Note 4 3 2 2 2 2" xfId="30868" xr:uid="{00000000-0005-0000-0000-000096780000}"/>
    <cellStyle name="Note 4 3 2 2 2 2 2" xfId="30869" xr:uid="{00000000-0005-0000-0000-000097780000}"/>
    <cellStyle name="Note 4 3 2 2 2 2 3" xfId="30870" xr:uid="{00000000-0005-0000-0000-000098780000}"/>
    <cellStyle name="Note 4 3 2 2 2 3" xfId="30871" xr:uid="{00000000-0005-0000-0000-000099780000}"/>
    <cellStyle name="Note 4 3 2 2 2 3 2" xfId="30872" xr:uid="{00000000-0005-0000-0000-00009A780000}"/>
    <cellStyle name="Note 4 3 2 2 2 4" xfId="30873" xr:uid="{00000000-0005-0000-0000-00009B780000}"/>
    <cellStyle name="Note 4 3 2 2 20" xfId="30874" xr:uid="{00000000-0005-0000-0000-00009C780000}"/>
    <cellStyle name="Note 4 3 2 2 20 2" xfId="30875" xr:uid="{00000000-0005-0000-0000-00009D780000}"/>
    <cellStyle name="Note 4 3 2 2 20 2 2" xfId="30876" xr:uid="{00000000-0005-0000-0000-00009E780000}"/>
    <cellStyle name="Note 4 3 2 2 20 3" xfId="30877" xr:uid="{00000000-0005-0000-0000-00009F780000}"/>
    <cellStyle name="Note 4 3 2 2 21" xfId="30878" xr:uid="{00000000-0005-0000-0000-0000A0780000}"/>
    <cellStyle name="Note 4 3 2 2 21 2" xfId="30879" xr:uid="{00000000-0005-0000-0000-0000A1780000}"/>
    <cellStyle name="Note 4 3 2 2 22" xfId="30880" xr:uid="{00000000-0005-0000-0000-0000A2780000}"/>
    <cellStyle name="Note 4 3 2 2 23" xfId="30881" xr:uid="{00000000-0005-0000-0000-0000A3780000}"/>
    <cellStyle name="Note 4 3 2 2 3" xfId="30882" xr:uid="{00000000-0005-0000-0000-0000A4780000}"/>
    <cellStyle name="Note 4 3 2 2 3 2" xfId="30883" xr:uid="{00000000-0005-0000-0000-0000A5780000}"/>
    <cellStyle name="Note 4 3 2 2 3 2 2" xfId="30884" xr:uid="{00000000-0005-0000-0000-0000A6780000}"/>
    <cellStyle name="Note 4 3 2 2 3 3" xfId="30885" xr:uid="{00000000-0005-0000-0000-0000A7780000}"/>
    <cellStyle name="Note 4 3 2 2 3 4" xfId="30886" xr:uid="{00000000-0005-0000-0000-0000A8780000}"/>
    <cellStyle name="Note 4 3 2 2 4" xfId="30887" xr:uid="{00000000-0005-0000-0000-0000A9780000}"/>
    <cellStyle name="Note 4 3 2 2 4 2" xfId="30888" xr:uid="{00000000-0005-0000-0000-0000AA780000}"/>
    <cellStyle name="Note 4 3 2 2 4 2 2" xfId="30889" xr:uid="{00000000-0005-0000-0000-0000AB780000}"/>
    <cellStyle name="Note 4 3 2 2 4 3" xfId="30890" xr:uid="{00000000-0005-0000-0000-0000AC780000}"/>
    <cellStyle name="Note 4 3 2 2 4 4" xfId="30891" xr:uid="{00000000-0005-0000-0000-0000AD780000}"/>
    <cellStyle name="Note 4 3 2 2 5" xfId="30892" xr:uid="{00000000-0005-0000-0000-0000AE780000}"/>
    <cellStyle name="Note 4 3 2 2 5 2" xfId="30893" xr:uid="{00000000-0005-0000-0000-0000AF780000}"/>
    <cellStyle name="Note 4 3 2 2 5 2 2" xfId="30894" xr:uid="{00000000-0005-0000-0000-0000B0780000}"/>
    <cellStyle name="Note 4 3 2 2 5 3" xfId="30895" xr:uid="{00000000-0005-0000-0000-0000B1780000}"/>
    <cellStyle name="Note 4 3 2 2 6" xfId="30896" xr:uid="{00000000-0005-0000-0000-0000B2780000}"/>
    <cellStyle name="Note 4 3 2 2 6 2" xfId="30897" xr:uid="{00000000-0005-0000-0000-0000B3780000}"/>
    <cellStyle name="Note 4 3 2 2 6 2 2" xfId="30898" xr:uid="{00000000-0005-0000-0000-0000B4780000}"/>
    <cellStyle name="Note 4 3 2 2 6 3" xfId="30899" xr:uid="{00000000-0005-0000-0000-0000B5780000}"/>
    <cellStyle name="Note 4 3 2 2 7" xfId="30900" xr:uid="{00000000-0005-0000-0000-0000B6780000}"/>
    <cellStyle name="Note 4 3 2 2 7 2" xfId="30901" xr:uid="{00000000-0005-0000-0000-0000B7780000}"/>
    <cellStyle name="Note 4 3 2 2 7 2 2" xfId="30902" xr:uid="{00000000-0005-0000-0000-0000B8780000}"/>
    <cellStyle name="Note 4 3 2 2 7 3" xfId="30903" xr:uid="{00000000-0005-0000-0000-0000B9780000}"/>
    <cellStyle name="Note 4 3 2 2 8" xfId="30904" xr:uid="{00000000-0005-0000-0000-0000BA780000}"/>
    <cellStyle name="Note 4 3 2 2 8 2" xfId="30905" xr:uid="{00000000-0005-0000-0000-0000BB780000}"/>
    <cellStyle name="Note 4 3 2 2 8 2 2" xfId="30906" xr:uid="{00000000-0005-0000-0000-0000BC780000}"/>
    <cellStyle name="Note 4 3 2 2 8 3" xfId="30907" xr:uid="{00000000-0005-0000-0000-0000BD780000}"/>
    <cellStyle name="Note 4 3 2 2 9" xfId="30908" xr:uid="{00000000-0005-0000-0000-0000BE780000}"/>
    <cellStyle name="Note 4 3 2 2 9 2" xfId="30909" xr:uid="{00000000-0005-0000-0000-0000BF780000}"/>
    <cellStyle name="Note 4 3 2 2 9 2 2" xfId="30910" xr:uid="{00000000-0005-0000-0000-0000C0780000}"/>
    <cellStyle name="Note 4 3 2 2 9 3" xfId="30911" xr:uid="{00000000-0005-0000-0000-0000C1780000}"/>
    <cellStyle name="Note 4 3 2 20" xfId="30912" xr:uid="{00000000-0005-0000-0000-0000C2780000}"/>
    <cellStyle name="Note 4 3 2 3" xfId="30913" xr:uid="{00000000-0005-0000-0000-0000C3780000}"/>
    <cellStyle name="Note 4 3 2 3 2" xfId="30914" xr:uid="{00000000-0005-0000-0000-0000C4780000}"/>
    <cellStyle name="Note 4 3 2 3 2 2" xfId="30915" xr:uid="{00000000-0005-0000-0000-0000C5780000}"/>
    <cellStyle name="Note 4 3 2 3 2 3" xfId="30916" xr:uid="{00000000-0005-0000-0000-0000C6780000}"/>
    <cellStyle name="Note 4 3 2 3 3" xfId="30917" xr:uid="{00000000-0005-0000-0000-0000C7780000}"/>
    <cellStyle name="Note 4 3 2 3 3 2" xfId="30918" xr:uid="{00000000-0005-0000-0000-0000C8780000}"/>
    <cellStyle name="Note 4 3 2 3 4" xfId="30919" xr:uid="{00000000-0005-0000-0000-0000C9780000}"/>
    <cellStyle name="Note 4 3 2 4" xfId="30920" xr:uid="{00000000-0005-0000-0000-0000CA780000}"/>
    <cellStyle name="Note 4 3 2 4 2" xfId="30921" xr:uid="{00000000-0005-0000-0000-0000CB780000}"/>
    <cellStyle name="Note 4 3 2 4 2 2" xfId="30922" xr:uid="{00000000-0005-0000-0000-0000CC780000}"/>
    <cellStyle name="Note 4 3 2 4 3" xfId="30923" xr:uid="{00000000-0005-0000-0000-0000CD780000}"/>
    <cellStyle name="Note 4 3 2 4 4" xfId="30924" xr:uid="{00000000-0005-0000-0000-0000CE780000}"/>
    <cellStyle name="Note 4 3 2 5" xfId="30925" xr:uid="{00000000-0005-0000-0000-0000CF780000}"/>
    <cellStyle name="Note 4 3 2 5 2" xfId="30926" xr:uid="{00000000-0005-0000-0000-0000D0780000}"/>
    <cellStyle name="Note 4 3 2 5 2 2" xfId="30927" xr:uid="{00000000-0005-0000-0000-0000D1780000}"/>
    <cellStyle name="Note 4 3 2 5 3" xfId="30928" xr:uid="{00000000-0005-0000-0000-0000D2780000}"/>
    <cellStyle name="Note 4 3 2 5 4" xfId="30929" xr:uid="{00000000-0005-0000-0000-0000D3780000}"/>
    <cellStyle name="Note 4 3 2 6" xfId="30930" xr:uid="{00000000-0005-0000-0000-0000D4780000}"/>
    <cellStyle name="Note 4 3 2 6 2" xfId="30931" xr:uid="{00000000-0005-0000-0000-0000D5780000}"/>
    <cellStyle name="Note 4 3 2 6 2 2" xfId="30932" xr:uid="{00000000-0005-0000-0000-0000D6780000}"/>
    <cellStyle name="Note 4 3 2 6 3" xfId="30933" xr:uid="{00000000-0005-0000-0000-0000D7780000}"/>
    <cellStyle name="Note 4 3 2 7" xfId="30934" xr:uid="{00000000-0005-0000-0000-0000D8780000}"/>
    <cellStyle name="Note 4 3 2 7 2" xfId="30935" xr:uid="{00000000-0005-0000-0000-0000D9780000}"/>
    <cellStyle name="Note 4 3 2 7 2 2" xfId="30936" xr:uid="{00000000-0005-0000-0000-0000DA780000}"/>
    <cellStyle name="Note 4 3 2 7 3" xfId="30937" xr:uid="{00000000-0005-0000-0000-0000DB780000}"/>
    <cellStyle name="Note 4 3 2 8" xfId="30938" xr:uid="{00000000-0005-0000-0000-0000DC780000}"/>
    <cellStyle name="Note 4 3 2 8 2" xfId="30939" xr:uid="{00000000-0005-0000-0000-0000DD780000}"/>
    <cellStyle name="Note 4 3 2 8 2 2" xfId="30940" xr:uid="{00000000-0005-0000-0000-0000DE780000}"/>
    <cellStyle name="Note 4 3 2 8 3" xfId="30941" xr:uid="{00000000-0005-0000-0000-0000DF780000}"/>
    <cellStyle name="Note 4 3 2 9" xfId="30942" xr:uid="{00000000-0005-0000-0000-0000E0780000}"/>
    <cellStyle name="Note 4 3 2 9 2" xfId="30943" xr:uid="{00000000-0005-0000-0000-0000E1780000}"/>
    <cellStyle name="Note 4 3 2 9 2 2" xfId="30944" xr:uid="{00000000-0005-0000-0000-0000E2780000}"/>
    <cellStyle name="Note 4 3 2 9 3" xfId="30945" xr:uid="{00000000-0005-0000-0000-0000E3780000}"/>
    <cellStyle name="Note 4 3 20" xfId="30946" xr:uid="{00000000-0005-0000-0000-0000E4780000}"/>
    <cellStyle name="Note 4 3 20 2" xfId="30947" xr:uid="{00000000-0005-0000-0000-0000E5780000}"/>
    <cellStyle name="Note 4 3 20 2 2" xfId="30948" xr:uid="{00000000-0005-0000-0000-0000E6780000}"/>
    <cellStyle name="Note 4 3 20 3" xfId="30949" xr:uid="{00000000-0005-0000-0000-0000E7780000}"/>
    <cellStyle name="Note 4 3 21" xfId="30950" xr:uid="{00000000-0005-0000-0000-0000E8780000}"/>
    <cellStyle name="Note 4 3 21 2" xfId="30951" xr:uid="{00000000-0005-0000-0000-0000E9780000}"/>
    <cellStyle name="Note 4 3 22" xfId="30952" xr:uid="{00000000-0005-0000-0000-0000EA780000}"/>
    <cellStyle name="Note 4 3 23" xfId="30953" xr:uid="{00000000-0005-0000-0000-0000EB780000}"/>
    <cellStyle name="Note 4 3 3" xfId="30954" xr:uid="{00000000-0005-0000-0000-0000EC780000}"/>
    <cellStyle name="Note 4 3 3 10" xfId="30955" xr:uid="{00000000-0005-0000-0000-0000ED780000}"/>
    <cellStyle name="Note 4 3 3 10 2" xfId="30956" xr:uid="{00000000-0005-0000-0000-0000EE780000}"/>
    <cellStyle name="Note 4 3 3 10 2 2" xfId="30957" xr:uid="{00000000-0005-0000-0000-0000EF780000}"/>
    <cellStyle name="Note 4 3 3 10 3" xfId="30958" xr:uid="{00000000-0005-0000-0000-0000F0780000}"/>
    <cellStyle name="Note 4 3 3 11" xfId="30959" xr:uid="{00000000-0005-0000-0000-0000F1780000}"/>
    <cellStyle name="Note 4 3 3 11 2" xfId="30960" xr:uid="{00000000-0005-0000-0000-0000F2780000}"/>
    <cellStyle name="Note 4 3 3 11 2 2" xfId="30961" xr:uid="{00000000-0005-0000-0000-0000F3780000}"/>
    <cellStyle name="Note 4 3 3 11 3" xfId="30962" xr:uid="{00000000-0005-0000-0000-0000F4780000}"/>
    <cellStyle name="Note 4 3 3 12" xfId="30963" xr:uid="{00000000-0005-0000-0000-0000F5780000}"/>
    <cellStyle name="Note 4 3 3 12 2" xfId="30964" xr:uid="{00000000-0005-0000-0000-0000F6780000}"/>
    <cellStyle name="Note 4 3 3 12 2 2" xfId="30965" xr:uid="{00000000-0005-0000-0000-0000F7780000}"/>
    <cellStyle name="Note 4 3 3 12 3" xfId="30966" xr:uid="{00000000-0005-0000-0000-0000F8780000}"/>
    <cellStyle name="Note 4 3 3 13" xfId="30967" xr:uid="{00000000-0005-0000-0000-0000F9780000}"/>
    <cellStyle name="Note 4 3 3 13 2" xfId="30968" xr:uid="{00000000-0005-0000-0000-0000FA780000}"/>
    <cellStyle name="Note 4 3 3 13 2 2" xfId="30969" xr:uid="{00000000-0005-0000-0000-0000FB780000}"/>
    <cellStyle name="Note 4 3 3 13 3" xfId="30970" xr:uid="{00000000-0005-0000-0000-0000FC780000}"/>
    <cellStyle name="Note 4 3 3 14" xfId="30971" xr:uid="{00000000-0005-0000-0000-0000FD780000}"/>
    <cellStyle name="Note 4 3 3 14 2" xfId="30972" xr:uid="{00000000-0005-0000-0000-0000FE780000}"/>
    <cellStyle name="Note 4 3 3 14 2 2" xfId="30973" xr:uid="{00000000-0005-0000-0000-0000FF780000}"/>
    <cellStyle name="Note 4 3 3 14 3" xfId="30974" xr:uid="{00000000-0005-0000-0000-000000790000}"/>
    <cellStyle name="Note 4 3 3 15" xfId="30975" xr:uid="{00000000-0005-0000-0000-000001790000}"/>
    <cellStyle name="Note 4 3 3 15 2" xfId="30976" xr:uid="{00000000-0005-0000-0000-000002790000}"/>
    <cellStyle name="Note 4 3 3 15 2 2" xfId="30977" xr:uid="{00000000-0005-0000-0000-000003790000}"/>
    <cellStyle name="Note 4 3 3 15 3" xfId="30978" xr:uid="{00000000-0005-0000-0000-000004790000}"/>
    <cellStyle name="Note 4 3 3 16" xfId="30979" xr:uid="{00000000-0005-0000-0000-000005790000}"/>
    <cellStyle name="Note 4 3 3 16 2" xfId="30980" xr:uid="{00000000-0005-0000-0000-000006790000}"/>
    <cellStyle name="Note 4 3 3 16 2 2" xfId="30981" xr:uid="{00000000-0005-0000-0000-000007790000}"/>
    <cellStyle name="Note 4 3 3 16 3" xfId="30982" xr:uid="{00000000-0005-0000-0000-000008790000}"/>
    <cellStyle name="Note 4 3 3 17" xfId="30983" xr:uid="{00000000-0005-0000-0000-000009790000}"/>
    <cellStyle name="Note 4 3 3 17 2" xfId="30984" xr:uid="{00000000-0005-0000-0000-00000A790000}"/>
    <cellStyle name="Note 4 3 3 17 2 2" xfId="30985" xr:uid="{00000000-0005-0000-0000-00000B790000}"/>
    <cellStyle name="Note 4 3 3 17 3" xfId="30986" xr:uid="{00000000-0005-0000-0000-00000C790000}"/>
    <cellStyle name="Note 4 3 3 18" xfId="30987" xr:uid="{00000000-0005-0000-0000-00000D790000}"/>
    <cellStyle name="Note 4 3 3 18 2" xfId="30988" xr:uid="{00000000-0005-0000-0000-00000E790000}"/>
    <cellStyle name="Note 4 3 3 19" xfId="30989" xr:uid="{00000000-0005-0000-0000-00000F790000}"/>
    <cellStyle name="Note 4 3 3 2" xfId="30990" xr:uid="{00000000-0005-0000-0000-000010790000}"/>
    <cellStyle name="Note 4 3 3 2 10" xfId="30991" xr:uid="{00000000-0005-0000-0000-000011790000}"/>
    <cellStyle name="Note 4 3 3 2 10 2" xfId="30992" xr:uid="{00000000-0005-0000-0000-000012790000}"/>
    <cellStyle name="Note 4 3 3 2 10 2 2" xfId="30993" xr:uid="{00000000-0005-0000-0000-000013790000}"/>
    <cellStyle name="Note 4 3 3 2 10 3" xfId="30994" xr:uid="{00000000-0005-0000-0000-000014790000}"/>
    <cellStyle name="Note 4 3 3 2 11" xfId="30995" xr:uid="{00000000-0005-0000-0000-000015790000}"/>
    <cellStyle name="Note 4 3 3 2 11 2" xfId="30996" xr:uid="{00000000-0005-0000-0000-000016790000}"/>
    <cellStyle name="Note 4 3 3 2 11 2 2" xfId="30997" xr:uid="{00000000-0005-0000-0000-000017790000}"/>
    <cellStyle name="Note 4 3 3 2 11 3" xfId="30998" xr:uid="{00000000-0005-0000-0000-000018790000}"/>
    <cellStyle name="Note 4 3 3 2 12" xfId="30999" xr:uid="{00000000-0005-0000-0000-000019790000}"/>
    <cellStyle name="Note 4 3 3 2 12 2" xfId="31000" xr:uid="{00000000-0005-0000-0000-00001A790000}"/>
    <cellStyle name="Note 4 3 3 2 12 2 2" xfId="31001" xr:uid="{00000000-0005-0000-0000-00001B790000}"/>
    <cellStyle name="Note 4 3 3 2 12 3" xfId="31002" xr:uid="{00000000-0005-0000-0000-00001C790000}"/>
    <cellStyle name="Note 4 3 3 2 13" xfId="31003" xr:uid="{00000000-0005-0000-0000-00001D790000}"/>
    <cellStyle name="Note 4 3 3 2 13 2" xfId="31004" xr:uid="{00000000-0005-0000-0000-00001E790000}"/>
    <cellStyle name="Note 4 3 3 2 13 2 2" xfId="31005" xr:uid="{00000000-0005-0000-0000-00001F790000}"/>
    <cellStyle name="Note 4 3 3 2 13 3" xfId="31006" xr:uid="{00000000-0005-0000-0000-000020790000}"/>
    <cellStyle name="Note 4 3 3 2 14" xfId="31007" xr:uid="{00000000-0005-0000-0000-000021790000}"/>
    <cellStyle name="Note 4 3 3 2 14 2" xfId="31008" xr:uid="{00000000-0005-0000-0000-000022790000}"/>
    <cellStyle name="Note 4 3 3 2 14 2 2" xfId="31009" xr:uid="{00000000-0005-0000-0000-000023790000}"/>
    <cellStyle name="Note 4 3 3 2 14 3" xfId="31010" xr:uid="{00000000-0005-0000-0000-000024790000}"/>
    <cellStyle name="Note 4 3 3 2 15" xfId="31011" xr:uid="{00000000-0005-0000-0000-000025790000}"/>
    <cellStyle name="Note 4 3 3 2 15 2" xfId="31012" xr:uid="{00000000-0005-0000-0000-000026790000}"/>
    <cellStyle name="Note 4 3 3 2 15 2 2" xfId="31013" xr:uid="{00000000-0005-0000-0000-000027790000}"/>
    <cellStyle name="Note 4 3 3 2 15 3" xfId="31014" xr:uid="{00000000-0005-0000-0000-000028790000}"/>
    <cellStyle name="Note 4 3 3 2 16" xfId="31015" xr:uid="{00000000-0005-0000-0000-000029790000}"/>
    <cellStyle name="Note 4 3 3 2 16 2" xfId="31016" xr:uid="{00000000-0005-0000-0000-00002A790000}"/>
    <cellStyle name="Note 4 3 3 2 16 2 2" xfId="31017" xr:uid="{00000000-0005-0000-0000-00002B790000}"/>
    <cellStyle name="Note 4 3 3 2 16 3" xfId="31018" xr:uid="{00000000-0005-0000-0000-00002C790000}"/>
    <cellStyle name="Note 4 3 3 2 17" xfId="31019" xr:uid="{00000000-0005-0000-0000-00002D790000}"/>
    <cellStyle name="Note 4 3 3 2 17 2" xfId="31020" xr:uid="{00000000-0005-0000-0000-00002E790000}"/>
    <cellStyle name="Note 4 3 3 2 17 2 2" xfId="31021" xr:uid="{00000000-0005-0000-0000-00002F790000}"/>
    <cellStyle name="Note 4 3 3 2 17 3" xfId="31022" xr:uid="{00000000-0005-0000-0000-000030790000}"/>
    <cellStyle name="Note 4 3 3 2 18" xfId="31023" xr:uid="{00000000-0005-0000-0000-000031790000}"/>
    <cellStyle name="Note 4 3 3 2 18 2" xfId="31024" xr:uid="{00000000-0005-0000-0000-000032790000}"/>
    <cellStyle name="Note 4 3 3 2 18 2 2" xfId="31025" xr:uid="{00000000-0005-0000-0000-000033790000}"/>
    <cellStyle name="Note 4 3 3 2 18 3" xfId="31026" xr:uid="{00000000-0005-0000-0000-000034790000}"/>
    <cellStyle name="Note 4 3 3 2 19" xfId="31027" xr:uid="{00000000-0005-0000-0000-000035790000}"/>
    <cellStyle name="Note 4 3 3 2 19 2" xfId="31028" xr:uid="{00000000-0005-0000-0000-000036790000}"/>
    <cellStyle name="Note 4 3 3 2 19 2 2" xfId="31029" xr:uid="{00000000-0005-0000-0000-000037790000}"/>
    <cellStyle name="Note 4 3 3 2 19 3" xfId="31030" xr:uid="{00000000-0005-0000-0000-000038790000}"/>
    <cellStyle name="Note 4 3 3 2 2" xfId="31031" xr:uid="{00000000-0005-0000-0000-000039790000}"/>
    <cellStyle name="Note 4 3 3 2 2 2" xfId="31032" xr:uid="{00000000-0005-0000-0000-00003A790000}"/>
    <cellStyle name="Note 4 3 3 2 2 2 2" xfId="31033" xr:uid="{00000000-0005-0000-0000-00003B790000}"/>
    <cellStyle name="Note 4 3 3 2 2 3" xfId="31034" xr:uid="{00000000-0005-0000-0000-00003C790000}"/>
    <cellStyle name="Note 4 3 3 2 2 4" xfId="31035" xr:uid="{00000000-0005-0000-0000-00003D790000}"/>
    <cellStyle name="Note 4 3 3 2 20" xfId="31036" xr:uid="{00000000-0005-0000-0000-00003E790000}"/>
    <cellStyle name="Note 4 3 3 2 20 2" xfId="31037" xr:uid="{00000000-0005-0000-0000-00003F790000}"/>
    <cellStyle name="Note 4 3 3 2 20 2 2" xfId="31038" xr:uid="{00000000-0005-0000-0000-000040790000}"/>
    <cellStyle name="Note 4 3 3 2 20 3" xfId="31039" xr:uid="{00000000-0005-0000-0000-000041790000}"/>
    <cellStyle name="Note 4 3 3 2 21" xfId="31040" xr:uid="{00000000-0005-0000-0000-000042790000}"/>
    <cellStyle name="Note 4 3 3 2 21 2" xfId="31041" xr:uid="{00000000-0005-0000-0000-000043790000}"/>
    <cellStyle name="Note 4 3 3 2 22" xfId="31042" xr:uid="{00000000-0005-0000-0000-000044790000}"/>
    <cellStyle name="Note 4 3 3 2 23" xfId="31043" xr:uid="{00000000-0005-0000-0000-000045790000}"/>
    <cellStyle name="Note 4 3 3 2 3" xfId="31044" xr:uid="{00000000-0005-0000-0000-000046790000}"/>
    <cellStyle name="Note 4 3 3 2 3 2" xfId="31045" xr:uid="{00000000-0005-0000-0000-000047790000}"/>
    <cellStyle name="Note 4 3 3 2 3 2 2" xfId="31046" xr:uid="{00000000-0005-0000-0000-000048790000}"/>
    <cellStyle name="Note 4 3 3 2 3 3" xfId="31047" xr:uid="{00000000-0005-0000-0000-000049790000}"/>
    <cellStyle name="Note 4 3 3 2 3 4" xfId="31048" xr:uid="{00000000-0005-0000-0000-00004A790000}"/>
    <cellStyle name="Note 4 3 3 2 4" xfId="31049" xr:uid="{00000000-0005-0000-0000-00004B790000}"/>
    <cellStyle name="Note 4 3 3 2 4 2" xfId="31050" xr:uid="{00000000-0005-0000-0000-00004C790000}"/>
    <cellStyle name="Note 4 3 3 2 4 2 2" xfId="31051" xr:uid="{00000000-0005-0000-0000-00004D790000}"/>
    <cellStyle name="Note 4 3 3 2 4 3" xfId="31052" xr:uid="{00000000-0005-0000-0000-00004E790000}"/>
    <cellStyle name="Note 4 3 3 2 5" xfId="31053" xr:uid="{00000000-0005-0000-0000-00004F790000}"/>
    <cellStyle name="Note 4 3 3 2 5 2" xfId="31054" xr:uid="{00000000-0005-0000-0000-000050790000}"/>
    <cellStyle name="Note 4 3 3 2 5 2 2" xfId="31055" xr:uid="{00000000-0005-0000-0000-000051790000}"/>
    <cellStyle name="Note 4 3 3 2 5 3" xfId="31056" xr:uid="{00000000-0005-0000-0000-000052790000}"/>
    <cellStyle name="Note 4 3 3 2 6" xfId="31057" xr:uid="{00000000-0005-0000-0000-000053790000}"/>
    <cellStyle name="Note 4 3 3 2 6 2" xfId="31058" xr:uid="{00000000-0005-0000-0000-000054790000}"/>
    <cellStyle name="Note 4 3 3 2 6 2 2" xfId="31059" xr:uid="{00000000-0005-0000-0000-000055790000}"/>
    <cellStyle name="Note 4 3 3 2 6 3" xfId="31060" xr:uid="{00000000-0005-0000-0000-000056790000}"/>
    <cellStyle name="Note 4 3 3 2 7" xfId="31061" xr:uid="{00000000-0005-0000-0000-000057790000}"/>
    <cellStyle name="Note 4 3 3 2 7 2" xfId="31062" xr:uid="{00000000-0005-0000-0000-000058790000}"/>
    <cellStyle name="Note 4 3 3 2 7 2 2" xfId="31063" xr:uid="{00000000-0005-0000-0000-000059790000}"/>
    <cellStyle name="Note 4 3 3 2 7 3" xfId="31064" xr:uid="{00000000-0005-0000-0000-00005A790000}"/>
    <cellStyle name="Note 4 3 3 2 8" xfId="31065" xr:uid="{00000000-0005-0000-0000-00005B790000}"/>
    <cellStyle name="Note 4 3 3 2 8 2" xfId="31066" xr:uid="{00000000-0005-0000-0000-00005C790000}"/>
    <cellStyle name="Note 4 3 3 2 8 2 2" xfId="31067" xr:uid="{00000000-0005-0000-0000-00005D790000}"/>
    <cellStyle name="Note 4 3 3 2 8 3" xfId="31068" xr:uid="{00000000-0005-0000-0000-00005E790000}"/>
    <cellStyle name="Note 4 3 3 2 9" xfId="31069" xr:uid="{00000000-0005-0000-0000-00005F790000}"/>
    <cellStyle name="Note 4 3 3 2 9 2" xfId="31070" xr:uid="{00000000-0005-0000-0000-000060790000}"/>
    <cellStyle name="Note 4 3 3 2 9 2 2" xfId="31071" xr:uid="{00000000-0005-0000-0000-000061790000}"/>
    <cellStyle name="Note 4 3 3 2 9 3" xfId="31072" xr:uid="{00000000-0005-0000-0000-000062790000}"/>
    <cellStyle name="Note 4 3 3 20" xfId="31073" xr:uid="{00000000-0005-0000-0000-000063790000}"/>
    <cellStyle name="Note 4 3 3 3" xfId="31074" xr:uid="{00000000-0005-0000-0000-000064790000}"/>
    <cellStyle name="Note 4 3 3 3 2" xfId="31075" xr:uid="{00000000-0005-0000-0000-000065790000}"/>
    <cellStyle name="Note 4 3 3 3 2 2" xfId="31076" xr:uid="{00000000-0005-0000-0000-000066790000}"/>
    <cellStyle name="Note 4 3 3 3 3" xfId="31077" xr:uid="{00000000-0005-0000-0000-000067790000}"/>
    <cellStyle name="Note 4 3 3 3 4" xfId="31078" xr:uid="{00000000-0005-0000-0000-000068790000}"/>
    <cellStyle name="Note 4 3 3 4" xfId="31079" xr:uid="{00000000-0005-0000-0000-000069790000}"/>
    <cellStyle name="Note 4 3 3 4 2" xfId="31080" xr:uid="{00000000-0005-0000-0000-00006A790000}"/>
    <cellStyle name="Note 4 3 3 4 2 2" xfId="31081" xr:uid="{00000000-0005-0000-0000-00006B790000}"/>
    <cellStyle name="Note 4 3 3 4 3" xfId="31082" xr:uid="{00000000-0005-0000-0000-00006C790000}"/>
    <cellStyle name="Note 4 3 3 4 4" xfId="31083" xr:uid="{00000000-0005-0000-0000-00006D790000}"/>
    <cellStyle name="Note 4 3 3 5" xfId="31084" xr:uid="{00000000-0005-0000-0000-00006E790000}"/>
    <cellStyle name="Note 4 3 3 5 2" xfId="31085" xr:uid="{00000000-0005-0000-0000-00006F790000}"/>
    <cellStyle name="Note 4 3 3 5 2 2" xfId="31086" xr:uid="{00000000-0005-0000-0000-000070790000}"/>
    <cellStyle name="Note 4 3 3 5 3" xfId="31087" xr:uid="{00000000-0005-0000-0000-000071790000}"/>
    <cellStyle name="Note 4 3 3 6" xfId="31088" xr:uid="{00000000-0005-0000-0000-000072790000}"/>
    <cellStyle name="Note 4 3 3 6 2" xfId="31089" xr:uid="{00000000-0005-0000-0000-000073790000}"/>
    <cellStyle name="Note 4 3 3 6 2 2" xfId="31090" xr:uid="{00000000-0005-0000-0000-000074790000}"/>
    <cellStyle name="Note 4 3 3 6 3" xfId="31091" xr:uid="{00000000-0005-0000-0000-000075790000}"/>
    <cellStyle name="Note 4 3 3 7" xfId="31092" xr:uid="{00000000-0005-0000-0000-000076790000}"/>
    <cellStyle name="Note 4 3 3 7 2" xfId="31093" xr:uid="{00000000-0005-0000-0000-000077790000}"/>
    <cellStyle name="Note 4 3 3 7 2 2" xfId="31094" xr:uid="{00000000-0005-0000-0000-000078790000}"/>
    <cellStyle name="Note 4 3 3 7 3" xfId="31095" xr:uid="{00000000-0005-0000-0000-000079790000}"/>
    <cellStyle name="Note 4 3 3 8" xfId="31096" xr:uid="{00000000-0005-0000-0000-00007A790000}"/>
    <cellStyle name="Note 4 3 3 8 2" xfId="31097" xr:uid="{00000000-0005-0000-0000-00007B790000}"/>
    <cellStyle name="Note 4 3 3 8 2 2" xfId="31098" xr:uid="{00000000-0005-0000-0000-00007C790000}"/>
    <cellStyle name="Note 4 3 3 8 3" xfId="31099" xr:uid="{00000000-0005-0000-0000-00007D790000}"/>
    <cellStyle name="Note 4 3 3 9" xfId="31100" xr:uid="{00000000-0005-0000-0000-00007E790000}"/>
    <cellStyle name="Note 4 3 3 9 2" xfId="31101" xr:uid="{00000000-0005-0000-0000-00007F790000}"/>
    <cellStyle name="Note 4 3 3 9 2 2" xfId="31102" xr:uid="{00000000-0005-0000-0000-000080790000}"/>
    <cellStyle name="Note 4 3 3 9 3" xfId="31103" xr:uid="{00000000-0005-0000-0000-000081790000}"/>
    <cellStyle name="Note 4 3 4" xfId="31104" xr:uid="{00000000-0005-0000-0000-000082790000}"/>
    <cellStyle name="Note 4 3 4 10" xfId="31105" xr:uid="{00000000-0005-0000-0000-000083790000}"/>
    <cellStyle name="Note 4 3 4 10 2" xfId="31106" xr:uid="{00000000-0005-0000-0000-000084790000}"/>
    <cellStyle name="Note 4 3 4 10 2 2" xfId="31107" xr:uid="{00000000-0005-0000-0000-000085790000}"/>
    <cellStyle name="Note 4 3 4 10 3" xfId="31108" xr:uid="{00000000-0005-0000-0000-000086790000}"/>
    <cellStyle name="Note 4 3 4 11" xfId="31109" xr:uid="{00000000-0005-0000-0000-000087790000}"/>
    <cellStyle name="Note 4 3 4 11 2" xfId="31110" xr:uid="{00000000-0005-0000-0000-000088790000}"/>
    <cellStyle name="Note 4 3 4 11 2 2" xfId="31111" xr:uid="{00000000-0005-0000-0000-000089790000}"/>
    <cellStyle name="Note 4 3 4 11 3" xfId="31112" xr:uid="{00000000-0005-0000-0000-00008A790000}"/>
    <cellStyle name="Note 4 3 4 12" xfId="31113" xr:uid="{00000000-0005-0000-0000-00008B790000}"/>
    <cellStyle name="Note 4 3 4 12 2" xfId="31114" xr:uid="{00000000-0005-0000-0000-00008C790000}"/>
    <cellStyle name="Note 4 3 4 12 2 2" xfId="31115" xr:uid="{00000000-0005-0000-0000-00008D790000}"/>
    <cellStyle name="Note 4 3 4 12 3" xfId="31116" xr:uid="{00000000-0005-0000-0000-00008E790000}"/>
    <cellStyle name="Note 4 3 4 13" xfId="31117" xr:uid="{00000000-0005-0000-0000-00008F790000}"/>
    <cellStyle name="Note 4 3 4 13 2" xfId="31118" xr:uid="{00000000-0005-0000-0000-000090790000}"/>
    <cellStyle name="Note 4 3 4 13 2 2" xfId="31119" xr:uid="{00000000-0005-0000-0000-000091790000}"/>
    <cellStyle name="Note 4 3 4 13 3" xfId="31120" xr:uid="{00000000-0005-0000-0000-000092790000}"/>
    <cellStyle name="Note 4 3 4 14" xfId="31121" xr:uid="{00000000-0005-0000-0000-000093790000}"/>
    <cellStyle name="Note 4 3 4 14 2" xfId="31122" xr:uid="{00000000-0005-0000-0000-000094790000}"/>
    <cellStyle name="Note 4 3 4 14 2 2" xfId="31123" xr:uid="{00000000-0005-0000-0000-000095790000}"/>
    <cellStyle name="Note 4 3 4 14 3" xfId="31124" xr:uid="{00000000-0005-0000-0000-000096790000}"/>
    <cellStyle name="Note 4 3 4 15" xfId="31125" xr:uid="{00000000-0005-0000-0000-000097790000}"/>
    <cellStyle name="Note 4 3 4 15 2" xfId="31126" xr:uid="{00000000-0005-0000-0000-000098790000}"/>
    <cellStyle name="Note 4 3 4 15 2 2" xfId="31127" xr:uid="{00000000-0005-0000-0000-000099790000}"/>
    <cellStyle name="Note 4 3 4 15 3" xfId="31128" xr:uid="{00000000-0005-0000-0000-00009A790000}"/>
    <cellStyle name="Note 4 3 4 16" xfId="31129" xr:uid="{00000000-0005-0000-0000-00009B790000}"/>
    <cellStyle name="Note 4 3 4 16 2" xfId="31130" xr:uid="{00000000-0005-0000-0000-00009C790000}"/>
    <cellStyle name="Note 4 3 4 16 2 2" xfId="31131" xr:uid="{00000000-0005-0000-0000-00009D790000}"/>
    <cellStyle name="Note 4 3 4 16 3" xfId="31132" xr:uid="{00000000-0005-0000-0000-00009E790000}"/>
    <cellStyle name="Note 4 3 4 17" xfId="31133" xr:uid="{00000000-0005-0000-0000-00009F790000}"/>
    <cellStyle name="Note 4 3 4 17 2" xfId="31134" xr:uid="{00000000-0005-0000-0000-0000A0790000}"/>
    <cellStyle name="Note 4 3 4 17 2 2" xfId="31135" xr:uid="{00000000-0005-0000-0000-0000A1790000}"/>
    <cellStyle name="Note 4 3 4 17 3" xfId="31136" xr:uid="{00000000-0005-0000-0000-0000A2790000}"/>
    <cellStyle name="Note 4 3 4 18" xfId="31137" xr:uid="{00000000-0005-0000-0000-0000A3790000}"/>
    <cellStyle name="Note 4 3 4 18 2" xfId="31138" xr:uid="{00000000-0005-0000-0000-0000A4790000}"/>
    <cellStyle name="Note 4 3 4 18 2 2" xfId="31139" xr:uid="{00000000-0005-0000-0000-0000A5790000}"/>
    <cellStyle name="Note 4 3 4 18 3" xfId="31140" xr:uid="{00000000-0005-0000-0000-0000A6790000}"/>
    <cellStyle name="Note 4 3 4 19" xfId="31141" xr:uid="{00000000-0005-0000-0000-0000A7790000}"/>
    <cellStyle name="Note 4 3 4 19 2" xfId="31142" xr:uid="{00000000-0005-0000-0000-0000A8790000}"/>
    <cellStyle name="Note 4 3 4 19 2 2" xfId="31143" xr:uid="{00000000-0005-0000-0000-0000A9790000}"/>
    <cellStyle name="Note 4 3 4 19 3" xfId="31144" xr:uid="{00000000-0005-0000-0000-0000AA790000}"/>
    <cellStyle name="Note 4 3 4 2" xfId="31145" xr:uid="{00000000-0005-0000-0000-0000AB790000}"/>
    <cellStyle name="Note 4 3 4 2 10" xfId="31146" xr:uid="{00000000-0005-0000-0000-0000AC790000}"/>
    <cellStyle name="Note 4 3 4 2 10 2" xfId="31147" xr:uid="{00000000-0005-0000-0000-0000AD790000}"/>
    <cellStyle name="Note 4 3 4 2 10 2 2" xfId="31148" xr:uid="{00000000-0005-0000-0000-0000AE790000}"/>
    <cellStyle name="Note 4 3 4 2 10 3" xfId="31149" xr:uid="{00000000-0005-0000-0000-0000AF790000}"/>
    <cellStyle name="Note 4 3 4 2 11" xfId="31150" xr:uid="{00000000-0005-0000-0000-0000B0790000}"/>
    <cellStyle name="Note 4 3 4 2 11 2" xfId="31151" xr:uid="{00000000-0005-0000-0000-0000B1790000}"/>
    <cellStyle name="Note 4 3 4 2 11 2 2" xfId="31152" xr:uid="{00000000-0005-0000-0000-0000B2790000}"/>
    <cellStyle name="Note 4 3 4 2 11 3" xfId="31153" xr:uid="{00000000-0005-0000-0000-0000B3790000}"/>
    <cellStyle name="Note 4 3 4 2 12" xfId="31154" xr:uid="{00000000-0005-0000-0000-0000B4790000}"/>
    <cellStyle name="Note 4 3 4 2 12 2" xfId="31155" xr:uid="{00000000-0005-0000-0000-0000B5790000}"/>
    <cellStyle name="Note 4 3 4 2 12 2 2" xfId="31156" xr:uid="{00000000-0005-0000-0000-0000B6790000}"/>
    <cellStyle name="Note 4 3 4 2 12 3" xfId="31157" xr:uid="{00000000-0005-0000-0000-0000B7790000}"/>
    <cellStyle name="Note 4 3 4 2 13" xfId="31158" xr:uid="{00000000-0005-0000-0000-0000B8790000}"/>
    <cellStyle name="Note 4 3 4 2 13 2" xfId="31159" xr:uid="{00000000-0005-0000-0000-0000B9790000}"/>
    <cellStyle name="Note 4 3 4 2 13 2 2" xfId="31160" xr:uid="{00000000-0005-0000-0000-0000BA790000}"/>
    <cellStyle name="Note 4 3 4 2 13 3" xfId="31161" xr:uid="{00000000-0005-0000-0000-0000BB790000}"/>
    <cellStyle name="Note 4 3 4 2 14" xfId="31162" xr:uid="{00000000-0005-0000-0000-0000BC790000}"/>
    <cellStyle name="Note 4 3 4 2 14 2" xfId="31163" xr:uid="{00000000-0005-0000-0000-0000BD790000}"/>
    <cellStyle name="Note 4 3 4 2 14 2 2" xfId="31164" xr:uid="{00000000-0005-0000-0000-0000BE790000}"/>
    <cellStyle name="Note 4 3 4 2 14 3" xfId="31165" xr:uid="{00000000-0005-0000-0000-0000BF790000}"/>
    <cellStyle name="Note 4 3 4 2 15" xfId="31166" xr:uid="{00000000-0005-0000-0000-0000C0790000}"/>
    <cellStyle name="Note 4 3 4 2 15 2" xfId="31167" xr:uid="{00000000-0005-0000-0000-0000C1790000}"/>
    <cellStyle name="Note 4 3 4 2 15 2 2" xfId="31168" xr:uid="{00000000-0005-0000-0000-0000C2790000}"/>
    <cellStyle name="Note 4 3 4 2 15 3" xfId="31169" xr:uid="{00000000-0005-0000-0000-0000C3790000}"/>
    <cellStyle name="Note 4 3 4 2 16" xfId="31170" xr:uid="{00000000-0005-0000-0000-0000C4790000}"/>
    <cellStyle name="Note 4 3 4 2 16 2" xfId="31171" xr:uid="{00000000-0005-0000-0000-0000C5790000}"/>
    <cellStyle name="Note 4 3 4 2 16 2 2" xfId="31172" xr:uid="{00000000-0005-0000-0000-0000C6790000}"/>
    <cellStyle name="Note 4 3 4 2 16 3" xfId="31173" xr:uid="{00000000-0005-0000-0000-0000C7790000}"/>
    <cellStyle name="Note 4 3 4 2 17" xfId="31174" xr:uid="{00000000-0005-0000-0000-0000C8790000}"/>
    <cellStyle name="Note 4 3 4 2 17 2" xfId="31175" xr:uid="{00000000-0005-0000-0000-0000C9790000}"/>
    <cellStyle name="Note 4 3 4 2 17 2 2" xfId="31176" xr:uid="{00000000-0005-0000-0000-0000CA790000}"/>
    <cellStyle name="Note 4 3 4 2 17 3" xfId="31177" xr:uid="{00000000-0005-0000-0000-0000CB790000}"/>
    <cellStyle name="Note 4 3 4 2 18" xfId="31178" xr:uid="{00000000-0005-0000-0000-0000CC790000}"/>
    <cellStyle name="Note 4 3 4 2 18 2" xfId="31179" xr:uid="{00000000-0005-0000-0000-0000CD790000}"/>
    <cellStyle name="Note 4 3 4 2 18 2 2" xfId="31180" xr:uid="{00000000-0005-0000-0000-0000CE790000}"/>
    <cellStyle name="Note 4 3 4 2 18 3" xfId="31181" xr:uid="{00000000-0005-0000-0000-0000CF790000}"/>
    <cellStyle name="Note 4 3 4 2 19" xfId="31182" xr:uid="{00000000-0005-0000-0000-0000D0790000}"/>
    <cellStyle name="Note 4 3 4 2 19 2" xfId="31183" xr:uid="{00000000-0005-0000-0000-0000D1790000}"/>
    <cellStyle name="Note 4 3 4 2 19 2 2" xfId="31184" xr:uid="{00000000-0005-0000-0000-0000D2790000}"/>
    <cellStyle name="Note 4 3 4 2 19 3" xfId="31185" xr:uid="{00000000-0005-0000-0000-0000D3790000}"/>
    <cellStyle name="Note 4 3 4 2 2" xfId="31186" xr:uid="{00000000-0005-0000-0000-0000D4790000}"/>
    <cellStyle name="Note 4 3 4 2 2 2" xfId="31187" xr:uid="{00000000-0005-0000-0000-0000D5790000}"/>
    <cellStyle name="Note 4 3 4 2 2 2 2" xfId="31188" xr:uid="{00000000-0005-0000-0000-0000D6790000}"/>
    <cellStyle name="Note 4 3 4 2 2 3" xfId="31189" xr:uid="{00000000-0005-0000-0000-0000D7790000}"/>
    <cellStyle name="Note 4 3 4 2 2 4" xfId="31190" xr:uid="{00000000-0005-0000-0000-0000D8790000}"/>
    <cellStyle name="Note 4 3 4 2 20" xfId="31191" xr:uid="{00000000-0005-0000-0000-0000D9790000}"/>
    <cellStyle name="Note 4 3 4 2 20 2" xfId="31192" xr:uid="{00000000-0005-0000-0000-0000DA790000}"/>
    <cellStyle name="Note 4 3 4 2 20 2 2" xfId="31193" xr:uid="{00000000-0005-0000-0000-0000DB790000}"/>
    <cellStyle name="Note 4 3 4 2 20 3" xfId="31194" xr:uid="{00000000-0005-0000-0000-0000DC790000}"/>
    <cellStyle name="Note 4 3 4 2 21" xfId="31195" xr:uid="{00000000-0005-0000-0000-0000DD790000}"/>
    <cellStyle name="Note 4 3 4 2 21 2" xfId="31196" xr:uid="{00000000-0005-0000-0000-0000DE790000}"/>
    <cellStyle name="Note 4 3 4 2 22" xfId="31197" xr:uid="{00000000-0005-0000-0000-0000DF790000}"/>
    <cellStyle name="Note 4 3 4 2 23" xfId="31198" xr:uid="{00000000-0005-0000-0000-0000E0790000}"/>
    <cellStyle name="Note 4 3 4 2 3" xfId="31199" xr:uid="{00000000-0005-0000-0000-0000E1790000}"/>
    <cellStyle name="Note 4 3 4 2 3 2" xfId="31200" xr:uid="{00000000-0005-0000-0000-0000E2790000}"/>
    <cellStyle name="Note 4 3 4 2 3 2 2" xfId="31201" xr:uid="{00000000-0005-0000-0000-0000E3790000}"/>
    <cellStyle name="Note 4 3 4 2 3 3" xfId="31202" xr:uid="{00000000-0005-0000-0000-0000E4790000}"/>
    <cellStyle name="Note 4 3 4 2 4" xfId="31203" xr:uid="{00000000-0005-0000-0000-0000E5790000}"/>
    <cellStyle name="Note 4 3 4 2 4 2" xfId="31204" xr:uid="{00000000-0005-0000-0000-0000E6790000}"/>
    <cellStyle name="Note 4 3 4 2 4 2 2" xfId="31205" xr:uid="{00000000-0005-0000-0000-0000E7790000}"/>
    <cellStyle name="Note 4 3 4 2 4 3" xfId="31206" xr:uid="{00000000-0005-0000-0000-0000E8790000}"/>
    <cellStyle name="Note 4 3 4 2 5" xfId="31207" xr:uid="{00000000-0005-0000-0000-0000E9790000}"/>
    <cellStyle name="Note 4 3 4 2 5 2" xfId="31208" xr:uid="{00000000-0005-0000-0000-0000EA790000}"/>
    <cellStyle name="Note 4 3 4 2 5 2 2" xfId="31209" xr:uid="{00000000-0005-0000-0000-0000EB790000}"/>
    <cellStyle name="Note 4 3 4 2 5 3" xfId="31210" xr:uid="{00000000-0005-0000-0000-0000EC790000}"/>
    <cellStyle name="Note 4 3 4 2 6" xfId="31211" xr:uid="{00000000-0005-0000-0000-0000ED790000}"/>
    <cellStyle name="Note 4 3 4 2 6 2" xfId="31212" xr:uid="{00000000-0005-0000-0000-0000EE790000}"/>
    <cellStyle name="Note 4 3 4 2 6 2 2" xfId="31213" xr:uid="{00000000-0005-0000-0000-0000EF790000}"/>
    <cellStyle name="Note 4 3 4 2 6 3" xfId="31214" xr:uid="{00000000-0005-0000-0000-0000F0790000}"/>
    <cellStyle name="Note 4 3 4 2 7" xfId="31215" xr:uid="{00000000-0005-0000-0000-0000F1790000}"/>
    <cellStyle name="Note 4 3 4 2 7 2" xfId="31216" xr:uid="{00000000-0005-0000-0000-0000F2790000}"/>
    <cellStyle name="Note 4 3 4 2 7 2 2" xfId="31217" xr:uid="{00000000-0005-0000-0000-0000F3790000}"/>
    <cellStyle name="Note 4 3 4 2 7 3" xfId="31218" xr:uid="{00000000-0005-0000-0000-0000F4790000}"/>
    <cellStyle name="Note 4 3 4 2 8" xfId="31219" xr:uid="{00000000-0005-0000-0000-0000F5790000}"/>
    <cellStyle name="Note 4 3 4 2 8 2" xfId="31220" xr:uid="{00000000-0005-0000-0000-0000F6790000}"/>
    <cellStyle name="Note 4 3 4 2 8 2 2" xfId="31221" xr:uid="{00000000-0005-0000-0000-0000F7790000}"/>
    <cellStyle name="Note 4 3 4 2 8 3" xfId="31222" xr:uid="{00000000-0005-0000-0000-0000F8790000}"/>
    <cellStyle name="Note 4 3 4 2 9" xfId="31223" xr:uid="{00000000-0005-0000-0000-0000F9790000}"/>
    <cellStyle name="Note 4 3 4 2 9 2" xfId="31224" xr:uid="{00000000-0005-0000-0000-0000FA790000}"/>
    <cellStyle name="Note 4 3 4 2 9 2 2" xfId="31225" xr:uid="{00000000-0005-0000-0000-0000FB790000}"/>
    <cellStyle name="Note 4 3 4 2 9 3" xfId="31226" xr:uid="{00000000-0005-0000-0000-0000FC790000}"/>
    <cellStyle name="Note 4 3 4 20" xfId="31227" xr:uid="{00000000-0005-0000-0000-0000FD790000}"/>
    <cellStyle name="Note 4 3 4 20 2" xfId="31228" xr:uid="{00000000-0005-0000-0000-0000FE790000}"/>
    <cellStyle name="Note 4 3 4 20 2 2" xfId="31229" xr:uid="{00000000-0005-0000-0000-0000FF790000}"/>
    <cellStyle name="Note 4 3 4 20 3" xfId="31230" xr:uid="{00000000-0005-0000-0000-0000007A0000}"/>
    <cellStyle name="Note 4 3 4 21" xfId="31231" xr:uid="{00000000-0005-0000-0000-0000017A0000}"/>
    <cellStyle name="Note 4 3 4 21 2" xfId="31232" xr:uid="{00000000-0005-0000-0000-0000027A0000}"/>
    <cellStyle name="Note 4 3 4 21 2 2" xfId="31233" xr:uid="{00000000-0005-0000-0000-0000037A0000}"/>
    <cellStyle name="Note 4 3 4 21 3" xfId="31234" xr:uid="{00000000-0005-0000-0000-0000047A0000}"/>
    <cellStyle name="Note 4 3 4 22" xfId="31235" xr:uid="{00000000-0005-0000-0000-0000057A0000}"/>
    <cellStyle name="Note 4 3 4 22 2" xfId="31236" xr:uid="{00000000-0005-0000-0000-0000067A0000}"/>
    <cellStyle name="Note 4 3 4 23" xfId="31237" xr:uid="{00000000-0005-0000-0000-0000077A0000}"/>
    <cellStyle name="Note 4 3 4 24" xfId="31238" xr:uid="{00000000-0005-0000-0000-0000087A0000}"/>
    <cellStyle name="Note 4 3 4 3" xfId="31239" xr:uid="{00000000-0005-0000-0000-0000097A0000}"/>
    <cellStyle name="Note 4 3 4 3 2" xfId="31240" xr:uid="{00000000-0005-0000-0000-00000A7A0000}"/>
    <cellStyle name="Note 4 3 4 3 2 2" xfId="31241" xr:uid="{00000000-0005-0000-0000-00000B7A0000}"/>
    <cellStyle name="Note 4 3 4 3 3" xfId="31242" xr:uid="{00000000-0005-0000-0000-00000C7A0000}"/>
    <cellStyle name="Note 4 3 4 3 4" xfId="31243" xr:uid="{00000000-0005-0000-0000-00000D7A0000}"/>
    <cellStyle name="Note 4 3 4 4" xfId="31244" xr:uid="{00000000-0005-0000-0000-00000E7A0000}"/>
    <cellStyle name="Note 4 3 4 4 2" xfId="31245" xr:uid="{00000000-0005-0000-0000-00000F7A0000}"/>
    <cellStyle name="Note 4 3 4 4 2 2" xfId="31246" xr:uid="{00000000-0005-0000-0000-0000107A0000}"/>
    <cellStyle name="Note 4 3 4 4 3" xfId="31247" xr:uid="{00000000-0005-0000-0000-0000117A0000}"/>
    <cellStyle name="Note 4 3 4 4 4" xfId="31248" xr:uid="{00000000-0005-0000-0000-0000127A0000}"/>
    <cellStyle name="Note 4 3 4 5" xfId="31249" xr:uid="{00000000-0005-0000-0000-0000137A0000}"/>
    <cellStyle name="Note 4 3 4 5 2" xfId="31250" xr:uid="{00000000-0005-0000-0000-0000147A0000}"/>
    <cellStyle name="Note 4 3 4 5 2 2" xfId="31251" xr:uid="{00000000-0005-0000-0000-0000157A0000}"/>
    <cellStyle name="Note 4 3 4 5 3" xfId="31252" xr:uid="{00000000-0005-0000-0000-0000167A0000}"/>
    <cellStyle name="Note 4 3 4 6" xfId="31253" xr:uid="{00000000-0005-0000-0000-0000177A0000}"/>
    <cellStyle name="Note 4 3 4 6 2" xfId="31254" xr:uid="{00000000-0005-0000-0000-0000187A0000}"/>
    <cellStyle name="Note 4 3 4 6 2 2" xfId="31255" xr:uid="{00000000-0005-0000-0000-0000197A0000}"/>
    <cellStyle name="Note 4 3 4 6 3" xfId="31256" xr:uid="{00000000-0005-0000-0000-00001A7A0000}"/>
    <cellStyle name="Note 4 3 4 7" xfId="31257" xr:uid="{00000000-0005-0000-0000-00001B7A0000}"/>
    <cellStyle name="Note 4 3 4 7 2" xfId="31258" xr:uid="{00000000-0005-0000-0000-00001C7A0000}"/>
    <cellStyle name="Note 4 3 4 7 2 2" xfId="31259" xr:uid="{00000000-0005-0000-0000-00001D7A0000}"/>
    <cellStyle name="Note 4 3 4 7 3" xfId="31260" xr:uid="{00000000-0005-0000-0000-00001E7A0000}"/>
    <cellStyle name="Note 4 3 4 8" xfId="31261" xr:uid="{00000000-0005-0000-0000-00001F7A0000}"/>
    <cellStyle name="Note 4 3 4 8 2" xfId="31262" xr:uid="{00000000-0005-0000-0000-0000207A0000}"/>
    <cellStyle name="Note 4 3 4 8 2 2" xfId="31263" xr:uid="{00000000-0005-0000-0000-0000217A0000}"/>
    <cellStyle name="Note 4 3 4 8 3" xfId="31264" xr:uid="{00000000-0005-0000-0000-0000227A0000}"/>
    <cellStyle name="Note 4 3 4 9" xfId="31265" xr:uid="{00000000-0005-0000-0000-0000237A0000}"/>
    <cellStyle name="Note 4 3 4 9 2" xfId="31266" xr:uid="{00000000-0005-0000-0000-0000247A0000}"/>
    <cellStyle name="Note 4 3 4 9 2 2" xfId="31267" xr:uid="{00000000-0005-0000-0000-0000257A0000}"/>
    <cellStyle name="Note 4 3 4 9 3" xfId="31268" xr:uid="{00000000-0005-0000-0000-0000267A0000}"/>
    <cellStyle name="Note 4 3 5" xfId="31269" xr:uid="{00000000-0005-0000-0000-0000277A0000}"/>
    <cellStyle name="Note 4 3 5 10" xfId="31270" xr:uid="{00000000-0005-0000-0000-0000287A0000}"/>
    <cellStyle name="Note 4 3 5 10 2" xfId="31271" xr:uid="{00000000-0005-0000-0000-0000297A0000}"/>
    <cellStyle name="Note 4 3 5 10 2 2" xfId="31272" xr:uid="{00000000-0005-0000-0000-00002A7A0000}"/>
    <cellStyle name="Note 4 3 5 10 3" xfId="31273" xr:uid="{00000000-0005-0000-0000-00002B7A0000}"/>
    <cellStyle name="Note 4 3 5 11" xfId="31274" xr:uid="{00000000-0005-0000-0000-00002C7A0000}"/>
    <cellStyle name="Note 4 3 5 11 2" xfId="31275" xr:uid="{00000000-0005-0000-0000-00002D7A0000}"/>
    <cellStyle name="Note 4 3 5 11 2 2" xfId="31276" xr:uid="{00000000-0005-0000-0000-00002E7A0000}"/>
    <cellStyle name="Note 4 3 5 11 3" xfId="31277" xr:uid="{00000000-0005-0000-0000-00002F7A0000}"/>
    <cellStyle name="Note 4 3 5 12" xfId="31278" xr:uid="{00000000-0005-0000-0000-0000307A0000}"/>
    <cellStyle name="Note 4 3 5 12 2" xfId="31279" xr:uid="{00000000-0005-0000-0000-0000317A0000}"/>
    <cellStyle name="Note 4 3 5 12 2 2" xfId="31280" xr:uid="{00000000-0005-0000-0000-0000327A0000}"/>
    <cellStyle name="Note 4 3 5 12 3" xfId="31281" xr:uid="{00000000-0005-0000-0000-0000337A0000}"/>
    <cellStyle name="Note 4 3 5 13" xfId="31282" xr:uid="{00000000-0005-0000-0000-0000347A0000}"/>
    <cellStyle name="Note 4 3 5 13 2" xfId="31283" xr:uid="{00000000-0005-0000-0000-0000357A0000}"/>
    <cellStyle name="Note 4 3 5 13 2 2" xfId="31284" xr:uid="{00000000-0005-0000-0000-0000367A0000}"/>
    <cellStyle name="Note 4 3 5 13 3" xfId="31285" xr:uid="{00000000-0005-0000-0000-0000377A0000}"/>
    <cellStyle name="Note 4 3 5 14" xfId="31286" xr:uid="{00000000-0005-0000-0000-0000387A0000}"/>
    <cellStyle name="Note 4 3 5 14 2" xfId="31287" xr:uid="{00000000-0005-0000-0000-0000397A0000}"/>
    <cellStyle name="Note 4 3 5 14 2 2" xfId="31288" xr:uid="{00000000-0005-0000-0000-00003A7A0000}"/>
    <cellStyle name="Note 4 3 5 14 3" xfId="31289" xr:uid="{00000000-0005-0000-0000-00003B7A0000}"/>
    <cellStyle name="Note 4 3 5 15" xfId="31290" xr:uid="{00000000-0005-0000-0000-00003C7A0000}"/>
    <cellStyle name="Note 4 3 5 15 2" xfId="31291" xr:uid="{00000000-0005-0000-0000-00003D7A0000}"/>
    <cellStyle name="Note 4 3 5 15 2 2" xfId="31292" xr:uid="{00000000-0005-0000-0000-00003E7A0000}"/>
    <cellStyle name="Note 4 3 5 15 3" xfId="31293" xr:uid="{00000000-0005-0000-0000-00003F7A0000}"/>
    <cellStyle name="Note 4 3 5 16" xfId="31294" xr:uid="{00000000-0005-0000-0000-0000407A0000}"/>
    <cellStyle name="Note 4 3 5 16 2" xfId="31295" xr:uid="{00000000-0005-0000-0000-0000417A0000}"/>
    <cellStyle name="Note 4 3 5 16 2 2" xfId="31296" xr:uid="{00000000-0005-0000-0000-0000427A0000}"/>
    <cellStyle name="Note 4 3 5 16 3" xfId="31297" xr:uid="{00000000-0005-0000-0000-0000437A0000}"/>
    <cellStyle name="Note 4 3 5 17" xfId="31298" xr:uid="{00000000-0005-0000-0000-0000447A0000}"/>
    <cellStyle name="Note 4 3 5 17 2" xfId="31299" xr:uid="{00000000-0005-0000-0000-0000457A0000}"/>
    <cellStyle name="Note 4 3 5 17 2 2" xfId="31300" xr:uid="{00000000-0005-0000-0000-0000467A0000}"/>
    <cellStyle name="Note 4 3 5 17 3" xfId="31301" xr:uid="{00000000-0005-0000-0000-0000477A0000}"/>
    <cellStyle name="Note 4 3 5 18" xfId="31302" xr:uid="{00000000-0005-0000-0000-0000487A0000}"/>
    <cellStyle name="Note 4 3 5 18 2" xfId="31303" xr:uid="{00000000-0005-0000-0000-0000497A0000}"/>
    <cellStyle name="Note 4 3 5 18 2 2" xfId="31304" xr:uid="{00000000-0005-0000-0000-00004A7A0000}"/>
    <cellStyle name="Note 4 3 5 18 3" xfId="31305" xr:uid="{00000000-0005-0000-0000-00004B7A0000}"/>
    <cellStyle name="Note 4 3 5 19" xfId="31306" xr:uid="{00000000-0005-0000-0000-00004C7A0000}"/>
    <cellStyle name="Note 4 3 5 19 2" xfId="31307" xr:uid="{00000000-0005-0000-0000-00004D7A0000}"/>
    <cellStyle name="Note 4 3 5 19 2 2" xfId="31308" xr:uid="{00000000-0005-0000-0000-00004E7A0000}"/>
    <cellStyle name="Note 4 3 5 19 3" xfId="31309" xr:uid="{00000000-0005-0000-0000-00004F7A0000}"/>
    <cellStyle name="Note 4 3 5 2" xfId="31310" xr:uid="{00000000-0005-0000-0000-0000507A0000}"/>
    <cellStyle name="Note 4 3 5 2 2" xfId="31311" xr:uid="{00000000-0005-0000-0000-0000517A0000}"/>
    <cellStyle name="Note 4 3 5 2 2 2" xfId="31312" xr:uid="{00000000-0005-0000-0000-0000527A0000}"/>
    <cellStyle name="Note 4 3 5 2 3" xfId="31313" xr:uid="{00000000-0005-0000-0000-0000537A0000}"/>
    <cellStyle name="Note 4 3 5 2 4" xfId="31314" xr:uid="{00000000-0005-0000-0000-0000547A0000}"/>
    <cellStyle name="Note 4 3 5 20" xfId="31315" xr:uid="{00000000-0005-0000-0000-0000557A0000}"/>
    <cellStyle name="Note 4 3 5 20 2" xfId="31316" xr:uid="{00000000-0005-0000-0000-0000567A0000}"/>
    <cellStyle name="Note 4 3 5 20 2 2" xfId="31317" xr:uid="{00000000-0005-0000-0000-0000577A0000}"/>
    <cellStyle name="Note 4 3 5 20 3" xfId="31318" xr:uid="{00000000-0005-0000-0000-0000587A0000}"/>
    <cellStyle name="Note 4 3 5 21" xfId="31319" xr:uid="{00000000-0005-0000-0000-0000597A0000}"/>
    <cellStyle name="Note 4 3 5 21 2" xfId="31320" xr:uid="{00000000-0005-0000-0000-00005A7A0000}"/>
    <cellStyle name="Note 4 3 5 22" xfId="31321" xr:uid="{00000000-0005-0000-0000-00005B7A0000}"/>
    <cellStyle name="Note 4 3 5 23" xfId="31322" xr:uid="{00000000-0005-0000-0000-00005C7A0000}"/>
    <cellStyle name="Note 4 3 5 3" xfId="31323" xr:uid="{00000000-0005-0000-0000-00005D7A0000}"/>
    <cellStyle name="Note 4 3 5 3 2" xfId="31324" xr:uid="{00000000-0005-0000-0000-00005E7A0000}"/>
    <cellStyle name="Note 4 3 5 3 2 2" xfId="31325" xr:uid="{00000000-0005-0000-0000-00005F7A0000}"/>
    <cellStyle name="Note 4 3 5 3 3" xfId="31326" xr:uid="{00000000-0005-0000-0000-0000607A0000}"/>
    <cellStyle name="Note 4 3 5 4" xfId="31327" xr:uid="{00000000-0005-0000-0000-0000617A0000}"/>
    <cellStyle name="Note 4 3 5 4 2" xfId="31328" xr:uid="{00000000-0005-0000-0000-0000627A0000}"/>
    <cellStyle name="Note 4 3 5 4 2 2" xfId="31329" xr:uid="{00000000-0005-0000-0000-0000637A0000}"/>
    <cellStyle name="Note 4 3 5 4 3" xfId="31330" xr:uid="{00000000-0005-0000-0000-0000647A0000}"/>
    <cellStyle name="Note 4 3 5 5" xfId="31331" xr:uid="{00000000-0005-0000-0000-0000657A0000}"/>
    <cellStyle name="Note 4 3 5 5 2" xfId="31332" xr:uid="{00000000-0005-0000-0000-0000667A0000}"/>
    <cellStyle name="Note 4 3 5 5 2 2" xfId="31333" xr:uid="{00000000-0005-0000-0000-0000677A0000}"/>
    <cellStyle name="Note 4 3 5 5 3" xfId="31334" xr:uid="{00000000-0005-0000-0000-0000687A0000}"/>
    <cellStyle name="Note 4 3 5 6" xfId="31335" xr:uid="{00000000-0005-0000-0000-0000697A0000}"/>
    <cellStyle name="Note 4 3 5 6 2" xfId="31336" xr:uid="{00000000-0005-0000-0000-00006A7A0000}"/>
    <cellStyle name="Note 4 3 5 6 2 2" xfId="31337" xr:uid="{00000000-0005-0000-0000-00006B7A0000}"/>
    <cellStyle name="Note 4 3 5 6 3" xfId="31338" xr:uid="{00000000-0005-0000-0000-00006C7A0000}"/>
    <cellStyle name="Note 4 3 5 7" xfId="31339" xr:uid="{00000000-0005-0000-0000-00006D7A0000}"/>
    <cellStyle name="Note 4 3 5 7 2" xfId="31340" xr:uid="{00000000-0005-0000-0000-00006E7A0000}"/>
    <cellStyle name="Note 4 3 5 7 2 2" xfId="31341" xr:uid="{00000000-0005-0000-0000-00006F7A0000}"/>
    <cellStyle name="Note 4 3 5 7 3" xfId="31342" xr:uid="{00000000-0005-0000-0000-0000707A0000}"/>
    <cellStyle name="Note 4 3 5 8" xfId="31343" xr:uid="{00000000-0005-0000-0000-0000717A0000}"/>
    <cellStyle name="Note 4 3 5 8 2" xfId="31344" xr:uid="{00000000-0005-0000-0000-0000727A0000}"/>
    <cellStyle name="Note 4 3 5 8 2 2" xfId="31345" xr:uid="{00000000-0005-0000-0000-0000737A0000}"/>
    <cellStyle name="Note 4 3 5 8 3" xfId="31346" xr:uid="{00000000-0005-0000-0000-0000747A0000}"/>
    <cellStyle name="Note 4 3 5 9" xfId="31347" xr:uid="{00000000-0005-0000-0000-0000757A0000}"/>
    <cellStyle name="Note 4 3 5 9 2" xfId="31348" xr:uid="{00000000-0005-0000-0000-0000767A0000}"/>
    <cellStyle name="Note 4 3 5 9 2 2" xfId="31349" xr:uid="{00000000-0005-0000-0000-0000777A0000}"/>
    <cellStyle name="Note 4 3 5 9 3" xfId="31350" xr:uid="{00000000-0005-0000-0000-0000787A0000}"/>
    <cellStyle name="Note 4 3 6" xfId="31351" xr:uid="{00000000-0005-0000-0000-0000797A0000}"/>
    <cellStyle name="Note 4 3 6 2" xfId="31352" xr:uid="{00000000-0005-0000-0000-00007A7A0000}"/>
    <cellStyle name="Note 4 3 6 2 2" xfId="31353" xr:uid="{00000000-0005-0000-0000-00007B7A0000}"/>
    <cellStyle name="Note 4 3 6 3" xfId="31354" xr:uid="{00000000-0005-0000-0000-00007C7A0000}"/>
    <cellStyle name="Note 4 3 6 4" xfId="31355" xr:uid="{00000000-0005-0000-0000-00007D7A0000}"/>
    <cellStyle name="Note 4 3 7" xfId="31356" xr:uid="{00000000-0005-0000-0000-00007E7A0000}"/>
    <cellStyle name="Note 4 3 7 2" xfId="31357" xr:uid="{00000000-0005-0000-0000-00007F7A0000}"/>
    <cellStyle name="Note 4 3 7 2 2" xfId="31358" xr:uid="{00000000-0005-0000-0000-0000807A0000}"/>
    <cellStyle name="Note 4 3 7 3" xfId="31359" xr:uid="{00000000-0005-0000-0000-0000817A0000}"/>
    <cellStyle name="Note 4 3 8" xfId="31360" xr:uid="{00000000-0005-0000-0000-0000827A0000}"/>
    <cellStyle name="Note 4 3 8 2" xfId="31361" xr:uid="{00000000-0005-0000-0000-0000837A0000}"/>
    <cellStyle name="Note 4 3 8 2 2" xfId="31362" xr:uid="{00000000-0005-0000-0000-0000847A0000}"/>
    <cellStyle name="Note 4 3 8 3" xfId="31363" xr:uid="{00000000-0005-0000-0000-0000857A0000}"/>
    <cellStyle name="Note 4 3 9" xfId="31364" xr:uid="{00000000-0005-0000-0000-0000867A0000}"/>
    <cellStyle name="Note 4 3 9 2" xfId="31365" xr:uid="{00000000-0005-0000-0000-0000877A0000}"/>
    <cellStyle name="Note 4 3 9 2 2" xfId="31366" xr:uid="{00000000-0005-0000-0000-0000887A0000}"/>
    <cellStyle name="Note 4 3 9 3" xfId="31367" xr:uid="{00000000-0005-0000-0000-0000897A0000}"/>
    <cellStyle name="Note 4 4" xfId="31368" xr:uid="{00000000-0005-0000-0000-00008A7A0000}"/>
    <cellStyle name="Note 4 4 10" xfId="31369" xr:uid="{00000000-0005-0000-0000-00008B7A0000}"/>
    <cellStyle name="Note 4 4 10 2" xfId="31370" xr:uid="{00000000-0005-0000-0000-00008C7A0000}"/>
    <cellStyle name="Note 4 4 10 2 2" xfId="31371" xr:uid="{00000000-0005-0000-0000-00008D7A0000}"/>
    <cellStyle name="Note 4 4 10 3" xfId="31372" xr:uid="{00000000-0005-0000-0000-00008E7A0000}"/>
    <cellStyle name="Note 4 4 11" xfId="31373" xr:uid="{00000000-0005-0000-0000-00008F7A0000}"/>
    <cellStyle name="Note 4 4 11 2" xfId="31374" xr:uid="{00000000-0005-0000-0000-0000907A0000}"/>
    <cellStyle name="Note 4 4 11 2 2" xfId="31375" xr:uid="{00000000-0005-0000-0000-0000917A0000}"/>
    <cellStyle name="Note 4 4 11 3" xfId="31376" xr:uid="{00000000-0005-0000-0000-0000927A0000}"/>
    <cellStyle name="Note 4 4 12" xfId="31377" xr:uid="{00000000-0005-0000-0000-0000937A0000}"/>
    <cellStyle name="Note 4 4 12 2" xfId="31378" xr:uid="{00000000-0005-0000-0000-0000947A0000}"/>
    <cellStyle name="Note 4 4 12 2 2" xfId="31379" xr:uid="{00000000-0005-0000-0000-0000957A0000}"/>
    <cellStyle name="Note 4 4 12 3" xfId="31380" xr:uid="{00000000-0005-0000-0000-0000967A0000}"/>
    <cellStyle name="Note 4 4 13" xfId="31381" xr:uid="{00000000-0005-0000-0000-0000977A0000}"/>
    <cellStyle name="Note 4 4 13 2" xfId="31382" xr:uid="{00000000-0005-0000-0000-0000987A0000}"/>
    <cellStyle name="Note 4 4 13 2 2" xfId="31383" xr:uid="{00000000-0005-0000-0000-0000997A0000}"/>
    <cellStyle name="Note 4 4 13 3" xfId="31384" xr:uid="{00000000-0005-0000-0000-00009A7A0000}"/>
    <cellStyle name="Note 4 4 14" xfId="31385" xr:uid="{00000000-0005-0000-0000-00009B7A0000}"/>
    <cellStyle name="Note 4 4 14 2" xfId="31386" xr:uid="{00000000-0005-0000-0000-00009C7A0000}"/>
    <cellStyle name="Note 4 4 14 2 2" xfId="31387" xr:uid="{00000000-0005-0000-0000-00009D7A0000}"/>
    <cellStyle name="Note 4 4 14 3" xfId="31388" xr:uid="{00000000-0005-0000-0000-00009E7A0000}"/>
    <cellStyle name="Note 4 4 15" xfId="31389" xr:uid="{00000000-0005-0000-0000-00009F7A0000}"/>
    <cellStyle name="Note 4 4 15 2" xfId="31390" xr:uid="{00000000-0005-0000-0000-0000A07A0000}"/>
    <cellStyle name="Note 4 4 15 2 2" xfId="31391" xr:uid="{00000000-0005-0000-0000-0000A17A0000}"/>
    <cellStyle name="Note 4 4 15 3" xfId="31392" xr:uid="{00000000-0005-0000-0000-0000A27A0000}"/>
    <cellStyle name="Note 4 4 16" xfId="31393" xr:uid="{00000000-0005-0000-0000-0000A37A0000}"/>
    <cellStyle name="Note 4 4 16 2" xfId="31394" xr:uid="{00000000-0005-0000-0000-0000A47A0000}"/>
    <cellStyle name="Note 4 4 16 2 2" xfId="31395" xr:uid="{00000000-0005-0000-0000-0000A57A0000}"/>
    <cellStyle name="Note 4 4 16 3" xfId="31396" xr:uid="{00000000-0005-0000-0000-0000A67A0000}"/>
    <cellStyle name="Note 4 4 17" xfId="31397" xr:uid="{00000000-0005-0000-0000-0000A77A0000}"/>
    <cellStyle name="Note 4 4 17 2" xfId="31398" xr:uid="{00000000-0005-0000-0000-0000A87A0000}"/>
    <cellStyle name="Note 4 4 17 2 2" xfId="31399" xr:uid="{00000000-0005-0000-0000-0000A97A0000}"/>
    <cellStyle name="Note 4 4 17 3" xfId="31400" xr:uid="{00000000-0005-0000-0000-0000AA7A0000}"/>
    <cellStyle name="Note 4 4 18" xfId="31401" xr:uid="{00000000-0005-0000-0000-0000AB7A0000}"/>
    <cellStyle name="Note 4 4 18 2" xfId="31402" xr:uid="{00000000-0005-0000-0000-0000AC7A0000}"/>
    <cellStyle name="Note 4 4 19" xfId="31403" xr:uid="{00000000-0005-0000-0000-0000AD7A0000}"/>
    <cellStyle name="Note 4 4 2" xfId="31404" xr:uid="{00000000-0005-0000-0000-0000AE7A0000}"/>
    <cellStyle name="Note 4 4 2 10" xfId="31405" xr:uid="{00000000-0005-0000-0000-0000AF7A0000}"/>
    <cellStyle name="Note 4 4 2 10 2" xfId="31406" xr:uid="{00000000-0005-0000-0000-0000B07A0000}"/>
    <cellStyle name="Note 4 4 2 10 2 2" xfId="31407" xr:uid="{00000000-0005-0000-0000-0000B17A0000}"/>
    <cellStyle name="Note 4 4 2 10 3" xfId="31408" xr:uid="{00000000-0005-0000-0000-0000B27A0000}"/>
    <cellStyle name="Note 4 4 2 11" xfId="31409" xr:uid="{00000000-0005-0000-0000-0000B37A0000}"/>
    <cellStyle name="Note 4 4 2 11 2" xfId="31410" xr:uid="{00000000-0005-0000-0000-0000B47A0000}"/>
    <cellStyle name="Note 4 4 2 11 2 2" xfId="31411" xr:uid="{00000000-0005-0000-0000-0000B57A0000}"/>
    <cellStyle name="Note 4 4 2 11 3" xfId="31412" xr:uid="{00000000-0005-0000-0000-0000B67A0000}"/>
    <cellStyle name="Note 4 4 2 12" xfId="31413" xr:uid="{00000000-0005-0000-0000-0000B77A0000}"/>
    <cellStyle name="Note 4 4 2 12 2" xfId="31414" xr:uid="{00000000-0005-0000-0000-0000B87A0000}"/>
    <cellStyle name="Note 4 4 2 12 2 2" xfId="31415" xr:uid="{00000000-0005-0000-0000-0000B97A0000}"/>
    <cellStyle name="Note 4 4 2 12 3" xfId="31416" xr:uid="{00000000-0005-0000-0000-0000BA7A0000}"/>
    <cellStyle name="Note 4 4 2 13" xfId="31417" xr:uid="{00000000-0005-0000-0000-0000BB7A0000}"/>
    <cellStyle name="Note 4 4 2 13 2" xfId="31418" xr:uid="{00000000-0005-0000-0000-0000BC7A0000}"/>
    <cellStyle name="Note 4 4 2 13 2 2" xfId="31419" xr:uid="{00000000-0005-0000-0000-0000BD7A0000}"/>
    <cellStyle name="Note 4 4 2 13 3" xfId="31420" xr:uid="{00000000-0005-0000-0000-0000BE7A0000}"/>
    <cellStyle name="Note 4 4 2 14" xfId="31421" xr:uid="{00000000-0005-0000-0000-0000BF7A0000}"/>
    <cellStyle name="Note 4 4 2 14 2" xfId="31422" xr:uid="{00000000-0005-0000-0000-0000C07A0000}"/>
    <cellStyle name="Note 4 4 2 14 2 2" xfId="31423" xr:uid="{00000000-0005-0000-0000-0000C17A0000}"/>
    <cellStyle name="Note 4 4 2 14 3" xfId="31424" xr:uid="{00000000-0005-0000-0000-0000C27A0000}"/>
    <cellStyle name="Note 4 4 2 15" xfId="31425" xr:uid="{00000000-0005-0000-0000-0000C37A0000}"/>
    <cellStyle name="Note 4 4 2 15 2" xfId="31426" xr:uid="{00000000-0005-0000-0000-0000C47A0000}"/>
    <cellStyle name="Note 4 4 2 15 2 2" xfId="31427" xr:uid="{00000000-0005-0000-0000-0000C57A0000}"/>
    <cellStyle name="Note 4 4 2 15 3" xfId="31428" xr:uid="{00000000-0005-0000-0000-0000C67A0000}"/>
    <cellStyle name="Note 4 4 2 16" xfId="31429" xr:uid="{00000000-0005-0000-0000-0000C77A0000}"/>
    <cellStyle name="Note 4 4 2 16 2" xfId="31430" xr:uid="{00000000-0005-0000-0000-0000C87A0000}"/>
    <cellStyle name="Note 4 4 2 16 2 2" xfId="31431" xr:uid="{00000000-0005-0000-0000-0000C97A0000}"/>
    <cellStyle name="Note 4 4 2 16 3" xfId="31432" xr:uid="{00000000-0005-0000-0000-0000CA7A0000}"/>
    <cellStyle name="Note 4 4 2 17" xfId="31433" xr:uid="{00000000-0005-0000-0000-0000CB7A0000}"/>
    <cellStyle name="Note 4 4 2 17 2" xfId="31434" xr:uid="{00000000-0005-0000-0000-0000CC7A0000}"/>
    <cellStyle name="Note 4 4 2 17 2 2" xfId="31435" xr:uid="{00000000-0005-0000-0000-0000CD7A0000}"/>
    <cellStyle name="Note 4 4 2 17 3" xfId="31436" xr:uid="{00000000-0005-0000-0000-0000CE7A0000}"/>
    <cellStyle name="Note 4 4 2 18" xfId="31437" xr:uid="{00000000-0005-0000-0000-0000CF7A0000}"/>
    <cellStyle name="Note 4 4 2 18 2" xfId="31438" xr:uid="{00000000-0005-0000-0000-0000D07A0000}"/>
    <cellStyle name="Note 4 4 2 18 2 2" xfId="31439" xr:uid="{00000000-0005-0000-0000-0000D17A0000}"/>
    <cellStyle name="Note 4 4 2 18 3" xfId="31440" xr:uid="{00000000-0005-0000-0000-0000D27A0000}"/>
    <cellStyle name="Note 4 4 2 19" xfId="31441" xr:uid="{00000000-0005-0000-0000-0000D37A0000}"/>
    <cellStyle name="Note 4 4 2 19 2" xfId="31442" xr:uid="{00000000-0005-0000-0000-0000D47A0000}"/>
    <cellStyle name="Note 4 4 2 19 2 2" xfId="31443" xr:uid="{00000000-0005-0000-0000-0000D57A0000}"/>
    <cellStyle name="Note 4 4 2 19 3" xfId="31444" xr:uid="{00000000-0005-0000-0000-0000D67A0000}"/>
    <cellStyle name="Note 4 4 2 2" xfId="31445" xr:uid="{00000000-0005-0000-0000-0000D77A0000}"/>
    <cellStyle name="Note 4 4 2 2 2" xfId="31446" xr:uid="{00000000-0005-0000-0000-0000D87A0000}"/>
    <cellStyle name="Note 4 4 2 2 2 2" xfId="31447" xr:uid="{00000000-0005-0000-0000-0000D97A0000}"/>
    <cellStyle name="Note 4 4 2 2 2 2 2" xfId="31448" xr:uid="{00000000-0005-0000-0000-0000DA7A0000}"/>
    <cellStyle name="Note 4 4 2 2 2 3" xfId="31449" xr:uid="{00000000-0005-0000-0000-0000DB7A0000}"/>
    <cellStyle name="Note 4 4 2 2 2 4" xfId="31450" xr:uid="{00000000-0005-0000-0000-0000DC7A0000}"/>
    <cellStyle name="Note 4 4 2 2 3" xfId="31451" xr:uid="{00000000-0005-0000-0000-0000DD7A0000}"/>
    <cellStyle name="Note 4 4 2 2 3 2" xfId="31452" xr:uid="{00000000-0005-0000-0000-0000DE7A0000}"/>
    <cellStyle name="Note 4 4 2 2 4" xfId="31453" xr:uid="{00000000-0005-0000-0000-0000DF7A0000}"/>
    <cellStyle name="Note 4 4 2 2 5" xfId="31454" xr:uid="{00000000-0005-0000-0000-0000E07A0000}"/>
    <cellStyle name="Note 4 4 2 20" xfId="31455" xr:uid="{00000000-0005-0000-0000-0000E17A0000}"/>
    <cellStyle name="Note 4 4 2 20 2" xfId="31456" xr:uid="{00000000-0005-0000-0000-0000E27A0000}"/>
    <cellStyle name="Note 4 4 2 20 2 2" xfId="31457" xr:uid="{00000000-0005-0000-0000-0000E37A0000}"/>
    <cellStyle name="Note 4 4 2 20 3" xfId="31458" xr:uid="{00000000-0005-0000-0000-0000E47A0000}"/>
    <cellStyle name="Note 4 4 2 21" xfId="31459" xr:uid="{00000000-0005-0000-0000-0000E57A0000}"/>
    <cellStyle name="Note 4 4 2 21 2" xfId="31460" xr:uid="{00000000-0005-0000-0000-0000E67A0000}"/>
    <cellStyle name="Note 4 4 2 22" xfId="31461" xr:uid="{00000000-0005-0000-0000-0000E77A0000}"/>
    <cellStyle name="Note 4 4 2 23" xfId="31462" xr:uid="{00000000-0005-0000-0000-0000E87A0000}"/>
    <cellStyle name="Note 4 4 2 3" xfId="31463" xr:uid="{00000000-0005-0000-0000-0000E97A0000}"/>
    <cellStyle name="Note 4 4 2 3 2" xfId="31464" xr:uid="{00000000-0005-0000-0000-0000EA7A0000}"/>
    <cellStyle name="Note 4 4 2 3 2 2" xfId="31465" xr:uid="{00000000-0005-0000-0000-0000EB7A0000}"/>
    <cellStyle name="Note 4 4 2 3 2 3" xfId="31466" xr:uid="{00000000-0005-0000-0000-0000EC7A0000}"/>
    <cellStyle name="Note 4 4 2 3 3" xfId="31467" xr:uid="{00000000-0005-0000-0000-0000ED7A0000}"/>
    <cellStyle name="Note 4 4 2 3 3 2" xfId="31468" xr:uid="{00000000-0005-0000-0000-0000EE7A0000}"/>
    <cellStyle name="Note 4 4 2 3 4" xfId="31469" xr:uid="{00000000-0005-0000-0000-0000EF7A0000}"/>
    <cellStyle name="Note 4 4 2 4" xfId="31470" xr:uid="{00000000-0005-0000-0000-0000F07A0000}"/>
    <cellStyle name="Note 4 4 2 4 2" xfId="31471" xr:uid="{00000000-0005-0000-0000-0000F17A0000}"/>
    <cellStyle name="Note 4 4 2 4 2 2" xfId="31472" xr:uid="{00000000-0005-0000-0000-0000F27A0000}"/>
    <cellStyle name="Note 4 4 2 4 3" xfId="31473" xr:uid="{00000000-0005-0000-0000-0000F37A0000}"/>
    <cellStyle name="Note 4 4 2 4 4" xfId="31474" xr:uid="{00000000-0005-0000-0000-0000F47A0000}"/>
    <cellStyle name="Note 4 4 2 5" xfId="31475" xr:uid="{00000000-0005-0000-0000-0000F57A0000}"/>
    <cellStyle name="Note 4 4 2 5 2" xfId="31476" xr:uid="{00000000-0005-0000-0000-0000F67A0000}"/>
    <cellStyle name="Note 4 4 2 5 2 2" xfId="31477" xr:uid="{00000000-0005-0000-0000-0000F77A0000}"/>
    <cellStyle name="Note 4 4 2 5 3" xfId="31478" xr:uid="{00000000-0005-0000-0000-0000F87A0000}"/>
    <cellStyle name="Note 4 4 2 5 4" xfId="31479" xr:uid="{00000000-0005-0000-0000-0000F97A0000}"/>
    <cellStyle name="Note 4 4 2 6" xfId="31480" xr:uid="{00000000-0005-0000-0000-0000FA7A0000}"/>
    <cellStyle name="Note 4 4 2 6 2" xfId="31481" xr:uid="{00000000-0005-0000-0000-0000FB7A0000}"/>
    <cellStyle name="Note 4 4 2 6 2 2" xfId="31482" xr:uid="{00000000-0005-0000-0000-0000FC7A0000}"/>
    <cellStyle name="Note 4 4 2 6 3" xfId="31483" xr:uid="{00000000-0005-0000-0000-0000FD7A0000}"/>
    <cellStyle name="Note 4 4 2 7" xfId="31484" xr:uid="{00000000-0005-0000-0000-0000FE7A0000}"/>
    <cellStyle name="Note 4 4 2 7 2" xfId="31485" xr:uid="{00000000-0005-0000-0000-0000FF7A0000}"/>
    <cellStyle name="Note 4 4 2 7 2 2" xfId="31486" xr:uid="{00000000-0005-0000-0000-0000007B0000}"/>
    <cellStyle name="Note 4 4 2 7 3" xfId="31487" xr:uid="{00000000-0005-0000-0000-0000017B0000}"/>
    <cellStyle name="Note 4 4 2 8" xfId="31488" xr:uid="{00000000-0005-0000-0000-0000027B0000}"/>
    <cellStyle name="Note 4 4 2 8 2" xfId="31489" xr:uid="{00000000-0005-0000-0000-0000037B0000}"/>
    <cellStyle name="Note 4 4 2 8 2 2" xfId="31490" xr:uid="{00000000-0005-0000-0000-0000047B0000}"/>
    <cellStyle name="Note 4 4 2 8 3" xfId="31491" xr:uid="{00000000-0005-0000-0000-0000057B0000}"/>
    <cellStyle name="Note 4 4 2 9" xfId="31492" xr:uid="{00000000-0005-0000-0000-0000067B0000}"/>
    <cellStyle name="Note 4 4 2 9 2" xfId="31493" xr:uid="{00000000-0005-0000-0000-0000077B0000}"/>
    <cellStyle name="Note 4 4 2 9 2 2" xfId="31494" xr:uid="{00000000-0005-0000-0000-0000087B0000}"/>
    <cellStyle name="Note 4 4 2 9 3" xfId="31495" xr:uid="{00000000-0005-0000-0000-0000097B0000}"/>
    <cellStyle name="Note 4 4 20" xfId="31496" xr:uid="{00000000-0005-0000-0000-00000A7B0000}"/>
    <cellStyle name="Note 4 4 3" xfId="31497" xr:uid="{00000000-0005-0000-0000-00000B7B0000}"/>
    <cellStyle name="Note 4 4 3 2" xfId="31498" xr:uid="{00000000-0005-0000-0000-00000C7B0000}"/>
    <cellStyle name="Note 4 4 3 2 2" xfId="31499" xr:uid="{00000000-0005-0000-0000-00000D7B0000}"/>
    <cellStyle name="Note 4 4 3 2 2 2" xfId="31500" xr:uid="{00000000-0005-0000-0000-00000E7B0000}"/>
    <cellStyle name="Note 4 4 3 2 3" xfId="31501" xr:uid="{00000000-0005-0000-0000-00000F7B0000}"/>
    <cellStyle name="Note 4 4 3 2 4" xfId="31502" xr:uid="{00000000-0005-0000-0000-0000107B0000}"/>
    <cellStyle name="Note 4 4 3 3" xfId="31503" xr:uid="{00000000-0005-0000-0000-0000117B0000}"/>
    <cellStyle name="Note 4 4 3 3 2" xfId="31504" xr:uid="{00000000-0005-0000-0000-0000127B0000}"/>
    <cellStyle name="Note 4 4 3 4" xfId="31505" xr:uid="{00000000-0005-0000-0000-0000137B0000}"/>
    <cellStyle name="Note 4 4 3 5" xfId="31506" xr:uid="{00000000-0005-0000-0000-0000147B0000}"/>
    <cellStyle name="Note 4 4 4" xfId="31507" xr:uid="{00000000-0005-0000-0000-0000157B0000}"/>
    <cellStyle name="Note 4 4 4 2" xfId="31508" xr:uid="{00000000-0005-0000-0000-0000167B0000}"/>
    <cellStyle name="Note 4 4 4 2 2" xfId="31509" xr:uid="{00000000-0005-0000-0000-0000177B0000}"/>
    <cellStyle name="Note 4 4 4 2 3" xfId="31510" xr:uid="{00000000-0005-0000-0000-0000187B0000}"/>
    <cellStyle name="Note 4 4 4 3" xfId="31511" xr:uid="{00000000-0005-0000-0000-0000197B0000}"/>
    <cellStyle name="Note 4 4 4 3 2" xfId="31512" xr:uid="{00000000-0005-0000-0000-00001A7B0000}"/>
    <cellStyle name="Note 4 4 4 4" xfId="31513" xr:uid="{00000000-0005-0000-0000-00001B7B0000}"/>
    <cellStyle name="Note 4 4 5" xfId="31514" xr:uid="{00000000-0005-0000-0000-00001C7B0000}"/>
    <cellStyle name="Note 4 4 5 2" xfId="31515" xr:uid="{00000000-0005-0000-0000-00001D7B0000}"/>
    <cellStyle name="Note 4 4 5 2 2" xfId="31516" xr:uid="{00000000-0005-0000-0000-00001E7B0000}"/>
    <cellStyle name="Note 4 4 5 2 3" xfId="31517" xr:uid="{00000000-0005-0000-0000-00001F7B0000}"/>
    <cellStyle name="Note 4 4 5 3" xfId="31518" xr:uid="{00000000-0005-0000-0000-0000207B0000}"/>
    <cellStyle name="Note 4 4 5 4" xfId="31519" xr:uid="{00000000-0005-0000-0000-0000217B0000}"/>
    <cellStyle name="Note 4 4 6" xfId="31520" xr:uid="{00000000-0005-0000-0000-0000227B0000}"/>
    <cellStyle name="Note 4 4 6 2" xfId="31521" xr:uid="{00000000-0005-0000-0000-0000237B0000}"/>
    <cellStyle name="Note 4 4 6 2 2" xfId="31522" xr:uid="{00000000-0005-0000-0000-0000247B0000}"/>
    <cellStyle name="Note 4 4 6 3" xfId="31523" xr:uid="{00000000-0005-0000-0000-0000257B0000}"/>
    <cellStyle name="Note 4 4 6 4" xfId="31524" xr:uid="{00000000-0005-0000-0000-0000267B0000}"/>
    <cellStyle name="Note 4 4 7" xfId="31525" xr:uid="{00000000-0005-0000-0000-0000277B0000}"/>
    <cellStyle name="Note 4 4 7 2" xfId="31526" xr:uid="{00000000-0005-0000-0000-0000287B0000}"/>
    <cellStyle name="Note 4 4 7 2 2" xfId="31527" xr:uid="{00000000-0005-0000-0000-0000297B0000}"/>
    <cellStyle name="Note 4 4 7 3" xfId="31528" xr:uid="{00000000-0005-0000-0000-00002A7B0000}"/>
    <cellStyle name="Note 4 4 8" xfId="31529" xr:uid="{00000000-0005-0000-0000-00002B7B0000}"/>
    <cellStyle name="Note 4 4 8 2" xfId="31530" xr:uid="{00000000-0005-0000-0000-00002C7B0000}"/>
    <cellStyle name="Note 4 4 8 2 2" xfId="31531" xr:uid="{00000000-0005-0000-0000-00002D7B0000}"/>
    <cellStyle name="Note 4 4 8 3" xfId="31532" xr:uid="{00000000-0005-0000-0000-00002E7B0000}"/>
    <cellStyle name="Note 4 4 9" xfId="31533" xr:uid="{00000000-0005-0000-0000-00002F7B0000}"/>
    <cellStyle name="Note 4 4 9 2" xfId="31534" xr:uid="{00000000-0005-0000-0000-0000307B0000}"/>
    <cellStyle name="Note 4 4 9 2 2" xfId="31535" xr:uid="{00000000-0005-0000-0000-0000317B0000}"/>
    <cellStyle name="Note 4 4 9 3" xfId="31536" xr:uid="{00000000-0005-0000-0000-0000327B0000}"/>
    <cellStyle name="Note 4 5" xfId="31537" xr:uid="{00000000-0005-0000-0000-0000337B0000}"/>
    <cellStyle name="Note 4 5 10" xfId="31538" xr:uid="{00000000-0005-0000-0000-0000347B0000}"/>
    <cellStyle name="Note 4 5 10 2" xfId="31539" xr:uid="{00000000-0005-0000-0000-0000357B0000}"/>
    <cellStyle name="Note 4 5 10 2 2" xfId="31540" xr:uid="{00000000-0005-0000-0000-0000367B0000}"/>
    <cellStyle name="Note 4 5 10 3" xfId="31541" xr:uid="{00000000-0005-0000-0000-0000377B0000}"/>
    <cellStyle name="Note 4 5 11" xfId="31542" xr:uid="{00000000-0005-0000-0000-0000387B0000}"/>
    <cellStyle name="Note 4 5 11 2" xfId="31543" xr:uid="{00000000-0005-0000-0000-0000397B0000}"/>
    <cellStyle name="Note 4 5 11 2 2" xfId="31544" xr:uid="{00000000-0005-0000-0000-00003A7B0000}"/>
    <cellStyle name="Note 4 5 11 3" xfId="31545" xr:uid="{00000000-0005-0000-0000-00003B7B0000}"/>
    <cellStyle name="Note 4 5 12" xfId="31546" xr:uid="{00000000-0005-0000-0000-00003C7B0000}"/>
    <cellStyle name="Note 4 5 12 2" xfId="31547" xr:uid="{00000000-0005-0000-0000-00003D7B0000}"/>
    <cellStyle name="Note 4 5 12 2 2" xfId="31548" xr:uid="{00000000-0005-0000-0000-00003E7B0000}"/>
    <cellStyle name="Note 4 5 12 3" xfId="31549" xr:uid="{00000000-0005-0000-0000-00003F7B0000}"/>
    <cellStyle name="Note 4 5 13" xfId="31550" xr:uid="{00000000-0005-0000-0000-0000407B0000}"/>
    <cellStyle name="Note 4 5 13 2" xfId="31551" xr:uid="{00000000-0005-0000-0000-0000417B0000}"/>
    <cellStyle name="Note 4 5 13 2 2" xfId="31552" xr:uid="{00000000-0005-0000-0000-0000427B0000}"/>
    <cellStyle name="Note 4 5 13 3" xfId="31553" xr:uid="{00000000-0005-0000-0000-0000437B0000}"/>
    <cellStyle name="Note 4 5 14" xfId="31554" xr:uid="{00000000-0005-0000-0000-0000447B0000}"/>
    <cellStyle name="Note 4 5 14 2" xfId="31555" xr:uid="{00000000-0005-0000-0000-0000457B0000}"/>
    <cellStyle name="Note 4 5 14 2 2" xfId="31556" xr:uid="{00000000-0005-0000-0000-0000467B0000}"/>
    <cellStyle name="Note 4 5 14 3" xfId="31557" xr:uid="{00000000-0005-0000-0000-0000477B0000}"/>
    <cellStyle name="Note 4 5 15" xfId="31558" xr:uid="{00000000-0005-0000-0000-0000487B0000}"/>
    <cellStyle name="Note 4 5 15 2" xfId="31559" xr:uid="{00000000-0005-0000-0000-0000497B0000}"/>
    <cellStyle name="Note 4 5 15 2 2" xfId="31560" xr:uid="{00000000-0005-0000-0000-00004A7B0000}"/>
    <cellStyle name="Note 4 5 15 3" xfId="31561" xr:uid="{00000000-0005-0000-0000-00004B7B0000}"/>
    <cellStyle name="Note 4 5 16" xfId="31562" xr:uid="{00000000-0005-0000-0000-00004C7B0000}"/>
    <cellStyle name="Note 4 5 16 2" xfId="31563" xr:uid="{00000000-0005-0000-0000-00004D7B0000}"/>
    <cellStyle name="Note 4 5 16 2 2" xfId="31564" xr:uid="{00000000-0005-0000-0000-00004E7B0000}"/>
    <cellStyle name="Note 4 5 16 3" xfId="31565" xr:uid="{00000000-0005-0000-0000-00004F7B0000}"/>
    <cellStyle name="Note 4 5 17" xfId="31566" xr:uid="{00000000-0005-0000-0000-0000507B0000}"/>
    <cellStyle name="Note 4 5 17 2" xfId="31567" xr:uid="{00000000-0005-0000-0000-0000517B0000}"/>
    <cellStyle name="Note 4 5 17 2 2" xfId="31568" xr:uid="{00000000-0005-0000-0000-0000527B0000}"/>
    <cellStyle name="Note 4 5 17 3" xfId="31569" xr:uid="{00000000-0005-0000-0000-0000537B0000}"/>
    <cellStyle name="Note 4 5 18" xfId="31570" xr:uid="{00000000-0005-0000-0000-0000547B0000}"/>
    <cellStyle name="Note 4 5 18 2" xfId="31571" xr:uid="{00000000-0005-0000-0000-0000557B0000}"/>
    <cellStyle name="Note 4 5 19" xfId="31572" xr:uid="{00000000-0005-0000-0000-0000567B0000}"/>
    <cellStyle name="Note 4 5 2" xfId="31573" xr:uid="{00000000-0005-0000-0000-0000577B0000}"/>
    <cellStyle name="Note 4 5 2 10" xfId="31574" xr:uid="{00000000-0005-0000-0000-0000587B0000}"/>
    <cellStyle name="Note 4 5 2 10 2" xfId="31575" xr:uid="{00000000-0005-0000-0000-0000597B0000}"/>
    <cellStyle name="Note 4 5 2 10 2 2" xfId="31576" xr:uid="{00000000-0005-0000-0000-00005A7B0000}"/>
    <cellStyle name="Note 4 5 2 10 3" xfId="31577" xr:uid="{00000000-0005-0000-0000-00005B7B0000}"/>
    <cellStyle name="Note 4 5 2 11" xfId="31578" xr:uid="{00000000-0005-0000-0000-00005C7B0000}"/>
    <cellStyle name="Note 4 5 2 11 2" xfId="31579" xr:uid="{00000000-0005-0000-0000-00005D7B0000}"/>
    <cellStyle name="Note 4 5 2 11 2 2" xfId="31580" xr:uid="{00000000-0005-0000-0000-00005E7B0000}"/>
    <cellStyle name="Note 4 5 2 11 3" xfId="31581" xr:uid="{00000000-0005-0000-0000-00005F7B0000}"/>
    <cellStyle name="Note 4 5 2 12" xfId="31582" xr:uid="{00000000-0005-0000-0000-0000607B0000}"/>
    <cellStyle name="Note 4 5 2 12 2" xfId="31583" xr:uid="{00000000-0005-0000-0000-0000617B0000}"/>
    <cellStyle name="Note 4 5 2 12 2 2" xfId="31584" xr:uid="{00000000-0005-0000-0000-0000627B0000}"/>
    <cellStyle name="Note 4 5 2 12 3" xfId="31585" xr:uid="{00000000-0005-0000-0000-0000637B0000}"/>
    <cellStyle name="Note 4 5 2 13" xfId="31586" xr:uid="{00000000-0005-0000-0000-0000647B0000}"/>
    <cellStyle name="Note 4 5 2 13 2" xfId="31587" xr:uid="{00000000-0005-0000-0000-0000657B0000}"/>
    <cellStyle name="Note 4 5 2 13 2 2" xfId="31588" xr:uid="{00000000-0005-0000-0000-0000667B0000}"/>
    <cellStyle name="Note 4 5 2 13 3" xfId="31589" xr:uid="{00000000-0005-0000-0000-0000677B0000}"/>
    <cellStyle name="Note 4 5 2 14" xfId="31590" xr:uid="{00000000-0005-0000-0000-0000687B0000}"/>
    <cellStyle name="Note 4 5 2 14 2" xfId="31591" xr:uid="{00000000-0005-0000-0000-0000697B0000}"/>
    <cellStyle name="Note 4 5 2 14 2 2" xfId="31592" xr:uid="{00000000-0005-0000-0000-00006A7B0000}"/>
    <cellStyle name="Note 4 5 2 14 3" xfId="31593" xr:uid="{00000000-0005-0000-0000-00006B7B0000}"/>
    <cellStyle name="Note 4 5 2 15" xfId="31594" xr:uid="{00000000-0005-0000-0000-00006C7B0000}"/>
    <cellStyle name="Note 4 5 2 15 2" xfId="31595" xr:uid="{00000000-0005-0000-0000-00006D7B0000}"/>
    <cellStyle name="Note 4 5 2 15 2 2" xfId="31596" xr:uid="{00000000-0005-0000-0000-00006E7B0000}"/>
    <cellStyle name="Note 4 5 2 15 3" xfId="31597" xr:uid="{00000000-0005-0000-0000-00006F7B0000}"/>
    <cellStyle name="Note 4 5 2 16" xfId="31598" xr:uid="{00000000-0005-0000-0000-0000707B0000}"/>
    <cellStyle name="Note 4 5 2 16 2" xfId="31599" xr:uid="{00000000-0005-0000-0000-0000717B0000}"/>
    <cellStyle name="Note 4 5 2 16 2 2" xfId="31600" xr:uid="{00000000-0005-0000-0000-0000727B0000}"/>
    <cellStyle name="Note 4 5 2 16 3" xfId="31601" xr:uid="{00000000-0005-0000-0000-0000737B0000}"/>
    <cellStyle name="Note 4 5 2 17" xfId="31602" xr:uid="{00000000-0005-0000-0000-0000747B0000}"/>
    <cellStyle name="Note 4 5 2 17 2" xfId="31603" xr:uid="{00000000-0005-0000-0000-0000757B0000}"/>
    <cellStyle name="Note 4 5 2 17 2 2" xfId="31604" xr:uid="{00000000-0005-0000-0000-0000767B0000}"/>
    <cellStyle name="Note 4 5 2 17 3" xfId="31605" xr:uid="{00000000-0005-0000-0000-0000777B0000}"/>
    <cellStyle name="Note 4 5 2 18" xfId="31606" xr:uid="{00000000-0005-0000-0000-0000787B0000}"/>
    <cellStyle name="Note 4 5 2 18 2" xfId="31607" xr:uid="{00000000-0005-0000-0000-0000797B0000}"/>
    <cellStyle name="Note 4 5 2 18 2 2" xfId="31608" xr:uid="{00000000-0005-0000-0000-00007A7B0000}"/>
    <cellStyle name="Note 4 5 2 18 3" xfId="31609" xr:uid="{00000000-0005-0000-0000-00007B7B0000}"/>
    <cellStyle name="Note 4 5 2 19" xfId="31610" xr:uid="{00000000-0005-0000-0000-00007C7B0000}"/>
    <cellStyle name="Note 4 5 2 19 2" xfId="31611" xr:uid="{00000000-0005-0000-0000-00007D7B0000}"/>
    <cellStyle name="Note 4 5 2 19 2 2" xfId="31612" xr:uid="{00000000-0005-0000-0000-00007E7B0000}"/>
    <cellStyle name="Note 4 5 2 19 3" xfId="31613" xr:uid="{00000000-0005-0000-0000-00007F7B0000}"/>
    <cellStyle name="Note 4 5 2 2" xfId="31614" xr:uid="{00000000-0005-0000-0000-0000807B0000}"/>
    <cellStyle name="Note 4 5 2 2 2" xfId="31615" xr:uid="{00000000-0005-0000-0000-0000817B0000}"/>
    <cellStyle name="Note 4 5 2 2 2 2" xfId="31616" xr:uid="{00000000-0005-0000-0000-0000827B0000}"/>
    <cellStyle name="Note 4 5 2 2 2 2 2" xfId="31617" xr:uid="{00000000-0005-0000-0000-0000837B0000}"/>
    <cellStyle name="Note 4 5 2 2 2 3" xfId="31618" xr:uid="{00000000-0005-0000-0000-0000847B0000}"/>
    <cellStyle name="Note 4 5 2 2 2 4" xfId="31619" xr:uid="{00000000-0005-0000-0000-0000857B0000}"/>
    <cellStyle name="Note 4 5 2 2 3" xfId="31620" xr:uid="{00000000-0005-0000-0000-0000867B0000}"/>
    <cellStyle name="Note 4 5 2 2 3 2" xfId="31621" xr:uid="{00000000-0005-0000-0000-0000877B0000}"/>
    <cellStyle name="Note 4 5 2 2 4" xfId="31622" xr:uid="{00000000-0005-0000-0000-0000887B0000}"/>
    <cellStyle name="Note 4 5 2 2 5" xfId="31623" xr:uid="{00000000-0005-0000-0000-0000897B0000}"/>
    <cellStyle name="Note 4 5 2 20" xfId="31624" xr:uid="{00000000-0005-0000-0000-00008A7B0000}"/>
    <cellStyle name="Note 4 5 2 20 2" xfId="31625" xr:uid="{00000000-0005-0000-0000-00008B7B0000}"/>
    <cellStyle name="Note 4 5 2 20 2 2" xfId="31626" xr:uid="{00000000-0005-0000-0000-00008C7B0000}"/>
    <cellStyle name="Note 4 5 2 20 3" xfId="31627" xr:uid="{00000000-0005-0000-0000-00008D7B0000}"/>
    <cellStyle name="Note 4 5 2 21" xfId="31628" xr:uid="{00000000-0005-0000-0000-00008E7B0000}"/>
    <cellStyle name="Note 4 5 2 21 2" xfId="31629" xr:uid="{00000000-0005-0000-0000-00008F7B0000}"/>
    <cellStyle name="Note 4 5 2 22" xfId="31630" xr:uid="{00000000-0005-0000-0000-0000907B0000}"/>
    <cellStyle name="Note 4 5 2 23" xfId="31631" xr:uid="{00000000-0005-0000-0000-0000917B0000}"/>
    <cellStyle name="Note 4 5 2 3" xfId="31632" xr:uid="{00000000-0005-0000-0000-0000927B0000}"/>
    <cellStyle name="Note 4 5 2 3 2" xfId="31633" xr:uid="{00000000-0005-0000-0000-0000937B0000}"/>
    <cellStyle name="Note 4 5 2 3 2 2" xfId="31634" xr:uid="{00000000-0005-0000-0000-0000947B0000}"/>
    <cellStyle name="Note 4 5 2 3 2 3" xfId="31635" xr:uid="{00000000-0005-0000-0000-0000957B0000}"/>
    <cellStyle name="Note 4 5 2 3 3" xfId="31636" xr:uid="{00000000-0005-0000-0000-0000967B0000}"/>
    <cellStyle name="Note 4 5 2 3 3 2" xfId="31637" xr:uid="{00000000-0005-0000-0000-0000977B0000}"/>
    <cellStyle name="Note 4 5 2 3 4" xfId="31638" xr:uid="{00000000-0005-0000-0000-0000987B0000}"/>
    <cellStyle name="Note 4 5 2 4" xfId="31639" xr:uid="{00000000-0005-0000-0000-0000997B0000}"/>
    <cellStyle name="Note 4 5 2 4 2" xfId="31640" xr:uid="{00000000-0005-0000-0000-00009A7B0000}"/>
    <cellStyle name="Note 4 5 2 4 2 2" xfId="31641" xr:uid="{00000000-0005-0000-0000-00009B7B0000}"/>
    <cellStyle name="Note 4 5 2 4 3" xfId="31642" xr:uid="{00000000-0005-0000-0000-00009C7B0000}"/>
    <cellStyle name="Note 4 5 2 4 4" xfId="31643" xr:uid="{00000000-0005-0000-0000-00009D7B0000}"/>
    <cellStyle name="Note 4 5 2 5" xfId="31644" xr:uid="{00000000-0005-0000-0000-00009E7B0000}"/>
    <cellStyle name="Note 4 5 2 5 2" xfId="31645" xr:uid="{00000000-0005-0000-0000-00009F7B0000}"/>
    <cellStyle name="Note 4 5 2 5 2 2" xfId="31646" xr:uid="{00000000-0005-0000-0000-0000A07B0000}"/>
    <cellStyle name="Note 4 5 2 5 3" xfId="31647" xr:uid="{00000000-0005-0000-0000-0000A17B0000}"/>
    <cellStyle name="Note 4 5 2 5 4" xfId="31648" xr:uid="{00000000-0005-0000-0000-0000A27B0000}"/>
    <cellStyle name="Note 4 5 2 6" xfId="31649" xr:uid="{00000000-0005-0000-0000-0000A37B0000}"/>
    <cellStyle name="Note 4 5 2 6 2" xfId="31650" xr:uid="{00000000-0005-0000-0000-0000A47B0000}"/>
    <cellStyle name="Note 4 5 2 6 2 2" xfId="31651" xr:uid="{00000000-0005-0000-0000-0000A57B0000}"/>
    <cellStyle name="Note 4 5 2 6 3" xfId="31652" xr:uid="{00000000-0005-0000-0000-0000A67B0000}"/>
    <cellStyle name="Note 4 5 2 7" xfId="31653" xr:uid="{00000000-0005-0000-0000-0000A77B0000}"/>
    <cellStyle name="Note 4 5 2 7 2" xfId="31654" xr:uid="{00000000-0005-0000-0000-0000A87B0000}"/>
    <cellStyle name="Note 4 5 2 7 2 2" xfId="31655" xr:uid="{00000000-0005-0000-0000-0000A97B0000}"/>
    <cellStyle name="Note 4 5 2 7 3" xfId="31656" xr:uid="{00000000-0005-0000-0000-0000AA7B0000}"/>
    <cellStyle name="Note 4 5 2 8" xfId="31657" xr:uid="{00000000-0005-0000-0000-0000AB7B0000}"/>
    <cellStyle name="Note 4 5 2 8 2" xfId="31658" xr:uid="{00000000-0005-0000-0000-0000AC7B0000}"/>
    <cellStyle name="Note 4 5 2 8 2 2" xfId="31659" xr:uid="{00000000-0005-0000-0000-0000AD7B0000}"/>
    <cellStyle name="Note 4 5 2 8 3" xfId="31660" xr:uid="{00000000-0005-0000-0000-0000AE7B0000}"/>
    <cellStyle name="Note 4 5 2 9" xfId="31661" xr:uid="{00000000-0005-0000-0000-0000AF7B0000}"/>
    <cellStyle name="Note 4 5 2 9 2" xfId="31662" xr:uid="{00000000-0005-0000-0000-0000B07B0000}"/>
    <cellStyle name="Note 4 5 2 9 2 2" xfId="31663" xr:uid="{00000000-0005-0000-0000-0000B17B0000}"/>
    <cellStyle name="Note 4 5 2 9 3" xfId="31664" xr:uid="{00000000-0005-0000-0000-0000B27B0000}"/>
    <cellStyle name="Note 4 5 20" xfId="31665" xr:uid="{00000000-0005-0000-0000-0000B37B0000}"/>
    <cellStyle name="Note 4 5 3" xfId="31666" xr:uid="{00000000-0005-0000-0000-0000B47B0000}"/>
    <cellStyle name="Note 4 5 3 2" xfId="31667" xr:uid="{00000000-0005-0000-0000-0000B57B0000}"/>
    <cellStyle name="Note 4 5 3 2 2" xfId="31668" xr:uid="{00000000-0005-0000-0000-0000B67B0000}"/>
    <cellStyle name="Note 4 5 3 2 2 2" xfId="31669" xr:uid="{00000000-0005-0000-0000-0000B77B0000}"/>
    <cellStyle name="Note 4 5 3 2 3" xfId="31670" xr:uid="{00000000-0005-0000-0000-0000B87B0000}"/>
    <cellStyle name="Note 4 5 3 2 4" xfId="31671" xr:uid="{00000000-0005-0000-0000-0000B97B0000}"/>
    <cellStyle name="Note 4 5 3 3" xfId="31672" xr:uid="{00000000-0005-0000-0000-0000BA7B0000}"/>
    <cellStyle name="Note 4 5 3 3 2" xfId="31673" xr:uid="{00000000-0005-0000-0000-0000BB7B0000}"/>
    <cellStyle name="Note 4 5 3 4" xfId="31674" xr:uid="{00000000-0005-0000-0000-0000BC7B0000}"/>
    <cellStyle name="Note 4 5 3 5" xfId="31675" xr:uid="{00000000-0005-0000-0000-0000BD7B0000}"/>
    <cellStyle name="Note 4 5 4" xfId="31676" xr:uid="{00000000-0005-0000-0000-0000BE7B0000}"/>
    <cellStyle name="Note 4 5 4 2" xfId="31677" xr:uid="{00000000-0005-0000-0000-0000BF7B0000}"/>
    <cellStyle name="Note 4 5 4 2 2" xfId="31678" xr:uid="{00000000-0005-0000-0000-0000C07B0000}"/>
    <cellStyle name="Note 4 5 4 2 3" xfId="31679" xr:uid="{00000000-0005-0000-0000-0000C17B0000}"/>
    <cellStyle name="Note 4 5 4 3" xfId="31680" xr:uid="{00000000-0005-0000-0000-0000C27B0000}"/>
    <cellStyle name="Note 4 5 4 3 2" xfId="31681" xr:uid="{00000000-0005-0000-0000-0000C37B0000}"/>
    <cellStyle name="Note 4 5 4 4" xfId="31682" xr:uid="{00000000-0005-0000-0000-0000C47B0000}"/>
    <cellStyle name="Note 4 5 5" xfId="31683" xr:uid="{00000000-0005-0000-0000-0000C57B0000}"/>
    <cellStyle name="Note 4 5 5 2" xfId="31684" xr:uid="{00000000-0005-0000-0000-0000C67B0000}"/>
    <cellStyle name="Note 4 5 5 2 2" xfId="31685" xr:uid="{00000000-0005-0000-0000-0000C77B0000}"/>
    <cellStyle name="Note 4 5 5 2 3" xfId="31686" xr:uid="{00000000-0005-0000-0000-0000C87B0000}"/>
    <cellStyle name="Note 4 5 5 3" xfId="31687" xr:uid="{00000000-0005-0000-0000-0000C97B0000}"/>
    <cellStyle name="Note 4 5 5 4" xfId="31688" xr:uid="{00000000-0005-0000-0000-0000CA7B0000}"/>
    <cellStyle name="Note 4 5 6" xfId="31689" xr:uid="{00000000-0005-0000-0000-0000CB7B0000}"/>
    <cellStyle name="Note 4 5 6 2" xfId="31690" xr:uid="{00000000-0005-0000-0000-0000CC7B0000}"/>
    <cellStyle name="Note 4 5 6 2 2" xfId="31691" xr:uid="{00000000-0005-0000-0000-0000CD7B0000}"/>
    <cellStyle name="Note 4 5 6 3" xfId="31692" xr:uid="{00000000-0005-0000-0000-0000CE7B0000}"/>
    <cellStyle name="Note 4 5 6 4" xfId="31693" xr:uid="{00000000-0005-0000-0000-0000CF7B0000}"/>
    <cellStyle name="Note 4 5 7" xfId="31694" xr:uid="{00000000-0005-0000-0000-0000D07B0000}"/>
    <cellStyle name="Note 4 5 7 2" xfId="31695" xr:uid="{00000000-0005-0000-0000-0000D17B0000}"/>
    <cellStyle name="Note 4 5 7 2 2" xfId="31696" xr:uid="{00000000-0005-0000-0000-0000D27B0000}"/>
    <cellStyle name="Note 4 5 7 3" xfId="31697" xr:uid="{00000000-0005-0000-0000-0000D37B0000}"/>
    <cellStyle name="Note 4 5 8" xfId="31698" xr:uid="{00000000-0005-0000-0000-0000D47B0000}"/>
    <cellStyle name="Note 4 5 8 2" xfId="31699" xr:uid="{00000000-0005-0000-0000-0000D57B0000}"/>
    <cellStyle name="Note 4 5 8 2 2" xfId="31700" xr:uid="{00000000-0005-0000-0000-0000D67B0000}"/>
    <cellStyle name="Note 4 5 8 3" xfId="31701" xr:uid="{00000000-0005-0000-0000-0000D77B0000}"/>
    <cellStyle name="Note 4 5 9" xfId="31702" xr:uid="{00000000-0005-0000-0000-0000D87B0000}"/>
    <cellStyle name="Note 4 5 9 2" xfId="31703" xr:uid="{00000000-0005-0000-0000-0000D97B0000}"/>
    <cellStyle name="Note 4 5 9 2 2" xfId="31704" xr:uid="{00000000-0005-0000-0000-0000DA7B0000}"/>
    <cellStyle name="Note 4 5 9 3" xfId="31705" xr:uid="{00000000-0005-0000-0000-0000DB7B0000}"/>
    <cellStyle name="Note 4 6" xfId="31706" xr:uid="{00000000-0005-0000-0000-0000DC7B0000}"/>
    <cellStyle name="Note 4 6 10" xfId="31707" xr:uid="{00000000-0005-0000-0000-0000DD7B0000}"/>
    <cellStyle name="Note 4 6 10 2" xfId="31708" xr:uid="{00000000-0005-0000-0000-0000DE7B0000}"/>
    <cellStyle name="Note 4 6 10 2 2" xfId="31709" xr:uid="{00000000-0005-0000-0000-0000DF7B0000}"/>
    <cellStyle name="Note 4 6 10 3" xfId="31710" xr:uid="{00000000-0005-0000-0000-0000E07B0000}"/>
    <cellStyle name="Note 4 6 11" xfId="31711" xr:uid="{00000000-0005-0000-0000-0000E17B0000}"/>
    <cellStyle name="Note 4 6 11 2" xfId="31712" xr:uid="{00000000-0005-0000-0000-0000E27B0000}"/>
    <cellStyle name="Note 4 6 11 2 2" xfId="31713" xr:uid="{00000000-0005-0000-0000-0000E37B0000}"/>
    <cellStyle name="Note 4 6 11 3" xfId="31714" xr:uid="{00000000-0005-0000-0000-0000E47B0000}"/>
    <cellStyle name="Note 4 6 12" xfId="31715" xr:uid="{00000000-0005-0000-0000-0000E57B0000}"/>
    <cellStyle name="Note 4 6 12 2" xfId="31716" xr:uid="{00000000-0005-0000-0000-0000E67B0000}"/>
    <cellStyle name="Note 4 6 12 2 2" xfId="31717" xr:uid="{00000000-0005-0000-0000-0000E77B0000}"/>
    <cellStyle name="Note 4 6 12 3" xfId="31718" xr:uid="{00000000-0005-0000-0000-0000E87B0000}"/>
    <cellStyle name="Note 4 6 13" xfId="31719" xr:uid="{00000000-0005-0000-0000-0000E97B0000}"/>
    <cellStyle name="Note 4 6 13 2" xfId="31720" xr:uid="{00000000-0005-0000-0000-0000EA7B0000}"/>
    <cellStyle name="Note 4 6 13 2 2" xfId="31721" xr:uid="{00000000-0005-0000-0000-0000EB7B0000}"/>
    <cellStyle name="Note 4 6 13 3" xfId="31722" xr:uid="{00000000-0005-0000-0000-0000EC7B0000}"/>
    <cellStyle name="Note 4 6 14" xfId="31723" xr:uid="{00000000-0005-0000-0000-0000ED7B0000}"/>
    <cellStyle name="Note 4 6 14 2" xfId="31724" xr:uid="{00000000-0005-0000-0000-0000EE7B0000}"/>
    <cellStyle name="Note 4 6 14 2 2" xfId="31725" xr:uid="{00000000-0005-0000-0000-0000EF7B0000}"/>
    <cellStyle name="Note 4 6 14 3" xfId="31726" xr:uid="{00000000-0005-0000-0000-0000F07B0000}"/>
    <cellStyle name="Note 4 6 15" xfId="31727" xr:uid="{00000000-0005-0000-0000-0000F17B0000}"/>
    <cellStyle name="Note 4 6 15 2" xfId="31728" xr:uid="{00000000-0005-0000-0000-0000F27B0000}"/>
    <cellStyle name="Note 4 6 15 2 2" xfId="31729" xr:uid="{00000000-0005-0000-0000-0000F37B0000}"/>
    <cellStyle name="Note 4 6 15 3" xfId="31730" xr:uid="{00000000-0005-0000-0000-0000F47B0000}"/>
    <cellStyle name="Note 4 6 16" xfId="31731" xr:uid="{00000000-0005-0000-0000-0000F57B0000}"/>
    <cellStyle name="Note 4 6 16 2" xfId="31732" xr:uid="{00000000-0005-0000-0000-0000F67B0000}"/>
    <cellStyle name="Note 4 6 16 2 2" xfId="31733" xr:uid="{00000000-0005-0000-0000-0000F77B0000}"/>
    <cellStyle name="Note 4 6 16 3" xfId="31734" xr:uid="{00000000-0005-0000-0000-0000F87B0000}"/>
    <cellStyle name="Note 4 6 17" xfId="31735" xr:uid="{00000000-0005-0000-0000-0000F97B0000}"/>
    <cellStyle name="Note 4 6 17 2" xfId="31736" xr:uid="{00000000-0005-0000-0000-0000FA7B0000}"/>
    <cellStyle name="Note 4 6 17 2 2" xfId="31737" xr:uid="{00000000-0005-0000-0000-0000FB7B0000}"/>
    <cellStyle name="Note 4 6 17 3" xfId="31738" xr:uid="{00000000-0005-0000-0000-0000FC7B0000}"/>
    <cellStyle name="Note 4 6 18" xfId="31739" xr:uid="{00000000-0005-0000-0000-0000FD7B0000}"/>
    <cellStyle name="Note 4 6 18 2" xfId="31740" xr:uid="{00000000-0005-0000-0000-0000FE7B0000}"/>
    <cellStyle name="Note 4 6 18 2 2" xfId="31741" xr:uid="{00000000-0005-0000-0000-0000FF7B0000}"/>
    <cellStyle name="Note 4 6 18 3" xfId="31742" xr:uid="{00000000-0005-0000-0000-0000007C0000}"/>
    <cellStyle name="Note 4 6 19" xfId="31743" xr:uid="{00000000-0005-0000-0000-0000017C0000}"/>
    <cellStyle name="Note 4 6 19 2" xfId="31744" xr:uid="{00000000-0005-0000-0000-0000027C0000}"/>
    <cellStyle name="Note 4 6 19 2 2" xfId="31745" xr:uid="{00000000-0005-0000-0000-0000037C0000}"/>
    <cellStyle name="Note 4 6 19 3" xfId="31746" xr:uid="{00000000-0005-0000-0000-0000047C0000}"/>
    <cellStyle name="Note 4 6 2" xfId="31747" xr:uid="{00000000-0005-0000-0000-0000057C0000}"/>
    <cellStyle name="Note 4 6 2 10" xfId="31748" xr:uid="{00000000-0005-0000-0000-0000067C0000}"/>
    <cellStyle name="Note 4 6 2 10 2" xfId="31749" xr:uid="{00000000-0005-0000-0000-0000077C0000}"/>
    <cellStyle name="Note 4 6 2 10 2 2" xfId="31750" xr:uid="{00000000-0005-0000-0000-0000087C0000}"/>
    <cellStyle name="Note 4 6 2 10 3" xfId="31751" xr:uid="{00000000-0005-0000-0000-0000097C0000}"/>
    <cellStyle name="Note 4 6 2 11" xfId="31752" xr:uid="{00000000-0005-0000-0000-00000A7C0000}"/>
    <cellStyle name="Note 4 6 2 11 2" xfId="31753" xr:uid="{00000000-0005-0000-0000-00000B7C0000}"/>
    <cellStyle name="Note 4 6 2 11 2 2" xfId="31754" xr:uid="{00000000-0005-0000-0000-00000C7C0000}"/>
    <cellStyle name="Note 4 6 2 11 3" xfId="31755" xr:uid="{00000000-0005-0000-0000-00000D7C0000}"/>
    <cellStyle name="Note 4 6 2 12" xfId="31756" xr:uid="{00000000-0005-0000-0000-00000E7C0000}"/>
    <cellStyle name="Note 4 6 2 12 2" xfId="31757" xr:uid="{00000000-0005-0000-0000-00000F7C0000}"/>
    <cellStyle name="Note 4 6 2 12 2 2" xfId="31758" xr:uid="{00000000-0005-0000-0000-0000107C0000}"/>
    <cellStyle name="Note 4 6 2 12 3" xfId="31759" xr:uid="{00000000-0005-0000-0000-0000117C0000}"/>
    <cellStyle name="Note 4 6 2 13" xfId="31760" xr:uid="{00000000-0005-0000-0000-0000127C0000}"/>
    <cellStyle name="Note 4 6 2 13 2" xfId="31761" xr:uid="{00000000-0005-0000-0000-0000137C0000}"/>
    <cellStyle name="Note 4 6 2 13 2 2" xfId="31762" xr:uid="{00000000-0005-0000-0000-0000147C0000}"/>
    <cellStyle name="Note 4 6 2 13 3" xfId="31763" xr:uid="{00000000-0005-0000-0000-0000157C0000}"/>
    <cellStyle name="Note 4 6 2 14" xfId="31764" xr:uid="{00000000-0005-0000-0000-0000167C0000}"/>
    <cellStyle name="Note 4 6 2 14 2" xfId="31765" xr:uid="{00000000-0005-0000-0000-0000177C0000}"/>
    <cellStyle name="Note 4 6 2 14 2 2" xfId="31766" xr:uid="{00000000-0005-0000-0000-0000187C0000}"/>
    <cellStyle name="Note 4 6 2 14 3" xfId="31767" xr:uid="{00000000-0005-0000-0000-0000197C0000}"/>
    <cellStyle name="Note 4 6 2 15" xfId="31768" xr:uid="{00000000-0005-0000-0000-00001A7C0000}"/>
    <cellStyle name="Note 4 6 2 15 2" xfId="31769" xr:uid="{00000000-0005-0000-0000-00001B7C0000}"/>
    <cellStyle name="Note 4 6 2 15 2 2" xfId="31770" xr:uid="{00000000-0005-0000-0000-00001C7C0000}"/>
    <cellStyle name="Note 4 6 2 15 3" xfId="31771" xr:uid="{00000000-0005-0000-0000-00001D7C0000}"/>
    <cellStyle name="Note 4 6 2 16" xfId="31772" xr:uid="{00000000-0005-0000-0000-00001E7C0000}"/>
    <cellStyle name="Note 4 6 2 16 2" xfId="31773" xr:uid="{00000000-0005-0000-0000-00001F7C0000}"/>
    <cellStyle name="Note 4 6 2 16 2 2" xfId="31774" xr:uid="{00000000-0005-0000-0000-0000207C0000}"/>
    <cellStyle name="Note 4 6 2 16 3" xfId="31775" xr:uid="{00000000-0005-0000-0000-0000217C0000}"/>
    <cellStyle name="Note 4 6 2 17" xfId="31776" xr:uid="{00000000-0005-0000-0000-0000227C0000}"/>
    <cellStyle name="Note 4 6 2 17 2" xfId="31777" xr:uid="{00000000-0005-0000-0000-0000237C0000}"/>
    <cellStyle name="Note 4 6 2 17 2 2" xfId="31778" xr:uid="{00000000-0005-0000-0000-0000247C0000}"/>
    <cellStyle name="Note 4 6 2 17 3" xfId="31779" xr:uid="{00000000-0005-0000-0000-0000257C0000}"/>
    <cellStyle name="Note 4 6 2 18" xfId="31780" xr:uid="{00000000-0005-0000-0000-0000267C0000}"/>
    <cellStyle name="Note 4 6 2 18 2" xfId="31781" xr:uid="{00000000-0005-0000-0000-0000277C0000}"/>
    <cellStyle name="Note 4 6 2 18 2 2" xfId="31782" xr:uid="{00000000-0005-0000-0000-0000287C0000}"/>
    <cellStyle name="Note 4 6 2 18 3" xfId="31783" xr:uid="{00000000-0005-0000-0000-0000297C0000}"/>
    <cellStyle name="Note 4 6 2 19" xfId="31784" xr:uid="{00000000-0005-0000-0000-00002A7C0000}"/>
    <cellStyle name="Note 4 6 2 19 2" xfId="31785" xr:uid="{00000000-0005-0000-0000-00002B7C0000}"/>
    <cellStyle name="Note 4 6 2 19 2 2" xfId="31786" xr:uid="{00000000-0005-0000-0000-00002C7C0000}"/>
    <cellStyle name="Note 4 6 2 19 3" xfId="31787" xr:uid="{00000000-0005-0000-0000-00002D7C0000}"/>
    <cellStyle name="Note 4 6 2 2" xfId="31788" xr:uid="{00000000-0005-0000-0000-00002E7C0000}"/>
    <cellStyle name="Note 4 6 2 2 2" xfId="31789" xr:uid="{00000000-0005-0000-0000-00002F7C0000}"/>
    <cellStyle name="Note 4 6 2 2 2 2" xfId="31790" xr:uid="{00000000-0005-0000-0000-0000307C0000}"/>
    <cellStyle name="Note 4 6 2 2 2 3" xfId="31791" xr:uid="{00000000-0005-0000-0000-0000317C0000}"/>
    <cellStyle name="Note 4 6 2 2 3" xfId="31792" xr:uid="{00000000-0005-0000-0000-0000327C0000}"/>
    <cellStyle name="Note 4 6 2 2 3 2" xfId="31793" xr:uid="{00000000-0005-0000-0000-0000337C0000}"/>
    <cellStyle name="Note 4 6 2 2 4" xfId="31794" xr:uid="{00000000-0005-0000-0000-0000347C0000}"/>
    <cellStyle name="Note 4 6 2 20" xfId="31795" xr:uid="{00000000-0005-0000-0000-0000357C0000}"/>
    <cellStyle name="Note 4 6 2 20 2" xfId="31796" xr:uid="{00000000-0005-0000-0000-0000367C0000}"/>
    <cellStyle name="Note 4 6 2 20 2 2" xfId="31797" xr:uid="{00000000-0005-0000-0000-0000377C0000}"/>
    <cellStyle name="Note 4 6 2 20 3" xfId="31798" xr:uid="{00000000-0005-0000-0000-0000387C0000}"/>
    <cellStyle name="Note 4 6 2 21" xfId="31799" xr:uid="{00000000-0005-0000-0000-0000397C0000}"/>
    <cellStyle name="Note 4 6 2 21 2" xfId="31800" xr:uid="{00000000-0005-0000-0000-00003A7C0000}"/>
    <cellStyle name="Note 4 6 2 22" xfId="31801" xr:uid="{00000000-0005-0000-0000-00003B7C0000}"/>
    <cellStyle name="Note 4 6 2 23" xfId="31802" xr:uid="{00000000-0005-0000-0000-00003C7C0000}"/>
    <cellStyle name="Note 4 6 2 3" xfId="31803" xr:uid="{00000000-0005-0000-0000-00003D7C0000}"/>
    <cellStyle name="Note 4 6 2 3 2" xfId="31804" xr:uid="{00000000-0005-0000-0000-00003E7C0000}"/>
    <cellStyle name="Note 4 6 2 3 2 2" xfId="31805" xr:uid="{00000000-0005-0000-0000-00003F7C0000}"/>
    <cellStyle name="Note 4 6 2 3 3" xfId="31806" xr:uid="{00000000-0005-0000-0000-0000407C0000}"/>
    <cellStyle name="Note 4 6 2 3 4" xfId="31807" xr:uid="{00000000-0005-0000-0000-0000417C0000}"/>
    <cellStyle name="Note 4 6 2 4" xfId="31808" xr:uid="{00000000-0005-0000-0000-0000427C0000}"/>
    <cellStyle name="Note 4 6 2 4 2" xfId="31809" xr:uid="{00000000-0005-0000-0000-0000437C0000}"/>
    <cellStyle name="Note 4 6 2 4 2 2" xfId="31810" xr:uid="{00000000-0005-0000-0000-0000447C0000}"/>
    <cellStyle name="Note 4 6 2 4 3" xfId="31811" xr:uid="{00000000-0005-0000-0000-0000457C0000}"/>
    <cellStyle name="Note 4 6 2 4 4" xfId="31812" xr:uid="{00000000-0005-0000-0000-0000467C0000}"/>
    <cellStyle name="Note 4 6 2 5" xfId="31813" xr:uid="{00000000-0005-0000-0000-0000477C0000}"/>
    <cellStyle name="Note 4 6 2 5 2" xfId="31814" xr:uid="{00000000-0005-0000-0000-0000487C0000}"/>
    <cellStyle name="Note 4 6 2 5 2 2" xfId="31815" xr:uid="{00000000-0005-0000-0000-0000497C0000}"/>
    <cellStyle name="Note 4 6 2 5 3" xfId="31816" xr:uid="{00000000-0005-0000-0000-00004A7C0000}"/>
    <cellStyle name="Note 4 6 2 6" xfId="31817" xr:uid="{00000000-0005-0000-0000-00004B7C0000}"/>
    <cellStyle name="Note 4 6 2 6 2" xfId="31818" xr:uid="{00000000-0005-0000-0000-00004C7C0000}"/>
    <cellStyle name="Note 4 6 2 6 2 2" xfId="31819" xr:uid="{00000000-0005-0000-0000-00004D7C0000}"/>
    <cellStyle name="Note 4 6 2 6 3" xfId="31820" xr:uid="{00000000-0005-0000-0000-00004E7C0000}"/>
    <cellStyle name="Note 4 6 2 7" xfId="31821" xr:uid="{00000000-0005-0000-0000-00004F7C0000}"/>
    <cellStyle name="Note 4 6 2 7 2" xfId="31822" xr:uid="{00000000-0005-0000-0000-0000507C0000}"/>
    <cellStyle name="Note 4 6 2 7 2 2" xfId="31823" xr:uid="{00000000-0005-0000-0000-0000517C0000}"/>
    <cellStyle name="Note 4 6 2 7 3" xfId="31824" xr:uid="{00000000-0005-0000-0000-0000527C0000}"/>
    <cellStyle name="Note 4 6 2 8" xfId="31825" xr:uid="{00000000-0005-0000-0000-0000537C0000}"/>
    <cellStyle name="Note 4 6 2 8 2" xfId="31826" xr:uid="{00000000-0005-0000-0000-0000547C0000}"/>
    <cellStyle name="Note 4 6 2 8 2 2" xfId="31827" xr:uid="{00000000-0005-0000-0000-0000557C0000}"/>
    <cellStyle name="Note 4 6 2 8 3" xfId="31828" xr:uid="{00000000-0005-0000-0000-0000567C0000}"/>
    <cellStyle name="Note 4 6 2 9" xfId="31829" xr:uid="{00000000-0005-0000-0000-0000577C0000}"/>
    <cellStyle name="Note 4 6 2 9 2" xfId="31830" xr:uid="{00000000-0005-0000-0000-0000587C0000}"/>
    <cellStyle name="Note 4 6 2 9 2 2" xfId="31831" xr:uid="{00000000-0005-0000-0000-0000597C0000}"/>
    <cellStyle name="Note 4 6 2 9 3" xfId="31832" xr:uid="{00000000-0005-0000-0000-00005A7C0000}"/>
    <cellStyle name="Note 4 6 20" xfId="31833" xr:uid="{00000000-0005-0000-0000-00005B7C0000}"/>
    <cellStyle name="Note 4 6 20 2" xfId="31834" xr:uid="{00000000-0005-0000-0000-00005C7C0000}"/>
    <cellStyle name="Note 4 6 20 2 2" xfId="31835" xr:uid="{00000000-0005-0000-0000-00005D7C0000}"/>
    <cellStyle name="Note 4 6 20 3" xfId="31836" xr:uid="{00000000-0005-0000-0000-00005E7C0000}"/>
    <cellStyle name="Note 4 6 21" xfId="31837" xr:uid="{00000000-0005-0000-0000-00005F7C0000}"/>
    <cellStyle name="Note 4 6 21 2" xfId="31838" xr:uid="{00000000-0005-0000-0000-0000607C0000}"/>
    <cellStyle name="Note 4 6 21 2 2" xfId="31839" xr:uid="{00000000-0005-0000-0000-0000617C0000}"/>
    <cellStyle name="Note 4 6 21 3" xfId="31840" xr:uid="{00000000-0005-0000-0000-0000627C0000}"/>
    <cellStyle name="Note 4 6 22" xfId="31841" xr:uid="{00000000-0005-0000-0000-0000637C0000}"/>
    <cellStyle name="Note 4 6 22 2" xfId="31842" xr:uid="{00000000-0005-0000-0000-0000647C0000}"/>
    <cellStyle name="Note 4 6 23" xfId="31843" xr:uid="{00000000-0005-0000-0000-0000657C0000}"/>
    <cellStyle name="Note 4 6 24" xfId="31844" xr:uid="{00000000-0005-0000-0000-0000667C0000}"/>
    <cellStyle name="Note 4 6 3" xfId="31845" xr:uid="{00000000-0005-0000-0000-0000677C0000}"/>
    <cellStyle name="Note 4 6 3 2" xfId="31846" xr:uid="{00000000-0005-0000-0000-0000687C0000}"/>
    <cellStyle name="Note 4 6 3 2 2" xfId="31847" xr:uid="{00000000-0005-0000-0000-0000697C0000}"/>
    <cellStyle name="Note 4 6 3 2 3" xfId="31848" xr:uid="{00000000-0005-0000-0000-00006A7C0000}"/>
    <cellStyle name="Note 4 6 3 3" xfId="31849" xr:uid="{00000000-0005-0000-0000-00006B7C0000}"/>
    <cellStyle name="Note 4 6 3 3 2" xfId="31850" xr:uid="{00000000-0005-0000-0000-00006C7C0000}"/>
    <cellStyle name="Note 4 6 3 4" xfId="31851" xr:uid="{00000000-0005-0000-0000-00006D7C0000}"/>
    <cellStyle name="Note 4 6 4" xfId="31852" xr:uid="{00000000-0005-0000-0000-00006E7C0000}"/>
    <cellStyle name="Note 4 6 4 2" xfId="31853" xr:uid="{00000000-0005-0000-0000-00006F7C0000}"/>
    <cellStyle name="Note 4 6 4 2 2" xfId="31854" xr:uid="{00000000-0005-0000-0000-0000707C0000}"/>
    <cellStyle name="Note 4 6 4 3" xfId="31855" xr:uid="{00000000-0005-0000-0000-0000717C0000}"/>
    <cellStyle name="Note 4 6 4 4" xfId="31856" xr:uid="{00000000-0005-0000-0000-0000727C0000}"/>
    <cellStyle name="Note 4 6 5" xfId="31857" xr:uid="{00000000-0005-0000-0000-0000737C0000}"/>
    <cellStyle name="Note 4 6 5 2" xfId="31858" xr:uid="{00000000-0005-0000-0000-0000747C0000}"/>
    <cellStyle name="Note 4 6 5 2 2" xfId="31859" xr:uid="{00000000-0005-0000-0000-0000757C0000}"/>
    <cellStyle name="Note 4 6 5 3" xfId="31860" xr:uid="{00000000-0005-0000-0000-0000767C0000}"/>
    <cellStyle name="Note 4 6 5 4" xfId="31861" xr:uid="{00000000-0005-0000-0000-0000777C0000}"/>
    <cellStyle name="Note 4 6 6" xfId="31862" xr:uid="{00000000-0005-0000-0000-0000787C0000}"/>
    <cellStyle name="Note 4 6 6 2" xfId="31863" xr:uid="{00000000-0005-0000-0000-0000797C0000}"/>
    <cellStyle name="Note 4 6 6 2 2" xfId="31864" xr:uid="{00000000-0005-0000-0000-00007A7C0000}"/>
    <cellStyle name="Note 4 6 6 3" xfId="31865" xr:uid="{00000000-0005-0000-0000-00007B7C0000}"/>
    <cellStyle name="Note 4 6 7" xfId="31866" xr:uid="{00000000-0005-0000-0000-00007C7C0000}"/>
    <cellStyle name="Note 4 6 7 2" xfId="31867" xr:uid="{00000000-0005-0000-0000-00007D7C0000}"/>
    <cellStyle name="Note 4 6 7 2 2" xfId="31868" xr:uid="{00000000-0005-0000-0000-00007E7C0000}"/>
    <cellStyle name="Note 4 6 7 3" xfId="31869" xr:uid="{00000000-0005-0000-0000-00007F7C0000}"/>
    <cellStyle name="Note 4 6 8" xfId="31870" xr:uid="{00000000-0005-0000-0000-0000807C0000}"/>
    <cellStyle name="Note 4 6 8 2" xfId="31871" xr:uid="{00000000-0005-0000-0000-0000817C0000}"/>
    <cellStyle name="Note 4 6 8 2 2" xfId="31872" xr:uid="{00000000-0005-0000-0000-0000827C0000}"/>
    <cellStyle name="Note 4 6 8 3" xfId="31873" xr:uid="{00000000-0005-0000-0000-0000837C0000}"/>
    <cellStyle name="Note 4 6 9" xfId="31874" xr:uid="{00000000-0005-0000-0000-0000847C0000}"/>
    <cellStyle name="Note 4 6 9 2" xfId="31875" xr:uid="{00000000-0005-0000-0000-0000857C0000}"/>
    <cellStyle name="Note 4 6 9 2 2" xfId="31876" xr:uid="{00000000-0005-0000-0000-0000867C0000}"/>
    <cellStyle name="Note 4 6 9 3" xfId="31877" xr:uid="{00000000-0005-0000-0000-0000877C0000}"/>
    <cellStyle name="Note 4 7" xfId="31878" xr:uid="{00000000-0005-0000-0000-0000887C0000}"/>
    <cellStyle name="Note 4 7 10" xfId="31879" xr:uid="{00000000-0005-0000-0000-0000897C0000}"/>
    <cellStyle name="Note 4 7 10 2" xfId="31880" xr:uid="{00000000-0005-0000-0000-00008A7C0000}"/>
    <cellStyle name="Note 4 7 10 2 2" xfId="31881" xr:uid="{00000000-0005-0000-0000-00008B7C0000}"/>
    <cellStyle name="Note 4 7 10 3" xfId="31882" xr:uid="{00000000-0005-0000-0000-00008C7C0000}"/>
    <cellStyle name="Note 4 7 11" xfId="31883" xr:uid="{00000000-0005-0000-0000-00008D7C0000}"/>
    <cellStyle name="Note 4 7 11 2" xfId="31884" xr:uid="{00000000-0005-0000-0000-00008E7C0000}"/>
    <cellStyle name="Note 4 7 11 2 2" xfId="31885" xr:uid="{00000000-0005-0000-0000-00008F7C0000}"/>
    <cellStyle name="Note 4 7 11 3" xfId="31886" xr:uid="{00000000-0005-0000-0000-0000907C0000}"/>
    <cellStyle name="Note 4 7 12" xfId="31887" xr:uid="{00000000-0005-0000-0000-0000917C0000}"/>
    <cellStyle name="Note 4 7 12 2" xfId="31888" xr:uid="{00000000-0005-0000-0000-0000927C0000}"/>
    <cellStyle name="Note 4 7 12 2 2" xfId="31889" xr:uid="{00000000-0005-0000-0000-0000937C0000}"/>
    <cellStyle name="Note 4 7 12 3" xfId="31890" xr:uid="{00000000-0005-0000-0000-0000947C0000}"/>
    <cellStyle name="Note 4 7 13" xfId="31891" xr:uid="{00000000-0005-0000-0000-0000957C0000}"/>
    <cellStyle name="Note 4 7 13 2" xfId="31892" xr:uid="{00000000-0005-0000-0000-0000967C0000}"/>
    <cellStyle name="Note 4 7 13 2 2" xfId="31893" xr:uid="{00000000-0005-0000-0000-0000977C0000}"/>
    <cellStyle name="Note 4 7 13 3" xfId="31894" xr:uid="{00000000-0005-0000-0000-0000987C0000}"/>
    <cellStyle name="Note 4 7 14" xfId="31895" xr:uid="{00000000-0005-0000-0000-0000997C0000}"/>
    <cellStyle name="Note 4 7 14 2" xfId="31896" xr:uid="{00000000-0005-0000-0000-00009A7C0000}"/>
    <cellStyle name="Note 4 7 14 2 2" xfId="31897" xr:uid="{00000000-0005-0000-0000-00009B7C0000}"/>
    <cellStyle name="Note 4 7 14 3" xfId="31898" xr:uid="{00000000-0005-0000-0000-00009C7C0000}"/>
    <cellStyle name="Note 4 7 15" xfId="31899" xr:uid="{00000000-0005-0000-0000-00009D7C0000}"/>
    <cellStyle name="Note 4 7 15 2" xfId="31900" xr:uid="{00000000-0005-0000-0000-00009E7C0000}"/>
    <cellStyle name="Note 4 7 15 2 2" xfId="31901" xr:uid="{00000000-0005-0000-0000-00009F7C0000}"/>
    <cellStyle name="Note 4 7 15 3" xfId="31902" xr:uid="{00000000-0005-0000-0000-0000A07C0000}"/>
    <cellStyle name="Note 4 7 16" xfId="31903" xr:uid="{00000000-0005-0000-0000-0000A17C0000}"/>
    <cellStyle name="Note 4 7 16 2" xfId="31904" xr:uid="{00000000-0005-0000-0000-0000A27C0000}"/>
    <cellStyle name="Note 4 7 16 2 2" xfId="31905" xr:uid="{00000000-0005-0000-0000-0000A37C0000}"/>
    <cellStyle name="Note 4 7 16 3" xfId="31906" xr:uid="{00000000-0005-0000-0000-0000A47C0000}"/>
    <cellStyle name="Note 4 7 17" xfId="31907" xr:uid="{00000000-0005-0000-0000-0000A57C0000}"/>
    <cellStyle name="Note 4 7 17 2" xfId="31908" xr:uid="{00000000-0005-0000-0000-0000A67C0000}"/>
    <cellStyle name="Note 4 7 17 2 2" xfId="31909" xr:uid="{00000000-0005-0000-0000-0000A77C0000}"/>
    <cellStyle name="Note 4 7 17 3" xfId="31910" xr:uid="{00000000-0005-0000-0000-0000A87C0000}"/>
    <cellStyle name="Note 4 7 18" xfId="31911" xr:uid="{00000000-0005-0000-0000-0000A97C0000}"/>
    <cellStyle name="Note 4 7 18 2" xfId="31912" xr:uid="{00000000-0005-0000-0000-0000AA7C0000}"/>
    <cellStyle name="Note 4 7 18 2 2" xfId="31913" xr:uid="{00000000-0005-0000-0000-0000AB7C0000}"/>
    <cellStyle name="Note 4 7 18 3" xfId="31914" xr:uid="{00000000-0005-0000-0000-0000AC7C0000}"/>
    <cellStyle name="Note 4 7 19" xfId="31915" xr:uid="{00000000-0005-0000-0000-0000AD7C0000}"/>
    <cellStyle name="Note 4 7 19 2" xfId="31916" xr:uid="{00000000-0005-0000-0000-0000AE7C0000}"/>
    <cellStyle name="Note 4 7 19 2 2" xfId="31917" xr:uid="{00000000-0005-0000-0000-0000AF7C0000}"/>
    <cellStyle name="Note 4 7 19 3" xfId="31918" xr:uid="{00000000-0005-0000-0000-0000B07C0000}"/>
    <cellStyle name="Note 4 7 2" xfId="31919" xr:uid="{00000000-0005-0000-0000-0000B17C0000}"/>
    <cellStyle name="Note 4 7 2 2" xfId="31920" xr:uid="{00000000-0005-0000-0000-0000B27C0000}"/>
    <cellStyle name="Note 4 7 2 2 2" xfId="31921" xr:uid="{00000000-0005-0000-0000-0000B37C0000}"/>
    <cellStyle name="Note 4 7 2 2 3" xfId="31922" xr:uid="{00000000-0005-0000-0000-0000B47C0000}"/>
    <cellStyle name="Note 4 7 2 3" xfId="31923" xr:uid="{00000000-0005-0000-0000-0000B57C0000}"/>
    <cellStyle name="Note 4 7 2 3 2" xfId="31924" xr:uid="{00000000-0005-0000-0000-0000B67C0000}"/>
    <cellStyle name="Note 4 7 2 4" xfId="31925" xr:uid="{00000000-0005-0000-0000-0000B77C0000}"/>
    <cellStyle name="Note 4 7 20" xfId="31926" xr:uid="{00000000-0005-0000-0000-0000B87C0000}"/>
    <cellStyle name="Note 4 7 20 2" xfId="31927" xr:uid="{00000000-0005-0000-0000-0000B97C0000}"/>
    <cellStyle name="Note 4 7 20 2 2" xfId="31928" xr:uid="{00000000-0005-0000-0000-0000BA7C0000}"/>
    <cellStyle name="Note 4 7 20 3" xfId="31929" xr:uid="{00000000-0005-0000-0000-0000BB7C0000}"/>
    <cellStyle name="Note 4 7 21" xfId="31930" xr:uid="{00000000-0005-0000-0000-0000BC7C0000}"/>
    <cellStyle name="Note 4 7 21 2" xfId="31931" xr:uid="{00000000-0005-0000-0000-0000BD7C0000}"/>
    <cellStyle name="Note 4 7 22" xfId="31932" xr:uid="{00000000-0005-0000-0000-0000BE7C0000}"/>
    <cellStyle name="Note 4 7 23" xfId="31933" xr:uid="{00000000-0005-0000-0000-0000BF7C0000}"/>
    <cellStyle name="Note 4 7 3" xfId="31934" xr:uid="{00000000-0005-0000-0000-0000C07C0000}"/>
    <cellStyle name="Note 4 7 3 2" xfId="31935" xr:uid="{00000000-0005-0000-0000-0000C17C0000}"/>
    <cellStyle name="Note 4 7 3 2 2" xfId="31936" xr:uid="{00000000-0005-0000-0000-0000C27C0000}"/>
    <cellStyle name="Note 4 7 3 3" xfId="31937" xr:uid="{00000000-0005-0000-0000-0000C37C0000}"/>
    <cellStyle name="Note 4 7 3 4" xfId="31938" xr:uid="{00000000-0005-0000-0000-0000C47C0000}"/>
    <cellStyle name="Note 4 7 4" xfId="31939" xr:uid="{00000000-0005-0000-0000-0000C57C0000}"/>
    <cellStyle name="Note 4 7 4 2" xfId="31940" xr:uid="{00000000-0005-0000-0000-0000C67C0000}"/>
    <cellStyle name="Note 4 7 4 2 2" xfId="31941" xr:uid="{00000000-0005-0000-0000-0000C77C0000}"/>
    <cellStyle name="Note 4 7 4 3" xfId="31942" xr:uid="{00000000-0005-0000-0000-0000C87C0000}"/>
    <cellStyle name="Note 4 7 4 4" xfId="31943" xr:uid="{00000000-0005-0000-0000-0000C97C0000}"/>
    <cellStyle name="Note 4 7 5" xfId="31944" xr:uid="{00000000-0005-0000-0000-0000CA7C0000}"/>
    <cellStyle name="Note 4 7 5 2" xfId="31945" xr:uid="{00000000-0005-0000-0000-0000CB7C0000}"/>
    <cellStyle name="Note 4 7 5 2 2" xfId="31946" xr:uid="{00000000-0005-0000-0000-0000CC7C0000}"/>
    <cellStyle name="Note 4 7 5 3" xfId="31947" xr:uid="{00000000-0005-0000-0000-0000CD7C0000}"/>
    <cellStyle name="Note 4 7 6" xfId="31948" xr:uid="{00000000-0005-0000-0000-0000CE7C0000}"/>
    <cellStyle name="Note 4 7 6 2" xfId="31949" xr:uid="{00000000-0005-0000-0000-0000CF7C0000}"/>
    <cellStyle name="Note 4 7 6 2 2" xfId="31950" xr:uid="{00000000-0005-0000-0000-0000D07C0000}"/>
    <cellStyle name="Note 4 7 6 3" xfId="31951" xr:uid="{00000000-0005-0000-0000-0000D17C0000}"/>
    <cellStyle name="Note 4 7 7" xfId="31952" xr:uid="{00000000-0005-0000-0000-0000D27C0000}"/>
    <cellStyle name="Note 4 7 7 2" xfId="31953" xr:uid="{00000000-0005-0000-0000-0000D37C0000}"/>
    <cellStyle name="Note 4 7 7 2 2" xfId="31954" xr:uid="{00000000-0005-0000-0000-0000D47C0000}"/>
    <cellStyle name="Note 4 7 7 3" xfId="31955" xr:uid="{00000000-0005-0000-0000-0000D57C0000}"/>
    <cellStyle name="Note 4 7 8" xfId="31956" xr:uid="{00000000-0005-0000-0000-0000D67C0000}"/>
    <cellStyle name="Note 4 7 8 2" xfId="31957" xr:uid="{00000000-0005-0000-0000-0000D77C0000}"/>
    <cellStyle name="Note 4 7 8 2 2" xfId="31958" xr:uid="{00000000-0005-0000-0000-0000D87C0000}"/>
    <cellStyle name="Note 4 7 8 3" xfId="31959" xr:uid="{00000000-0005-0000-0000-0000D97C0000}"/>
    <cellStyle name="Note 4 7 9" xfId="31960" xr:uid="{00000000-0005-0000-0000-0000DA7C0000}"/>
    <cellStyle name="Note 4 7 9 2" xfId="31961" xr:uid="{00000000-0005-0000-0000-0000DB7C0000}"/>
    <cellStyle name="Note 4 7 9 2 2" xfId="31962" xr:uid="{00000000-0005-0000-0000-0000DC7C0000}"/>
    <cellStyle name="Note 4 7 9 3" xfId="31963" xr:uid="{00000000-0005-0000-0000-0000DD7C0000}"/>
    <cellStyle name="Note 4 8" xfId="31964" xr:uid="{00000000-0005-0000-0000-0000DE7C0000}"/>
    <cellStyle name="Note 4 8 2" xfId="31965" xr:uid="{00000000-0005-0000-0000-0000DF7C0000}"/>
    <cellStyle name="Note 4 8 2 2" xfId="31966" xr:uid="{00000000-0005-0000-0000-0000E07C0000}"/>
    <cellStyle name="Note 4 8 2 3" xfId="31967" xr:uid="{00000000-0005-0000-0000-0000E17C0000}"/>
    <cellStyle name="Note 4 8 3" xfId="31968" xr:uid="{00000000-0005-0000-0000-0000E27C0000}"/>
    <cellStyle name="Note 4 8 3 2" xfId="31969" xr:uid="{00000000-0005-0000-0000-0000E37C0000}"/>
    <cellStyle name="Note 4 8 4" xfId="31970" xr:uid="{00000000-0005-0000-0000-0000E47C0000}"/>
    <cellStyle name="Note 4 9" xfId="31971" xr:uid="{00000000-0005-0000-0000-0000E57C0000}"/>
    <cellStyle name="Note 4 9 2" xfId="31972" xr:uid="{00000000-0005-0000-0000-0000E67C0000}"/>
    <cellStyle name="Note 4 9 2 2" xfId="31973" xr:uid="{00000000-0005-0000-0000-0000E77C0000}"/>
    <cellStyle name="Note 4 9 2 3" xfId="31974" xr:uid="{00000000-0005-0000-0000-0000E87C0000}"/>
    <cellStyle name="Note 4 9 3" xfId="31975" xr:uid="{00000000-0005-0000-0000-0000E97C0000}"/>
    <cellStyle name="Note 4 9 4" xfId="31976" xr:uid="{00000000-0005-0000-0000-0000EA7C0000}"/>
    <cellStyle name="Note 5" xfId="31977" xr:uid="{00000000-0005-0000-0000-0000EB7C0000}"/>
    <cellStyle name="Note 5 10" xfId="31978" xr:uid="{00000000-0005-0000-0000-0000EC7C0000}"/>
    <cellStyle name="Note 5 10 2" xfId="31979" xr:uid="{00000000-0005-0000-0000-0000ED7C0000}"/>
    <cellStyle name="Note 5 10 2 2" xfId="31980" xr:uid="{00000000-0005-0000-0000-0000EE7C0000}"/>
    <cellStyle name="Note 5 10 3" xfId="31981" xr:uid="{00000000-0005-0000-0000-0000EF7C0000}"/>
    <cellStyle name="Note 5 10 4" xfId="31982" xr:uid="{00000000-0005-0000-0000-0000F07C0000}"/>
    <cellStyle name="Note 5 11" xfId="31983" xr:uid="{00000000-0005-0000-0000-0000F17C0000}"/>
    <cellStyle name="Note 5 11 2" xfId="31984" xr:uid="{00000000-0005-0000-0000-0000F27C0000}"/>
    <cellStyle name="Note 5 11 2 2" xfId="31985" xr:uid="{00000000-0005-0000-0000-0000F37C0000}"/>
    <cellStyle name="Note 5 11 3" xfId="31986" xr:uid="{00000000-0005-0000-0000-0000F47C0000}"/>
    <cellStyle name="Note 5 12" xfId="31987" xr:uid="{00000000-0005-0000-0000-0000F57C0000}"/>
    <cellStyle name="Note 5 12 2" xfId="31988" xr:uid="{00000000-0005-0000-0000-0000F67C0000}"/>
    <cellStyle name="Note 5 12 2 2" xfId="31989" xr:uid="{00000000-0005-0000-0000-0000F77C0000}"/>
    <cellStyle name="Note 5 12 3" xfId="31990" xr:uid="{00000000-0005-0000-0000-0000F87C0000}"/>
    <cellStyle name="Note 5 13" xfId="31991" xr:uid="{00000000-0005-0000-0000-0000F97C0000}"/>
    <cellStyle name="Note 5 13 2" xfId="31992" xr:uid="{00000000-0005-0000-0000-0000FA7C0000}"/>
    <cellStyle name="Note 5 13 2 2" xfId="31993" xr:uid="{00000000-0005-0000-0000-0000FB7C0000}"/>
    <cellStyle name="Note 5 13 3" xfId="31994" xr:uid="{00000000-0005-0000-0000-0000FC7C0000}"/>
    <cellStyle name="Note 5 14" xfId="31995" xr:uid="{00000000-0005-0000-0000-0000FD7C0000}"/>
    <cellStyle name="Note 5 14 2" xfId="31996" xr:uid="{00000000-0005-0000-0000-0000FE7C0000}"/>
    <cellStyle name="Note 5 14 2 2" xfId="31997" xr:uid="{00000000-0005-0000-0000-0000FF7C0000}"/>
    <cellStyle name="Note 5 14 3" xfId="31998" xr:uid="{00000000-0005-0000-0000-0000007D0000}"/>
    <cellStyle name="Note 5 15" xfId="31999" xr:uid="{00000000-0005-0000-0000-0000017D0000}"/>
    <cellStyle name="Note 5 15 2" xfId="32000" xr:uid="{00000000-0005-0000-0000-0000027D0000}"/>
    <cellStyle name="Note 5 15 2 2" xfId="32001" xr:uid="{00000000-0005-0000-0000-0000037D0000}"/>
    <cellStyle name="Note 5 15 3" xfId="32002" xr:uid="{00000000-0005-0000-0000-0000047D0000}"/>
    <cellStyle name="Note 5 16" xfId="32003" xr:uid="{00000000-0005-0000-0000-0000057D0000}"/>
    <cellStyle name="Note 5 16 2" xfId="32004" xr:uid="{00000000-0005-0000-0000-0000067D0000}"/>
    <cellStyle name="Note 5 16 2 2" xfId="32005" xr:uid="{00000000-0005-0000-0000-0000077D0000}"/>
    <cellStyle name="Note 5 16 3" xfId="32006" xr:uid="{00000000-0005-0000-0000-0000087D0000}"/>
    <cellStyle name="Note 5 17" xfId="32007" xr:uid="{00000000-0005-0000-0000-0000097D0000}"/>
    <cellStyle name="Note 5 17 2" xfId="32008" xr:uid="{00000000-0005-0000-0000-00000A7D0000}"/>
    <cellStyle name="Note 5 17 2 2" xfId="32009" xr:uid="{00000000-0005-0000-0000-00000B7D0000}"/>
    <cellStyle name="Note 5 17 3" xfId="32010" xr:uid="{00000000-0005-0000-0000-00000C7D0000}"/>
    <cellStyle name="Note 5 18" xfId="32011" xr:uid="{00000000-0005-0000-0000-00000D7D0000}"/>
    <cellStyle name="Note 5 18 2" xfId="32012" xr:uid="{00000000-0005-0000-0000-00000E7D0000}"/>
    <cellStyle name="Note 5 18 2 2" xfId="32013" xr:uid="{00000000-0005-0000-0000-00000F7D0000}"/>
    <cellStyle name="Note 5 18 3" xfId="32014" xr:uid="{00000000-0005-0000-0000-0000107D0000}"/>
    <cellStyle name="Note 5 19" xfId="32015" xr:uid="{00000000-0005-0000-0000-0000117D0000}"/>
    <cellStyle name="Note 5 19 2" xfId="32016" xr:uid="{00000000-0005-0000-0000-0000127D0000}"/>
    <cellStyle name="Note 5 19 2 2" xfId="32017" xr:uid="{00000000-0005-0000-0000-0000137D0000}"/>
    <cellStyle name="Note 5 19 3" xfId="32018" xr:uid="{00000000-0005-0000-0000-0000147D0000}"/>
    <cellStyle name="Note 5 2" xfId="32019" xr:uid="{00000000-0005-0000-0000-0000157D0000}"/>
    <cellStyle name="Note 5 2 10" xfId="32020" xr:uid="{00000000-0005-0000-0000-0000167D0000}"/>
    <cellStyle name="Note 5 2 10 2" xfId="32021" xr:uid="{00000000-0005-0000-0000-0000177D0000}"/>
    <cellStyle name="Note 5 2 10 2 2" xfId="32022" xr:uid="{00000000-0005-0000-0000-0000187D0000}"/>
    <cellStyle name="Note 5 2 10 3" xfId="32023" xr:uid="{00000000-0005-0000-0000-0000197D0000}"/>
    <cellStyle name="Note 5 2 11" xfId="32024" xr:uid="{00000000-0005-0000-0000-00001A7D0000}"/>
    <cellStyle name="Note 5 2 11 2" xfId="32025" xr:uid="{00000000-0005-0000-0000-00001B7D0000}"/>
    <cellStyle name="Note 5 2 11 2 2" xfId="32026" xr:uid="{00000000-0005-0000-0000-00001C7D0000}"/>
    <cellStyle name="Note 5 2 11 3" xfId="32027" xr:uid="{00000000-0005-0000-0000-00001D7D0000}"/>
    <cellStyle name="Note 5 2 12" xfId="32028" xr:uid="{00000000-0005-0000-0000-00001E7D0000}"/>
    <cellStyle name="Note 5 2 12 2" xfId="32029" xr:uid="{00000000-0005-0000-0000-00001F7D0000}"/>
    <cellStyle name="Note 5 2 12 2 2" xfId="32030" xr:uid="{00000000-0005-0000-0000-0000207D0000}"/>
    <cellStyle name="Note 5 2 12 3" xfId="32031" xr:uid="{00000000-0005-0000-0000-0000217D0000}"/>
    <cellStyle name="Note 5 2 13" xfId="32032" xr:uid="{00000000-0005-0000-0000-0000227D0000}"/>
    <cellStyle name="Note 5 2 13 2" xfId="32033" xr:uid="{00000000-0005-0000-0000-0000237D0000}"/>
    <cellStyle name="Note 5 2 13 2 2" xfId="32034" xr:uid="{00000000-0005-0000-0000-0000247D0000}"/>
    <cellStyle name="Note 5 2 13 3" xfId="32035" xr:uid="{00000000-0005-0000-0000-0000257D0000}"/>
    <cellStyle name="Note 5 2 14" xfId="32036" xr:uid="{00000000-0005-0000-0000-0000267D0000}"/>
    <cellStyle name="Note 5 2 14 2" xfId="32037" xr:uid="{00000000-0005-0000-0000-0000277D0000}"/>
    <cellStyle name="Note 5 2 14 2 2" xfId="32038" xr:uid="{00000000-0005-0000-0000-0000287D0000}"/>
    <cellStyle name="Note 5 2 14 3" xfId="32039" xr:uid="{00000000-0005-0000-0000-0000297D0000}"/>
    <cellStyle name="Note 5 2 15" xfId="32040" xr:uid="{00000000-0005-0000-0000-00002A7D0000}"/>
    <cellStyle name="Note 5 2 15 2" xfId="32041" xr:uid="{00000000-0005-0000-0000-00002B7D0000}"/>
    <cellStyle name="Note 5 2 15 2 2" xfId="32042" xr:uid="{00000000-0005-0000-0000-00002C7D0000}"/>
    <cellStyle name="Note 5 2 15 3" xfId="32043" xr:uid="{00000000-0005-0000-0000-00002D7D0000}"/>
    <cellStyle name="Note 5 2 16" xfId="32044" xr:uid="{00000000-0005-0000-0000-00002E7D0000}"/>
    <cellStyle name="Note 5 2 16 2" xfId="32045" xr:uid="{00000000-0005-0000-0000-00002F7D0000}"/>
    <cellStyle name="Note 5 2 16 2 2" xfId="32046" xr:uid="{00000000-0005-0000-0000-0000307D0000}"/>
    <cellStyle name="Note 5 2 16 3" xfId="32047" xr:uid="{00000000-0005-0000-0000-0000317D0000}"/>
    <cellStyle name="Note 5 2 17" xfId="32048" xr:uid="{00000000-0005-0000-0000-0000327D0000}"/>
    <cellStyle name="Note 5 2 17 2" xfId="32049" xr:uid="{00000000-0005-0000-0000-0000337D0000}"/>
    <cellStyle name="Note 5 2 17 2 2" xfId="32050" xr:uid="{00000000-0005-0000-0000-0000347D0000}"/>
    <cellStyle name="Note 5 2 17 3" xfId="32051" xr:uid="{00000000-0005-0000-0000-0000357D0000}"/>
    <cellStyle name="Note 5 2 18" xfId="32052" xr:uid="{00000000-0005-0000-0000-0000367D0000}"/>
    <cellStyle name="Note 5 2 18 2" xfId="32053" xr:uid="{00000000-0005-0000-0000-0000377D0000}"/>
    <cellStyle name="Note 5 2 18 2 2" xfId="32054" xr:uid="{00000000-0005-0000-0000-0000387D0000}"/>
    <cellStyle name="Note 5 2 18 3" xfId="32055" xr:uid="{00000000-0005-0000-0000-0000397D0000}"/>
    <cellStyle name="Note 5 2 19" xfId="32056" xr:uid="{00000000-0005-0000-0000-00003A7D0000}"/>
    <cellStyle name="Note 5 2 19 2" xfId="32057" xr:uid="{00000000-0005-0000-0000-00003B7D0000}"/>
    <cellStyle name="Note 5 2 19 2 2" xfId="32058" xr:uid="{00000000-0005-0000-0000-00003C7D0000}"/>
    <cellStyle name="Note 5 2 19 3" xfId="32059" xr:uid="{00000000-0005-0000-0000-00003D7D0000}"/>
    <cellStyle name="Note 5 2 2" xfId="32060" xr:uid="{00000000-0005-0000-0000-00003E7D0000}"/>
    <cellStyle name="Note 5 2 2 10" xfId="32061" xr:uid="{00000000-0005-0000-0000-00003F7D0000}"/>
    <cellStyle name="Note 5 2 2 10 2" xfId="32062" xr:uid="{00000000-0005-0000-0000-0000407D0000}"/>
    <cellStyle name="Note 5 2 2 10 2 2" xfId="32063" xr:uid="{00000000-0005-0000-0000-0000417D0000}"/>
    <cellStyle name="Note 5 2 2 10 3" xfId="32064" xr:uid="{00000000-0005-0000-0000-0000427D0000}"/>
    <cellStyle name="Note 5 2 2 11" xfId="32065" xr:uid="{00000000-0005-0000-0000-0000437D0000}"/>
    <cellStyle name="Note 5 2 2 11 2" xfId="32066" xr:uid="{00000000-0005-0000-0000-0000447D0000}"/>
    <cellStyle name="Note 5 2 2 11 2 2" xfId="32067" xr:uid="{00000000-0005-0000-0000-0000457D0000}"/>
    <cellStyle name="Note 5 2 2 11 3" xfId="32068" xr:uid="{00000000-0005-0000-0000-0000467D0000}"/>
    <cellStyle name="Note 5 2 2 12" xfId="32069" xr:uid="{00000000-0005-0000-0000-0000477D0000}"/>
    <cellStyle name="Note 5 2 2 12 2" xfId="32070" xr:uid="{00000000-0005-0000-0000-0000487D0000}"/>
    <cellStyle name="Note 5 2 2 12 2 2" xfId="32071" xr:uid="{00000000-0005-0000-0000-0000497D0000}"/>
    <cellStyle name="Note 5 2 2 12 3" xfId="32072" xr:uid="{00000000-0005-0000-0000-00004A7D0000}"/>
    <cellStyle name="Note 5 2 2 13" xfId="32073" xr:uid="{00000000-0005-0000-0000-00004B7D0000}"/>
    <cellStyle name="Note 5 2 2 13 2" xfId="32074" xr:uid="{00000000-0005-0000-0000-00004C7D0000}"/>
    <cellStyle name="Note 5 2 2 13 2 2" xfId="32075" xr:uid="{00000000-0005-0000-0000-00004D7D0000}"/>
    <cellStyle name="Note 5 2 2 13 3" xfId="32076" xr:uid="{00000000-0005-0000-0000-00004E7D0000}"/>
    <cellStyle name="Note 5 2 2 14" xfId="32077" xr:uid="{00000000-0005-0000-0000-00004F7D0000}"/>
    <cellStyle name="Note 5 2 2 14 2" xfId="32078" xr:uid="{00000000-0005-0000-0000-0000507D0000}"/>
    <cellStyle name="Note 5 2 2 14 2 2" xfId="32079" xr:uid="{00000000-0005-0000-0000-0000517D0000}"/>
    <cellStyle name="Note 5 2 2 14 3" xfId="32080" xr:uid="{00000000-0005-0000-0000-0000527D0000}"/>
    <cellStyle name="Note 5 2 2 15" xfId="32081" xr:uid="{00000000-0005-0000-0000-0000537D0000}"/>
    <cellStyle name="Note 5 2 2 15 2" xfId="32082" xr:uid="{00000000-0005-0000-0000-0000547D0000}"/>
    <cellStyle name="Note 5 2 2 15 2 2" xfId="32083" xr:uid="{00000000-0005-0000-0000-0000557D0000}"/>
    <cellStyle name="Note 5 2 2 15 3" xfId="32084" xr:uid="{00000000-0005-0000-0000-0000567D0000}"/>
    <cellStyle name="Note 5 2 2 16" xfId="32085" xr:uid="{00000000-0005-0000-0000-0000577D0000}"/>
    <cellStyle name="Note 5 2 2 16 2" xfId="32086" xr:uid="{00000000-0005-0000-0000-0000587D0000}"/>
    <cellStyle name="Note 5 2 2 16 2 2" xfId="32087" xr:uid="{00000000-0005-0000-0000-0000597D0000}"/>
    <cellStyle name="Note 5 2 2 16 3" xfId="32088" xr:uid="{00000000-0005-0000-0000-00005A7D0000}"/>
    <cellStyle name="Note 5 2 2 17" xfId="32089" xr:uid="{00000000-0005-0000-0000-00005B7D0000}"/>
    <cellStyle name="Note 5 2 2 17 2" xfId="32090" xr:uid="{00000000-0005-0000-0000-00005C7D0000}"/>
    <cellStyle name="Note 5 2 2 17 2 2" xfId="32091" xr:uid="{00000000-0005-0000-0000-00005D7D0000}"/>
    <cellStyle name="Note 5 2 2 17 3" xfId="32092" xr:uid="{00000000-0005-0000-0000-00005E7D0000}"/>
    <cellStyle name="Note 5 2 2 18" xfId="32093" xr:uid="{00000000-0005-0000-0000-00005F7D0000}"/>
    <cellStyle name="Note 5 2 2 18 2" xfId="32094" xr:uid="{00000000-0005-0000-0000-0000607D0000}"/>
    <cellStyle name="Note 5 2 2 18 2 2" xfId="32095" xr:uid="{00000000-0005-0000-0000-0000617D0000}"/>
    <cellStyle name="Note 5 2 2 18 3" xfId="32096" xr:uid="{00000000-0005-0000-0000-0000627D0000}"/>
    <cellStyle name="Note 5 2 2 19" xfId="32097" xr:uid="{00000000-0005-0000-0000-0000637D0000}"/>
    <cellStyle name="Note 5 2 2 19 2" xfId="32098" xr:uid="{00000000-0005-0000-0000-0000647D0000}"/>
    <cellStyle name="Note 5 2 2 19 2 2" xfId="32099" xr:uid="{00000000-0005-0000-0000-0000657D0000}"/>
    <cellStyle name="Note 5 2 2 19 3" xfId="32100" xr:uid="{00000000-0005-0000-0000-0000667D0000}"/>
    <cellStyle name="Note 5 2 2 2" xfId="32101" xr:uid="{00000000-0005-0000-0000-0000677D0000}"/>
    <cellStyle name="Note 5 2 2 2 10" xfId="32102" xr:uid="{00000000-0005-0000-0000-0000687D0000}"/>
    <cellStyle name="Note 5 2 2 2 10 2" xfId="32103" xr:uid="{00000000-0005-0000-0000-0000697D0000}"/>
    <cellStyle name="Note 5 2 2 2 10 2 2" xfId="32104" xr:uid="{00000000-0005-0000-0000-00006A7D0000}"/>
    <cellStyle name="Note 5 2 2 2 10 3" xfId="32105" xr:uid="{00000000-0005-0000-0000-00006B7D0000}"/>
    <cellStyle name="Note 5 2 2 2 11" xfId="32106" xr:uid="{00000000-0005-0000-0000-00006C7D0000}"/>
    <cellStyle name="Note 5 2 2 2 11 2" xfId="32107" xr:uid="{00000000-0005-0000-0000-00006D7D0000}"/>
    <cellStyle name="Note 5 2 2 2 11 2 2" xfId="32108" xr:uid="{00000000-0005-0000-0000-00006E7D0000}"/>
    <cellStyle name="Note 5 2 2 2 11 3" xfId="32109" xr:uid="{00000000-0005-0000-0000-00006F7D0000}"/>
    <cellStyle name="Note 5 2 2 2 12" xfId="32110" xr:uid="{00000000-0005-0000-0000-0000707D0000}"/>
    <cellStyle name="Note 5 2 2 2 12 2" xfId="32111" xr:uid="{00000000-0005-0000-0000-0000717D0000}"/>
    <cellStyle name="Note 5 2 2 2 12 2 2" xfId="32112" xr:uid="{00000000-0005-0000-0000-0000727D0000}"/>
    <cellStyle name="Note 5 2 2 2 12 3" xfId="32113" xr:uid="{00000000-0005-0000-0000-0000737D0000}"/>
    <cellStyle name="Note 5 2 2 2 13" xfId="32114" xr:uid="{00000000-0005-0000-0000-0000747D0000}"/>
    <cellStyle name="Note 5 2 2 2 13 2" xfId="32115" xr:uid="{00000000-0005-0000-0000-0000757D0000}"/>
    <cellStyle name="Note 5 2 2 2 13 2 2" xfId="32116" xr:uid="{00000000-0005-0000-0000-0000767D0000}"/>
    <cellStyle name="Note 5 2 2 2 13 3" xfId="32117" xr:uid="{00000000-0005-0000-0000-0000777D0000}"/>
    <cellStyle name="Note 5 2 2 2 14" xfId="32118" xr:uid="{00000000-0005-0000-0000-0000787D0000}"/>
    <cellStyle name="Note 5 2 2 2 14 2" xfId="32119" xr:uid="{00000000-0005-0000-0000-0000797D0000}"/>
    <cellStyle name="Note 5 2 2 2 14 2 2" xfId="32120" xr:uid="{00000000-0005-0000-0000-00007A7D0000}"/>
    <cellStyle name="Note 5 2 2 2 14 3" xfId="32121" xr:uid="{00000000-0005-0000-0000-00007B7D0000}"/>
    <cellStyle name="Note 5 2 2 2 15" xfId="32122" xr:uid="{00000000-0005-0000-0000-00007C7D0000}"/>
    <cellStyle name="Note 5 2 2 2 15 2" xfId="32123" xr:uid="{00000000-0005-0000-0000-00007D7D0000}"/>
    <cellStyle name="Note 5 2 2 2 15 2 2" xfId="32124" xr:uid="{00000000-0005-0000-0000-00007E7D0000}"/>
    <cellStyle name="Note 5 2 2 2 15 3" xfId="32125" xr:uid="{00000000-0005-0000-0000-00007F7D0000}"/>
    <cellStyle name="Note 5 2 2 2 16" xfId="32126" xr:uid="{00000000-0005-0000-0000-0000807D0000}"/>
    <cellStyle name="Note 5 2 2 2 16 2" xfId="32127" xr:uid="{00000000-0005-0000-0000-0000817D0000}"/>
    <cellStyle name="Note 5 2 2 2 16 2 2" xfId="32128" xr:uid="{00000000-0005-0000-0000-0000827D0000}"/>
    <cellStyle name="Note 5 2 2 2 16 3" xfId="32129" xr:uid="{00000000-0005-0000-0000-0000837D0000}"/>
    <cellStyle name="Note 5 2 2 2 17" xfId="32130" xr:uid="{00000000-0005-0000-0000-0000847D0000}"/>
    <cellStyle name="Note 5 2 2 2 17 2" xfId="32131" xr:uid="{00000000-0005-0000-0000-0000857D0000}"/>
    <cellStyle name="Note 5 2 2 2 17 2 2" xfId="32132" xr:uid="{00000000-0005-0000-0000-0000867D0000}"/>
    <cellStyle name="Note 5 2 2 2 17 3" xfId="32133" xr:uid="{00000000-0005-0000-0000-0000877D0000}"/>
    <cellStyle name="Note 5 2 2 2 18" xfId="32134" xr:uid="{00000000-0005-0000-0000-0000887D0000}"/>
    <cellStyle name="Note 5 2 2 2 18 2" xfId="32135" xr:uid="{00000000-0005-0000-0000-0000897D0000}"/>
    <cellStyle name="Note 5 2 2 2 19" xfId="32136" xr:uid="{00000000-0005-0000-0000-00008A7D0000}"/>
    <cellStyle name="Note 5 2 2 2 2" xfId="32137" xr:uid="{00000000-0005-0000-0000-00008B7D0000}"/>
    <cellStyle name="Note 5 2 2 2 2 10" xfId="32138" xr:uid="{00000000-0005-0000-0000-00008C7D0000}"/>
    <cellStyle name="Note 5 2 2 2 2 10 2" xfId="32139" xr:uid="{00000000-0005-0000-0000-00008D7D0000}"/>
    <cellStyle name="Note 5 2 2 2 2 10 2 2" xfId="32140" xr:uid="{00000000-0005-0000-0000-00008E7D0000}"/>
    <cellStyle name="Note 5 2 2 2 2 10 3" xfId="32141" xr:uid="{00000000-0005-0000-0000-00008F7D0000}"/>
    <cellStyle name="Note 5 2 2 2 2 11" xfId="32142" xr:uid="{00000000-0005-0000-0000-0000907D0000}"/>
    <cellStyle name="Note 5 2 2 2 2 11 2" xfId="32143" xr:uid="{00000000-0005-0000-0000-0000917D0000}"/>
    <cellStyle name="Note 5 2 2 2 2 11 2 2" xfId="32144" xr:uid="{00000000-0005-0000-0000-0000927D0000}"/>
    <cellStyle name="Note 5 2 2 2 2 11 3" xfId="32145" xr:uid="{00000000-0005-0000-0000-0000937D0000}"/>
    <cellStyle name="Note 5 2 2 2 2 12" xfId="32146" xr:uid="{00000000-0005-0000-0000-0000947D0000}"/>
    <cellStyle name="Note 5 2 2 2 2 12 2" xfId="32147" xr:uid="{00000000-0005-0000-0000-0000957D0000}"/>
    <cellStyle name="Note 5 2 2 2 2 12 2 2" xfId="32148" xr:uid="{00000000-0005-0000-0000-0000967D0000}"/>
    <cellStyle name="Note 5 2 2 2 2 12 3" xfId="32149" xr:uid="{00000000-0005-0000-0000-0000977D0000}"/>
    <cellStyle name="Note 5 2 2 2 2 13" xfId="32150" xr:uid="{00000000-0005-0000-0000-0000987D0000}"/>
    <cellStyle name="Note 5 2 2 2 2 13 2" xfId="32151" xr:uid="{00000000-0005-0000-0000-0000997D0000}"/>
    <cellStyle name="Note 5 2 2 2 2 13 2 2" xfId="32152" xr:uid="{00000000-0005-0000-0000-00009A7D0000}"/>
    <cellStyle name="Note 5 2 2 2 2 13 3" xfId="32153" xr:uid="{00000000-0005-0000-0000-00009B7D0000}"/>
    <cellStyle name="Note 5 2 2 2 2 14" xfId="32154" xr:uid="{00000000-0005-0000-0000-00009C7D0000}"/>
    <cellStyle name="Note 5 2 2 2 2 14 2" xfId="32155" xr:uid="{00000000-0005-0000-0000-00009D7D0000}"/>
    <cellStyle name="Note 5 2 2 2 2 14 2 2" xfId="32156" xr:uid="{00000000-0005-0000-0000-00009E7D0000}"/>
    <cellStyle name="Note 5 2 2 2 2 14 3" xfId="32157" xr:uid="{00000000-0005-0000-0000-00009F7D0000}"/>
    <cellStyle name="Note 5 2 2 2 2 15" xfId="32158" xr:uid="{00000000-0005-0000-0000-0000A07D0000}"/>
    <cellStyle name="Note 5 2 2 2 2 15 2" xfId="32159" xr:uid="{00000000-0005-0000-0000-0000A17D0000}"/>
    <cellStyle name="Note 5 2 2 2 2 15 2 2" xfId="32160" xr:uid="{00000000-0005-0000-0000-0000A27D0000}"/>
    <cellStyle name="Note 5 2 2 2 2 15 3" xfId="32161" xr:uid="{00000000-0005-0000-0000-0000A37D0000}"/>
    <cellStyle name="Note 5 2 2 2 2 16" xfId="32162" xr:uid="{00000000-0005-0000-0000-0000A47D0000}"/>
    <cellStyle name="Note 5 2 2 2 2 16 2" xfId="32163" xr:uid="{00000000-0005-0000-0000-0000A57D0000}"/>
    <cellStyle name="Note 5 2 2 2 2 16 2 2" xfId="32164" xr:uid="{00000000-0005-0000-0000-0000A67D0000}"/>
    <cellStyle name="Note 5 2 2 2 2 16 3" xfId="32165" xr:uid="{00000000-0005-0000-0000-0000A77D0000}"/>
    <cellStyle name="Note 5 2 2 2 2 17" xfId="32166" xr:uid="{00000000-0005-0000-0000-0000A87D0000}"/>
    <cellStyle name="Note 5 2 2 2 2 17 2" xfId="32167" xr:uid="{00000000-0005-0000-0000-0000A97D0000}"/>
    <cellStyle name="Note 5 2 2 2 2 17 2 2" xfId="32168" xr:uid="{00000000-0005-0000-0000-0000AA7D0000}"/>
    <cellStyle name="Note 5 2 2 2 2 17 3" xfId="32169" xr:uid="{00000000-0005-0000-0000-0000AB7D0000}"/>
    <cellStyle name="Note 5 2 2 2 2 18" xfId="32170" xr:uid="{00000000-0005-0000-0000-0000AC7D0000}"/>
    <cellStyle name="Note 5 2 2 2 2 18 2" xfId="32171" xr:uid="{00000000-0005-0000-0000-0000AD7D0000}"/>
    <cellStyle name="Note 5 2 2 2 2 18 2 2" xfId="32172" xr:uid="{00000000-0005-0000-0000-0000AE7D0000}"/>
    <cellStyle name="Note 5 2 2 2 2 18 3" xfId="32173" xr:uid="{00000000-0005-0000-0000-0000AF7D0000}"/>
    <cellStyle name="Note 5 2 2 2 2 19" xfId="32174" xr:uid="{00000000-0005-0000-0000-0000B07D0000}"/>
    <cellStyle name="Note 5 2 2 2 2 19 2" xfId="32175" xr:uid="{00000000-0005-0000-0000-0000B17D0000}"/>
    <cellStyle name="Note 5 2 2 2 2 19 2 2" xfId="32176" xr:uid="{00000000-0005-0000-0000-0000B27D0000}"/>
    <cellStyle name="Note 5 2 2 2 2 19 3" xfId="32177" xr:uid="{00000000-0005-0000-0000-0000B37D0000}"/>
    <cellStyle name="Note 5 2 2 2 2 2" xfId="32178" xr:uid="{00000000-0005-0000-0000-0000B47D0000}"/>
    <cellStyle name="Note 5 2 2 2 2 2 2" xfId="32179" xr:uid="{00000000-0005-0000-0000-0000B57D0000}"/>
    <cellStyle name="Note 5 2 2 2 2 2 2 2" xfId="32180" xr:uid="{00000000-0005-0000-0000-0000B67D0000}"/>
    <cellStyle name="Note 5 2 2 2 2 2 2 3" xfId="32181" xr:uid="{00000000-0005-0000-0000-0000B77D0000}"/>
    <cellStyle name="Note 5 2 2 2 2 2 3" xfId="32182" xr:uid="{00000000-0005-0000-0000-0000B87D0000}"/>
    <cellStyle name="Note 5 2 2 2 2 2 3 2" xfId="32183" xr:uid="{00000000-0005-0000-0000-0000B97D0000}"/>
    <cellStyle name="Note 5 2 2 2 2 2 4" xfId="32184" xr:uid="{00000000-0005-0000-0000-0000BA7D0000}"/>
    <cellStyle name="Note 5 2 2 2 2 20" xfId="32185" xr:uid="{00000000-0005-0000-0000-0000BB7D0000}"/>
    <cellStyle name="Note 5 2 2 2 2 20 2" xfId="32186" xr:uid="{00000000-0005-0000-0000-0000BC7D0000}"/>
    <cellStyle name="Note 5 2 2 2 2 20 2 2" xfId="32187" xr:uid="{00000000-0005-0000-0000-0000BD7D0000}"/>
    <cellStyle name="Note 5 2 2 2 2 20 3" xfId="32188" xr:uid="{00000000-0005-0000-0000-0000BE7D0000}"/>
    <cellStyle name="Note 5 2 2 2 2 21" xfId="32189" xr:uid="{00000000-0005-0000-0000-0000BF7D0000}"/>
    <cellStyle name="Note 5 2 2 2 2 21 2" xfId="32190" xr:uid="{00000000-0005-0000-0000-0000C07D0000}"/>
    <cellStyle name="Note 5 2 2 2 2 22" xfId="32191" xr:uid="{00000000-0005-0000-0000-0000C17D0000}"/>
    <cellStyle name="Note 5 2 2 2 2 23" xfId="32192" xr:uid="{00000000-0005-0000-0000-0000C27D0000}"/>
    <cellStyle name="Note 5 2 2 2 2 3" xfId="32193" xr:uid="{00000000-0005-0000-0000-0000C37D0000}"/>
    <cellStyle name="Note 5 2 2 2 2 3 2" xfId="32194" xr:uid="{00000000-0005-0000-0000-0000C47D0000}"/>
    <cellStyle name="Note 5 2 2 2 2 3 2 2" xfId="32195" xr:uid="{00000000-0005-0000-0000-0000C57D0000}"/>
    <cellStyle name="Note 5 2 2 2 2 3 3" xfId="32196" xr:uid="{00000000-0005-0000-0000-0000C67D0000}"/>
    <cellStyle name="Note 5 2 2 2 2 3 4" xfId="32197" xr:uid="{00000000-0005-0000-0000-0000C77D0000}"/>
    <cellStyle name="Note 5 2 2 2 2 4" xfId="32198" xr:uid="{00000000-0005-0000-0000-0000C87D0000}"/>
    <cellStyle name="Note 5 2 2 2 2 4 2" xfId="32199" xr:uid="{00000000-0005-0000-0000-0000C97D0000}"/>
    <cellStyle name="Note 5 2 2 2 2 4 2 2" xfId="32200" xr:uid="{00000000-0005-0000-0000-0000CA7D0000}"/>
    <cellStyle name="Note 5 2 2 2 2 4 3" xfId="32201" xr:uid="{00000000-0005-0000-0000-0000CB7D0000}"/>
    <cellStyle name="Note 5 2 2 2 2 4 4" xfId="32202" xr:uid="{00000000-0005-0000-0000-0000CC7D0000}"/>
    <cellStyle name="Note 5 2 2 2 2 5" xfId="32203" xr:uid="{00000000-0005-0000-0000-0000CD7D0000}"/>
    <cellStyle name="Note 5 2 2 2 2 5 2" xfId="32204" xr:uid="{00000000-0005-0000-0000-0000CE7D0000}"/>
    <cellStyle name="Note 5 2 2 2 2 5 2 2" xfId="32205" xr:uid="{00000000-0005-0000-0000-0000CF7D0000}"/>
    <cellStyle name="Note 5 2 2 2 2 5 3" xfId="32206" xr:uid="{00000000-0005-0000-0000-0000D07D0000}"/>
    <cellStyle name="Note 5 2 2 2 2 6" xfId="32207" xr:uid="{00000000-0005-0000-0000-0000D17D0000}"/>
    <cellStyle name="Note 5 2 2 2 2 6 2" xfId="32208" xr:uid="{00000000-0005-0000-0000-0000D27D0000}"/>
    <cellStyle name="Note 5 2 2 2 2 6 2 2" xfId="32209" xr:uid="{00000000-0005-0000-0000-0000D37D0000}"/>
    <cellStyle name="Note 5 2 2 2 2 6 3" xfId="32210" xr:uid="{00000000-0005-0000-0000-0000D47D0000}"/>
    <cellStyle name="Note 5 2 2 2 2 7" xfId="32211" xr:uid="{00000000-0005-0000-0000-0000D57D0000}"/>
    <cellStyle name="Note 5 2 2 2 2 7 2" xfId="32212" xr:uid="{00000000-0005-0000-0000-0000D67D0000}"/>
    <cellStyle name="Note 5 2 2 2 2 7 2 2" xfId="32213" xr:uid="{00000000-0005-0000-0000-0000D77D0000}"/>
    <cellStyle name="Note 5 2 2 2 2 7 3" xfId="32214" xr:uid="{00000000-0005-0000-0000-0000D87D0000}"/>
    <cellStyle name="Note 5 2 2 2 2 8" xfId="32215" xr:uid="{00000000-0005-0000-0000-0000D97D0000}"/>
    <cellStyle name="Note 5 2 2 2 2 8 2" xfId="32216" xr:uid="{00000000-0005-0000-0000-0000DA7D0000}"/>
    <cellStyle name="Note 5 2 2 2 2 8 2 2" xfId="32217" xr:uid="{00000000-0005-0000-0000-0000DB7D0000}"/>
    <cellStyle name="Note 5 2 2 2 2 8 3" xfId="32218" xr:uid="{00000000-0005-0000-0000-0000DC7D0000}"/>
    <cellStyle name="Note 5 2 2 2 2 9" xfId="32219" xr:uid="{00000000-0005-0000-0000-0000DD7D0000}"/>
    <cellStyle name="Note 5 2 2 2 2 9 2" xfId="32220" xr:uid="{00000000-0005-0000-0000-0000DE7D0000}"/>
    <cellStyle name="Note 5 2 2 2 2 9 2 2" xfId="32221" xr:uid="{00000000-0005-0000-0000-0000DF7D0000}"/>
    <cellStyle name="Note 5 2 2 2 2 9 3" xfId="32222" xr:uid="{00000000-0005-0000-0000-0000E07D0000}"/>
    <cellStyle name="Note 5 2 2 2 20" xfId="32223" xr:uid="{00000000-0005-0000-0000-0000E17D0000}"/>
    <cellStyle name="Note 5 2 2 2 3" xfId="32224" xr:uid="{00000000-0005-0000-0000-0000E27D0000}"/>
    <cellStyle name="Note 5 2 2 2 3 2" xfId="32225" xr:uid="{00000000-0005-0000-0000-0000E37D0000}"/>
    <cellStyle name="Note 5 2 2 2 3 2 2" xfId="32226" xr:uid="{00000000-0005-0000-0000-0000E47D0000}"/>
    <cellStyle name="Note 5 2 2 2 3 2 3" xfId="32227" xr:uid="{00000000-0005-0000-0000-0000E57D0000}"/>
    <cellStyle name="Note 5 2 2 2 3 3" xfId="32228" xr:uid="{00000000-0005-0000-0000-0000E67D0000}"/>
    <cellStyle name="Note 5 2 2 2 3 3 2" xfId="32229" xr:uid="{00000000-0005-0000-0000-0000E77D0000}"/>
    <cellStyle name="Note 5 2 2 2 3 4" xfId="32230" xr:uid="{00000000-0005-0000-0000-0000E87D0000}"/>
    <cellStyle name="Note 5 2 2 2 4" xfId="32231" xr:uid="{00000000-0005-0000-0000-0000E97D0000}"/>
    <cellStyle name="Note 5 2 2 2 4 2" xfId="32232" xr:uid="{00000000-0005-0000-0000-0000EA7D0000}"/>
    <cellStyle name="Note 5 2 2 2 4 2 2" xfId="32233" xr:uid="{00000000-0005-0000-0000-0000EB7D0000}"/>
    <cellStyle name="Note 5 2 2 2 4 3" xfId="32234" xr:uid="{00000000-0005-0000-0000-0000EC7D0000}"/>
    <cellStyle name="Note 5 2 2 2 4 4" xfId="32235" xr:uid="{00000000-0005-0000-0000-0000ED7D0000}"/>
    <cellStyle name="Note 5 2 2 2 5" xfId="32236" xr:uid="{00000000-0005-0000-0000-0000EE7D0000}"/>
    <cellStyle name="Note 5 2 2 2 5 2" xfId="32237" xr:uid="{00000000-0005-0000-0000-0000EF7D0000}"/>
    <cellStyle name="Note 5 2 2 2 5 2 2" xfId="32238" xr:uid="{00000000-0005-0000-0000-0000F07D0000}"/>
    <cellStyle name="Note 5 2 2 2 5 3" xfId="32239" xr:uid="{00000000-0005-0000-0000-0000F17D0000}"/>
    <cellStyle name="Note 5 2 2 2 5 4" xfId="32240" xr:uid="{00000000-0005-0000-0000-0000F27D0000}"/>
    <cellStyle name="Note 5 2 2 2 6" xfId="32241" xr:uid="{00000000-0005-0000-0000-0000F37D0000}"/>
    <cellStyle name="Note 5 2 2 2 6 2" xfId="32242" xr:uid="{00000000-0005-0000-0000-0000F47D0000}"/>
    <cellStyle name="Note 5 2 2 2 6 2 2" xfId="32243" xr:uid="{00000000-0005-0000-0000-0000F57D0000}"/>
    <cellStyle name="Note 5 2 2 2 6 3" xfId="32244" xr:uid="{00000000-0005-0000-0000-0000F67D0000}"/>
    <cellStyle name="Note 5 2 2 2 7" xfId="32245" xr:uid="{00000000-0005-0000-0000-0000F77D0000}"/>
    <cellStyle name="Note 5 2 2 2 7 2" xfId="32246" xr:uid="{00000000-0005-0000-0000-0000F87D0000}"/>
    <cellStyle name="Note 5 2 2 2 7 2 2" xfId="32247" xr:uid="{00000000-0005-0000-0000-0000F97D0000}"/>
    <cellStyle name="Note 5 2 2 2 7 3" xfId="32248" xr:uid="{00000000-0005-0000-0000-0000FA7D0000}"/>
    <cellStyle name="Note 5 2 2 2 8" xfId="32249" xr:uid="{00000000-0005-0000-0000-0000FB7D0000}"/>
    <cellStyle name="Note 5 2 2 2 8 2" xfId="32250" xr:uid="{00000000-0005-0000-0000-0000FC7D0000}"/>
    <cellStyle name="Note 5 2 2 2 8 2 2" xfId="32251" xr:uid="{00000000-0005-0000-0000-0000FD7D0000}"/>
    <cellStyle name="Note 5 2 2 2 8 3" xfId="32252" xr:uid="{00000000-0005-0000-0000-0000FE7D0000}"/>
    <cellStyle name="Note 5 2 2 2 9" xfId="32253" xr:uid="{00000000-0005-0000-0000-0000FF7D0000}"/>
    <cellStyle name="Note 5 2 2 2 9 2" xfId="32254" xr:uid="{00000000-0005-0000-0000-0000007E0000}"/>
    <cellStyle name="Note 5 2 2 2 9 2 2" xfId="32255" xr:uid="{00000000-0005-0000-0000-0000017E0000}"/>
    <cellStyle name="Note 5 2 2 2 9 3" xfId="32256" xr:uid="{00000000-0005-0000-0000-0000027E0000}"/>
    <cellStyle name="Note 5 2 2 20" xfId="32257" xr:uid="{00000000-0005-0000-0000-0000037E0000}"/>
    <cellStyle name="Note 5 2 2 20 2" xfId="32258" xr:uid="{00000000-0005-0000-0000-0000047E0000}"/>
    <cellStyle name="Note 5 2 2 20 2 2" xfId="32259" xr:uid="{00000000-0005-0000-0000-0000057E0000}"/>
    <cellStyle name="Note 5 2 2 20 3" xfId="32260" xr:uid="{00000000-0005-0000-0000-0000067E0000}"/>
    <cellStyle name="Note 5 2 2 21" xfId="32261" xr:uid="{00000000-0005-0000-0000-0000077E0000}"/>
    <cellStyle name="Note 5 2 2 21 2" xfId="32262" xr:uid="{00000000-0005-0000-0000-0000087E0000}"/>
    <cellStyle name="Note 5 2 2 22" xfId="32263" xr:uid="{00000000-0005-0000-0000-0000097E0000}"/>
    <cellStyle name="Note 5 2 2 23" xfId="32264" xr:uid="{00000000-0005-0000-0000-00000A7E0000}"/>
    <cellStyle name="Note 5 2 2 3" xfId="32265" xr:uid="{00000000-0005-0000-0000-00000B7E0000}"/>
    <cellStyle name="Note 5 2 2 3 10" xfId="32266" xr:uid="{00000000-0005-0000-0000-00000C7E0000}"/>
    <cellStyle name="Note 5 2 2 3 10 2" xfId="32267" xr:uid="{00000000-0005-0000-0000-00000D7E0000}"/>
    <cellStyle name="Note 5 2 2 3 10 2 2" xfId="32268" xr:uid="{00000000-0005-0000-0000-00000E7E0000}"/>
    <cellStyle name="Note 5 2 2 3 10 3" xfId="32269" xr:uid="{00000000-0005-0000-0000-00000F7E0000}"/>
    <cellStyle name="Note 5 2 2 3 11" xfId="32270" xr:uid="{00000000-0005-0000-0000-0000107E0000}"/>
    <cellStyle name="Note 5 2 2 3 11 2" xfId="32271" xr:uid="{00000000-0005-0000-0000-0000117E0000}"/>
    <cellStyle name="Note 5 2 2 3 11 2 2" xfId="32272" xr:uid="{00000000-0005-0000-0000-0000127E0000}"/>
    <cellStyle name="Note 5 2 2 3 11 3" xfId="32273" xr:uid="{00000000-0005-0000-0000-0000137E0000}"/>
    <cellStyle name="Note 5 2 2 3 12" xfId="32274" xr:uid="{00000000-0005-0000-0000-0000147E0000}"/>
    <cellStyle name="Note 5 2 2 3 12 2" xfId="32275" xr:uid="{00000000-0005-0000-0000-0000157E0000}"/>
    <cellStyle name="Note 5 2 2 3 12 2 2" xfId="32276" xr:uid="{00000000-0005-0000-0000-0000167E0000}"/>
    <cellStyle name="Note 5 2 2 3 12 3" xfId="32277" xr:uid="{00000000-0005-0000-0000-0000177E0000}"/>
    <cellStyle name="Note 5 2 2 3 13" xfId="32278" xr:uid="{00000000-0005-0000-0000-0000187E0000}"/>
    <cellStyle name="Note 5 2 2 3 13 2" xfId="32279" xr:uid="{00000000-0005-0000-0000-0000197E0000}"/>
    <cellStyle name="Note 5 2 2 3 13 2 2" xfId="32280" xr:uid="{00000000-0005-0000-0000-00001A7E0000}"/>
    <cellStyle name="Note 5 2 2 3 13 3" xfId="32281" xr:uid="{00000000-0005-0000-0000-00001B7E0000}"/>
    <cellStyle name="Note 5 2 2 3 14" xfId="32282" xr:uid="{00000000-0005-0000-0000-00001C7E0000}"/>
    <cellStyle name="Note 5 2 2 3 14 2" xfId="32283" xr:uid="{00000000-0005-0000-0000-00001D7E0000}"/>
    <cellStyle name="Note 5 2 2 3 14 2 2" xfId="32284" xr:uid="{00000000-0005-0000-0000-00001E7E0000}"/>
    <cellStyle name="Note 5 2 2 3 14 3" xfId="32285" xr:uid="{00000000-0005-0000-0000-00001F7E0000}"/>
    <cellStyle name="Note 5 2 2 3 15" xfId="32286" xr:uid="{00000000-0005-0000-0000-0000207E0000}"/>
    <cellStyle name="Note 5 2 2 3 15 2" xfId="32287" xr:uid="{00000000-0005-0000-0000-0000217E0000}"/>
    <cellStyle name="Note 5 2 2 3 15 2 2" xfId="32288" xr:uid="{00000000-0005-0000-0000-0000227E0000}"/>
    <cellStyle name="Note 5 2 2 3 15 3" xfId="32289" xr:uid="{00000000-0005-0000-0000-0000237E0000}"/>
    <cellStyle name="Note 5 2 2 3 16" xfId="32290" xr:uid="{00000000-0005-0000-0000-0000247E0000}"/>
    <cellStyle name="Note 5 2 2 3 16 2" xfId="32291" xr:uid="{00000000-0005-0000-0000-0000257E0000}"/>
    <cellStyle name="Note 5 2 2 3 16 2 2" xfId="32292" xr:uid="{00000000-0005-0000-0000-0000267E0000}"/>
    <cellStyle name="Note 5 2 2 3 16 3" xfId="32293" xr:uid="{00000000-0005-0000-0000-0000277E0000}"/>
    <cellStyle name="Note 5 2 2 3 17" xfId="32294" xr:uid="{00000000-0005-0000-0000-0000287E0000}"/>
    <cellStyle name="Note 5 2 2 3 17 2" xfId="32295" xr:uid="{00000000-0005-0000-0000-0000297E0000}"/>
    <cellStyle name="Note 5 2 2 3 17 2 2" xfId="32296" xr:uid="{00000000-0005-0000-0000-00002A7E0000}"/>
    <cellStyle name="Note 5 2 2 3 17 3" xfId="32297" xr:uid="{00000000-0005-0000-0000-00002B7E0000}"/>
    <cellStyle name="Note 5 2 2 3 18" xfId="32298" xr:uid="{00000000-0005-0000-0000-00002C7E0000}"/>
    <cellStyle name="Note 5 2 2 3 18 2" xfId="32299" xr:uid="{00000000-0005-0000-0000-00002D7E0000}"/>
    <cellStyle name="Note 5 2 2 3 19" xfId="32300" xr:uid="{00000000-0005-0000-0000-00002E7E0000}"/>
    <cellStyle name="Note 5 2 2 3 2" xfId="32301" xr:uid="{00000000-0005-0000-0000-00002F7E0000}"/>
    <cellStyle name="Note 5 2 2 3 2 10" xfId="32302" xr:uid="{00000000-0005-0000-0000-0000307E0000}"/>
    <cellStyle name="Note 5 2 2 3 2 10 2" xfId="32303" xr:uid="{00000000-0005-0000-0000-0000317E0000}"/>
    <cellStyle name="Note 5 2 2 3 2 10 2 2" xfId="32304" xr:uid="{00000000-0005-0000-0000-0000327E0000}"/>
    <cellStyle name="Note 5 2 2 3 2 10 3" xfId="32305" xr:uid="{00000000-0005-0000-0000-0000337E0000}"/>
    <cellStyle name="Note 5 2 2 3 2 11" xfId="32306" xr:uid="{00000000-0005-0000-0000-0000347E0000}"/>
    <cellStyle name="Note 5 2 2 3 2 11 2" xfId="32307" xr:uid="{00000000-0005-0000-0000-0000357E0000}"/>
    <cellStyle name="Note 5 2 2 3 2 11 2 2" xfId="32308" xr:uid="{00000000-0005-0000-0000-0000367E0000}"/>
    <cellStyle name="Note 5 2 2 3 2 11 3" xfId="32309" xr:uid="{00000000-0005-0000-0000-0000377E0000}"/>
    <cellStyle name="Note 5 2 2 3 2 12" xfId="32310" xr:uid="{00000000-0005-0000-0000-0000387E0000}"/>
    <cellStyle name="Note 5 2 2 3 2 12 2" xfId="32311" xr:uid="{00000000-0005-0000-0000-0000397E0000}"/>
    <cellStyle name="Note 5 2 2 3 2 12 2 2" xfId="32312" xr:uid="{00000000-0005-0000-0000-00003A7E0000}"/>
    <cellStyle name="Note 5 2 2 3 2 12 3" xfId="32313" xr:uid="{00000000-0005-0000-0000-00003B7E0000}"/>
    <cellStyle name="Note 5 2 2 3 2 13" xfId="32314" xr:uid="{00000000-0005-0000-0000-00003C7E0000}"/>
    <cellStyle name="Note 5 2 2 3 2 13 2" xfId="32315" xr:uid="{00000000-0005-0000-0000-00003D7E0000}"/>
    <cellStyle name="Note 5 2 2 3 2 13 2 2" xfId="32316" xr:uid="{00000000-0005-0000-0000-00003E7E0000}"/>
    <cellStyle name="Note 5 2 2 3 2 13 3" xfId="32317" xr:uid="{00000000-0005-0000-0000-00003F7E0000}"/>
    <cellStyle name="Note 5 2 2 3 2 14" xfId="32318" xr:uid="{00000000-0005-0000-0000-0000407E0000}"/>
    <cellStyle name="Note 5 2 2 3 2 14 2" xfId="32319" xr:uid="{00000000-0005-0000-0000-0000417E0000}"/>
    <cellStyle name="Note 5 2 2 3 2 14 2 2" xfId="32320" xr:uid="{00000000-0005-0000-0000-0000427E0000}"/>
    <cellStyle name="Note 5 2 2 3 2 14 3" xfId="32321" xr:uid="{00000000-0005-0000-0000-0000437E0000}"/>
    <cellStyle name="Note 5 2 2 3 2 15" xfId="32322" xr:uid="{00000000-0005-0000-0000-0000447E0000}"/>
    <cellStyle name="Note 5 2 2 3 2 15 2" xfId="32323" xr:uid="{00000000-0005-0000-0000-0000457E0000}"/>
    <cellStyle name="Note 5 2 2 3 2 15 2 2" xfId="32324" xr:uid="{00000000-0005-0000-0000-0000467E0000}"/>
    <cellStyle name="Note 5 2 2 3 2 15 3" xfId="32325" xr:uid="{00000000-0005-0000-0000-0000477E0000}"/>
    <cellStyle name="Note 5 2 2 3 2 16" xfId="32326" xr:uid="{00000000-0005-0000-0000-0000487E0000}"/>
    <cellStyle name="Note 5 2 2 3 2 16 2" xfId="32327" xr:uid="{00000000-0005-0000-0000-0000497E0000}"/>
    <cellStyle name="Note 5 2 2 3 2 16 2 2" xfId="32328" xr:uid="{00000000-0005-0000-0000-00004A7E0000}"/>
    <cellStyle name="Note 5 2 2 3 2 16 3" xfId="32329" xr:uid="{00000000-0005-0000-0000-00004B7E0000}"/>
    <cellStyle name="Note 5 2 2 3 2 17" xfId="32330" xr:uid="{00000000-0005-0000-0000-00004C7E0000}"/>
    <cellStyle name="Note 5 2 2 3 2 17 2" xfId="32331" xr:uid="{00000000-0005-0000-0000-00004D7E0000}"/>
    <cellStyle name="Note 5 2 2 3 2 17 2 2" xfId="32332" xr:uid="{00000000-0005-0000-0000-00004E7E0000}"/>
    <cellStyle name="Note 5 2 2 3 2 17 3" xfId="32333" xr:uid="{00000000-0005-0000-0000-00004F7E0000}"/>
    <cellStyle name="Note 5 2 2 3 2 18" xfId="32334" xr:uid="{00000000-0005-0000-0000-0000507E0000}"/>
    <cellStyle name="Note 5 2 2 3 2 18 2" xfId="32335" xr:uid="{00000000-0005-0000-0000-0000517E0000}"/>
    <cellStyle name="Note 5 2 2 3 2 18 2 2" xfId="32336" xr:uid="{00000000-0005-0000-0000-0000527E0000}"/>
    <cellStyle name="Note 5 2 2 3 2 18 3" xfId="32337" xr:uid="{00000000-0005-0000-0000-0000537E0000}"/>
    <cellStyle name="Note 5 2 2 3 2 19" xfId="32338" xr:uid="{00000000-0005-0000-0000-0000547E0000}"/>
    <cellStyle name="Note 5 2 2 3 2 19 2" xfId="32339" xr:uid="{00000000-0005-0000-0000-0000557E0000}"/>
    <cellStyle name="Note 5 2 2 3 2 19 2 2" xfId="32340" xr:uid="{00000000-0005-0000-0000-0000567E0000}"/>
    <cellStyle name="Note 5 2 2 3 2 19 3" xfId="32341" xr:uid="{00000000-0005-0000-0000-0000577E0000}"/>
    <cellStyle name="Note 5 2 2 3 2 2" xfId="32342" xr:uid="{00000000-0005-0000-0000-0000587E0000}"/>
    <cellStyle name="Note 5 2 2 3 2 2 2" xfId="32343" xr:uid="{00000000-0005-0000-0000-0000597E0000}"/>
    <cellStyle name="Note 5 2 2 3 2 2 2 2" xfId="32344" xr:uid="{00000000-0005-0000-0000-00005A7E0000}"/>
    <cellStyle name="Note 5 2 2 3 2 2 3" xfId="32345" xr:uid="{00000000-0005-0000-0000-00005B7E0000}"/>
    <cellStyle name="Note 5 2 2 3 2 2 4" xfId="32346" xr:uid="{00000000-0005-0000-0000-00005C7E0000}"/>
    <cellStyle name="Note 5 2 2 3 2 20" xfId="32347" xr:uid="{00000000-0005-0000-0000-00005D7E0000}"/>
    <cellStyle name="Note 5 2 2 3 2 20 2" xfId="32348" xr:uid="{00000000-0005-0000-0000-00005E7E0000}"/>
    <cellStyle name="Note 5 2 2 3 2 20 2 2" xfId="32349" xr:uid="{00000000-0005-0000-0000-00005F7E0000}"/>
    <cellStyle name="Note 5 2 2 3 2 20 3" xfId="32350" xr:uid="{00000000-0005-0000-0000-0000607E0000}"/>
    <cellStyle name="Note 5 2 2 3 2 21" xfId="32351" xr:uid="{00000000-0005-0000-0000-0000617E0000}"/>
    <cellStyle name="Note 5 2 2 3 2 21 2" xfId="32352" xr:uid="{00000000-0005-0000-0000-0000627E0000}"/>
    <cellStyle name="Note 5 2 2 3 2 22" xfId="32353" xr:uid="{00000000-0005-0000-0000-0000637E0000}"/>
    <cellStyle name="Note 5 2 2 3 2 23" xfId="32354" xr:uid="{00000000-0005-0000-0000-0000647E0000}"/>
    <cellStyle name="Note 5 2 2 3 2 3" xfId="32355" xr:uid="{00000000-0005-0000-0000-0000657E0000}"/>
    <cellStyle name="Note 5 2 2 3 2 3 2" xfId="32356" xr:uid="{00000000-0005-0000-0000-0000667E0000}"/>
    <cellStyle name="Note 5 2 2 3 2 3 2 2" xfId="32357" xr:uid="{00000000-0005-0000-0000-0000677E0000}"/>
    <cellStyle name="Note 5 2 2 3 2 3 3" xfId="32358" xr:uid="{00000000-0005-0000-0000-0000687E0000}"/>
    <cellStyle name="Note 5 2 2 3 2 3 4" xfId="32359" xr:uid="{00000000-0005-0000-0000-0000697E0000}"/>
    <cellStyle name="Note 5 2 2 3 2 4" xfId="32360" xr:uid="{00000000-0005-0000-0000-00006A7E0000}"/>
    <cellStyle name="Note 5 2 2 3 2 4 2" xfId="32361" xr:uid="{00000000-0005-0000-0000-00006B7E0000}"/>
    <cellStyle name="Note 5 2 2 3 2 4 2 2" xfId="32362" xr:uid="{00000000-0005-0000-0000-00006C7E0000}"/>
    <cellStyle name="Note 5 2 2 3 2 4 3" xfId="32363" xr:uid="{00000000-0005-0000-0000-00006D7E0000}"/>
    <cellStyle name="Note 5 2 2 3 2 5" xfId="32364" xr:uid="{00000000-0005-0000-0000-00006E7E0000}"/>
    <cellStyle name="Note 5 2 2 3 2 5 2" xfId="32365" xr:uid="{00000000-0005-0000-0000-00006F7E0000}"/>
    <cellStyle name="Note 5 2 2 3 2 5 2 2" xfId="32366" xr:uid="{00000000-0005-0000-0000-0000707E0000}"/>
    <cellStyle name="Note 5 2 2 3 2 5 3" xfId="32367" xr:uid="{00000000-0005-0000-0000-0000717E0000}"/>
    <cellStyle name="Note 5 2 2 3 2 6" xfId="32368" xr:uid="{00000000-0005-0000-0000-0000727E0000}"/>
    <cellStyle name="Note 5 2 2 3 2 6 2" xfId="32369" xr:uid="{00000000-0005-0000-0000-0000737E0000}"/>
    <cellStyle name="Note 5 2 2 3 2 6 2 2" xfId="32370" xr:uid="{00000000-0005-0000-0000-0000747E0000}"/>
    <cellStyle name="Note 5 2 2 3 2 6 3" xfId="32371" xr:uid="{00000000-0005-0000-0000-0000757E0000}"/>
    <cellStyle name="Note 5 2 2 3 2 7" xfId="32372" xr:uid="{00000000-0005-0000-0000-0000767E0000}"/>
    <cellStyle name="Note 5 2 2 3 2 7 2" xfId="32373" xr:uid="{00000000-0005-0000-0000-0000777E0000}"/>
    <cellStyle name="Note 5 2 2 3 2 7 2 2" xfId="32374" xr:uid="{00000000-0005-0000-0000-0000787E0000}"/>
    <cellStyle name="Note 5 2 2 3 2 7 3" xfId="32375" xr:uid="{00000000-0005-0000-0000-0000797E0000}"/>
    <cellStyle name="Note 5 2 2 3 2 8" xfId="32376" xr:uid="{00000000-0005-0000-0000-00007A7E0000}"/>
    <cellStyle name="Note 5 2 2 3 2 8 2" xfId="32377" xr:uid="{00000000-0005-0000-0000-00007B7E0000}"/>
    <cellStyle name="Note 5 2 2 3 2 8 2 2" xfId="32378" xr:uid="{00000000-0005-0000-0000-00007C7E0000}"/>
    <cellStyle name="Note 5 2 2 3 2 8 3" xfId="32379" xr:uid="{00000000-0005-0000-0000-00007D7E0000}"/>
    <cellStyle name="Note 5 2 2 3 2 9" xfId="32380" xr:uid="{00000000-0005-0000-0000-00007E7E0000}"/>
    <cellStyle name="Note 5 2 2 3 2 9 2" xfId="32381" xr:uid="{00000000-0005-0000-0000-00007F7E0000}"/>
    <cellStyle name="Note 5 2 2 3 2 9 2 2" xfId="32382" xr:uid="{00000000-0005-0000-0000-0000807E0000}"/>
    <cellStyle name="Note 5 2 2 3 2 9 3" xfId="32383" xr:uid="{00000000-0005-0000-0000-0000817E0000}"/>
    <cellStyle name="Note 5 2 2 3 20" xfId="32384" xr:uid="{00000000-0005-0000-0000-0000827E0000}"/>
    <cellStyle name="Note 5 2 2 3 3" xfId="32385" xr:uid="{00000000-0005-0000-0000-0000837E0000}"/>
    <cellStyle name="Note 5 2 2 3 3 2" xfId="32386" xr:uid="{00000000-0005-0000-0000-0000847E0000}"/>
    <cellStyle name="Note 5 2 2 3 3 2 2" xfId="32387" xr:uid="{00000000-0005-0000-0000-0000857E0000}"/>
    <cellStyle name="Note 5 2 2 3 3 3" xfId="32388" xr:uid="{00000000-0005-0000-0000-0000867E0000}"/>
    <cellStyle name="Note 5 2 2 3 3 4" xfId="32389" xr:uid="{00000000-0005-0000-0000-0000877E0000}"/>
    <cellStyle name="Note 5 2 2 3 4" xfId="32390" xr:uid="{00000000-0005-0000-0000-0000887E0000}"/>
    <cellStyle name="Note 5 2 2 3 4 2" xfId="32391" xr:uid="{00000000-0005-0000-0000-0000897E0000}"/>
    <cellStyle name="Note 5 2 2 3 4 2 2" xfId="32392" xr:uid="{00000000-0005-0000-0000-00008A7E0000}"/>
    <cellStyle name="Note 5 2 2 3 4 3" xfId="32393" xr:uid="{00000000-0005-0000-0000-00008B7E0000}"/>
    <cellStyle name="Note 5 2 2 3 4 4" xfId="32394" xr:uid="{00000000-0005-0000-0000-00008C7E0000}"/>
    <cellStyle name="Note 5 2 2 3 5" xfId="32395" xr:uid="{00000000-0005-0000-0000-00008D7E0000}"/>
    <cellStyle name="Note 5 2 2 3 5 2" xfId="32396" xr:uid="{00000000-0005-0000-0000-00008E7E0000}"/>
    <cellStyle name="Note 5 2 2 3 5 2 2" xfId="32397" xr:uid="{00000000-0005-0000-0000-00008F7E0000}"/>
    <cellStyle name="Note 5 2 2 3 5 3" xfId="32398" xr:uid="{00000000-0005-0000-0000-0000907E0000}"/>
    <cellStyle name="Note 5 2 2 3 6" xfId="32399" xr:uid="{00000000-0005-0000-0000-0000917E0000}"/>
    <cellStyle name="Note 5 2 2 3 6 2" xfId="32400" xr:uid="{00000000-0005-0000-0000-0000927E0000}"/>
    <cellStyle name="Note 5 2 2 3 6 2 2" xfId="32401" xr:uid="{00000000-0005-0000-0000-0000937E0000}"/>
    <cellStyle name="Note 5 2 2 3 6 3" xfId="32402" xr:uid="{00000000-0005-0000-0000-0000947E0000}"/>
    <cellStyle name="Note 5 2 2 3 7" xfId="32403" xr:uid="{00000000-0005-0000-0000-0000957E0000}"/>
    <cellStyle name="Note 5 2 2 3 7 2" xfId="32404" xr:uid="{00000000-0005-0000-0000-0000967E0000}"/>
    <cellStyle name="Note 5 2 2 3 7 2 2" xfId="32405" xr:uid="{00000000-0005-0000-0000-0000977E0000}"/>
    <cellStyle name="Note 5 2 2 3 7 3" xfId="32406" xr:uid="{00000000-0005-0000-0000-0000987E0000}"/>
    <cellStyle name="Note 5 2 2 3 8" xfId="32407" xr:uid="{00000000-0005-0000-0000-0000997E0000}"/>
    <cellStyle name="Note 5 2 2 3 8 2" xfId="32408" xr:uid="{00000000-0005-0000-0000-00009A7E0000}"/>
    <cellStyle name="Note 5 2 2 3 8 2 2" xfId="32409" xr:uid="{00000000-0005-0000-0000-00009B7E0000}"/>
    <cellStyle name="Note 5 2 2 3 8 3" xfId="32410" xr:uid="{00000000-0005-0000-0000-00009C7E0000}"/>
    <cellStyle name="Note 5 2 2 3 9" xfId="32411" xr:uid="{00000000-0005-0000-0000-00009D7E0000}"/>
    <cellStyle name="Note 5 2 2 3 9 2" xfId="32412" xr:uid="{00000000-0005-0000-0000-00009E7E0000}"/>
    <cellStyle name="Note 5 2 2 3 9 2 2" xfId="32413" xr:uid="{00000000-0005-0000-0000-00009F7E0000}"/>
    <cellStyle name="Note 5 2 2 3 9 3" xfId="32414" xr:uid="{00000000-0005-0000-0000-0000A07E0000}"/>
    <cellStyle name="Note 5 2 2 4" xfId="32415" xr:uid="{00000000-0005-0000-0000-0000A17E0000}"/>
    <cellStyle name="Note 5 2 2 4 10" xfId="32416" xr:uid="{00000000-0005-0000-0000-0000A27E0000}"/>
    <cellStyle name="Note 5 2 2 4 10 2" xfId="32417" xr:uid="{00000000-0005-0000-0000-0000A37E0000}"/>
    <cellStyle name="Note 5 2 2 4 10 2 2" xfId="32418" xr:uid="{00000000-0005-0000-0000-0000A47E0000}"/>
    <cellStyle name="Note 5 2 2 4 10 3" xfId="32419" xr:uid="{00000000-0005-0000-0000-0000A57E0000}"/>
    <cellStyle name="Note 5 2 2 4 11" xfId="32420" xr:uid="{00000000-0005-0000-0000-0000A67E0000}"/>
    <cellStyle name="Note 5 2 2 4 11 2" xfId="32421" xr:uid="{00000000-0005-0000-0000-0000A77E0000}"/>
    <cellStyle name="Note 5 2 2 4 11 2 2" xfId="32422" xr:uid="{00000000-0005-0000-0000-0000A87E0000}"/>
    <cellStyle name="Note 5 2 2 4 11 3" xfId="32423" xr:uid="{00000000-0005-0000-0000-0000A97E0000}"/>
    <cellStyle name="Note 5 2 2 4 12" xfId="32424" xr:uid="{00000000-0005-0000-0000-0000AA7E0000}"/>
    <cellStyle name="Note 5 2 2 4 12 2" xfId="32425" xr:uid="{00000000-0005-0000-0000-0000AB7E0000}"/>
    <cellStyle name="Note 5 2 2 4 12 2 2" xfId="32426" xr:uid="{00000000-0005-0000-0000-0000AC7E0000}"/>
    <cellStyle name="Note 5 2 2 4 12 3" xfId="32427" xr:uid="{00000000-0005-0000-0000-0000AD7E0000}"/>
    <cellStyle name="Note 5 2 2 4 13" xfId="32428" xr:uid="{00000000-0005-0000-0000-0000AE7E0000}"/>
    <cellStyle name="Note 5 2 2 4 13 2" xfId="32429" xr:uid="{00000000-0005-0000-0000-0000AF7E0000}"/>
    <cellStyle name="Note 5 2 2 4 13 2 2" xfId="32430" xr:uid="{00000000-0005-0000-0000-0000B07E0000}"/>
    <cellStyle name="Note 5 2 2 4 13 3" xfId="32431" xr:uid="{00000000-0005-0000-0000-0000B17E0000}"/>
    <cellStyle name="Note 5 2 2 4 14" xfId="32432" xr:uid="{00000000-0005-0000-0000-0000B27E0000}"/>
    <cellStyle name="Note 5 2 2 4 14 2" xfId="32433" xr:uid="{00000000-0005-0000-0000-0000B37E0000}"/>
    <cellStyle name="Note 5 2 2 4 14 2 2" xfId="32434" xr:uid="{00000000-0005-0000-0000-0000B47E0000}"/>
    <cellStyle name="Note 5 2 2 4 14 3" xfId="32435" xr:uid="{00000000-0005-0000-0000-0000B57E0000}"/>
    <cellStyle name="Note 5 2 2 4 15" xfId="32436" xr:uid="{00000000-0005-0000-0000-0000B67E0000}"/>
    <cellStyle name="Note 5 2 2 4 15 2" xfId="32437" xr:uid="{00000000-0005-0000-0000-0000B77E0000}"/>
    <cellStyle name="Note 5 2 2 4 15 2 2" xfId="32438" xr:uid="{00000000-0005-0000-0000-0000B87E0000}"/>
    <cellStyle name="Note 5 2 2 4 15 3" xfId="32439" xr:uid="{00000000-0005-0000-0000-0000B97E0000}"/>
    <cellStyle name="Note 5 2 2 4 16" xfId="32440" xr:uid="{00000000-0005-0000-0000-0000BA7E0000}"/>
    <cellStyle name="Note 5 2 2 4 16 2" xfId="32441" xr:uid="{00000000-0005-0000-0000-0000BB7E0000}"/>
    <cellStyle name="Note 5 2 2 4 16 2 2" xfId="32442" xr:uid="{00000000-0005-0000-0000-0000BC7E0000}"/>
    <cellStyle name="Note 5 2 2 4 16 3" xfId="32443" xr:uid="{00000000-0005-0000-0000-0000BD7E0000}"/>
    <cellStyle name="Note 5 2 2 4 17" xfId="32444" xr:uid="{00000000-0005-0000-0000-0000BE7E0000}"/>
    <cellStyle name="Note 5 2 2 4 17 2" xfId="32445" xr:uid="{00000000-0005-0000-0000-0000BF7E0000}"/>
    <cellStyle name="Note 5 2 2 4 17 2 2" xfId="32446" xr:uid="{00000000-0005-0000-0000-0000C07E0000}"/>
    <cellStyle name="Note 5 2 2 4 17 3" xfId="32447" xr:uid="{00000000-0005-0000-0000-0000C17E0000}"/>
    <cellStyle name="Note 5 2 2 4 18" xfId="32448" xr:uid="{00000000-0005-0000-0000-0000C27E0000}"/>
    <cellStyle name="Note 5 2 2 4 18 2" xfId="32449" xr:uid="{00000000-0005-0000-0000-0000C37E0000}"/>
    <cellStyle name="Note 5 2 2 4 18 2 2" xfId="32450" xr:uid="{00000000-0005-0000-0000-0000C47E0000}"/>
    <cellStyle name="Note 5 2 2 4 18 3" xfId="32451" xr:uid="{00000000-0005-0000-0000-0000C57E0000}"/>
    <cellStyle name="Note 5 2 2 4 19" xfId="32452" xr:uid="{00000000-0005-0000-0000-0000C67E0000}"/>
    <cellStyle name="Note 5 2 2 4 19 2" xfId="32453" xr:uid="{00000000-0005-0000-0000-0000C77E0000}"/>
    <cellStyle name="Note 5 2 2 4 19 2 2" xfId="32454" xr:uid="{00000000-0005-0000-0000-0000C87E0000}"/>
    <cellStyle name="Note 5 2 2 4 19 3" xfId="32455" xr:uid="{00000000-0005-0000-0000-0000C97E0000}"/>
    <cellStyle name="Note 5 2 2 4 2" xfId="32456" xr:uid="{00000000-0005-0000-0000-0000CA7E0000}"/>
    <cellStyle name="Note 5 2 2 4 2 10" xfId="32457" xr:uid="{00000000-0005-0000-0000-0000CB7E0000}"/>
    <cellStyle name="Note 5 2 2 4 2 10 2" xfId="32458" xr:uid="{00000000-0005-0000-0000-0000CC7E0000}"/>
    <cellStyle name="Note 5 2 2 4 2 10 2 2" xfId="32459" xr:uid="{00000000-0005-0000-0000-0000CD7E0000}"/>
    <cellStyle name="Note 5 2 2 4 2 10 3" xfId="32460" xr:uid="{00000000-0005-0000-0000-0000CE7E0000}"/>
    <cellStyle name="Note 5 2 2 4 2 11" xfId="32461" xr:uid="{00000000-0005-0000-0000-0000CF7E0000}"/>
    <cellStyle name="Note 5 2 2 4 2 11 2" xfId="32462" xr:uid="{00000000-0005-0000-0000-0000D07E0000}"/>
    <cellStyle name="Note 5 2 2 4 2 11 2 2" xfId="32463" xr:uid="{00000000-0005-0000-0000-0000D17E0000}"/>
    <cellStyle name="Note 5 2 2 4 2 11 3" xfId="32464" xr:uid="{00000000-0005-0000-0000-0000D27E0000}"/>
    <cellStyle name="Note 5 2 2 4 2 12" xfId="32465" xr:uid="{00000000-0005-0000-0000-0000D37E0000}"/>
    <cellStyle name="Note 5 2 2 4 2 12 2" xfId="32466" xr:uid="{00000000-0005-0000-0000-0000D47E0000}"/>
    <cellStyle name="Note 5 2 2 4 2 12 2 2" xfId="32467" xr:uid="{00000000-0005-0000-0000-0000D57E0000}"/>
    <cellStyle name="Note 5 2 2 4 2 12 3" xfId="32468" xr:uid="{00000000-0005-0000-0000-0000D67E0000}"/>
    <cellStyle name="Note 5 2 2 4 2 13" xfId="32469" xr:uid="{00000000-0005-0000-0000-0000D77E0000}"/>
    <cellStyle name="Note 5 2 2 4 2 13 2" xfId="32470" xr:uid="{00000000-0005-0000-0000-0000D87E0000}"/>
    <cellStyle name="Note 5 2 2 4 2 13 2 2" xfId="32471" xr:uid="{00000000-0005-0000-0000-0000D97E0000}"/>
    <cellStyle name="Note 5 2 2 4 2 13 3" xfId="32472" xr:uid="{00000000-0005-0000-0000-0000DA7E0000}"/>
    <cellStyle name="Note 5 2 2 4 2 14" xfId="32473" xr:uid="{00000000-0005-0000-0000-0000DB7E0000}"/>
    <cellStyle name="Note 5 2 2 4 2 14 2" xfId="32474" xr:uid="{00000000-0005-0000-0000-0000DC7E0000}"/>
    <cellStyle name="Note 5 2 2 4 2 14 2 2" xfId="32475" xr:uid="{00000000-0005-0000-0000-0000DD7E0000}"/>
    <cellStyle name="Note 5 2 2 4 2 14 3" xfId="32476" xr:uid="{00000000-0005-0000-0000-0000DE7E0000}"/>
    <cellStyle name="Note 5 2 2 4 2 15" xfId="32477" xr:uid="{00000000-0005-0000-0000-0000DF7E0000}"/>
    <cellStyle name="Note 5 2 2 4 2 15 2" xfId="32478" xr:uid="{00000000-0005-0000-0000-0000E07E0000}"/>
    <cellStyle name="Note 5 2 2 4 2 15 2 2" xfId="32479" xr:uid="{00000000-0005-0000-0000-0000E17E0000}"/>
    <cellStyle name="Note 5 2 2 4 2 15 3" xfId="32480" xr:uid="{00000000-0005-0000-0000-0000E27E0000}"/>
    <cellStyle name="Note 5 2 2 4 2 16" xfId="32481" xr:uid="{00000000-0005-0000-0000-0000E37E0000}"/>
    <cellStyle name="Note 5 2 2 4 2 16 2" xfId="32482" xr:uid="{00000000-0005-0000-0000-0000E47E0000}"/>
    <cellStyle name="Note 5 2 2 4 2 16 2 2" xfId="32483" xr:uid="{00000000-0005-0000-0000-0000E57E0000}"/>
    <cellStyle name="Note 5 2 2 4 2 16 3" xfId="32484" xr:uid="{00000000-0005-0000-0000-0000E67E0000}"/>
    <cellStyle name="Note 5 2 2 4 2 17" xfId="32485" xr:uid="{00000000-0005-0000-0000-0000E77E0000}"/>
    <cellStyle name="Note 5 2 2 4 2 17 2" xfId="32486" xr:uid="{00000000-0005-0000-0000-0000E87E0000}"/>
    <cellStyle name="Note 5 2 2 4 2 17 2 2" xfId="32487" xr:uid="{00000000-0005-0000-0000-0000E97E0000}"/>
    <cellStyle name="Note 5 2 2 4 2 17 3" xfId="32488" xr:uid="{00000000-0005-0000-0000-0000EA7E0000}"/>
    <cellStyle name="Note 5 2 2 4 2 18" xfId="32489" xr:uid="{00000000-0005-0000-0000-0000EB7E0000}"/>
    <cellStyle name="Note 5 2 2 4 2 18 2" xfId="32490" xr:uid="{00000000-0005-0000-0000-0000EC7E0000}"/>
    <cellStyle name="Note 5 2 2 4 2 18 2 2" xfId="32491" xr:uid="{00000000-0005-0000-0000-0000ED7E0000}"/>
    <cellStyle name="Note 5 2 2 4 2 18 3" xfId="32492" xr:uid="{00000000-0005-0000-0000-0000EE7E0000}"/>
    <cellStyle name="Note 5 2 2 4 2 19" xfId="32493" xr:uid="{00000000-0005-0000-0000-0000EF7E0000}"/>
    <cellStyle name="Note 5 2 2 4 2 19 2" xfId="32494" xr:uid="{00000000-0005-0000-0000-0000F07E0000}"/>
    <cellStyle name="Note 5 2 2 4 2 19 2 2" xfId="32495" xr:uid="{00000000-0005-0000-0000-0000F17E0000}"/>
    <cellStyle name="Note 5 2 2 4 2 19 3" xfId="32496" xr:uid="{00000000-0005-0000-0000-0000F27E0000}"/>
    <cellStyle name="Note 5 2 2 4 2 2" xfId="32497" xr:uid="{00000000-0005-0000-0000-0000F37E0000}"/>
    <cellStyle name="Note 5 2 2 4 2 2 2" xfId="32498" xr:uid="{00000000-0005-0000-0000-0000F47E0000}"/>
    <cellStyle name="Note 5 2 2 4 2 2 2 2" xfId="32499" xr:uid="{00000000-0005-0000-0000-0000F57E0000}"/>
    <cellStyle name="Note 5 2 2 4 2 2 3" xfId="32500" xr:uid="{00000000-0005-0000-0000-0000F67E0000}"/>
    <cellStyle name="Note 5 2 2 4 2 2 4" xfId="32501" xr:uid="{00000000-0005-0000-0000-0000F77E0000}"/>
    <cellStyle name="Note 5 2 2 4 2 20" xfId="32502" xr:uid="{00000000-0005-0000-0000-0000F87E0000}"/>
    <cellStyle name="Note 5 2 2 4 2 20 2" xfId="32503" xr:uid="{00000000-0005-0000-0000-0000F97E0000}"/>
    <cellStyle name="Note 5 2 2 4 2 20 2 2" xfId="32504" xr:uid="{00000000-0005-0000-0000-0000FA7E0000}"/>
    <cellStyle name="Note 5 2 2 4 2 20 3" xfId="32505" xr:uid="{00000000-0005-0000-0000-0000FB7E0000}"/>
    <cellStyle name="Note 5 2 2 4 2 21" xfId="32506" xr:uid="{00000000-0005-0000-0000-0000FC7E0000}"/>
    <cellStyle name="Note 5 2 2 4 2 21 2" xfId="32507" xr:uid="{00000000-0005-0000-0000-0000FD7E0000}"/>
    <cellStyle name="Note 5 2 2 4 2 22" xfId="32508" xr:uid="{00000000-0005-0000-0000-0000FE7E0000}"/>
    <cellStyle name="Note 5 2 2 4 2 23" xfId="32509" xr:uid="{00000000-0005-0000-0000-0000FF7E0000}"/>
    <cellStyle name="Note 5 2 2 4 2 3" xfId="32510" xr:uid="{00000000-0005-0000-0000-0000007F0000}"/>
    <cellStyle name="Note 5 2 2 4 2 3 2" xfId="32511" xr:uid="{00000000-0005-0000-0000-0000017F0000}"/>
    <cellStyle name="Note 5 2 2 4 2 3 2 2" xfId="32512" xr:uid="{00000000-0005-0000-0000-0000027F0000}"/>
    <cellStyle name="Note 5 2 2 4 2 3 3" xfId="32513" xr:uid="{00000000-0005-0000-0000-0000037F0000}"/>
    <cellStyle name="Note 5 2 2 4 2 4" xfId="32514" xr:uid="{00000000-0005-0000-0000-0000047F0000}"/>
    <cellStyle name="Note 5 2 2 4 2 4 2" xfId="32515" xr:uid="{00000000-0005-0000-0000-0000057F0000}"/>
    <cellStyle name="Note 5 2 2 4 2 4 2 2" xfId="32516" xr:uid="{00000000-0005-0000-0000-0000067F0000}"/>
    <cellStyle name="Note 5 2 2 4 2 4 3" xfId="32517" xr:uid="{00000000-0005-0000-0000-0000077F0000}"/>
    <cellStyle name="Note 5 2 2 4 2 5" xfId="32518" xr:uid="{00000000-0005-0000-0000-0000087F0000}"/>
    <cellStyle name="Note 5 2 2 4 2 5 2" xfId="32519" xr:uid="{00000000-0005-0000-0000-0000097F0000}"/>
    <cellStyle name="Note 5 2 2 4 2 5 2 2" xfId="32520" xr:uid="{00000000-0005-0000-0000-00000A7F0000}"/>
    <cellStyle name="Note 5 2 2 4 2 5 3" xfId="32521" xr:uid="{00000000-0005-0000-0000-00000B7F0000}"/>
    <cellStyle name="Note 5 2 2 4 2 6" xfId="32522" xr:uid="{00000000-0005-0000-0000-00000C7F0000}"/>
    <cellStyle name="Note 5 2 2 4 2 6 2" xfId="32523" xr:uid="{00000000-0005-0000-0000-00000D7F0000}"/>
    <cellStyle name="Note 5 2 2 4 2 6 2 2" xfId="32524" xr:uid="{00000000-0005-0000-0000-00000E7F0000}"/>
    <cellStyle name="Note 5 2 2 4 2 6 3" xfId="32525" xr:uid="{00000000-0005-0000-0000-00000F7F0000}"/>
    <cellStyle name="Note 5 2 2 4 2 7" xfId="32526" xr:uid="{00000000-0005-0000-0000-0000107F0000}"/>
    <cellStyle name="Note 5 2 2 4 2 7 2" xfId="32527" xr:uid="{00000000-0005-0000-0000-0000117F0000}"/>
    <cellStyle name="Note 5 2 2 4 2 7 2 2" xfId="32528" xr:uid="{00000000-0005-0000-0000-0000127F0000}"/>
    <cellStyle name="Note 5 2 2 4 2 7 3" xfId="32529" xr:uid="{00000000-0005-0000-0000-0000137F0000}"/>
    <cellStyle name="Note 5 2 2 4 2 8" xfId="32530" xr:uid="{00000000-0005-0000-0000-0000147F0000}"/>
    <cellStyle name="Note 5 2 2 4 2 8 2" xfId="32531" xr:uid="{00000000-0005-0000-0000-0000157F0000}"/>
    <cellStyle name="Note 5 2 2 4 2 8 2 2" xfId="32532" xr:uid="{00000000-0005-0000-0000-0000167F0000}"/>
    <cellStyle name="Note 5 2 2 4 2 8 3" xfId="32533" xr:uid="{00000000-0005-0000-0000-0000177F0000}"/>
    <cellStyle name="Note 5 2 2 4 2 9" xfId="32534" xr:uid="{00000000-0005-0000-0000-0000187F0000}"/>
    <cellStyle name="Note 5 2 2 4 2 9 2" xfId="32535" xr:uid="{00000000-0005-0000-0000-0000197F0000}"/>
    <cellStyle name="Note 5 2 2 4 2 9 2 2" xfId="32536" xr:uid="{00000000-0005-0000-0000-00001A7F0000}"/>
    <cellStyle name="Note 5 2 2 4 2 9 3" xfId="32537" xr:uid="{00000000-0005-0000-0000-00001B7F0000}"/>
    <cellStyle name="Note 5 2 2 4 20" xfId="32538" xr:uid="{00000000-0005-0000-0000-00001C7F0000}"/>
    <cellStyle name="Note 5 2 2 4 20 2" xfId="32539" xr:uid="{00000000-0005-0000-0000-00001D7F0000}"/>
    <cellStyle name="Note 5 2 2 4 20 2 2" xfId="32540" xr:uid="{00000000-0005-0000-0000-00001E7F0000}"/>
    <cellStyle name="Note 5 2 2 4 20 3" xfId="32541" xr:uid="{00000000-0005-0000-0000-00001F7F0000}"/>
    <cellStyle name="Note 5 2 2 4 21" xfId="32542" xr:uid="{00000000-0005-0000-0000-0000207F0000}"/>
    <cellStyle name="Note 5 2 2 4 21 2" xfId="32543" xr:uid="{00000000-0005-0000-0000-0000217F0000}"/>
    <cellStyle name="Note 5 2 2 4 21 2 2" xfId="32544" xr:uid="{00000000-0005-0000-0000-0000227F0000}"/>
    <cellStyle name="Note 5 2 2 4 21 3" xfId="32545" xr:uid="{00000000-0005-0000-0000-0000237F0000}"/>
    <cellStyle name="Note 5 2 2 4 22" xfId="32546" xr:uid="{00000000-0005-0000-0000-0000247F0000}"/>
    <cellStyle name="Note 5 2 2 4 22 2" xfId="32547" xr:uid="{00000000-0005-0000-0000-0000257F0000}"/>
    <cellStyle name="Note 5 2 2 4 23" xfId="32548" xr:uid="{00000000-0005-0000-0000-0000267F0000}"/>
    <cellStyle name="Note 5 2 2 4 24" xfId="32549" xr:uid="{00000000-0005-0000-0000-0000277F0000}"/>
    <cellStyle name="Note 5 2 2 4 3" xfId="32550" xr:uid="{00000000-0005-0000-0000-0000287F0000}"/>
    <cellStyle name="Note 5 2 2 4 3 2" xfId="32551" xr:uid="{00000000-0005-0000-0000-0000297F0000}"/>
    <cellStyle name="Note 5 2 2 4 3 2 2" xfId="32552" xr:uid="{00000000-0005-0000-0000-00002A7F0000}"/>
    <cellStyle name="Note 5 2 2 4 3 3" xfId="32553" xr:uid="{00000000-0005-0000-0000-00002B7F0000}"/>
    <cellStyle name="Note 5 2 2 4 3 4" xfId="32554" xr:uid="{00000000-0005-0000-0000-00002C7F0000}"/>
    <cellStyle name="Note 5 2 2 4 4" xfId="32555" xr:uid="{00000000-0005-0000-0000-00002D7F0000}"/>
    <cellStyle name="Note 5 2 2 4 4 2" xfId="32556" xr:uid="{00000000-0005-0000-0000-00002E7F0000}"/>
    <cellStyle name="Note 5 2 2 4 4 2 2" xfId="32557" xr:uid="{00000000-0005-0000-0000-00002F7F0000}"/>
    <cellStyle name="Note 5 2 2 4 4 3" xfId="32558" xr:uid="{00000000-0005-0000-0000-0000307F0000}"/>
    <cellStyle name="Note 5 2 2 4 4 4" xfId="32559" xr:uid="{00000000-0005-0000-0000-0000317F0000}"/>
    <cellStyle name="Note 5 2 2 4 5" xfId="32560" xr:uid="{00000000-0005-0000-0000-0000327F0000}"/>
    <cellStyle name="Note 5 2 2 4 5 2" xfId="32561" xr:uid="{00000000-0005-0000-0000-0000337F0000}"/>
    <cellStyle name="Note 5 2 2 4 5 2 2" xfId="32562" xr:uid="{00000000-0005-0000-0000-0000347F0000}"/>
    <cellStyle name="Note 5 2 2 4 5 3" xfId="32563" xr:uid="{00000000-0005-0000-0000-0000357F0000}"/>
    <cellStyle name="Note 5 2 2 4 6" xfId="32564" xr:uid="{00000000-0005-0000-0000-0000367F0000}"/>
    <cellStyle name="Note 5 2 2 4 6 2" xfId="32565" xr:uid="{00000000-0005-0000-0000-0000377F0000}"/>
    <cellStyle name="Note 5 2 2 4 6 2 2" xfId="32566" xr:uid="{00000000-0005-0000-0000-0000387F0000}"/>
    <cellStyle name="Note 5 2 2 4 6 3" xfId="32567" xr:uid="{00000000-0005-0000-0000-0000397F0000}"/>
    <cellStyle name="Note 5 2 2 4 7" xfId="32568" xr:uid="{00000000-0005-0000-0000-00003A7F0000}"/>
    <cellStyle name="Note 5 2 2 4 7 2" xfId="32569" xr:uid="{00000000-0005-0000-0000-00003B7F0000}"/>
    <cellStyle name="Note 5 2 2 4 7 2 2" xfId="32570" xr:uid="{00000000-0005-0000-0000-00003C7F0000}"/>
    <cellStyle name="Note 5 2 2 4 7 3" xfId="32571" xr:uid="{00000000-0005-0000-0000-00003D7F0000}"/>
    <cellStyle name="Note 5 2 2 4 8" xfId="32572" xr:uid="{00000000-0005-0000-0000-00003E7F0000}"/>
    <cellStyle name="Note 5 2 2 4 8 2" xfId="32573" xr:uid="{00000000-0005-0000-0000-00003F7F0000}"/>
    <cellStyle name="Note 5 2 2 4 8 2 2" xfId="32574" xr:uid="{00000000-0005-0000-0000-0000407F0000}"/>
    <cellStyle name="Note 5 2 2 4 8 3" xfId="32575" xr:uid="{00000000-0005-0000-0000-0000417F0000}"/>
    <cellStyle name="Note 5 2 2 4 9" xfId="32576" xr:uid="{00000000-0005-0000-0000-0000427F0000}"/>
    <cellStyle name="Note 5 2 2 4 9 2" xfId="32577" xr:uid="{00000000-0005-0000-0000-0000437F0000}"/>
    <cellStyle name="Note 5 2 2 4 9 2 2" xfId="32578" xr:uid="{00000000-0005-0000-0000-0000447F0000}"/>
    <cellStyle name="Note 5 2 2 4 9 3" xfId="32579" xr:uid="{00000000-0005-0000-0000-0000457F0000}"/>
    <cellStyle name="Note 5 2 2 5" xfId="32580" xr:uid="{00000000-0005-0000-0000-0000467F0000}"/>
    <cellStyle name="Note 5 2 2 5 10" xfId="32581" xr:uid="{00000000-0005-0000-0000-0000477F0000}"/>
    <cellStyle name="Note 5 2 2 5 10 2" xfId="32582" xr:uid="{00000000-0005-0000-0000-0000487F0000}"/>
    <cellStyle name="Note 5 2 2 5 10 2 2" xfId="32583" xr:uid="{00000000-0005-0000-0000-0000497F0000}"/>
    <cellStyle name="Note 5 2 2 5 10 3" xfId="32584" xr:uid="{00000000-0005-0000-0000-00004A7F0000}"/>
    <cellStyle name="Note 5 2 2 5 11" xfId="32585" xr:uid="{00000000-0005-0000-0000-00004B7F0000}"/>
    <cellStyle name="Note 5 2 2 5 11 2" xfId="32586" xr:uid="{00000000-0005-0000-0000-00004C7F0000}"/>
    <cellStyle name="Note 5 2 2 5 11 2 2" xfId="32587" xr:uid="{00000000-0005-0000-0000-00004D7F0000}"/>
    <cellStyle name="Note 5 2 2 5 11 3" xfId="32588" xr:uid="{00000000-0005-0000-0000-00004E7F0000}"/>
    <cellStyle name="Note 5 2 2 5 12" xfId="32589" xr:uid="{00000000-0005-0000-0000-00004F7F0000}"/>
    <cellStyle name="Note 5 2 2 5 12 2" xfId="32590" xr:uid="{00000000-0005-0000-0000-0000507F0000}"/>
    <cellStyle name="Note 5 2 2 5 12 2 2" xfId="32591" xr:uid="{00000000-0005-0000-0000-0000517F0000}"/>
    <cellStyle name="Note 5 2 2 5 12 3" xfId="32592" xr:uid="{00000000-0005-0000-0000-0000527F0000}"/>
    <cellStyle name="Note 5 2 2 5 13" xfId="32593" xr:uid="{00000000-0005-0000-0000-0000537F0000}"/>
    <cellStyle name="Note 5 2 2 5 13 2" xfId="32594" xr:uid="{00000000-0005-0000-0000-0000547F0000}"/>
    <cellStyle name="Note 5 2 2 5 13 2 2" xfId="32595" xr:uid="{00000000-0005-0000-0000-0000557F0000}"/>
    <cellStyle name="Note 5 2 2 5 13 3" xfId="32596" xr:uid="{00000000-0005-0000-0000-0000567F0000}"/>
    <cellStyle name="Note 5 2 2 5 14" xfId="32597" xr:uid="{00000000-0005-0000-0000-0000577F0000}"/>
    <cellStyle name="Note 5 2 2 5 14 2" xfId="32598" xr:uid="{00000000-0005-0000-0000-0000587F0000}"/>
    <cellStyle name="Note 5 2 2 5 14 2 2" xfId="32599" xr:uid="{00000000-0005-0000-0000-0000597F0000}"/>
    <cellStyle name="Note 5 2 2 5 14 3" xfId="32600" xr:uid="{00000000-0005-0000-0000-00005A7F0000}"/>
    <cellStyle name="Note 5 2 2 5 15" xfId="32601" xr:uid="{00000000-0005-0000-0000-00005B7F0000}"/>
    <cellStyle name="Note 5 2 2 5 15 2" xfId="32602" xr:uid="{00000000-0005-0000-0000-00005C7F0000}"/>
    <cellStyle name="Note 5 2 2 5 15 2 2" xfId="32603" xr:uid="{00000000-0005-0000-0000-00005D7F0000}"/>
    <cellStyle name="Note 5 2 2 5 15 3" xfId="32604" xr:uid="{00000000-0005-0000-0000-00005E7F0000}"/>
    <cellStyle name="Note 5 2 2 5 16" xfId="32605" xr:uid="{00000000-0005-0000-0000-00005F7F0000}"/>
    <cellStyle name="Note 5 2 2 5 16 2" xfId="32606" xr:uid="{00000000-0005-0000-0000-0000607F0000}"/>
    <cellStyle name="Note 5 2 2 5 16 2 2" xfId="32607" xr:uid="{00000000-0005-0000-0000-0000617F0000}"/>
    <cellStyle name="Note 5 2 2 5 16 3" xfId="32608" xr:uid="{00000000-0005-0000-0000-0000627F0000}"/>
    <cellStyle name="Note 5 2 2 5 17" xfId="32609" xr:uid="{00000000-0005-0000-0000-0000637F0000}"/>
    <cellStyle name="Note 5 2 2 5 17 2" xfId="32610" xr:uid="{00000000-0005-0000-0000-0000647F0000}"/>
    <cellStyle name="Note 5 2 2 5 17 2 2" xfId="32611" xr:uid="{00000000-0005-0000-0000-0000657F0000}"/>
    <cellStyle name="Note 5 2 2 5 17 3" xfId="32612" xr:uid="{00000000-0005-0000-0000-0000667F0000}"/>
    <cellStyle name="Note 5 2 2 5 18" xfId="32613" xr:uid="{00000000-0005-0000-0000-0000677F0000}"/>
    <cellStyle name="Note 5 2 2 5 18 2" xfId="32614" xr:uid="{00000000-0005-0000-0000-0000687F0000}"/>
    <cellStyle name="Note 5 2 2 5 18 2 2" xfId="32615" xr:uid="{00000000-0005-0000-0000-0000697F0000}"/>
    <cellStyle name="Note 5 2 2 5 18 3" xfId="32616" xr:uid="{00000000-0005-0000-0000-00006A7F0000}"/>
    <cellStyle name="Note 5 2 2 5 19" xfId="32617" xr:uid="{00000000-0005-0000-0000-00006B7F0000}"/>
    <cellStyle name="Note 5 2 2 5 19 2" xfId="32618" xr:uid="{00000000-0005-0000-0000-00006C7F0000}"/>
    <cellStyle name="Note 5 2 2 5 19 2 2" xfId="32619" xr:uid="{00000000-0005-0000-0000-00006D7F0000}"/>
    <cellStyle name="Note 5 2 2 5 19 3" xfId="32620" xr:uid="{00000000-0005-0000-0000-00006E7F0000}"/>
    <cellStyle name="Note 5 2 2 5 2" xfId="32621" xr:uid="{00000000-0005-0000-0000-00006F7F0000}"/>
    <cellStyle name="Note 5 2 2 5 2 2" xfId="32622" xr:uid="{00000000-0005-0000-0000-0000707F0000}"/>
    <cellStyle name="Note 5 2 2 5 2 2 2" xfId="32623" xr:uid="{00000000-0005-0000-0000-0000717F0000}"/>
    <cellStyle name="Note 5 2 2 5 2 3" xfId="32624" xr:uid="{00000000-0005-0000-0000-0000727F0000}"/>
    <cellStyle name="Note 5 2 2 5 2 4" xfId="32625" xr:uid="{00000000-0005-0000-0000-0000737F0000}"/>
    <cellStyle name="Note 5 2 2 5 20" xfId="32626" xr:uid="{00000000-0005-0000-0000-0000747F0000}"/>
    <cellStyle name="Note 5 2 2 5 20 2" xfId="32627" xr:uid="{00000000-0005-0000-0000-0000757F0000}"/>
    <cellStyle name="Note 5 2 2 5 20 2 2" xfId="32628" xr:uid="{00000000-0005-0000-0000-0000767F0000}"/>
    <cellStyle name="Note 5 2 2 5 20 3" xfId="32629" xr:uid="{00000000-0005-0000-0000-0000777F0000}"/>
    <cellStyle name="Note 5 2 2 5 21" xfId="32630" xr:uid="{00000000-0005-0000-0000-0000787F0000}"/>
    <cellStyle name="Note 5 2 2 5 21 2" xfId="32631" xr:uid="{00000000-0005-0000-0000-0000797F0000}"/>
    <cellStyle name="Note 5 2 2 5 22" xfId="32632" xr:uid="{00000000-0005-0000-0000-00007A7F0000}"/>
    <cellStyle name="Note 5 2 2 5 23" xfId="32633" xr:uid="{00000000-0005-0000-0000-00007B7F0000}"/>
    <cellStyle name="Note 5 2 2 5 3" xfId="32634" xr:uid="{00000000-0005-0000-0000-00007C7F0000}"/>
    <cellStyle name="Note 5 2 2 5 3 2" xfId="32635" xr:uid="{00000000-0005-0000-0000-00007D7F0000}"/>
    <cellStyle name="Note 5 2 2 5 3 2 2" xfId="32636" xr:uid="{00000000-0005-0000-0000-00007E7F0000}"/>
    <cellStyle name="Note 5 2 2 5 3 3" xfId="32637" xr:uid="{00000000-0005-0000-0000-00007F7F0000}"/>
    <cellStyle name="Note 5 2 2 5 4" xfId="32638" xr:uid="{00000000-0005-0000-0000-0000807F0000}"/>
    <cellStyle name="Note 5 2 2 5 4 2" xfId="32639" xr:uid="{00000000-0005-0000-0000-0000817F0000}"/>
    <cellStyle name="Note 5 2 2 5 4 2 2" xfId="32640" xr:uid="{00000000-0005-0000-0000-0000827F0000}"/>
    <cellStyle name="Note 5 2 2 5 4 3" xfId="32641" xr:uid="{00000000-0005-0000-0000-0000837F0000}"/>
    <cellStyle name="Note 5 2 2 5 5" xfId="32642" xr:uid="{00000000-0005-0000-0000-0000847F0000}"/>
    <cellStyle name="Note 5 2 2 5 5 2" xfId="32643" xr:uid="{00000000-0005-0000-0000-0000857F0000}"/>
    <cellStyle name="Note 5 2 2 5 5 2 2" xfId="32644" xr:uid="{00000000-0005-0000-0000-0000867F0000}"/>
    <cellStyle name="Note 5 2 2 5 5 3" xfId="32645" xr:uid="{00000000-0005-0000-0000-0000877F0000}"/>
    <cellStyle name="Note 5 2 2 5 6" xfId="32646" xr:uid="{00000000-0005-0000-0000-0000887F0000}"/>
    <cellStyle name="Note 5 2 2 5 6 2" xfId="32647" xr:uid="{00000000-0005-0000-0000-0000897F0000}"/>
    <cellStyle name="Note 5 2 2 5 6 2 2" xfId="32648" xr:uid="{00000000-0005-0000-0000-00008A7F0000}"/>
    <cellStyle name="Note 5 2 2 5 6 3" xfId="32649" xr:uid="{00000000-0005-0000-0000-00008B7F0000}"/>
    <cellStyle name="Note 5 2 2 5 7" xfId="32650" xr:uid="{00000000-0005-0000-0000-00008C7F0000}"/>
    <cellStyle name="Note 5 2 2 5 7 2" xfId="32651" xr:uid="{00000000-0005-0000-0000-00008D7F0000}"/>
    <cellStyle name="Note 5 2 2 5 7 2 2" xfId="32652" xr:uid="{00000000-0005-0000-0000-00008E7F0000}"/>
    <cellStyle name="Note 5 2 2 5 7 3" xfId="32653" xr:uid="{00000000-0005-0000-0000-00008F7F0000}"/>
    <cellStyle name="Note 5 2 2 5 8" xfId="32654" xr:uid="{00000000-0005-0000-0000-0000907F0000}"/>
    <cellStyle name="Note 5 2 2 5 8 2" xfId="32655" xr:uid="{00000000-0005-0000-0000-0000917F0000}"/>
    <cellStyle name="Note 5 2 2 5 8 2 2" xfId="32656" xr:uid="{00000000-0005-0000-0000-0000927F0000}"/>
    <cellStyle name="Note 5 2 2 5 8 3" xfId="32657" xr:uid="{00000000-0005-0000-0000-0000937F0000}"/>
    <cellStyle name="Note 5 2 2 5 9" xfId="32658" xr:uid="{00000000-0005-0000-0000-0000947F0000}"/>
    <cellStyle name="Note 5 2 2 5 9 2" xfId="32659" xr:uid="{00000000-0005-0000-0000-0000957F0000}"/>
    <cellStyle name="Note 5 2 2 5 9 2 2" xfId="32660" xr:uid="{00000000-0005-0000-0000-0000967F0000}"/>
    <cellStyle name="Note 5 2 2 5 9 3" xfId="32661" xr:uid="{00000000-0005-0000-0000-0000977F0000}"/>
    <cellStyle name="Note 5 2 2 6" xfId="32662" xr:uid="{00000000-0005-0000-0000-0000987F0000}"/>
    <cellStyle name="Note 5 2 2 6 2" xfId="32663" xr:uid="{00000000-0005-0000-0000-0000997F0000}"/>
    <cellStyle name="Note 5 2 2 6 2 2" xfId="32664" xr:uid="{00000000-0005-0000-0000-00009A7F0000}"/>
    <cellStyle name="Note 5 2 2 6 3" xfId="32665" xr:uid="{00000000-0005-0000-0000-00009B7F0000}"/>
    <cellStyle name="Note 5 2 2 6 4" xfId="32666" xr:uid="{00000000-0005-0000-0000-00009C7F0000}"/>
    <cellStyle name="Note 5 2 2 7" xfId="32667" xr:uid="{00000000-0005-0000-0000-00009D7F0000}"/>
    <cellStyle name="Note 5 2 2 7 2" xfId="32668" xr:uid="{00000000-0005-0000-0000-00009E7F0000}"/>
    <cellStyle name="Note 5 2 2 7 2 2" xfId="32669" xr:uid="{00000000-0005-0000-0000-00009F7F0000}"/>
    <cellStyle name="Note 5 2 2 7 3" xfId="32670" xr:uid="{00000000-0005-0000-0000-0000A07F0000}"/>
    <cellStyle name="Note 5 2 2 8" xfId="32671" xr:uid="{00000000-0005-0000-0000-0000A17F0000}"/>
    <cellStyle name="Note 5 2 2 8 2" xfId="32672" xr:uid="{00000000-0005-0000-0000-0000A27F0000}"/>
    <cellStyle name="Note 5 2 2 8 2 2" xfId="32673" xr:uid="{00000000-0005-0000-0000-0000A37F0000}"/>
    <cellStyle name="Note 5 2 2 8 3" xfId="32674" xr:uid="{00000000-0005-0000-0000-0000A47F0000}"/>
    <cellStyle name="Note 5 2 2 9" xfId="32675" xr:uid="{00000000-0005-0000-0000-0000A57F0000}"/>
    <cellStyle name="Note 5 2 2 9 2" xfId="32676" xr:uid="{00000000-0005-0000-0000-0000A67F0000}"/>
    <cellStyle name="Note 5 2 2 9 2 2" xfId="32677" xr:uid="{00000000-0005-0000-0000-0000A77F0000}"/>
    <cellStyle name="Note 5 2 2 9 3" xfId="32678" xr:uid="{00000000-0005-0000-0000-0000A87F0000}"/>
    <cellStyle name="Note 5 2 20" xfId="32679" xr:uid="{00000000-0005-0000-0000-0000A97F0000}"/>
    <cellStyle name="Note 5 2 20 2" xfId="32680" xr:uid="{00000000-0005-0000-0000-0000AA7F0000}"/>
    <cellStyle name="Note 5 2 20 2 2" xfId="32681" xr:uid="{00000000-0005-0000-0000-0000AB7F0000}"/>
    <cellStyle name="Note 5 2 20 3" xfId="32682" xr:uid="{00000000-0005-0000-0000-0000AC7F0000}"/>
    <cellStyle name="Note 5 2 21" xfId="32683" xr:uid="{00000000-0005-0000-0000-0000AD7F0000}"/>
    <cellStyle name="Note 5 2 21 2" xfId="32684" xr:uid="{00000000-0005-0000-0000-0000AE7F0000}"/>
    <cellStyle name="Note 5 2 21 2 2" xfId="32685" xr:uid="{00000000-0005-0000-0000-0000AF7F0000}"/>
    <cellStyle name="Note 5 2 21 3" xfId="32686" xr:uid="{00000000-0005-0000-0000-0000B07F0000}"/>
    <cellStyle name="Note 5 2 22" xfId="32687" xr:uid="{00000000-0005-0000-0000-0000B17F0000}"/>
    <cellStyle name="Note 5 2 22 2" xfId="32688" xr:uid="{00000000-0005-0000-0000-0000B27F0000}"/>
    <cellStyle name="Note 5 2 23" xfId="32689" xr:uid="{00000000-0005-0000-0000-0000B37F0000}"/>
    <cellStyle name="Note 5 2 24" xfId="32690" xr:uid="{00000000-0005-0000-0000-0000B47F0000}"/>
    <cellStyle name="Note 5 2 25" xfId="32691" xr:uid="{00000000-0005-0000-0000-0000B57F0000}"/>
    <cellStyle name="Note 5 2 26" xfId="32692" xr:uid="{00000000-0005-0000-0000-0000B67F0000}"/>
    <cellStyle name="Note 5 2 27" xfId="32693" xr:uid="{00000000-0005-0000-0000-0000B77F0000}"/>
    <cellStyle name="Note 5 2 3" xfId="32694" xr:uid="{00000000-0005-0000-0000-0000B87F0000}"/>
    <cellStyle name="Note 5 2 3 10" xfId="32695" xr:uid="{00000000-0005-0000-0000-0000B97F0000}"/>
    <cellStyle name="Note 5 2 3 10 2" xfId="32696" xr:uid="{00000000-0005-0000-0000-0000BA7F0000}"/>
    <cellStyle name="Note 5 2 3 10 2 2" xfId="32697" xr:uid="{00000000-0005-0000-0000-0000BB7F0000}"/>
    <cellStyle name="Note 5 2 3 10 3" xfId="32698" xr:uid="{00000000-0005-0000-0000-0000BC7F0000}"/>
    <cellStyle name="Note 5 2 3 11" xfId="32699" xr:uid="{00000000-0005-0000-0000-0000BD7F0000}"/>
    <cellStyle name="Note 5 2 3 11 2" xfId="32700" xr:uid="{00000000-0005-0000-0000-0000BE7F0000}"/>
    <cellStyle name="Note 5 2 3 11 2 2" xfId="32701" xr:uid="{00000000-0005-0000-0000-0000BF7F0000}"/>
    <cellStyle name="Note 5 2 3 11 3" xfId="32702" xr:uid="{00000000-0005-0000-0000-0000C07F0000}"/>
    <cellStyle name="Note 5 2 3 12" xfId="32703" xr:uid="{00000000-0005-0000-0000-0000C17F0000}"/>
    <cellStyle name="Note 5 2 3 12 2" xfId="32704" xr:uid="{00000000-0005-0000-0000-0000C27F0000}"/>
    <cellStyle name="Note 5 2 3 12 2 2" xfId="32705" xr:uid="{00000000-0005-0000-0000-0000C37F0000}"/>
    <cellStyle name="Note 5 2 3 12 3" xfId="32706" xr:uid="{00000000-0005-0000-0000-0000C47F0000}"/>
    <cellStyle name="Note 5 2 3 13" xfId="32707" xr:uid="{00000000-0005-0000-0000-0000C57F0000}"/>
    <cellStyle name="Note 5 2 3 13 2" xfId="32708" xr:uid="{00000000-0005-0000-0000-0000C67F0000}"/>
    <cellStyle name="Note 5 2 3 13 2 2" xfId="32709" xr:uid="{00000000-0005-0000-0000-0000C77F0000}"/>
    <cellStyle name="Note 5 2 3 13 3" xfId="32710" xr:uid="{00000000-0005-0000-0000-0000C87F0000}"/>
    <cellStyle name="Note 5 2 3 14" xfId="32711" xr:uid="{00000000-0005-0000-0000-0000C97F0000}"/>
    <cellStyle name="Note 5 2 3 14 2" xfId="32712" xr:uid="{00000000-0005-0000-0000-0000CA7F0000}"/>
    <cellStyle name="Note 5 2 3 14 2 2" xfId="32713" xr:uid="{00000000-0005-0000-0000-0000CB7F0000}"/>
    <cellStyle name="Note 5 2 3 14 3" xfId="32714" xr:uid="{00000000-0005-0000-0000-0000CC7F0000}"/>
    <cellStyle name="Note 5 2 3 15" xfId="32715" xr:uid="{00000000-0005-0000-0000-0000CD7F0000}"/>
    <cellStyle name="Note 5 2 3 15 2" xfId="32716" xr:uid="{00000000-0005-0000-0000-0000CE7F0000}"/>
    <cellStyle name="Note 5 2 3 15 2 2" xfId="32717" xr:uid="{00000000-0005-0000-0000-0000CF7F0000}"/>
    <cellStyle name="Note 5 2 3 15 3" xfId="32718" xr:uid="{00000000-0005-0000-0000-0000D07F0000}"/>
    <cellStyle name="Note 5 2 3 16" xfId="32719" xr:uid="{00000000-0005-0000-0000-0000D17F0000}"/>
    <cellStyle name="Note 5 2 3 16 2" xfId="32720" xr:uid="{00000000-0005-0000-0000-0000D27F0000}"/>
    <cellStyle name="Note 5 2 3 16 2 2" xfId="32721" xr:uid="{00000000-0005-0000-0000-0000D37F0000}"/>
    <cellStyle name="Note 5 2 3 16 3" xfId="32722" xr:uid="{00000000-0005-0000-0000-0000D47F0000}"/>
    <cellStyle name="Note 5 2 3 17" xfId="32723" xr:uid="{00000000-0005-0000-0000-0000D57F0000}"/>
    <cellStyle name="Note 5 2 3 17 2" xfId="32724" xr:uid="{00000000-0005-0000-0000-0000D67F0000}"/>
    <cellStyle name="Note 5 2 3 17 2 2" xfId="32725" xr:uid="{00000000-0005-0000-0000-0000D77F0000}"/>
    <cellStyle name="Note 5 2 3 17 3" xfId="32726" xr:uid="{00000000-0005-0000-0000-0000D87F0000}"/>
    <cellStyle name="Note 5 2 3 18" xfId="32727" xr:uid="{00000000-0005-0000-0000-0000D97F0000}"/>
    <cellStyle name="Note 5 2 3 18 2" xfId="32728" xr:uid="{00000000-0005-0000-0000-0000DA7F0000}"/>
    <cellStyle name="Note 5 2 3 19" xfId="32729" xr:uid="{00000000-0005-0000-0000-0000DB7F0000}"/>
    <cellStyle name="Note 5 2 3 2" xfId="32730" xr:uid="{00000000-0005-0000-0000-0000DC7F0000}"/>
    <cellStyle name="Note 5 2 3 2 10" xfId="32731" xr:uid="{00000000-0005-0000-0000-0000DD7F0000}"/>
    <cellStyle name="Note 5 2 3 2 10 2" xfId="32732" xr:uid="{00000000-0005-0000-0000-0000DE7F0000}"/>
    <cellStyle name="Note 5 2 3 2 10 2 2" xfId="32733" xr:uid="{00000000-0005-0000-0000-0000DF7F0000}"/>
    <cellStyle name="Note 5 2 3 2 10 3" xfId="32734" xr:uid="{00000000-0005-0000-0000-0000E07F0000}"/>
    <cellStyle name="Note 5 2 3 2 11" xfId="32735" xr:uid="{00000000-0005-0000-0000-0000E17F0000}"/>
    <cellStyle name="Note 5 2 3 2 11 2" xfId="32736" xr:uid="{00000000-0005-0000-0000-0000E27F0000}"/>
    <cellStyle name="Note 5 2 3 2 11 2 2" xfId="32737" xr:uid="{00000000-0005-0000-0000-0000E37F0000}"/>
    <cellStyle name="Note 5 2 3 2 11 3" xfId="32738" xr:uid="{00000000-0005-0000-0000-0000E47F0000}"/>
    <cellStyle name="Note 5 2 3 2 12" xfId="32739" xr:uid="{00000000-0005-0000-0000-0000E57F0000}"/>
    <cellStyle name="Note 5 2 3 2 12 2" xfId="32740" xr:uid="{00000000-0005-0000-0000-0000E67F0000}"/>
    <cellStyle name="Note 5 2 3 2 12 2 2" xfId="32741" xr:uid="{00000000-0005-0000-0000-0000E77F0000}"/>
    <cellStyle name="Note 5 2 3 2 12 3" xfId="32742" xr:uid="{00000000-0005-0000-0000-0000E87F0000}"/>
    <cellStyle name="Note 5 2 3 2 13" xfId="32743" xr:uid="{00000000-0005-0000-0000-0000E97F0000}"/>
    <cellStyle name="Note 5 2 3 2 13 2" xfId="32744" xr:uid="{00000000-0005-0000-0000-0000EA7F0000}"/>
    <cellStyle name="Note 5 2 3 2 13 2 2" xfId="32745" xr:uid="{00000000-0005-0000-0000-0000EB7F0000}"/>
    <cellStyle name="Note 5 2 3 2 13 3" xfId="32746" xr:uid="{00000000-0005-0000-0000-0000EC7F0000}"/>
    <cellStyle name="Note 5 2 3 2 14" xfId="32747" xr:uid="{00000000-0005-0000-0000-0000ED7F0000}"/>
    <cellStyle name="Note 5 2 3 2 14 2" xfId="32748" xr:uid="{00000000-0005-0000-0000-0000EE7F0000}"/>
    <cellStyle name="Note 5 2 3 2 14 2 2" xfId="32749" xr:uid="{00000000-0005-0000-0000-0000EF7F0000}"/>
    <cellStyle name="Note 5 2 3 2 14 3" xfId="32750" xr:uid="{00000000-0005-0000-0000-0000F07F0000}"/>
    <cellStyle name="Note 5 2 3 2 15" xfId="32751" xr:uid="{00000000-0005-0000-0000-0000F17F0000}"/>
    <cellStyle name="Note 5 2 3 2 15 2" xfId="32752" xr:uid="{00000000-0005-0000-0000-0000F27F0000}"/>
    <cellStyle name="Note 5 2 3 2 15 2 2" xfId="32753" xr:uid="{00000000-0005-0000-0000-0000F37F0000}"/>
    <cellStyle name="Note 5 2 3 2 15 3" xfId="32754" xr:uid="{00000000-0005-0000-0000-0000F47F0000}"/>
    <cellStyle name="Note 5 2 3 2 16" xfId="32755" xr:uid="{00000000-0005-0000-0000-0000F57F0000}"/>
    <cellStyle name="Note 5 2 3 2 16 2" xfId="32756" xr:uid="{00000000-0005-0000-0000-0000F67F0000}"/>
    <cellStyle name="Note 5 2 3 2 16 2 2" xfId="32757" xr:uid="{00000000-0005-0000-0000-0000F77F0000}"/>
    <cellStyle name="Note 5 2 3 2 16 3" xfId="32758" xr:uid="{00000000-0005-0000-0000-0000F87F0000}"/>
    <cellStyle name="Note 5 2 3 2 17" xfId="32759" xr:uid="{00000000-0005-0000-0000-0000F97F0000}"/>
    <cellStyle name="Note 5 2 3 2 17 2" xfId="32760" xr:uid="{00000000-0005-0000-0000-0000FA7F0000}"/>
    <cellStyle name="Note 5 2 3 2 17 2 2" xfId="32761" xr:uid="{00000000-0005-0000-0000-0000FB7F0000}"/>
    <cellStyle name="Note 5 2 3 2 17 3" xfId="32762" xr:uid="{00000000-0005-0000-0000-0000FC7F0000}"/>
    <cellStyle name="Note 5 2 3 2 18" xfId="32763" xr:uid="{00000000-0005-0000-0000-0000FD7F0000}"/>
    <cellStyle name="Note 5 2 3 2 18 2" xfId="32764" xr:uid="{00000000-0005-0000-0000-0000FE7F0000}"/>
    <cellStyle name="Note 5 2 3 2 18 2 2" xfId="32765" xr:uid="{00000000-0005-0000-0000-0000FF7F0000}"/>
    <cellStyle name="Note 5 2 3 2 18 3" xfId="32766" xr:uid="{00000000-0005-0000-0000-000000800000}"/>
    <cellStyle name="Note 5 2 3 2 19" xfId="32767" xr:uid="{00000000-0005-0000-0000-000001800000}"/>
    <cellStyle name="Note 5 2 3 2 19 2" xfId="32768" xr:uid="{00000000-0005-0000-0000-000002800000}"/>
    <cellStyle name="Note 5 2 3 2 19 2 2" xfId="32769" xr:uid="{00000000-0005-0000-0000-000003800000}"/>
    <cellStyle name="Note 5 2 3 2 19 3" xfId="32770" xr:uid="{00000000-0005-0000-0000-000004800000}"/>
    <cellStyle name="Note 5 2 3 2 2" xfId="32771" xr:uid="{00000000-0005-0000-0000-000005800000}"/>
    <cellStyle name="Note 5 2 3 2 2 2" xfId="32772" xr:uid="{00000000-0005-0000-0000-000006800000}"/>
    <cellStyle name="Note 5 2 3 2 2 2 2" xfId="32773" xr:uid="{00000000-0005-0000-0000-000007800000}"/>
    <cellStyle name="Note 5 2 3 2 2 2 2 2" xfId="32774" xr:uid="{00000000-0005-0000-0000-000008800000}"/>
    <cellStyle name="Note 5 2 3 2 2 2 3" xfId="32775" xr:uid="{00000000-0005-0000-0000-000009800000}"/>
    <cellStyle name="Note 5 2 3 2 2 2 4" xfId="32776" xr:uid="{00000000-0005-0000-0000-00000A800000}"/>
    <cellStyle name="Note 5 2 3 2 2 3" xfId="32777" xr:uid="{00000000-0005-0000-0000-00000B800000}"/>
    <cellStyle name="Note 5 2 3 2 2 3 2" xfId="32778" xr:uid="{00000000-0005-0000-0000-00000C800000}"/>
    <cellStyle name="Note 5 2 3 2 2 4" xfId="32779" xr:uid="{00000000-0005-0000-0000-00000D800000}"/>
    <cellStyle name="Note 5 2 3 2 2 5" xfId="32780" xr:uid="{00000000-0005-0000-0000-00000E800000}"/>
    <cellStyle name="Note 5 2 3 2 20" xfId="32781" xr:uid="{00000000-0005-0000-0000-00000F800000}"/>
    <cellStyle name="Note 5 2 3 2 20 2" xfId="32782" xr:uid="{00000000-0005-0000-0000-000010800000}"/>
    <cellStyle name="Note 5 2 3 2 20 2 2" xfId="32783" xr:uid="{00000000-0005-0000-0000-000011800000}"/>
    <cellStyle name="Note 5 2 3 2 20 3" xfId="32784" xr:uid="{00000000-0005-0000-0000-000012800000}"/>
    <cellStyle name="Note 5 2 3 2 21" xfId="32785" xr:uid="{00000000-0005-0000-0000-000013800000}"/>
    <cellStyle name="Note 5 2 3 2 21 2" xfId="32786" xr:uid="{00000000-0005-0000-0000-000014800000}"/>
    <cellStyle name="Note 5 2 3 2 22" xfId="32787" xr:uid="{00000000-0005-0000-0000-000015800000}"/>
    <cellStyle name="Note 5 2 3 2 23" xfId="32788" xr:uid="{00000000-0005-0000-0000-000016800000}"/>
    <cellStyle name="Note 5 2 3 2 3" xfId="32789" xr:uid="{00000000-0005-0000-0000-000017800000}"/>
    <cellStyle name="Note 5 2 3 2 3 2" xfId="32790" xr:uid="{00000000-0005-0000-0000-000018800000}"/>
    <cellStyle name="Note 5 2 3 2 3 2 2" xfId="32791" xr:uid="{00000000-0005-0000-0000-000019800000}"/>
    <cellStyle name="Note 5 2 3 2 3 2 3" xfId="32792" xr:uid="{00000000-0005-0000-0000-00001A800000}"/>
    <cellStyle name="Note 5 2 3 2 3 3" xfId="32793" xr:uid="{00000000-0005-0000-0000-00001B800000}"/>
    <cellStyle name="Note 5 2 3 2 3 3 2" xfId="32794" xr:uid="{00000000-0005-0000-0000-00001C800000}"/>
    <cellStyle name="Note 5 2 3 2 3 4" xfId="32795" xr:uid="{00000000-0005-0000-0000-00001D800000}"/>
    <cellStyle name="Note 5 2 3 2 4" xfId="32796" xr:uid="{00000000-0005-0000-0000-00001E800000}"/>
    <cellStyle name="Note 5 2 3 2 4 2" xfId="32797" xr:uid="{00000000-0005-0000-0000-00001F800000}"/>
    <cellStyle name="Note 5 2 3 2 4 2 2" xfId="32798" xr:uid="{00000000-0005-0000-0000-000020800000}"/>
    <cellStyle name="Note 5 2 3 2 4 3" xfId="32799" xr:uid="{00000000-0005-0000-0000-000021800000}"/>
    <cellStyle name="Note 5 2 3 2 4 4" xfId="32800" xr:uid="{00000000-0005-0000-0000-000022800000}"/>
    <cellStyle name="Note 5 2 3 2 5" xfId="32801" xr:uid="{00000000-0005-0000-0000-000023800000}"/>
    <cellStyle name="Note 5 2 3 2 5 2" xfId="32802" xr:uid="{00000000-0005-0000-0000-000024800000}"/>
    <cellStyle name="Note 5 2 3 2 5 2 2" xfId="32803" xr:uid="{00000000-0005-0000-0000-000025800000}"/>
    <cellStyle name="Note 5 2 3 2 5 3" xfId="32804" xr:uid="{00000000-0005-0000-0000-000026800000}"/>
    <cellStyle name="Note 5 2 3 2 5 4" xfId="32805" xr:uid="{00000000-0005-0000-0000-000027800000}"/>
    <cellStyle name="Note 5 2 3 2 6" xfId="32806" xr:uid="{00000000-0005-0000-0000-000028800000}"/>
    <cellStyle name="Note 5 2 3 2 6 2" xfId="32807" xr:uid="{00000000-0005-0000-0000-000029800000}"/>
    <cellStyle name="Note 5 2 3 2 6 2 2" xfId="32808" xr:uid="{00000000-0005-0000-0000-00002A800000}"/>
    <cellStyle name="Note 5 2 3 2 6 3" xfId="32809" xr:uid="{00000000-0005-0000-0000-00002B800000}"/>
    <cellStyle name="Note 5 2 3 2 7" xfId="32810" xr:uid="{00000000-0005-0000-0000-00002C800000}"/>
    <cellStyle name="Note 5 2 3 2 7 2" xfId="32811" xr:uid="{00000000-0005-0000-0000-00002D800000}"/>
    <cellStyle name="Note 5 2 3 2 7 2 2" xfId="32812" xr:uid="{00000000-0005-0000-0000-00002E800000}"/>
    <cellStyle name="Note 5 2 3 2 7 3" xfId="32813" xr:uid="{00000000-0005-0000-0000-00002F800000}"/>
    <cellStyle name="Note 5 2 3 2 8" xfId="32814" xr:uid="{00000000-0005-0000-0000-000030800000}"/>
    <cellStyle name="Note 5 2 3 2 8 2" xfId="32815" xr:uid="{00000000-0005-0000-0000-000031800000}"/>
    <cellStyle name="Note 5 2 3 2 8 2 2" xfId="32816" xr:uid="{00000000-0005-0000-0000-000032800000}"/>
    <cellStyle name="Note 5 2 3 2 8 3" xfId="32817" xr:uid="{00000000-0005-0000-0000-000033800000}"/>
    <cellStyle name="Note 5 2 3 2 9" xfId="32818" xr:uid="{00000000-0005-0000-0000-000034800000}"/>
    <cellStyle name="Note 5 2 3 2 9 2" xfId="32819" xr:uid="{00000000-0005-0000-0000-000035800000}"/>
    <cellStyle name="Note 5 2 3 2 9 2 2" xfId="32820" xr:uid="{00000000-0005-0000-0000-000036800000}"/>
    <cellStyle name="Note 5 2 3 2 9 3" xfId="32821" xr:uid="{00000000-0005-0000-0000-000037800000}"/>
    <cellStyle name="Note 5 2 3 20" xfId="32822" xr:uid="{00000000-0005-0000-0000-000038800000}"/>
    <cellStyle name="Note 5 2 3 3" xfId="32823" xr:uid="{00000000-0005-0000-0000-000039800000}"/>
    <cellStyle name="Note 5 2 3 3 2" xfId="32824" xr:uid="{00000000-0005-0000-0000-00003A800000}"/>
    <cellStyle name="Note 5 2 3 3 2 2" xfId="32825" xr:uid="{00000000-0005-0000-0000-00003B800000}"/>
    <cellStyle name="Note 5 2 3 3 2 2 2" xfId="32826" xr:uid="{00000000-0005-0000-0000-00003C800000}"/>
    <cellStyle name="Note 5 2 3 3 2 3" xfId="32827" xr:uid="{00000000-0005-0000-0000-00003D800000}"/>
    <cellStyle name="Note 5 2 3 3 2 4" xfId="32828" xr:uid="{00000000-0005-0000-0000-00003E800000}"/>
    <cellStyle name="Note 5 2 3 3 3" xfId="32829" xr:uid="{00000000-0005-0000-0000-00003F800000}"/>
    <cellStyle name="Note 5 2 3 3 3 2" xfId="32830" xr:uid="{00000000-0005-0000-0000-000040800000}"/>
    <cellStyle name="Note 5 2 3 3 4" xfId="32831" xr:uid="{00000000-0005-0000-0000-000041800000}"/>
    <cellStyle name="Note 5 2 3 3 5" xfId="32832" xr:uid="{00000000-0005-0000-0000-000042800000}"/>
    <cellStyle name="Note 5 2 3 4" xfId="32833" xr:uid="{00000000-0005-0000-0000-000043800000}"/>
    <cellStyle name="Note 5 2 3 4 2" xfId="32834" xr:uid="{00000000-0005-0000-0000-000044800000}"/>
    <cellStyle name="Note 5 2 3 4 2 2" xfId="32835" xr:uid="{00000000-0005-0000-0000-000045800000}"/>
    <cellStyle name="Note 5 2 3 4 2 3" xfId="32836" xr:uid="{00000000-0005-0000-0000-000046800000}"/>
    <cellStyle name="Note 5 2 3 4 3" xfId="32837" xr:uid="{00000000-0005-0000-0000-000047800000}"/>
    <cellStyle name="Note 5 2 3 4 3 2" xfId="32838" xr:uid="{00000000-0005-0000-0000-000048800000}"/>
    <cellStyle name="Note 5 2 3 4 4" xfId="32839" xr:uid="{00000000-0005-0000-0000-000049800000}"/>
    <cellStyle name="Note 5 2 3 5" xfId="32840" xr:uid="{00000000-0005-0000-0000-00004A800000}"/>
    <cellStyle name="Note 5 2 3 5 2" xfId="32841" xr:uid="{00000000-0005-0000-0000-00004B800000}"/>
    <cellStyle name="Note 5 2 3 5 2 2" xfId="32842" xr:uid="{00000000-0005-0000-0000-00004C800000}"/>
    <cellStyle name="Note 5 2 3 5 2 3" xfId="32843" xr:uid="{00000000-0005-0000-0000-00004D800000}"/>
    <cellStyle name="Note 5 2 3 5 3" xfId="32844" xr:uid="{00000000-0005-0000-0000-00004E800000}"/>
    <cellStyle name="Note 5 2 3 5 4" xfId="32845" xr:uid="{00000000-0005-0000-0000-00004F800000}"/>
    <cellStyle name="Note 5 2 3 6" xfId="32846" xr:uid="{00000000-0005-0000-0000-000050800000}"/>
    <cellStyle name="Note 5 2 3 6 2" xfId="32847" xr:uid="{00000000-0005-0000-0000-000051800000}"/>
    <cellStyle name="Note 5 2 3 6 2 2" xfId="32848" xr:uid="{00000000-0005-0000-0000-000052800000}"/>
    <cellStyle name="Note 5 2 3 6 3" xfId="32849" xr:uid="{00000000-0005-0000-0000-000053800000}"/>
    <cellStyle name="Note 5 2 3 6 4" xfId="32850" xr:uid="{00000000-0005-0000-0000-000054800000}"/>
    <cellStyle name="Note 5 2 3 7" xfId="32851" xr:uid="{00000000-0005-0000-0000-000055800000}"/>
    <cellStyle name="Note 5 2 3 7 2" xfId="32852" xr:uid="{00000000-0005-0000-0000-000056800000}"/>
    <cellStyle name="Note 5 2 3 7 2 2" xfId="32853" xr:uid="{00000000-0005-0000-0000-000057800000}"/>
    <cellStyle name="Note 5 2 3 7 3" xfId="32854" xr:uid="{00000000-0005-0000-0000-000058800000}"/>
    <cellStyle name="Note 5 2 3 8" xfId="32855" xr:uid="{00000000-0005-0000-0000-000059800000}"/>
    <cellStyle name="Note 5 2 3 8 2" xfId="32856" xr:uid="{00000000-0005-0000-0000-00005A800000}"/>
    <cellStyle name="Note 5 2 3 8 2 2" xfId="32857" xr:uid="{00000000-0005-0000-0000-00005B800000}"/>
    <cellStyle name="Note 5 2 3 8 3" xfId="32858" xr:uid="{00000000-0005-0000-0000-00005C800000}"/>
    <cellStyle name="Note 5 2 3 9" xfId="32859" xr:uid="{00000000-0005-0000-0000-00005D800000}"/>
    <cellStyle name="Note 5 2 3 9 2" xfId="32860" xr:uid="{00000000-0005-0000-0000-00005E800000}"/>
    <cellStyle name="Note 5 2 3 9 2 2" xfId="32861" xr:uid="{00000000-0005-0000-0000-00005F800000}"/>
    <cellStyle name="Note 5 2 3 9 3" xfId="32862" xr:uid="{00000000-0005-0000-0000-000060800000}"/>
    <cellStyle name="Note 5 2 4" xfId="32863" xr:uid="{00000000-0005-0000-0000-000061800000}"/>
    <cellStyle name="Note 5 2 4 10" xfId="32864" xr:uid="{00000000-0005-0000-0000-000062800000}"/>
    <cellStyle name="Note 5 2 4 10 2" xfId="32865" xr:uid="{00000000-0005-0000-0000-000063800000}"/>
    <cellStyle name="Note 5 2 4 10 2 2" xfId="32866" xr:uid="{00000000-0005-0000-0000-000064800000}"/>
    <cellStyle name="Note 5 2 4 10 3" xfId="32867" xr:uid="{00000000-0005-0000-0000-000065800000}"/>
    <cellStyle name="Note 5 2 4 11" xfId="32868" xr:uid="{00000000-0005-0000-0000-000066800000}"/>
    <cellStyle name="Note 5 2 4 11 2" xfId="32869" xr:uid="{00000000-0005-0000-0000-000067800000}"/>
    <cellStyle name="Note 5 2 4 11 2 2" xfId="32870" xr:uid="{00000000-0005-0000-0000-000068800000}"/>
    <cellStyle name="Note 5 2 4 11 3" xfId="32871" xr:uid="{00000000-0005-0000-0000-000069800000}"/>
    <cellStyle name="Note 5 2 4 12" xfId="32872" xr:uid="{00000000-0005-0000-0000-00006A800000}"/>
    <cellStyle name="Note 5 2 4 12 2" xfId="32873" xr:uid="{00000000-0005-0000-0000-00006B800000}"/>
    <cellStyle name="Note 5 2 4 12 2 2" xfId="32874" xr:uid="{00000000-0005-0000-0000-00006C800000}"/>
    <cellStyle name="Note 5 2 4 12 3" xfId="32875" xr:uid="{00000000-0005-0000-0000-00006D800000}"/>
    <cellStyle name="Note 5 2 4 13" xfId="32876" xr:uid="{00000000-0005-0000-0000-00006E800000}"/>
    <cellStyle name="Note 5 2 4 13 2" xfId="32877" xr:uid="{00000000-0005-0000-0000-00006F800000}"/>
    <cellStyle name="Note 5 2 4 13 2 2" xfId="32878" xr:uid="{00000000-0005-0000-0000-000070800000}"/>
    <cellStyle name="Note 5 2 4 13 3" xfId="32879" xr:uid="{00000000-0005-0000-0000-000071800000}"/>
    <cellStyle name="Note 5 2 4 14" xfId="32880" xr:uid="{00000000-0005-0000-0000-000072800000}"/>
    <cellStyle name="Note 5 2 4 14 2" xfId="32881" xr:uid="{00000000-0005-0000-0000-000073800000}"/>
    <cellStyle name="Note 5 2 4 14 2 2" xfId="32882" xr:uid="{00000000-0005-0000-0000-000074800000}"/>
    <cellStyle name="Note 5 2 4 14 3" xfId="32883" xr:uid="{00000000-0005-0000-0000-000075800000}"/>
    <cellStyle name="Note 5 2 4 15" xfId="32884" xr:uid="{00000000-0005-0000-0000-000076800000}"/>
    <cellStyle name="Note 5 2 4 15 2" xfId="32885" xr:uid="{00000000-0005-0000-0000-000077800000}"/>
    <cellStyle name="Note 5 2 4 15 2 2" xfId="32886" xr:uid="{00000000-0005-0000-0000-000078800000}"/>
    <cellStyle name="Note 5 2 4 15 3" xfId="32887" xr:uid="{00000000-0005-0000-0000-000079800000}"/>
    <cellStyle name="Note 5 2 4 16" xfId="32888" xr:uid="{00000000-0005-0000-0000-00007A800000}"/>
    <cellStyle name="Note 5 2 4 16 2" xfId="32889" xr:uid="{00000000-0005-0000-0000-00007B800000}"/>
    <cellStyle name="Note 5 2 4 16 2 2" xfId="32890" xr:uid="{00000000-0005-0000-0000-00007C800000}"/>
    <cellStyle name="Note 5 2 4 16 3" xfId="32891" xr:uid="{00000000-0005-0000-0000-00007D800000}"/>
    <cellStyle name="Note 5 2 4 17" xfId="32892" xr:uid="{00000000-0005-0000-0000-00007E800000}"/>
    <cellStyle name="Note 5 2 4 17 2" xfId="32893" xr:uid="{00000000-0005-0000-0000-00007F800000}"/>
    <cellStyle name="Note 5 2 4 17 2 2" xfId="32894" xr:uid="{00000000-0005-0000-0000-000080800000}"/>
    <cellStyle name="Note 5 2 4 17 3" xfId="32895" xr:uid="{00000000-0005-0000-0000-000081800000}"/>
    <cellStyle name="Note 5 2 4 18" xfId="32896" xr:uid="{00000000-0005-0000-0000-000082800000}"/>
    <cellStyle name="Note 5 2 4 18 2" xfId="32897" xr:uid="{00000000-0005-0000-0000-000083800000}"/>
    <cellStyle name="Note 5 2 4 19" xfId="32898" xr:uid="{00000000-0005-0000-0000-000084800000}"/>
    <cellStyle name="Note 5 2 4 2" xfId="32899" xr:uid="{00000000-0005-0000-0000-000085800000}"/>
    <cellStyle name="Note 5 2 4 2 10" xfId="32900" xr:uid="{00000000-0005-0000-0000-000086800000}"/>
    <cellStyle name="Note 5 2 4 2 10 2" xfId="32901" xr:uid="{00000000-0005-0000-0000-000087800000}"/>
    <cellStyle name="Note 5 2 4 2 10 2 2" xfId="32902" xr:uid="{00000000-0005-0000-0000-000088800000}"/>
    <cellStyle name="Note 5 2 4 2 10 3" xfId="32903" xr:uid="{00000000-0005-0000-0000-000089800000}"/>
    <cellStyle name="Note 5 2 4 2 11" xfId="32904" xr:uid="{00000000-0005-0000-0000-00008A800000}"/>
    <cellStyle name="Note 5 2 4 2 11 2" xfId="32905" xr:uid="{00000000-0005-0000-0000-00008B800000}"/>
    <cellStyle name="Note 5 2 4 2 11 2 2" xfId="32906" xr:uid="{00000000-0005-0000-0000-00008C800000}"/>
    <cellStyle name="Note 5 2 4 2 11 3" xfId="32907" xr:uid="{00000000-0005-0000-0000-00008D800000}"/>
    <cellStyle name="Note 5 2 4 2 12" xfId="32908" xr:uid="{00000000-0005-0000-0000-00008E800000}"/>
    <cellStyle name="Note 5 2 4 2 12 2" xfId="32909" xr:uid="{00000000-0005-0000-0000-00008F800000}"/>
    <cellStyle name="Note 5 2 4 2 12 2 2" xfId="32910" xr:uid="{00000000-0005-0000-0000-000090800000}"/>
    <cellStyle name="Note 5 2 4 2 12 3" xfId="32911" xr:uid="{00000000-0005-0000-0000-000091800000}"/>
    <cellStyle name="Note 5 2 4 2 13" xfId="32912" xr:uid="{00000000-0005-0000-0000-000092800000}"/>
    <cellStyle name="Note 5 2 4 2 13 2" xfId="32913" xr:uid="{00000000-0005-0000-0000-000093800000}"/>
    <cellStyle name="Note 5 2 4 2 13 2 2" xfId="32914" xr:uid="{00000000-0005-0000-0000-000094800000}"/>
    <cellStyle name="Note 5 2 4 2 13 3" xfId="32915" xr:uid="{00000000-0005-0000-0000-000095800000}"/>
    <cellStyle name="Note 5 2 4 2 14" xfId="32916" xr:uid="{00000000-0005-0000-0000-000096800000}"/>
    <cellStyle name="Note 5 2 4 2 14 2" xfId="32917" xr:uid="{00000000-0005-0000-0000-000097800000}"/>
    <cellStyle name="Note 5 2 4 2 14 2 2" xfId="32918" xr:uid="{00000000-0005-0000-0000-000098800000}"/>
    <cellStyle name="Note 5 2 4 2 14 3" xfId="32919" xr:uid="{00000000-0005-0000-0000-000099800000}"/>
    <cellStyle name="Note 5 2 4 2 15" xfId="32920" xr:uid="{00000000-0005-0000-0000-00009A800000}"/>
    <cellStyle name="Note 5 2 4 2 15 2" xfId="32921" xr:uid="{00000000-0005-0000-0000-00009B800000}"/>
    <cellStyle name="Note 5 2 4 2 15 2 2" xfId="32922" xr:uid="{00000000-0005-0000-0000-00009C800000}"/>
    <cellStyle name="Note 5 2 4 2 15 3" xfId="32923" xr:uid="{00000000-0005-0000-0000-00009D800000}"/>
    <cellStyle name="Note 5 2 4 2 16" xfId="32924" xr:uid="{00000000-0005-0000-0000-00009E800000}"/>
    <cellStyle name="Note 5 2 4 2 16 2" xfId="32925" xr:uid="{00000000-0005-0000-0000-00009F800000}"/>
    <cellStyle name="Note 5 2 4 2 16 2 2" xfId="32926" xr:uid="{00000000-0005-0000-0000-0000A0800000}"/>
    <cellStyle name="Note 5 2 4 2 16 3" xfId="32927" xr:uid="{00000000-0005-0000-0000-0000A1800000}"/>
    <cellStyle name="Note 5 2 4 2 17" xfId="32928" xr:uid="{00000000-0005-0000-0000-0000A2800000}"/>
    <cellStyle name="Note 5 2 4 2 17 2" xfId="32929" xr:uid="{00000000-0005-0000-0000-0000A3800000}"/>
    <cellStyle name="Note 5 2 4 2 17 2 2" xfId="32930" xr:uid="{00000000-0005-0000-0000-0000A4800000}"/>
    <cellStyle name="Note 5 2 4 2 17 3" xfId="32931" xr:uid="{00000000-0005-0000-0000-0000A5800000}"/>
    <cellStyle name="Note 5 2 4 2 18" xfId="32932" xr:uid="{00000000-0005-0000-0000-0000A6800000}"/>
    <cellStyle name="Note 5 2 4 2 18 2" xfId="32933" xr:uid="{00000000-0005-0000-0000-0000A7800000}"/>
    <cellStyle name="Note 5 2 4 2 18 2 2" xfId="32934" xr:uid="{00000000-0005-0000-0000-0000A8800000}"/>
    <cellStyle name="Note 5 2 4 2 18 3" xfId="32935" xr:uid="{00000000-0005-0000-0000-0000A9800000}"/>
    <cellStyle name="Note 5 2 4 2 19" xfId="32936" xr:uid="{00000000-0005-0000-0000-0000AA800000}"/>
    <cellStyle name="Note 5 2 4 2 19 2" xfId="32937" xr:uid="{00000000-0005-0000-0000-0000AB800000}"/>
    <cellStyle name="Note 5 2 4 2 19 2 2" xfId="32938" xr:uid="{00000000-0005-0000-0000-0000AC800000}"/>
    <cellStyle name="Note 5 2 4 2 19 3" xfId="32939" xr:uid="{00000000-0005-0000-0000-0000AD800000}"/>
    <cellStyle name="Note 5 2 4 2 2" xfId="32940" xr:uid="{00000000-0005-0000-0000-0000AE800000}"/>
    <cellStyle name="Note 5 2 4 2 2 2" xfId="32941" xr:uid="{00000000-0005-0000-0000-0000AF800000}"/>
    <cellStyle name="Note 5 2 4 2 2 2 2" xfId="32942" xr:uid="{00000000-0005-0000-0000-0000B0800000}"/>
    <cellStyle name="Note 5 2 4 2 2 2 2 2" xfId="32943" xr:uid="{00000000-0005-0000-0000-0000B1800000}"/>
    <cellStyle name="Note 5 2 4 2 2 2 3" xfId="32944" xr:uid="{00000000-0005-0000-0000-0000B2800000}"/>
    <cellStyle name="Note 5 2 4 2 2 2 4" xfId="32945" xr:uid="{00000000-0005-0000-0000-0000B3800000}"/>
    <cellStyle name="Note 5 2 4 2 2 3" xfId="32946" xr:uid="{00000000-0005-0000-0000-0000B4800000}"/>
    <cellStyle name="Note 5 2 4 2 2 3 2" xfId="32947" xr:uid="{00000000-0005-0000-0000-0000B5800000}"/>
    <cellStyle name="Note 5 2 4 2 2 4" xfId="32948" xr:uid="{00000000-0005-0000-0000-0000B6800000}"/>
    <cellStyle name="Note 5 2 4 2 2 5" xfId="32949" xr:uid="{00000000-0005-0000-0000-0000B7800000}"/>
    <cellStyle name="Note 5 2 4 2 20" xfId="32950" xr:uid="{00000000-0005-0000-0000-0000B8800000}"/>
    <cellStyle name="Note 5 2 4 2 20 2" xfId="32951" xr:uid="{00000000-0005-0000-0000-0000B9800000}"/>
    <cellStyle name="Note 5 2 4 2 20 2 2" xfId="32952" xr:uid="{00000000-0005-0000-0000-0000BA800000}"/>
    <cellStyle name="Note 5 2 4 2 20 3" xfId="32953" xr:uid="{00000000-0005-0000-0000-0000BB800000}"/>
    <cellStyle name="Note 5 2 4 2 21" xfId="32954" xr:uid="{00000000-0005-0000-0000-0000BC800000}"/>
    <cellStyle name="Note 5 2 4 2 21 2" xfId="32955" xr:uid="{00000000-0005-0000-0000-0000BD800000}"/>
    <cellStyle name="Note 5 2 4 2 22" xfId="32956" xr:uid="{00000000-0005-0000-0000-0000BE800000}"/>
    <cellStyle name="Note 5 2 4 2 23" xfId="32957" xr:uid="{00000000-0005-0000-0000-0000BF800000}"/>
    <cellStyle name="Note 5 2 4 2 3" xfId="32958" xr:uid="{00000000-0005-0000-0000-0000C0800000}"/>
    <cellStyle name="Note 5 2 4 2 3 2" xfId="32959" xr:uid="{00000000-0005-0000-0000-0000C1800000}"/>
    <cellStyle name="Note 5 2 4 2 3 2 2" xfId="32960" xr:uid="{00000000-0005-0000-0000-0000C2800000}"/>
    <cellStyle name="Note 5 2 4 2 3 2 3" xfId="32961" xr:uid="{00000000-0005-0000-0000-0000C3800000}"/>
    <cellStyle name="Note 5 2 4 2 3 3" xfId="32962" xr:uid="{00000000-0005-0000-0000-0000C4800000}"/>
    <cellStyle name="Note 5 2 4 2 3 3 2" xfId="32963" xr:uid="{00000000-0005-0000-0000-0000C5800000}"/>
    <cellStyle name="Note 5 2 4 2 3 4" xfId="32964" xr:uid="{00000000-0005-0000-0000-0000C6800000}"/>
    <cellStyle name="Note 5 2 4 2 4" xfId="32965" xr:uid="{00000000-0005-0000-0000-0000C7800000}"/>
    <cellStyle name="Note 5 2 4 2 4 2" xfId="32966" xr:uid="{00000000-0005-0000-0000-0000C8800000}"/>
    <cellStyle name="Note 5 2 4 2 4 2 2" xfId="32967" xr:uid="{00000000-0005-0000-0000-0000C9800000}"/>
    <cellStyle name="Note 5 2 4 2 4 3" xfId="32968" xr:uid="{00000000-0005-0000-0000-0000CA800000}"/>
    <cellStyle name="Note 5 2 4 2 4 4" xfId="32969" xr:uid="{00000000-0005-0000-0000-0000CB800000}"/>
    <cellStyle name="Note 5 2 4 2 5" xfId="32970" xr:uid="{00000000-0005-0000-0000-0000CC800000}"/>
    <cellStyle name="Note 5 2 4 2 5 2" xfId="32971" xr:uid="{00000000-0005-0000-0000-0000CD800000}"/>
    <cellStyle name="Note 5 2 4 2 5 2 2" xfId="32972" xr:uid="{00000000-0005-0000-0000-0000CE800000}"/>
    <cellStyle name="Note 5 2 4 2 5 3" xfId="32973" xr:uid="{00000000-0005-0000-0000-0000CF800000}"/>
    <cellStyle name="Note 5 2 4 2 5 4" xfId="32974" xr:uid="{00000000-0005-0000-0000-0000D0800000}"/>
    <cellStyle name="Note 5 2 4 2 6" xfId="32975" xr:uid="{00000000-0005-0000-0000-0000D1800000}"/>
    <cellStyle name="Note 5 2 4 2 6 2" xfId="32976" xr:uid="{00000000-0005-0000-0000-0000D2800000}"/>
    <cellStyle name="Note 5 2 4 2 6 2 2" xfId="32977" xr:uid="{00000000-0005-0000-0000-0000D3800000}"/>
    <cellStyle name="Note 5 2 4 2 6 3" xfId="32978" xr:uid="{00000000-0005-0000-0000-0000D4800000}"/>
    <cellStyle name="Note 5 2 4 2 7" xfId="32979" xr:uid="{00000000-0005-0000-0000-0000D5800000}"/>
    <cellStyle name="Note 5 2 4 2 7 2" xfId="32980" xr:uid="{00000000-0005-0000-0000-0000D6800000}"/>
    <cellStyle name="Note 5 2 4 2 7 2 2" xfId="32981" xr:uid="{00000000-0005-0000-0000-0000D7800000}"/>
    <cellStyle name="Note 5 2 4 2 7 3" xfId="32982" xr:uid="{00000000-0005-0000-0000-0000D8800000}"/>
    <cellStyle name="Note 5 2 4 2 8" xfId="32983" xr:uid="{00000000-0005-0000-0000-0000D9800000}"/>
    <cellStyle name="Note 5 2 4 2 8 2" xfId="32984" xr:uid="{00000000-0005-0000-0000-0000DA800000}"/>
    <cellStyle name="Note 5 2 4 2 8 2 2" xfId="32985" xr:uid="{00000000-0005-0000-0000-0000DB800000}"/>
    <cellStyle name="Note 5 2 4 2 8 3" xfId="32986" xr:uid="{00000000-0005-0000-0000-0000DC800000}"/>
    <cellStyle name="Note 5 2 4 2 9" xfId="32987" xr:uid="{00000000-0005-0000-0000-0000DD800000}"/>
    <cellStyle name="Note 5 2 4 2 9 2" xfId="32988" xr:uid="{00000000-0005-0000-0000-0000DE800000}"/>
    <cellStyle name="Note 5 2 4 2 9 2 2" xfId="32989" xr:uid="{00000000-0005-0000-0000-0000DF800000}"/>
    <cellStyle name="Note 5 2 4 2 9 3" xfId="32990" xr:uid="{00000000-0005-0000-0000-0000E0800000}"/>
    <cellStyle name="Note 5 2 4 20" xfId="32991" xr:uid="{00000000-0005-0000-0000-0000E1800000}"/>
    <cellStyle name="Note 5 2 4 3" xfId="32992" xr:uid="{00000000-0005-0000-0000-0000E2800000}"/>
    <cellStyle name="Note 5 2 4 3 2" xfId="32993" xr:uid="{00000000-0005-0000-0000-0000E3800000}"/>
    <cellStyle name="Note 5 2 4 3 2 2" xfId="32994" xr:uid="{00000000-0005-0000-0000-0000E4800000}"/>
    <cellStyle name="Note 5 2 4 3 2 2 2" xfId="32995" xr:uid="{00000000-0005-0000-0000-0000E5800000}"/>
    <cellStyle name="Note 5 2 4 3 2 3" xfId="32996" xr:uid="{00000000-0005-0000-0000-0000E6800000}"/>
    <cellStyle name="Note 5 2 4 3 2 4" xfId="32997" xr:uid="{00000000-0005-0000-0000-0000E7800000}"/>
    <cellStyle name="Note 5 2 4 3 3" xfId="32998" xr:uid="{00000000-0005-0000-0000-0000E8800000}"/>
    <cellStyle name="Note 5 2 4 3 3 2" xfId="32999" xr:uid="{00000000-0005-0000-0000-0000E9800000}"/>
    <cellStyle name="Note 5 2 4 3 4" xfId="33000" xr:uid="{00000000-0005-0000-0000-0000EA800000}"/>
    <cellStyle name="Note 5 2 4 3 5" xfId="33001" xr:uid="{00000000-0005-0000-0000-0000EB800000}"/>
    <cellStyle name="Note 5 2 4 4" xfId="33002" xr:uid="{00000000-0005-0000-0000-0000EC800000}"/>
    <cellStyle name="Note 5 2 4 4 2" xfId="33003" xr:uid="{00000000-0005-0000-0000-0000ED800000}"/>
    <cellStyle name="Note 5 2 4 4 2 2" xfId="33004" xr:uid="{00000000-0005-0000-0000-0000EE800000}"/>
    <cellStyle name="Note 5 2 4 4 2 3" xfId="33005" xr:uid="{00000000-0005-0000-0000-0000EF800000}"/>
    <cellStyle name="Note 5 2 4 4 3" xfId="33006" xr:uid="{00000000-0005-0000-0000-0000F0800000}"/>
    <cellStyle name="Note 5 2 4 4 3 2" xfId="33007" xr:uid="{00000000-0005-0000-0000-0000F1800000}"/>
    <cellStyle name="Note 5 2 4 4 4" xfId="33008" xr:uid="{00000000-0005-0000-0000-0000F2800000}"/>
    <cellStyle name="Note 5 2 4 5" xfId="33009" xr:uid="{00000000-0005-0000-0000-0000F3800000}"/>
    <cellStyle name="Note 5 2 4 5 2" xfId="33010" xr:uid="{00000000-0005-0000-0000-0000F4800000}"/>
    <cellStyle name="Note 5 2 4 5 2 2" xfId="33011" xr:uid="{00000000-0005-0000-0000-0000F5800000}"/>
    <cellStyle name="Note 5 2 4 5 2 3" xfId="33012" xr:uid="{00000000-0005-0000-0000-0000F6800000}"/>
    <cellStyle name="Note 5 2 4 5 3" xfId="33013" xr:uid="{00000000-0005-0000-0000-0000F7800000}"/>
    <cellStyle name="Note 5 2 4 5 4" xfId="33014" xr:uid="{00000000-0005-0000-0000-0000F8800000}"/>
    <cellStyle name="Note 5 2 4 6" xfId="33015" xr:uid="{00000000-0005-0000-0000-0000F9800000}"/>
    <cellStyle name="Note 5 2 4 6 2" xfId="33016" xr:uid="{00000000-0005-0000-0000-0000FA800000}"/>
    <cellStyle name="Note 5 2 4 6 2 2" xfId="33017" xr:uid="{00000000-0005-0000-0000-0000FB800000}"/>
    <cellStyle name="Note 5 2 4 6 3" xfId="33018" xr:uid="{00000000-0005-0000-0000-0000FC800000}"/>
    <cellStyle name="Note 5 2 4 6 4" xfId="33019" xr:uid="{00000000-0005-0000-0000-0000FD800000}"/>
    <cellStyle name="Note 5 2 4 7" xfId="33020" xr:uid="{00000000-0005-0000-0000-0000FE800000}"/>
    <cellStyle name="Note 5 2 4 7 2" xfId="33021" xr:uid="{00000000-0005-0000-0000-0000FF800000}"/>
    <cellStyle name="Note 5 2 4 7 2 2" xfId="33022" xr:uid="{00000000-0005-0000-0000-000000810000}"/>
    <cellStyle name="Note 5 2 4 7 3" xfId="33023" xr:uid="{00000000-0005-0000-0000-000001810000}"/>
    <cellStyle name="Note 5 2 4 8" xfId="33024" xr:uid="{00000000-0005-0000-0000-000002810000}"/>
    <cellStyle name="Note 5 2 4 8 2" xfId="33025" xr:uid="{00000000-0005-0000-0000-000003810000}"/>
    <cellStyle name="Note 5 2 4 8 2 2" xfId="33026" xr:uid="{00000000-0005-0000-0000-000004810000}"/>
    <cellStyle name="Note 5 2 4 8 3" xfId="33027" xr:uid="{00000000-0005-0000-0000-000005810000}"/>
    <cellStyle name="Note 5 2 4 9" xfId="33028" xr:uid="{00000000-0005-0000-0000-000006810000}"/>
    <cellStyle name="Note 5 2 4 9 2" xfId="33029" xr:uid="{00000000-0005-0000-0000-000007810000}"/>
    <cellStyle name="Note 5 2 4 9 2 2" xfId="33030" xr:uid="{00000000-0005-0000-0000-000008810000}"/>
    <cellStyle name="Note 5 2 4 9 3" xfId="33031" xr:uid="{00000000-0005-0000-0000-000009810000}"/>
    <cellStyle name="Note 5 2 5" xfId="33032" xr:uid="{00000000-0005-0000-0000-00000A810000}"/>
    <cellStyle name="Note 5 2 5 10" xfId="33033" xr:uid="{00000000-0005-0000-0000-00000B810000}"/>
    <cellStyle name="Note 5 2 5 10 2" xfId="33034" xr:uid="{00000000-0005-0000-0000-00000C810000}"/>
    <cellStyle name="Note 5 2 5 10 2 2" xfId="33035" xr:uid="{00000000-0005-0000-0000-00000D810000}"/>
    <cellStyle name="Note 5 2 5 10 3" xfId="33036" xr:uid="{00000000-0005-0000-0000-00000E810000}"/>
    <cellStyle name="Note 5 2 5 11" xfId="33037" xr:uid="{00000000-0005-0000-0000-00000F810000}"/>
    <cellStyle name="Note 5 2 5 11 2" xfId="33038" xr:uid="{00000000-0005-0000-0000-000010810000}"/>
    <cellStyle name="Note 5 2 5 11 2 2" xfId="33039" xr:uid="{00000000-0005-0000-0000-000011810000}"/>
    <cellStyle name="Note 5 2 5 11 3" xfId="33040" xr:uid="{00000000-0005-0000-0000-000012810000}"/>
    <cellStyle name="Note 5 2 5 12" xfId="33041" xr:uid="{00000000-0005-0000-0000-000013810000}"/>
    <cellStyle name="Note 5 2 5 12 2" xfId="33042" xr:uid="{00000000-0005-0000-0000-000014810000}"/>
    <cellStyle name="Note 5 2 5 12 2 2" xfId="33043" xr:uid="{00000000-0005-0000-0000-000015810000}"/>
    <cellStyle name="Note 5 2 5 12 3" xfId="33044" xr:uid="{00000000-0005-0000-0000-000016810000}"/>
    <cellStyle name="Note 5 2 5 13" xfId="33045" xr:uid="{00000000-0005-0000-0000-000017810000}"/>
    <cellStyle name="Note 5 2 5 13 2" xfId="33046" xr:uid="{00000000-0005-0000-0000-000018810000}"/>
    <cellStyle name="Note 5 2 5 13 2 2" xfId="33047" xr:uid="{00000000-0005-0000-0000-000019810000}"/>
    <cellStyle name="Note 5 2 5 13 3" xfId="33048" xr:uid="{00000000-0005-0000-0000-00001A810000}"/>
    <cellStyle name="Note 5 2 5 14" xfId="33049" xr:uid="{00000000-0005-0000-0000-00001B810000}"/>
    <cellStyle name="Note 5 2 5 14 2" xfId="33050" xr:uid="{00000000-0005-0000-0000-00001C810000}"/>
    <cellStyle name="Note 5 2 5 14 2 2" xfId="33051" xr:uid="{00000000-0005-0000-0000-00001D810000}"/>
    <cellStyle name="Note 5 2 5 14 3" xfId="33052" xr:uid="{00000000-0005-0000-0000-00001E810000}"/>
    <cellStyle name="Note 5 2 5 15" xfId="33053" xr:uid="{00000000-0005-0000-0000-00001F810000}"/>
    <cellStyle name="Note 5 2 5 15 2" xfId="33054" xr:uid="{00000000-0005-0000-0000-000020810000}"/>
    <cellStyle name="Note 5 2 5 15 2 2" xfId="33055" xr:uid="{00000000-0005-0000-0000-000021810000}"/>
    <cellStyle name="Note 5 2 5 15 3" xfId="33056" xr:uid="{00000000-0005-0000-0000-000022810000}"/>
    <cellStyle name="Note 5 2 5 16" xfId="33057" xr:uid="{00000000-0005-0000-0000-000023810000}"/>
    <cellStyle name="Note 5 2 5 16 2" xfId="33058" xr:uid="{00000000-0005-0000-0000-000024810000}"/>
    <cellStyle name="Note 5 2 5 16 2 2" xfId="33059" xr:uid="{00000000-0005-0000-0000-000025810000}"/>
    <cellStyle name="Note 5 2 5 16 3" xfId="33060" xr:uid="{00000000-0005-0000-0000-000026810000}"/>
    <cellStyle name="Note 5 2 5 17" xfId="33061" xr:uid="{00000000-0005-0000-0000-000027810000}"/>
    <cellStyle name="Note 5 2 5 17 2" xfId="33062" xr:uid="{00000000-0005-0000-0000-000028810000}"/>
    <cellStyle name="Note 5 2 5 17 2 2" xfId="33063" xr:uid="{00000000-0005-0000-0000-000029810000}"/>
    <cellStyle name="Note 5 2 5 17 3" xfId="33064" xr:uid="{00000000-0005-0000-0000-00002A810000}"/>
    <cellStyle name="Note 5 2 5 18" xfId="33065" xr:uid="{00000000-0005-0000-0000-00002B810000}"/>
    <cellStyle name="Note 5 2 5 18 2" xfId="33066" xr:uid="{00000000-0005-0000-0000-00002C810000}"/>
    <cellStyle name="Note 5 2 5 18 2 2" xfId="33067" xr:uid="{00000000-0005-0000-0000-00002D810000}"/>
    <cellStyle name="Note 5 2 5 18 3" xfId="33068" xr:uid="{00000000-0005-0000-0000-00002E810000}"/>
    <cellStyle name="Note 5 2 5 19" xfId="33069" xr:uid="{00000000-0005-0000-0000-00002F810000}"/>
    <cellStyle name="Note 5 2 5 19 2" xfId="33070" xr:uid="{00000000-0005-0000-0000-000030810000}"/>
    <cellStyle name="Note 5 2 5 19 2 2" xfId="33071" xr:uid="{00000000-0005-0000-0000-000031810000}"/>
    <cellStyle name="Note 5 2 5 19 3" xfId="33072" xr:uid="{00000000-0005-0000-0000-000032810000}"/>
    <cellStyle name="Note 5 2 5 2" xfId="33073" xr:uid="{00000000-0005-0000-0000-000033810000}"/>
    <cellStyle name="Note 5 2 5 2 10" xfId="33074" xr:uid="{00000000-0005-0000-0000-000034810000}"/>
    <cellStyle name="Note 5 2 5 2 10 2" xfId="33075" xr:uid="{00000000-0005-0000-0000-000035810000}"/>
    <cellStyle name="Note 5 2 5 2 10 2 2" xfId="33076" xr:uid="{00000000-0005-0000-0000-000036810000}"/>
    <cellStyle name="Note 5 2 5 2 10 3" xfId="33077" xr:uid="{00000000-0005-0000-0000-000037810000}"/>
    <cellStyle name="Note 5 2 5 2 11" xfId="33078" xr:uid="{00000000-0005-0000-0000-000038810000}"/>
    <cellStyle name="Note 5 2 5 2 11 2" xfId="33079" xr:uid="{00000000-0005-0000-0000-000039810000}"/>
    <cellStyle name="Note 5 2 5 2 11 2 2" xfId="33080" xr:uid="{00000000-0005-0000-0000-00003A810000}"/>
    <cellStyle name="Note 5 2 5 2 11 3" xfId="33081" xr:uid="{00000000-0005-0000-0000-00003B810000}"/>
    <cellStyle name="Note 5 2 5 2 12" xfId="33082" xr:uid="{00000000-0005-0000-0000-00003C810000}"/>
    <cellStyle name="Note 5 2 5 2 12 2" xfId="33083" xr:uid="{00000000-0005-0000-0000-00003D810000}"/>
    <cellStyle name="Note 5 2 5 2 12 2 2" xfId="33084" xr:uid="{00000000-0005-0000-0000-00003E810000}"/>
    <cellStyle name="Note 5 2 5 2 12 3" xfId="33085" xr:uid="{00000000-0005-0000-0000-00003F810000}"/>
    <cellStyle name="Note 5 2 5 2 13" xfId="33086" xr:uid="{00000000-0005-0000-0000-000040810000}"/>
    <cellStyle name="Note 5 2 5 2 13 2" xfId="33087" xr:uid="{00000000-0005-0000-0000-000041810000}"/>
    <cellStyle name="Note 5 2 5 2 13 2 2" xfId="33088" xr:uid="{00000000-0005-0000-0000-000042810000}"/>
    <cellStyle name="Note 5 2 5 2 13 3" xfId="33089" xr:uid="{00000000-0005-0000-0000-000043810000}"/>
    <cellStyle name="Note 5 2 5 2 14" xfId="33090" xr:uid="{00000000-0005-0000-0000-000044810000}"/>
    <cellStyle name="Note 5 2 5 2 14 2" xfId="33091" xr:uid="{00000000-0005-0000-0000-000045810000}"/>
    <cellStyle name="Note 5 2 5 2 14 2 2" xfId="33092" xr:uid="{00000000-0005-0000-0000-000046810000}"/>
    <cellStyle name="Note 5 2 5 2 14 3" xfId="33093" xr:uid="{00000000-0005-0000-0000-000047810000}"/>
    <cellStyle name="Note 5 2 5 2 15" xfId="33094" xr:uid="{00000000-0005-0000-0000-000048810000}"/>
    <cellStyle name="Note 5 2 5 2 15 2" xfId="33095" xr:uid="{00000000-0005-0000-0000-000049810000}"/>
    <cellStyle name="Note 5 2 5 2 15 2 2" xfId="33096" xr:uid="{00000000-0005-0000-0000-00004A810000}"/>
    <cellStyle name="Note 5 2 5 2 15 3" xfId="33097" xr:uid="{00000000-0005-0000-0000-00004B810000}"/>
    <cellStyle name="Note 5 2 5 2 16" xfId="33098" xr:uid="{00000000-0005-0000-0000-00004C810000}"/>
    <cellStyle name="Note 5 2 5 2 16 2" xfId="33099" xr:uid="{00000000-0005-0000-0000-00004D810000}"/>
    <cellStyle name="Note 5 2 5 2 16 2 2" xfId="33100" xr:uid="{00000000-0005-0000-0000-00004E810000}"/>
    <cellStyle name="Note 5 2 5 2 16 3" xfId="33101" xr:uid="{00000000-0005-0000-0000-00004F810000}"/>
    <cellStyle name="Note 5 2 5 2 17" xfId="33102" xr:uid="{00000000-0005-0000-0000-000050810000}"/>
    <cellStyle name="Note 5 2 5 2 17 2" xfId="33103" xr:uid="{00000000-0005-0000-0000-000051810000}"/>
    <cellStyle name="Note 5 2 5 2 17 2 2" xfId="33104" xr:uid="{00000000-0005-0000-0000-000052810000}"/>
    <cellStyle name="Note 5 2 5 2 17 3" xfId="33105" xr:uid="{00000000-0005-0000-0000-000053810000}"/>
    <cellStyle name="Note 5 2 5 2 18" xfId="33106" xr:uid="{00000000-0005-0000-0000-000054810000}"/>
    <cellStyle name="Note 5 2 5 2 18 2" xfId="33107" xr:uid="{00000000-0005-0000-0000-000055810000}"/>
    <cellStyle name="Note 5 2 5 2 18 2 2" xfId="33108" xr:uid="{00000000-0005-0000-0000-000056810000}"/>
    <cellStyle name="Note 5 2 5 2 18 3" xfId="33109" xr:uid="{00000000-0005-0000-0000-000057810000}"/>
    <cellStyle name="Note 5 2 5 2 19" xfId="33110" xr:uid="{00000000-0005-0000-0000-000058810000}"/>
    <cellStyle name="Note 5 2 5 2 19 2" xfId="33111" xr:uid="{00000000-0005-0000-0000-000059810000}"/>
    <cellStyle name="Note 5 2 5 2 19 2 2" xfId="33112" xr:uid="{00000000-0005-0000-0000-00005A810000}"/>
    <cellStyle name="Note 5 2 5 2 19 3" xfId="33113" xr:uid="{00000000-0005-0000-0000-00005B810000}"/>
    <cellStyle name="Note 5 2 5 2 2" xfId="33114" xr:uid="{00000000-0005-0000-0000-00005C810000}"/>
    <cellStyle name="Note 5 2 5 2 2 2" xfId="33115" xr:uid="{00000000-0005-0000-0000-00005D810000}"/>
    <cellStyle name="Note 5 2 5 2 2 2 2" xfId="33116" xr:uid="{00000000-0005-0000-0000-00005E810000}"/>
    <cellStyle name="Note 5 2 5 2 2 2 3" xfId="33117" xr:uid="{00000000-0005-0000-0000-00005F810000}"/>
    <cellStyle name="Note 5 2 5 2 2 3" xfId="33118" xr:uid="{00000000-0005-0000-0000-000060810000}"/>
    <cellStyle name="Note 5 2 5 2 2 3 2" xfId="33119" xr:uid="{00000000-0005-0000-0000-000061810000}"/>
    <cellStyle name="Note 5 2 5 2 2 4" xfId="33120" xr:uid="{00000000-0005-0000-0000-000062810000}"/>
    <cellStyle name="Note 5 2 5 2 20" xfId="33121" xr:uid="{00000000-0005-0000-0000-000063810000}"/>
    <cellStyle name="Note 5 2 5 2 20 2" xfId="33122" xr:uid="{00000000-0005-0000-0000-000064810000}"/>
    <cellStyle name="Note 5 2 5 2 20 2 2" xfId="33123" xr:uid="{00000000-0005-0000-0000-000065810000}"/>
    <cellStyle name="Note 5 2 5 2 20 3" xfId="33124" xr:uid="{00000000-0005-0000-0000-000066810000}"/>
    <cellStyle name="Note 5 2 5 2 21" xfId="33125" xr:uid="{00000000-0005-0000-0000-000067810000}"/>
    <cellStyle name="Note 5 2 5 2 21 2" xfId="33126" xr:uid="{00000000-0005-0000-0000-000068810000}"/>
    <cellStyle name="Note 5 2 5 2 22" xfId="33127" xr:uid="{00000000-0005-0000-0000-000069810000}"/>
    <cellStyle name="Note 5 2 5 2 23" xfId="33128" xr:uid="{00000000-0005-0000-0000-00006A810000}"/>
    <cellStyle name="Note 5 2 5 2 3" xfId="33129" xr:uid="{00000000-0005-0000-0000-00006B810000}"/>
    <cellStyle name="Note 5 2 5 2 3 2" xfId="33130" xr:uid="{00000000-0005-0000-0000-00006C810000}"/>
    <cellStyle name="Note 5 2 5 2 3 2 2" xfId="33131" xr:uid="{00000000-0005-0000-0000-00006D810000}"/>
    <cellStyle name="Note 5 2 5 2 3 3" xfId="33132" xr:uid="{00000000-0005-0000-0000-00006E810000}"/>
    <cellStyle name="Note 5 2 5 2 3 4" xfId="33133" xr:uid="{00000000-0005-0000-0000-00006F810000}"/>
    <cellStyle name="Note 5 2 5 2 4" xfId="33134" xr:uid="{00000000-0005-0000-0000-000070810000}"/>
    <cellStyle name="Note 5 2 5 2 4 2" xfId="33135" xr:uid="{00000000-0005-0000-0000-000071810000}"/>
    <cellStyle name="Note 5 2 5 2 4 2 2" xfId="33136" xr:uid="{00000000-0005-0000-0000-000072810000}"/>
    <cellStyle name="Note 5 2 5 2 4 3" xfId="33137" xr:uid="{00000000-0005-0000-0000-000073810000}"/>
    <cellStyle name="Note 5 2 5 2 4 4" xfId="33138" xr:uid="{00000000-0005-0000-0000-000074810000}"/>
    <cellStyle name="Note 5 2 5 2 5" xfId="33139" xr:uid="{00000000-0005-0000-0000-000075810000}"/>
    <cellStyle name="Note 5 2 5 2 5 2" xfId="33140" xr:uid="{00000000-0005-0000-0000-000076810000}"/>
    <cellStyle name="Note 5 2 5 2 5 2 2" xfId="33141" xr:uid="{00000000-0005-0000-0000-000077810000}"/>
    <cellStyle name="Note 5 2 5 2 5 3" xfId="33142" xr:uid="{00000000-0005-0000-0000-000078810000}"/>
    <cellStyle name="Note 5 2 5 2 6" xfId="33143" xr:uid="{00000000-0005-0000-0000-000079810000}"/>
    <cellStyle name="Note 5 2 5 2 6 2" xfId="33144" xr:uid="{00000000-0005-0000-0000-00007A810000}"/>
    <cellStyle name="Note 5 2 5 2 6 2 2" xfId="33145" xr:uid="{00000000-0005-0000-0000-00007B810000}"/>
    <cellStyle name="Note 5 2 5 2 6 3" xfId="33146" xr:uid="{00000000-0005-0000-0000-00007C810000}"/>
    <cellStyle name="Note 5 2 5 2 7" xfId="33147" xr:uid="{00000000-0005-0000-0000-00007D810000}"/>
    <cellStyle name="Note 5 2 5 2 7 2" xfId="33148" xr:uid="{00000000-0005-0000-0000-00007E810000}"/>
    <cellStyle name="Note 5 2 5 2 7 2 2" xfId="33149" xr:uid="{00000000-0005-0000-0000-00007F810000}"/>
    <cellStyle name="Note 5 2 5 2 7 3" xfId="33150" xr:uid="{00000000-0005-0000-0000-000080810000}"/>
    <cellStyle name="Note 5 2 5 2 8" xfId="33151" xr:uid="{00000000-0005-0000-0000-000081810000}"/>
    <cellStyle name="Note 5 2 5 2 8 2" xfId="33152" xr:uid="{00000000-0005-0000-0000-000082810000}"/>
    <cellStyle name="Note 5 2 5 2 8 2 2" xfId="33153" xr:uid="{00000000-0005-0000-0000-000083810000}"/>
    <cellStyle name="Note 5 2 5 2 8 3" xfId="33154" xr:uid="{00000000-0005-0000-0000-000084810000}"/>
    <cellStyle name="Note 5 2 5 2 9" xfId="33155" xr:uid="{00000000-0005-0000-0000-000085810000}"/>
    <cellStyle name="Note 5 2 5 2 9 2" xfId="33156" xr:uid="{00000000-0005-0000-0000-000086810000}"/>
    <cellStyle name="Note 5 2 5 2 9 2 2" xfId="33157" xr:uid="{00000000-0005-0000-0000-000087810000}"/>
    <cellStyle name="Note 5 2 5 2 9 3" xfId="33158" xr:uid="{00000000-0005-0000-0000-000088810000}"/>
    <cellStyle name="Note 5 2 5 20" xfId="33159" xr:uid="{00000000-0005-0000-0000-000089810000}"/>
    <cellStyle name="Note 5 2 5 20 2" xfId="33160" xr:uid="{00000000-0005-0000-0000-00008A810000}"/>
    <cellStyle name="Note 5 2 5 20 2 2" xfId="33161" xr:uid="{00000000-0005-0000-0000-00008B810000}"/>
    <cellStyle name="Note 5 2 5 20 3" xfId="33162" xr:uid="{00000000-0005-0000-0000-00008C810000}"/>
    <cellStyle name="Note 5 2 5 21" xfId="33163" xr:uid="{00000000-0005-0000-0000-00008D810000}"/>
    <cellStyle name="Note 5 2 5 21 2" xfId="33164" xr:uid="{00000000-0005-0000-0000-00008E810000}"/>
    <cellStyle name="Note 5 2 5 21 2 2" xfId="33165" xr:uid="{00000000-0005-0000-0000-00008F810000}"/>
    <cellStyle name="Note 5 2 5 21 3" xfId="33166" xr:uid="{00000000-0005-0000-0000-000090810000}"/>
    <cellStyle name="Note 5 2 5 22" xfId="33167" xr:uid="{00000000-0005-0000-0000-000091810000}"/>
    <cellStyle name="Note 5 2 5 22 2" xfId="33168" xr:uid="{00000000-0005-0000-0000-000092810000}"/>
    <cellStyle name="Note 5 2 5 23" xfId="33169" xr:uid="{00000000-0005-0000-0000-000093810000}"/>
    <cellStyle name="Note 5 2 5 24" xfId="33170" xr:uid="{00000000-0005-0000-0000-000094810000}"/>
    <cellStyle name="Note 5 2 5 3" xfId="33171" xr:uid="{00000000-0005-0000-0000-000095810000}"/>
    <cellStyle name="Note 5 2 5 3 2" xfId="33172" xr:uid="{00000000-0005-0000-0000-000096810000}"/>
    <cellStyle name="Note 5 2 5 3 2 2" xfId="33173" xr:uid="{00000000-0005-0000-0000-000097810000}"/>
    <cellStyle name="Note 5 2 5 3 2 3" xfId="33174" xr:uid="{00000000-0005-0000-0000-000098810000}"/>
    <cellStyle name="Note 5 2 5 3 3" xfId="33175" xr:uid="{00000000-0005-0000-0000-000099810000}"/>
    <cellStyle name="Note 5 2 5 3 3 2" xfId="33176" xr:uid="{00000000-0005-0000-0000-00009A810000}"/>
    <cellStyle name="Note 5 2 5 3 4" xfId="33177" xr:uid="{00000000-0005-0000-0000-00009B810000}"/>
    <cellStyle name="Note 5 2 5 4" xfId="33178" xr:uid="{00000000-0005-0000-0000-00009C810000}"/>
    <cellStyle name="Note 5 2 5 4 2" xfId="33179" xr:uid="{00000000-0005-0000-0000-00009D810000}"/>
    <cellStyle name="Note 5 2 5 4 2 2" xfId="33180" xr:uid="{00000000-0005-0000-0000-00009E810000}"/>
    <cellStyle name="Note 5 2 5 4 3" xfId="33181" xr:uid="{00000000-0005-0000-0000-00009F810000}"/>
    <cellStyle name="Note 5 2 5 4 4" xfId="33182" xr:uid="{00000000-0005-0000-0000-0000A0810000}"/>
    <cellStyle name="Note 5 2 5 5" xfId="33183" xr:uid="{00000000-0005-0000-0000-0000A1810000}"/>
    <cellStyle name="Note 5 2 5 5 2" xfId="33184" xr:uid="{00000000-0005-0000-0000-0000A2810000}"/>
    <cellStyle name="Note 5 2 5 5 2 2" xfId="33185" xr:uid="{00000000-0005-0000-0000-0000A3810000}"/>
    <cellStyle name="Note 5 2 5 5 3" xfId="33186" xr:uid="{00000000-0005-0000-0000-0000A4810000}"/>
    <cellStyle name="Note 5 2 5 5 4" xfId="33187" xr:uid="{00000000-0005-0000-0000-0000A5810000}"/>
    <cellStyle name="Note 5 2 5 6" xfId="33188" xr:uid="{00000000-0005-0000-0000-0000A6810000}"/>
    <cellStyle name="Note 5 2 5 6 2" xfId="33189" xr:uid="{00000000-0005-0000-0000-0000A7810000}"/>
    <cellStyle name="Note 5 2 5 6 2 2" xfId="33190" xr:uid="{00000000-0005-0000-0000-0000A8810000}"/>
    <cellStyle name="Note 5 2 5 6 3" xfId="33191" xr:uid="{00000000-0005-0000-0000-0000A9810000}"/>
    <cellStyle name="Note 5 2 5 7" xfId="33192" xr:uid="{00000000-0005-0000-0000-0000AA810000}"/>
    <cellStyle name="Note 5 2 5 7 2" xfId="33193" xr:uid="{00000000-0005-0000-0000-0000AB810000}"/>
    <cellStyle name="Note 5 2 5 7 2 2" xfId="33194" xr:uid="{00000000-0005-0000-0000-0000AC810000}"/>
    <cellStyle name="Note 5 2 5 7 3" xfId="33195" xr:uid="{00000000-0005-0000-0000-0000AD810000}"/>
    <cellStyle name="Note 5 2 5 8" xfId="33196" xr:uid="{00000000-0005-0000-0000-0000AE810000}"/>
    <cellStyle name="Note 5 2 5 8 2" xfId="33197" xr:uid="{00000000-0005-0000-0000-0000AF810000}"/>
    <cellStyle name="Note 5 2 5 8 2 2" xfId="33198" xr:uid="{00000000-0005-0000-0000-0000B0810000}"/>
    <cellStyle name="Note 5 2 5 8 3" xfId="33199" xr:uid="{00000000-0005-0000-0000-0000B1810000}"/>
    <cellStyle name="Note 5 2 5 9" xfId="33200" xr:uid="{00000000-0005-0000-0000-0000B2810000}"/>
    <cellStyle name="Note 5 2 5 9 2" xfId="33201" xr:uid="{00000000-0005-0000-0000-0000B3810000}"/>
    <cellStyle name="Note 5 2 5 9 2 2" xfId="33202" xr:uid="{00000000-0005-0000-0000-0000B4810000}"/>
    <cellStyle name="Note 5 2 5 9 3" xfId="33203" xr:uid="{00000000-0005-0000-0000-0000B5810000}"/>
    <cellStyle name="Note 5 2 6" xfId="33204" xr:uid="{00000000-0005-0000-0000-0000B6810000}"/>
    <cellStyle name="Note 5 2 6 10" xfId="33205" xr:uid="{00000000-0005-0000-0000-0000B7810000}"/>
    <cellStyle name="Note 5 2 6 10 2" xfId="33206" xr:uid="{00000000-0005-0000-0000-0000B8810000}"/>
    <cellStyle name="Note 5 2 6 10 2 2" xfId="33207" xr:uid="{00000000-0005-0000-0000-0000B9810000}"/>
    <cellStyle name="Note 5 2 6 10 3" xfId="33208" xr:uid="{00000000-0005-0000-0000-0000BA810000}"/>
    <cellStyle name="Note 5 2 6 11" xfId="33209" xr:uid="{00000000-0005-0000-0000-0000BB810000}"/>
    <cellStyle name="Note 5 2 6 11 2" xfId="33210" xr:uid="{00000000-0005-0000-0000-0000BC810000}"/>
    <cellStyle name="Note 5 2 6 11 2 2" xfId="33211" xr:uid="{00000000-0005-0000-0000-0000BD810000}"/>
    <cellStyle name="Note 5 2 6 11 3" xfId="33212" xr:uid="{00000000-0005-0000-0000-0000BE810000}"/>
    <cellStyle name="Note 5 2 6 12" xfId="33213" xr:uid="{00000000-0005-0000-0000-0000BF810000}"/>
    <cellStyle name="Note 5 2 6 12 2" xfId="33214" xr:uid="{00000000-0005-0000-0000-0000C0810000}"/>
    <cellStyle name="Note 5 2 6 12 2 2" xfId="33215" xr:uid="{00000000-0005-0000-0000-0000C1810000}"/>
    <cellStyle name="Note 5 2 6 12 3" xfId="33216" xr:uid="{00000000-0005-0000-0000-0000C2810000}"/>
    <cellStyle name="Note 5 2 6 13" xfId="33217" xr:uid="{00000000-0005-0000-0000-0000C3810000}"/>
    <cellStyle name="Note 5 2 6 13 2" xfId="33218" xr:uid="{00000000-0005-0000-0000-0000C4810000}"/>
    <cellStyle name="Note 5 2 6 13 2 2" xfId="33219" xr:uid="{00000000-0005-0000-0000-0000C5810000}"/>
    <cellStyle name="Note 5 2 6 13 3" xfId="33220" xr:uid="{00000000-0005-0000-0000-0000C6810000}"/>
    <cellStyle name="Note 5 2 6 14" xfId="33221" xr:uid="{00000000-0005-0000-0000-0000C7810000}"/>
    <cellStyle name="Note 5 2 6 14 2" xfId="33222" xr:uid="{00000000-0005-0000-0000-0000C8810000}"/>
    <cellStyle name="Note 5 2 6 14 2 2" xfId="33223" xr:uid="{00000000-0005-0000-0000-0000C9810000}"/>
    <cellStyle name="Note 5 2 6 14 3" xfId="33224" xr:uid="{00000000-0005-0000-0000-0000CA810000}"/>
    <cellStyle name="Note 5 2 6 15" xfId="33225" xr:uid="{00000000-0005-0000-0000-0000CB810000}"/>
    <cellStyle name="Note 5 2 6 15 2" xfId="33226" xr:uid="{00000000-0005-0000-0000-0000CC810000}"/>
    <cellStyle name="Note 5 2 6 15 2 2" xfId="33227" xr:uid="{00000000-0005-0000-0000-0000CD810000}"/>
    <cellStyle name="Note 5 2 6 15 3" xfId="33228" xr:uid="{00000000-0005-0000-0000-0000CE810000}"/>
    <cellStyle name="Note 5 2 6 16" xfId="33229" xr:uid="{00000000-0005-0000-0000-0000CF810000}"/>
    <cellStyle name="Note 5 2 6 16 2" xfId="33230" xr:uid="{00000000-0005-0000-0000-0000D0810000}"/>
    <cellStyle name="Note 5 2 6 16 2 2" xfId="33231" xr:uid="{00000000-0005-0000-0000-0000D1810000}"/>
    <cellStyle name="Note 5 2 6 16 3" xfId="33232" xr:uid="{00000000-0005-0000-0000-0000D2810000}"/>
    <cellStyle name="Note 5 2 6 17" xfId="33233" xr:uid="{00000000-0005-0000-0000-0000D3810000}"/>
    <cellStyle name="Note 5 2 6 17 2" xfId="33234" xr:uid="{00000000-0005-0000-0000-0000D4810000}"/>
    <cellStyle name="Note 5 2 6 17 2 2" xfId="33235" xr:uid="{00000000-0005-0000-0000-0000D5810000}"/>
    <cellStyle name="Note 5 2 6 17 3" xfId="33236" xr:uid="{00000000-0005-0000-0000-0000D6810000}"/>
    <cellStyle name="Note 5 2 6 18" xfId="33237" xr:uid="{00000000-0005-0000-0000-0000D7810000}"/>
    <cellStyle name="Note 5 2 6 18 2" xfId="33238" xr:uid="{00000000-0005-0000-0000-0000D8810000}"/>
    <cellStyle name="Note 5 2 6 18 2 2" xfId="33239" xr:uid="{00000000-0005-0000-0000-0000D9810000}"/>
    <cellStyle name="Note 5 2 6 18 3" xfId="33240" xr:uid="{00000000-0005-0000-0000-0000DA810000}"/>
    <cellStyle name="Note 5 2 6 19" xfId="33241" xr:uid="{00000000-0005-0000-0000-0000DB810000}"/>
    <cellStyle name="Note 5 2 6 19 2" xfId="33242" xr:uid="{00000000-0005-0000-0000-0000DC810000}"/>
    <cellStyle name="Note 5 2 6 19 2 2" xfId="33243" xr:uid="{00000000-0005-0000-0000-0000DD810000}"/>
    <cellStyle name="Note 5 2 6 19 3" xfId="33244" xr:uid="{00000000-0005-0000-0000-0000DE810000}"/>
    <cellStyle name="Note 5 2 6 2" xfId="33245" xr:uid="{00000000-0005-0000-0000-0000DF810000}"/>
    <cellStyle name="Note 5 2 6 2 2" xfId="33246" xr:uid="{00000000-0005-0000-0000-0000E0810000}"/>
    <cellStyle name="Note 5 2 6 2 2 2" xfId="33247" xr:uid="{00000000-0005-0000-0000-0000E1810000}"/>
    <cellStyle name="Note 5 2 6 2 2 3" xfId="33248" xr:uid="{00000000-0005-0000-0000-0000E2810000}"/>
    <cellStyle name="Note 5 2 6 2 3" xfId="33249" xr:uid="{00000000-0005-0000-0000-0000E3810000}"/>
    <cellStyle name="Note 5 2 6 2 3 2" xfId="33250" xr:uid="{00000000-0005-0000-0000-0000E4810000}"/>
    <cellStyle name="Note 5 2 6 2 4" xfId="33251" xr:uid="{00000000-0005-0000-0000-0000E5810000}"/>
    <cellStyle name="Note 5 2 6 20" xfId="33252" xr:uid="{00000000-0005-0000-0000-0000E6810000}"/>
    <cellStyle name="Note 5 2 6 20 2" xfId="33253" xr:uid="{00000000-0005-0000-0000-0000E7810000}"/>
    <cellStyle name="Note 5 2 6 20 2 2" xfId="33254" xr:uid="{00000000-0005-0000-0000-0000E8810000}"/>
    <cellStyle name="Note 5 2 6 20 3" xfId="33255" xr:uid="{00000000-0005-0000-0000-0000E9810000}"/>
    <cellStyle name="Note 5 2 6 21" xfId="33256" xr:uid="{00000000-0005-0000-0000-0000EA810000}"/>
    <cellStyle name="Note 5 2 6 21 2" xfId="33257" xr:uid="{00000000-0005-0000-0000-0000EB810000}"/>
    <cellStyle name="Note 5 2 6 22" xfId="33258" xr:uid="{00000000-0005-0000-0000-0000EC810000}"/>
    <cellStyle name="Note 5 2 6 23" xfId="33259" xr:uid="{00000000-0005-0000-0000-0000ED810000}"/>
    <cellStyle name="Note 5 2 6 3" xfId="33260" xr:uid="{00000000-0005-0000-0000-0000EE810000}"/>
    <cellStyle name="Note 5 2 6 3 2" xfId="33261" xr:uid="{00000000-0005-0000-0000-0000EF810000}"/>
    <cellStyle name="Note 5 2 6 3 2 2" xfId="33262" xr:uid="{00000000-0005-0000-0000-0000F0810000}"/>
    <cellStyle name="Note 5 2 6 3 3" xfId="33263" xr:uid="{00000000-0005-0000-0000-0000F1810000}"/>
    <cellStyle name="Note 5 2 6 3 4" xfId="33264" xr:uid="{00000000-0005-0000-0000-0000F2810000}"/>
    <cellStyle name="Note 5 2 6 4" xfId="33265" xr:uid="{00000000-0005-0000-0000-0000F3810000}"/>
    <cellStyle name="Note 5 2 6 4 2" xfId="33266" xr:uid="{00000000-0005-0000-0000-0000F4810000}"/>
    <cellStyle name="Note 5 2 6 4 2 2" xfId="33267" xr:uid="{00000000-0005-0000-0000-0000F5810000}"/>
    <cellStyle name="Note 5 2 6 4 3" xfId="33268" xr:uid="{00000000-0005-0000-0000-0000F6810000}"/>
    <cellStyle name="Note 5 2 6 4 4" xfId="33269" xr:uid="{00000000-0005-0000-0000-0000F7810000}"/>
    <cellStyle name="Note 5 2 6 5" xfId="33270" xr:uid="{00000000-0005-0000-0000-0000F8810000}"/>
    <cellStyle name="Note 5 2 6 5 2" xfId="33271" xr:uid="{00000000-0005-0000-0000-0000F9810000}"/>
    <cellStyle name="Note 5 2 6 5 2 2" xfId="33272" xr:uid="{00000000-0005-0000-0000-0000FA810000}"/>
    <cellStyle name="Note 5 2 6 5 3" xfId="33273" xr:uid="{00000000-0005-0000-0000-0000FB810000}"/>
    <cellStyle name="Note 5 2 6 6" xfId="33274" xr:uid="{00000000-0005-0000-0000-0000FC810000}"/>
    <cellStyle name="Note 5 2 6 6 2" xfId="33275" xr:uid="{00000000-0005-0000-0000-0000FD810000}"/>
    <cellStyle name="Note 5 2 6 6 2 2" xfId="33276" xr:uid="{00000000-0005-0000-0000-0000FE810000}"/>
    <cellStyle name="Note 5 2 6 6 3" xfId="33277" xr:uid="{00000000-0005-0000-0000-0000FF810000}"/>
    <cellStyle name="Note 5 2 6 7" xfId="33278" xr:uid="{00000000-0005-0000-0000-000000820000}"/>
    <cellStyle name="Note 5 2 6 7 2" xfId="33279" xr:uid="{00000000-0005-0000-0000-000001820000}"/>
    <cellStyle name="Note 5 2 6 7 2 2" xfId="33280" xr:uid="{00000000-0005-0000-0000-000002820000}"/>
    <cellStyle name="Note 5 2 6 7 3" xfId="33281" xr:uid="{00000000-0005-0000-0000-000003820000}"/>
    <cellStyle name="Note 5 2 6 8" xfId="33282" xr:uid="{00000000-0005-0000-0000-000004820000}"/>
    <cellStyle name="Note 5 2 6 8 2" xfId="33283" xr:uid="{00000000-0005-0000-0000-000005820000}"/>
    <cellStyle name="Note 5 2 6 8 2 2" xfId="33284" xr:uid="{00000000-0005-0000-0000-000006820000}"/>
    <cellStyle name="Note 5 2 6 8 3" xfId="33285" xr:uid="{00000000-0005-0000-0000-000007820000}"/>
    <cellStyle name="Note 5 2 6 9" xfId="33286" xr:uid="{00000000-0005-0000-0000-000008820000}"/>
    <cellStyle name="Note 5 2 6 9 2" xfId="33287" xr:uid="{00000000-0005-0000-0000-000009820000}"/>
    <cellStyle name="Note 5 2 6 9 2 2" xfId="33288" xr:uid="{00000000-0005-0000-0000-00000A820000}"/>
    <cellStyle name="Note 5 2 6 9 3" xfId="33289" xr:uid="{00000000-0005-0000-0000-00000B820000}"/>
    <cellStyle name="Note 5 2 7" xfId="33290" xr:uid="{00000000-0005-0000-0000-00000C820000}"/>
    <cellStyle name="Note 5 2 7 2" xfId="33291" xr:uid="{00000000-0005-0000-0000-00000D820000}"/>
    <cellStyle name="Note 5 2 7 2 2" xfId="33292" xr:uid="{00000000-0005-0000-0000-00000E820000}"/>
    <cellStyle name="Note 5 2 7 2 3" xfId="33293" xr:uid="{00000000-0005-0000-0000-00000F820000}"/>
    <cellStyle name="Note 5 2 7 3" xfId="33294" xr:uid="{00000000-0005-0000-0000-000010820000}"/>
    <cellStyle name="Note 5 2 7 3 2" xfId="33295" xr:uid="{00000000-0005-0000-0000-000011820000}"/>
    <cellStyle name="Note 5 2 7 4" xfId="33296" xr:uid="{00000000-0005-0000-0000-000012820000}"/>
    <cellStyle name="Note 5 2 8" xfId="33297" xr:uid="{00000000-0005-0000-0000-000013820000}"/>
    <cellStyle name="Note 5 2 8 2" xfId="33298" xr:uid="{00000000-0005-0000-0000-000014820000}"/>
    <cellStyle name="Note 5 2 8 2 2" xfId="33299" xr:uid="{00000000-0005-0000-0000-000015820000}"/>
    <cellStyle name="Note 5 2 8 2 3" xfId="33300" xr:uid="{00000000-0005-0000-0000-000016820000}"/>
    <cellStyle name="Note 5 2 8 3" xfId="33301" xr:uid="{00000000-0005-0000-0000-000017820000}"/>
    <cellStyle name="Note 5 2 8 4" xfId="33302" xr:uid="{00000000-0005-0000-0000-000018820000}"/>
    <cellStyle name="Note 5 2 9" xfId="33303" xr:uid="{00000000-0005-0000-0000-000019820000}"/>
    <cellStyle name="Note 5 2 9 2" xfId="33304" xr:uid="{00000000-0005-0000-0000-00001A820000}"/>
    <cellStyle name="Note 5 2 9 2 2" xfId="33305" xr:uid="{00000000-0005-0000-0000-00001B820000}"/>
    <cellStyle name="Note 5 2 9 3" xfId="33306" xr:uid="{00000000-0005-0000-0000-00001C820000}"/>
    <cellStyle name="Note 5 2 9 4" xfId="33307" xr:uid="{00000000-0005-0000-0000-00001D820000}"/>
    <cellStyle name="Note 5 20" xfId="33308" xr:uid="{00000000-0005-0000-0000-00001E820000}"/>
    <cellStyle name="Note 5 20 2" xfId="33309" xr:uid="{00000000-0005-0000-0000-00001F820000}"/>
    <cellStyle name="Note 5 20 2 2" xfId="33310" xr:uid="{00000000-0005-0000-0000-000020820000}"/>
    <cellStyle name="Note 5 20 3" xfId="33311" xr:uid="{00000000-0005-0000-0000-000021820000}"/>
    <cellStyle name="Note 5 21" xfId="33312" xr:uid="{00000000-0005-0000-0000-000022820000}"/>
    <cellStyle name="Note 5 21 2" xfId="33313" xr:uid="{00000000-0005-0000-0000-000023820000}"/>
    <cellStyle name="Note 5 21 2 2" xfId="33314" xr:uid="{00000000-0005-0000-0000-000024820000}"/>
    <cellStyle name="Note 5 21 3" xfId="33315" xr:uid="{00000000-0005-0000-0000-000025820000}"/>
    <cellStyle name="Note 5 22" xfId="33316" xr:uid="{00000000-0005-0000-0000-000026820000}"/>
    <cellStyle name="Note 5 22 2" xfId="33317" xr:uid="{00000000-0005-0000-0000-000027820000}"/>
    <cellStyle name="Note 5 22 2 2" xfId="33318" xr:uid="{00000000-0005-0000-0000-000028820000}"/>
    <cellStyle name="Note 5 22 3" xfId="33319" xr:uid="{00000000-0005-0000-0000-000029820000}"/>
    <cellStyle name="Note 5 23" xfId="33320" xr:uid="{00000000-0005-0000-0000-00002A820000}"/>
    <cellStyle name="Note 5 23 2" xfId="33321" xr:uid="{00000000-0005-0000-0000-00002B820000}"/>
    <cellStyle name="Note 5 24" xfId="33322" xr:uid="{00000000-0005-0000-0000-00002C820000}"/>
    <cellStyle name="Note 5 25" xfId="33323" xr:uid="{00000000-0005-0000-0000-00002D820000}"/>
    <cellStyle name="Note 5 26" xfId="33324" xr:uid="{00000000-0005-0000-0000-00002E820000}"/>
    <cellStyle name="Note 5 27" xfId="33325" xr:uid="{00000000-0005-0000-0000-00002F820000}"/>
    <cellStyle name="Note 5 28" xfId="33326" xr:uid="{00000000-0005-0000-0000-000030820000}"/>
    <cellStyle name="Note 5 3" xfId="33327" xr:uid="{00000000-0005-0000-0000-000031820000}"/>
    <cellStyle name="Note 5 3 10" xfId="33328" xr:uid="{00000000-0005-0000-0000-000032820000}"/>
    <cellStyle name="Note 5 3 10 2" xfId="33329" xr:uid="{00000000-0005-0000-0000-000033820000}"/>
    <cellStyle name="Note 5 3 10 2 2" xfId="33330" xr:uid="{00000000-0005-0000-0000-000034820000}"/>
    <cellStyle name="Note 5 3 10 3" xfId="33331" xr:uid="{00000000-0005-0000-0000-000035820000}"/>
    <cellStyle name="Note 5 3 11" xfId="33332" xr:uid="{00000000-0005-0000-0000-000036820000}"/>
    <cellStyle name="Note 5 3 11 2" xfId="33333" xr:uid="{00000000-0005-0000-0000-000037820000}"/>
    <cellStyle name="Note 5 3 11 2 2" xfId="33334" xr:uid="{00000000-0005-0000-0000-000038820000}"/>
    <cellStyle name="Note 5 3 11 3" xfId="33335" xr:uid="{00000000-0005-0000-0000-000039820000}"/>
    <cellStyle name="Note 5 3 12" xfId="33336" xr:uid="{00000000-0005-0000-0000-00003A820000}"/>
    <cellStyle name="Note 5 3 12 2" xfId="33337" xr:uid="{00000000-0005-0000-0000-00003B820000}"/>
    <cellStyle name="Note 5 3 12 2 2" xfId="33338" xr:uid="{00000000-0005-0000-0000-00003C820000}"/>
    <cellStyle name="Note 5 3 12 3" xfId="33339" xr:uid="{00000000-0005-0000-0000-00003D820000}"/>
    <cellStyle name="Note 5 3 13" xfId="33340" xr:uid="{00000000-0005-0000-0000-00003E820000}"/>
    <cellStyle name="Note 5 3 13 2" xfId="33341" xr:uid="{00000000-0005-0000-0000-00003F820000}"/>
    <cellStyle name="Note 5 3 13 2 2" xfId="33342" xr:uid="{00000000-0005-0000-0000-000040820000}"/>
    <cellStyle name="Note 5 3 13 3" xfId="33343" xr:uid="{00000000-0005-0000-0000-000041820000}"/>
    <cellStyle name="Note 5 3 14" xfId="33344" xr:uid="{00000000-0005-0000-0000-000042820000}"/>
    <cellStyle name="Note 5 3 14 2" xfId="33345" xr:uid="{00000000-0005-0000-0000-000043820000}"/>
    <cellStyle name="Note 5 3 14 2 2" xfId="33346" xr:uid="{00000000-0005-0000-0000-000044820000}"/>
    <cellStyle name="Note 5 3 14 3" xfId="33347" xr:uid="{00000000-0005-0000-0000-000045820000}"/>
    <cellStyle name="Note 5 3 15" xfId="33348" xr:uid="{00000000-0005-0000-0000-000046820000}"/>
    <cellStyle name="Note 5 3 15 2" xfId="33349" xr:uid="{00000000-0005-0000-0000-000047820000}"/>
    <cellStyle name="Note 5 3 15 2 2" xfId="33350" xr:uid="{00000000-0005-0000-0000-000048820000}"/>
    <cellStyle name="Note 5 3 15 3" xfId="33351" xr:uid="{00000000-0005-0000-0000-000049820000}"/>
    <cellStyle name="Note 5 3 16" xfId="33352" xr:uid="{00000000-0005-0000-0000-00004A820000}"/>
    <cellStyle name="Note 5 3 16 2" xfId="33353" xr:uid="{00000000-0005-0000-0000-00004B820000}"/>
    <cellStyle name="Note 5 3 16 2 2" xfId="33354" xr:uid="{00000000-0005-0000-0000-00004C820000}"/>
    <cellStyle name="Note 5 3 16 3" xfId="33355" xr:uid="{00000000-0005-0000-0000-00004D820000}"/>
    <cellStyle name="Note 5 3 17" xfId="33356" xr:uid="{00000000-0005-0000-0000-00004E820000}"/>
    <cellStyle name="Note 5 3 17 2" xfId="33357" xr:uid="{00000000-0005-0000-0000-00004F820000}"/>
    <cellStyle name="Note 5 3 17 2 2" xfId="33358" xr:uid="{00000000-0005-0000-0000-000050820000}"/>
    <cellStyle name="Note 5 3 17 3" xfId="33359" xr:uid="{00000000-0005-0000-0000-000051820000}"/>
    <cellStyle name="Note 5 3 18" xfId="33360" xr:uid="{00000000-0005-0000-0000-000052820000}"/>
    <cellStyle name="Note 5 3 18 2" xfId="33361" xr:uid="{00000000-0005-0000-0000-000053820000}"/>
    <cellStyle name="Note 5 3 18 2 2" xfId="33362" xr:uid="{00000000-0005-0000-0000-000054820000}"/>
    <cellStyle name="Note 5 3 18 3" xfId="33363" xr:uid="{00000000-0005-0000-0000-000055820000}"/>
    <cellStyle name="Note 5 3 19" xfId="33364" xr:uid="{00000000-0005-0000-0000-000056820000}"/>
    <cellStyle name="Note 5 3 19 2" xfId="33365" xr:uid="{00000000-0005-0000-0000-000057820000}"/>
    <cellStyle name="Note 5 3 19 2 2" xfId="33366" xr:uid="{00000000-0005-0000-0000-000058820000}"/>
    <cellStyle name="Note 5 3 19 3" xfId="33367" xr:uid="{00000000-0005-0000-0000-000059820000}"/>
    <cellStyle name="Note 5 3 2" xfId="33368" xr:uid="{00000000-0005-0000-0000-00005A820000}"/>
    <cellStyle name="Note 5 3 2 10" xfId="33369" xr:uid="{00000000-0005-0000-0000-00005B820000}"/>
    <cellStyle name="Note 5 3 2 10 2" xfId="33370" xr:uid="{00000000-0005-0000-0000-00005C820000}"/>
    <cellStyle name="Note 5 3 2 10 2 2" xfId="33371" xr:uid="{00000000-0005-0000-0000-00005D820000}"/>
    <cellStyle name="Note 5 3 2 10 3" xfId="33372" xr:uid="{00000000-0005-0000-0000-00005E820000}"/>
    <cellStyle name="Note 5 3 2 11" xfId="33373" xr:uid="{00000000-0005-0000-0000-00005F820000}"/>
    <cellStyle name="Note 5 3 2 11 2" xfId="33374" xr:uid="{00000000-0005-0000-0000-000060820000}"/>
    <cellStyle name="Note 5 3 2 11 2 2" xfId="33375" xr:uid="{00000000-0005-0000-0000-000061820000}"/>
    <cellStyle name="Note 5 3 2 11 3" xfId="33376" xr:uid="{00000000-0005-0000-0000-000062820000}"/>
    <cellStyle name="Note 5 3 2 12" xfId="33377" xr:uid="{00000000-0005-0000-0000-000063820000}"/>
    <cellStyle name="Note 5 3 2 12 2" xfId="33378" xr:uid="{00000000-0005-0000-0000-000064820000}"/>
    <cellStyle name="Note 5 3 2 12 2 2" xfId="33379" xr:uid="{00000000-0005-0000-0000-000065820000}"/>
    <cellStyle name="Note 5 3 2 12 3" xfId="33380" xr:uid="{00000000-0005-0000-0000-000066820000}"/>
    <cellStyle name="Note 5 3 2 13" xfId="33381" xr:uid="{00000000-0005-0000-0000-000067820000}"/>
    <cellStyle name="Note 5 3 2 13 2" xfId="33382" xr:uid="{00000000-0005-0000-0000-000068820000}"/>
    <cellStyle name="Note 5 3 2 13 2 2" xfId="33383" xr:uid="{00000000-0005-0000-0000-000069820000}"/>
    <cellStyle name="Note 5 3 2 13 3" xfId="33384" xr:uid="{00000000-0005-0000-0000-00006A820000}"/>
    <cellStyle name="Note 5 3 2 14" xfId="33385" xr:uid="{00000000-0005-0000-0000-00006B820000}"/>
    <cellStyle name="Note 5 3 2 14 2" xfId="33386" xr:uid="{00000000-0005-0000-0000-00006C820000}"/>
    <cellStyle name="Note 5 3 2 14 2 2" xfId="33387" xr:uid="{00000000-0005-0000-0000-00006D820000}"/>
    <cellStyle name="Note 5 3 2 14 3" xfId="33388" xr:uid="{00000000-0005-0000-0000-00006E820000}"/>
    <cellStyle name="Note 5 3 2 15" xfId="33389" xr:uid="{00000000-0005-0000-0000-00006F820000}"/>
    <cellStyle name="Note 5 3 2 15 2" xfId="33390" xr:uid="{00000000-0005-0000-0000-000070820000}"/>
    <cellStyle name="Note 5 3 2 15 2 2" xfId="33391" xr:uid="{00000000-0005-0000-0000-000071820000}"/>
    <cellStyle name="Note 5 3 2 15 3" xfId="33392" xr:uid="{00000000-0005-0000-0000-000072820000}"/>
    <cellStyle name="Note 5 3 2 16" xfId="33393" xr:uid="{00000000-0005-0000-0000-000073820000}"/>
    <cellStyle name="Note 5 3 2 16 2" xfId="33394" xr:uid="{00000000-0005-0000-0000-000074820000}"/>
    <cellStyle name="Note 5 3 2 16 2 2" xfId="33395" xr:uid="{00000000-0005-0000-0000-000075820000}"/>
    <cellStyle name="Note 5 3 2 16 3" xfId="33396" xr:uid="{00000000-0005-0000-0000-000076820000}"/>
    <cellStyle name="Note 5 3 2 17" xfId="33397" xr:uid="{00000000-0005-0000-0000-000077820000}"/>
    <cellStyle name="Note 5 3 2 17 2" xfId="33398" xr:uid="{00000000-0005-0000-0000-000078820000}"/>
    <cellStyle name="Note 5 3 2 17 2 2" xfId="33399" xr:uid="{00000000-0005-0000-0000-000079820000}"/>
    <cellStyle name="Note 5 3 2 17 3" xfId="33400" xr:uid="{00000000-0005-0000-0000-00007A820000}"/>
    <cellStyle name="Note 5 3 2 18" xfId="33401" xr:uid="{00000000-0005-0000-0000-00007B820000}"/>
    <cellStyle name="Note 5 3 2 18 2" xfId="33402" xr:uid="{00000000-0005-0000-0000-00007C820000}"/>
    <cellStyle name="Note 5 3 2 19" xfId="33403" xr:uid="{00000000-0005-0000-0000-00007D820000}"/>
    <cellStyle name="Note 5 3 2 2" xfId="33404" xr:uid="{00000000-0005-0000-0000-00007E820000}"/>
    <cellStyle name="Note 5 3 2 2 10" xfId="33405" xr:uid="{00000000-0005-0000-0000-00007F820000}"/>
    <cellStyle name="Note 5 3 2 2 10 2" xfId="33406" xr:uid="{00000000-0005-0000-0000-000080820000}"/>
    <cellStyle name="Note 5 3 2 2 10 2 2" xfId="33407" xr:uid="{00000000-0005-0000-0000-000081820000}"/>
    <cellStyle name="Note 5 3 2 2 10 3" xfId="33408" xr:uid="{00000000-0005-0000-0000-000082820000}"/>
    <cellStyle name="Note 5 3 2 2 11" xfId="33409" xr:uid="{00000000-0005-0000-0000-000083820000}"/>
    <cellStyle name="Note 5 3 2 2 11 2" xfId="33410" xr:uid="{00000000-0005-0000-0000-000084820000}"/>
    <cellStyle name="Note 5 3 2 2 11 2 2" xfId="33411" xr:uid="{00000000-0005-0000-0000-000085820000}"/>
    <cellStyle name="Note 5 3 2 2 11 3" xfId="33412" xr:uid="{00000000-0005-0000-0000-000086820000}"/>
    <cellStyle name="Note 5 3 2 2 12" xfId="33413" xr:uid="{00000000-0005-0000-0000-000087820000}"/>
    <cellStyle name="Note 5 3 2 2 12 2" xfId="33414" xr:uid="{00000000-0005-0000-0000-000088820000}"/>
    <cellStyle name="Note 5 3 2 2 12 2 2" xfId="33415" xr:uid="{00000000-0005-0000-0000-000089820000}"/>
    <cellStyle name="Note 5 3 2 2 12 3" xfId="33416" xr:uid="{00000000-0005-0000-0000-00008A820000}"/>
    <cellStyle name="Note 5 3 2 2 13" xfId="33417" xr:uid="{00000000-0005-0000-0000-00008B820000}"/>
    <cellStyle name="Note 5 3 2 2 13 2" xfId="33418" xr:uid="{00000000-0005-0000-0000-00008C820000}"/>
    <cellStyle name="Note 5 3 2 2 13 2 2" xfId="33419" xr:uid="{00000000-0005-0000-0000-00008D820000}"/>
    <cellStyle name="Note 5 3 2 2 13 3" xfId="33420" xr:uid="{00000000-0005-0000-0000-00008E820000}"/>
    <cellStyle name="Note 5 3 2 2 14" xfId="33421" xr:uid="{00000000-0005-0000-0000-00008F820000}"/>
    <cellStyle name="Note 5 3 2 2 14 2" xfId="33422" xr:uid="{00000000-0005-0000-0000-000090820000}"/>
    <cellStyle name="Note 5 3 2 2 14 2 2" xfId="33423" xr:uid="{00000000-0005-0000-0000-000091820000}"/>
    <cellStyle name="Note 5 3 2 2 14 3" xfId="33424" xr:uid="{00000000-0005-0000-0000-000092820000}"/>
    <cellStyle name="Note 5 3 2 2 15" xfId="33425" xr:uid="{00000000-0005-0000-0000-000093820000}"/>
    <cellStyle name="Note 5 3 2 2 15 2" xfId="33426" xr:uid="{00000000-0005-0000-0000-000094820000}"/>
    <cellStyle name="Note 5 3 2 2 15 2 2" xfId="33427" xr:uid="{00000000-0005-0000-0000-000095820000}"/>
    <cellStyle name="Note 5 3 2 2 15 3" xfId="33428" xr:uid="{00000000-0005-0000-0000-000096820000}"/>
    <cellStyle name="Note 5 3 2 2 16" xfId="33429" xr:uid="{00000000-0005-0000-0000-000097820000}"/>
    <cellStyle name="Note 5 3 2 2 16 2" xfId="33430" xr:uid="{00000000-0005-0000-0000-000098820000}"/>
    <cellStyle name="Note 5 3 2 2 16 2 2" xfId="33431" xr:uid="{00000000-0005-0000-0000-000099820000}"/>
    <cellStyle name="Note 5 3 2 2 16 3" xfId="33432" xr:uid="{00000000-0005-0000-0000-00009A820000}"/>
    <cellStyle name="Note 5 3 2 2 17" xfId="33433" xr:uid="{00000000-0005-0000-0000-00009B820000}"/>
    <cellStyle name="Note 5 3 2 2 17 2" xfId="33434" xr:uid="{00000000-0005-0000-0000-00009C820000}"/>
    <cellStyle name="Note 5 3 2 2 17 2 2" xfId="33435" xr:uid="{00000000-0005-0000-0000-00009D820000}"/>
    <cellStyle name="Note 5 3 2 2 17 3" xfId="33436" xr:uid="{00000000-0005-0000-0000-00009E820000}"/>
    <cellStyle name="Note 5 3 2 2 18" xfId="33437" xr:uid="{00000000-0005-0000-0000-00009F820000}"/>
    <cellStyle name="Note 5 3 2 2 18 2" xfId="33438" xr:uid="{00000000-0005-0000-0000-0000A0820000}"/>
    <cellStyle name="Note 5 3 2 2 18 2 2" xfId="33439" xr:uid="{00000000-0005-0000-0000-0000A1820000}"/>
    <cellStyle name="Note 5 3 2 2 18 3" xfId="33440" xr:uid="{00000000-0005-0000-0000-0000A2820000}"/>
    <cellStyle name="Note 5 3 2 2 19" xfId="33441" xr:uid="{00000000-0005-0000-0000-0000A3820000}"/>
    <cellStyle name="Note 5 3 2 2 19 2" xfId="33442" xr:uid="{00000000-0005-0000-0000-0000A4820000}"/>
    <cellStyle name="Note 5 3 2 2 19 2 2" xfId="33443" xr:uid="{00000000-0005-0000-0000-0000A5820000}"/>
    <cellStyle name="Note 5 3 2 2 19 3" xfId="33444" xr:uid="{00000000-0005-0000-0000-0000A6820000}"/>
    <cellStyle name="Note 5 3 2 2 2" xfId="33445" xr:uid="{00000000-0005-0000-0000-0000A7820000}"/>
    <cellStyle name="Note 5 3 2 2 2 2" xfId="33446" xr:uid="{00000000-0005-0000-0000-0000A8820000}"/>
    <cellStyle name="Note 5 3 2 2 2 2 2" xfId="33447" xr:uid="{00000000-0005-0000-0000-0000A9820000}"/>
    <cellStyle name="Note 5 3 2 2 2 2 3" xfId="33448" xr:uid="{00000000-0005-0000-0000-0000AA820000}"/>
    <cellStyle name="Note 5 3 2 2 2 3" xfId="33449" xr:uid="{00000000-0005-0000-0000-0000AB820000}"/>
    <cellStyle name="Note 5 3 2 2 2 3 2" xfId="33450" xr:uid="{00000000-0005-0000-0000-0000AC820000}"/>
    <cellStyle name="Note 5 3 2 2 2 4" xfId="33451" xr:uid="{00000000-0005-0000-0000-0000AD820000}"/>
    <cellStyle name="Note 5 3 2 2 20" xfId="33452" xr:uid="{00000000-0005-0000-0000-0000AE820000}"/>
    <cellStyle name="Note 5 3 2 2 20 2" xfId="33453" xr:uid="{00000000-0005-0000-0000-0000AF820000}"/>
    <cellStyle name="Note 5 3 2 2 20 2 2" xfId="33454" xr:uid="{00000000-0005-0000-0000-0000B0820000}"/>
    <cellStyle name="Note 5 3 2 2 20 3" xfId="33455" xr:uid="{00000000-0005-0000-0000-0000B1820000}"/>
    <cellStyle name="Note 5 3 2 2 21" xfId="33456" xr:uid="{00000000-0005-0000-0000-0000B2820000}"/>
    <cellStyle name="Note 5 3 2 2 21 2" xfId="33457" xr:uid="{00000000-0005-0000-0000-0000B3820000}"/>
    <cellStyle name="Note 5 3 2 2 22" xfId="33458" xr:uid="{00000000-0005-0000-0000-0000B4820000}"/>
    <cellStyle name="Note 5 3 2 2 23" xfId="33459" xr:uid="{00000000-0005-0000-0000-0000B5820000}"/>
    <cellStyle name="Note 5 3 2 2 3" xfId="33460" xr:uid="{00000000-0005-0000-0000-0000B6820000}"/>
    <cellStyle name="Note 5 3 2 2 3 2" xfId="33461" xr:uid="{00000000-0005-0000-0000-0000B7820000}"/>
    <cellStyle name="Note 5 3 2 2 3 2 2" xfId="33462" xr:uid="{00000000-0005-0000-0000-0000B8820000}"/>
    <cellStyle name="Note 5 3 2 2 3 3" xfId="33463" xr:uid="{00000000-0005-0000-0000-0000B9820000}"/>
    <cellStyle name="Note 5 3 2 2 3 4" xfId="33464" xr:uid="{00000000-0005-0000-0000-0000BA820000}"/>
    <cellStyle name="Note 5 3 2 2 4" xfId="33465" xr:uid="{00000000-0005-0000-0000-0000BB820000}"/>
    <cellStyle name="Note 5 3 2 2 4 2" xfId="33466" xr:uid="{00000000-0005-0000-0000-0000BC820000}"/>
    <cellStyle name="Note 5 3 2 2 4 2 2" xfId="33467" xr:uid="{00000000-0005-0000-0000-0000BD820000}"/>
    <cellStyle name="Note 5 3 2 2 4 3" xfId="33468" xr:uid="{00000000-0005-0000-0000-0000BE820000}"/>
    <cellStyle name="Note 5 3 2 2 4 4" xfId="33469" xr:uid="{00000000-0005-0000-0000-0000BF820000}"/>
    <cellStyle name="Note 5 3 2 2 5" xfId="33470" xr:uid="{00000000-0005-0000-0000-0000C0820000}"/>
    <cellStyle name="Note 5 3 2 2 5 2" xfId="33471" xr:uid="{00000000-0005-0000-0000-0000C1820000}"/>
    <cellStyle name="Note 5 3 2 2 5 2 2" xfId="33472" xr:uid="{00000000-0005-0000-0000-0000C2820000}"/>
    <cellStyle name="Note 5 3 2 2 5 3" xfId="33473" xr:uid="{00000000-0005-0000-0000-0000C3820000}"/>
    <cellStyle name="Note 5 3 2 2 6" xfId="33474" xr:uid="{00000000-0005-0000-0000-0000C4820000}"/>
    <cellStyle name="Note 5 3 2 2 6 2" xfId="33475" xr:uid="{00000000-0005-0000-0000-0000C5820000}"/>
    <cellStyle name="Note 5 3 2 2 6 2 2" xfId="33476" xr:uid="{00000000-0005-0000-0000-0000C6820000}"/>
    <cellStyle name="Note 5 3 2 2 6 3" xfId="33477" xr:uid="{00000000-0005-0000-0000-0000C7820000}"/>
    <cellStyle name="Note 5 3 2 2 7" xfId="33478" xr:uid="{00000000-0005-0000-0000-0000C8820000}"/>
    <cellStyle name="Note 5 3 2 2 7 2" xfId="33479" xr:uid="{00000000-0005-0000-0000-0000C9820000}"/>
    <cellStyle name="Note 5 3 2 2 7 2 2" xfId="33480" xr:uid="{00000000-0005-0000-0000-0000CA820000}"/>
    <cellStyle name="Note 5 3 2 2 7 3" xfId="33481" xr:uid="{00000000-0005-0000-0000-0000CB820000}"/>
    <cellStyle name="Note 5 3 2 2 8" xfId="33482" xr:uid="{00000000-0005-0000-0000-0000CC820000}"/>
    <cellStyle name="Note 5 3 2 2 8 2" xfId="33483" xr:uid="{00000000-0005-0000-0000-0000CD820000}"/>
    <cellStyle name="Note 5 3 2 2 8 2 2" xfId="33484" xr:uid="{00000000-0005-0000-0000-0000CE820000}"/>
    <cellStyle name="Note 5 3 2 2 8 3" xfId="33485" xr:uid="{00000000-0005-0000-0000-0000CF820000}"/>
    <cellStyle name="Note 5 3 2 2 9" xfId="33486" xr:uid="{00000000-0005-0000-0000-0000D0820000}"/>
    <cellStyle name="Note 5 3 2 2 9 2" xfId="33487" xr:uid="{00000000-0005-0000-0000-0000D1820000}"/>
    <cellStyle name="Note 5 3 2 2 9 2 2" xfId="33488" xr:uid="{00000000-0005-0000-0000-0000D2820000}"/>
    <cellStyle name="Note 5 3 2 2 9 3" xfId="33489" xr:uid="{00000000-0005-0000-0000-0000D3820000}"/>
    <cellStyle name="Note 5 3 2 20" xfId="33490" xr:uid="{00000000-0005-0000-0000-0000D4820000}"/>
    <cellStyle name="Note 5 3 2 3" xfId="33491" xr:uid="{00000000-0005-0000-0000-0000D5820000}"/>
    <cellStyle name="Note 5 3 2 3 2" xfId="33492" xr:uid="{00000000-0005-0000-0000-0000D6820000}"/>
    <cellStyle name="Note 5 3 2 3 2 2" xfId="33493" xr:uid="{00000000-0005-0000-0000-0000D7820000}"/>
    <cellStyle name="Note 5 3 2 3 2 3" xfId="33494" xr:uid="{00000000-0005-0000-0000-0000D8820000}"/>
    <cellStyle name="Note 5 3 2 3 3" xfId="33495" xr:uid="{00000000-0005-0000-0000-0000D9820000}"/>
    <cellStyle name="Note 5 3 2 3 3 2" xfId="33496" xr:uid="{00000000-0005-0000-0000-0000DA820000}"/>
    <cellStyle name="Note 5 3 2 3 4" xfId="33497" xr:uid="{00000000-0005-0000-0000-0000DB820000}"/>
    <cellStyle name="Note 5 3 2 4" xfId="33498" xr:uid="{00000000-0005-0000-0000-0000DC820000}"/>
    <cellStyle name="Note 5 3 2 4 2" xfId="33499" xr:uid="{00000000-0005-0000-0000-0000DD820000}"/>
    <cellStyle name="Note 5 3 2 4 2 2" xfId="33500" xr:uid="{00000000-0005-0000-0000-0000DE820000}"/>
    <cellStyle name="Note 5 3 2 4 3" xfId="33501" xr:uid="{00000000-0005-0000-0000-0000DF820000}"/>
    <cellStyle name="Note 5 3 2 4 4" xfId="33502" xr:uid="{00000000-0005-0000-0000-0000E0820000}"/>
    <cellStyle name="Note 5 3 2 5" xfId="33503" xr:uid="{00000000-0005-0000-0000-0000E1820000}"/>
    <cellStyle name="Note 5 3 2 5 2" xfId="33504" xr:uid="{00000000-0005-0000-0000-0000E2820000}"/>
    <cellStyle name="Note 5 3 2 5 2 2" xfId="33505" xr:uid="{00000000-0005-0000-0000-0000E3820000}"/>
    <cellStyle name="Note 5 3 2 5 3" xfId="33506" xr:uid="{00000000-0005-0000-0000-0000E4820000}"/>
    <cellStyle name="Note 5 3 2 5 4" xfId="33507" xr:uid="{00000000-0005-0000-0000-0000E5820000}"/>
    <cellStyle name="Note 5 3 2 6" xfId="33508" xr:uid="{00000000-0005-0000-0000-0000E6820000}"/>
    <cellStyle name="Note 5 3 2 6 2" xfId="33509" xr:uid="{00000000-0005-0000-0000-0000E7820000}"/>
    <cellStyle name="Note 5 3 2 6 2 2" xfId="33510" xr:uid="{00000000-0005-0000-0000-0000E8820000}"/>
    <cellStyle name="Note 5 3 2 6 3" xfId="33511" xr:uid="{00000000-0005-0000-0000-0000E9820000}"/>
    <cellStyle name="Note 5 3 2 7" xfId="33512" xr:uid="{00000000-0005-0000-0000-0000EA820000}"/>
    <cellStyle name="Note 5 3 2 7 2" xfId="33513" xr:uid="{00000000-0005-0000-0000-0000EB820000}"/>
    <cellStyle name="Note 5 3 2 7 2 2" xfId="33514" xr:uid="{00000000-0005-0000-0000-0000EC820000}"/>
    <cellStyle name="Note 5 3 2 7 3" xfId="33515" xr:uid="{00000000-0005-0000-0000-0000ED820000}"/>
    <cellStyle name="Note 5 3 2 8" xfId="33516" xr:uid="{00000000-0005-0000-0000-0000EE820000}"/>
    <cellStyle name="Note 5 3 2 8 2" xfId="33517" xr:uid="{00000000-0005-0000-0000-0000EF820000}"/>
    <cellStyle name="Note 5 3 2 8 2 2" xfId="33518" xr:uid="{00000000-0005-0000-0000-0000F0820000}"/>
    <cellStyle name="Note 5 3 2 8 3" xfId="33519" xr:uid="{00000000-0005-0000-0000-0000F1820000}"/>
    <cellStyle name="Note 5 3 2 9" xfId="33520" xr:uid="{00000000-0005-0000-0000-0000F2820000}"/>
    <cellStyle name="Note 5 3 2 9 2" xfId="33521" xr:uid="{00000000-0005-0000-0000-0000F3820000}"/>
    <cellStyle name="Note 5 3 2 9 2 2" xfId="33522" xr:uid="{00000000-0005-0000-0000-0000F4820000}"/>
    <cellStyle name="Note 5 3 2 9 3" xfId="33523" xr:uid="{00000000-0005-0000-0000-0000F5820000}"/>
    <cellStyle name="Note 5 3 20" xfId="33524" xr:uid="{00000000-0005-0000-0000-0000F6820000}"/>
    <cellStyle name="Note 5 3 20 2" xfId="33525" xr:uid="{00000000-0005-0000-0000-0000F7820000}"/>
    <cellStyle name="Note 5 3 20 2 2" xfId="33526" xr:uid="{00000000-0005-0000-0000-0000F8820000}"/>
    <cellStyle name="Note 5 3 20 3" xfId="33527" xr:uid="{00000000-0005-0000-0000-0000F9820000}"/>
    <cellStyle name="Note 5 3 21" xfId="33528" xr:uid="{00000000-0005-0000-0000-0000FA820000}"/>
    <cellStyle name="Note 5 3 21 2" xfId="33529" xr:uid="{00000000-0005-0000-0000-0000FB820000}"/>
    <cellStyle name="Note 5 3 22" xfId="33530" xr:uid="{00000000-0005-0000-0000-0000FC820000}"/>
    <cellStyle name="Note 5 3 23" xfId="33531" xr:uid="{00000000-0005-0000-0000-0000FD820000}"/>
    <cellStyle name="Note 5 3 3" xfId="33532" xr:uid="{00000000-0005-0000-0000-0000FE820000}"/>
    <cellStyle name="Note 5 3 3 10" xfId="33533" xr:uid="{00000000-0005-0000-0000-0000FF820000}"/>
    <cellStyle name="Note 5 3 3 10 2" xfId="33534" xr:uid="{00000000-0005-0000-0000-000000830000}"/>
    <cellStyle name="Note 5 3 3 10 2 2" xfId="33535" xr:uid="{00000000-0005-0000-0000-000001830000}"/>
    <cellStyle name="Note 5 3 3 10 3" xfId="33536" xr:uid="{00000000-0005-0000-0000-000002830000}"/>
    <cellStyle name="Note 5 3 3 11" xfId="33537" xr:uid="{00000000-0005-0000-0000-000003830000}"/>
    <cellStyle name="Note 5 3 3 11 2" xfId="33538" xr:uid="{00000000-0005-0000-0000-000004830000}"/>
    <cellStyle name="Note 5 3 3 11 2 2" xfId="33539" xr:uid="{00000000-0005-0000-0000-000005830000}"/>
    <cellStyle name="Note 5 3 3 11 3" xfId="33540" xr:uid="{00000000-0005-0000-0000-000006830000}"/>
    <cellStyle name="Note 5 3 3 12" xfId="33541" xr:uid="{00000000-0005-0000-0000-000007830000}"/>
    <cellStyle name="Note 5 3 3 12 2" xfId="33542" xr:uid="{00000000-0005-0000-0000-000008830000}"/>
    <cellStyle name="Note 5 3 3 12 2 2" xfId="33543" xr:uid="{00000000-0005-0000-0000-000009830000}"/>
    <cellStyle name="Note 5 3 3 12 3" xfId="33544" xr:uid="{00000000-0005-0000-0000-00000A830000}"/>
    <cellStyle name="Note 5 3 3 13" xfId="33545" xr:uid="{00000000-0005-0000-0000-00000B830000}"/>
    <cellStyle name="Note 5 3 3 13 2" xfId="33546" xr:uid="{00000000-0005-0000-0000-00000C830000}"/>
    <cellStyle name="Note 5 3 3 13 2 2" xfId="33547" xr:uid="{00000000-0005-0000-0000-00000D830000}"/>
    <cellStyle name="Note 5 3 3 13 3" xfId="33548" xr:uid="{00000000-0005-0000-0000-00000E830000}"/>
    <cellStyle name="Note 5 3 3 14" xfId="33549" xr:uid="{00000000-0005-0000-0000-00000F830000}"/>
    <cellStyle name="Note 5 3 3 14 2" xfId="33550" xr:uid="{00000000-0005-0000-0000-000010830000}"/>
    <cellStyle name="Note 5 3 3 14 2 2" xfId="33551" xr:uid="{00000000-0005-0000-0000-000011830000}"/>
    <cellStyle name="Note 5 3 3 14 3" xfId="33552" xr:uid="{00000000-0005-0000-0000-000012830000}"/>
    <cellStyle name="Note 5 3 3 15" xfId="33553" xr:uid="{00000000-0005-0000-0000-000013830000}"/>
    <cellStyle name="Note 5 3 3 15 2" xfId="33554" xr:uid="{00000000-0005-0000-0000-000014830000}"/>
    <cellStyle name="Note 5 3 3 15 2 2" xfId="33555" xr:uid="{00000000-0005-0000-0000-000015830000}"/>
    <cellStyle name="Note 5 3 3 15 3" xfId="33556" xr:uid="{00000000-0005-0000-0000-000016830000}"/>
    <cellStyle name="Note 5 3 3 16" xfId="33557" xr:uid="{00000000-0005-0000-0000-000017830000}"/>
    <cellStyle name="Note 5 3 3 16 2" xfId="33558" xr:uid="{00000000-0005-0000-0000-000018830000}"/>
    <cellStyle name="Note 5 3 3 16 2 2" xfId="33559" xr:uid="{00000000-0005-0000-0000-000019830000}"/>
    <cellStyle name="Note 5 3 3 16 3" xfId="33560" xr:uid="{00000000-0005-0000-0000-00001A830000}"/>
    <cellStyle name="Note 5 3 3 17" xfId="33561" xr:uid="{00000000-0005-0000-0000-00001B830000}"/>
    <cellStyle name="Note 5 3 3 17 2" xfId="33562" xr:uid="{00000000-0005-0000-0000-00001C830000}"/>
    <cellStyle name="Note 5 3 3 17 2 2" xfId="33563" xr:uid="{00000000-0005-0000-0000-00001D830000}"/>
    <cellStyle name="Note 5 3 3 17 3" xfId="33564" xr:uid="{00000000-0005-0000-0000-00001E830000}"/>
    <cellStyle name="Note 5 3 3 18" xfId="33565" xr:uid="{00000000-0005-0000-0000-00001F830000}"/>
    <cellStyle name="Note 5 3 3 18 2" xfId="33566" xr:uid="{00000000-0005-0000-0000-000020830000}"/>
    <cellStyle name="Note 5 3 3 19" xfId="33567" xr:uid="{00000000-0005-0000-0000-000021830000}"/>
    <cellStyle name="Note 5 3 3 2" xfId="33568" xr:uid="{00000000-0005-0000-0000-000022830000}"/>
    <cellStyle name="Note 5 3 3 2 10" xfId="33569" xr:uid="{00000000-0005-0000-0000-000023830000}"/>
    <cellStyle name="Note 5 3 3 2 10 2" xfId="33570" xr:uid="{00000000-0005-0000-0000-000024830000}"/>
    <cellStyle name="Note 5 3 3 2 10 2 2" xfId="33571" xr:uid="{00000000-0005-0000-0000-000025830000}"/>
    <cellStyle name="Note 5 3 3 2 10 3" xfId="33572" xr:uid="{00000000-0005-0000-0000-000026830000}"/>
    <cellStyle name="Note 5 3 3 2 11" xfId="33573" xr:uid="{00000000-0005-0000-0000-000027830000}"/>
    <cellStyle name="Note 5 3 3 2 11 2" xfId="33574" xr:uid="{00000000-0005-0000-0000-000028830000}"/>
    <cellStyle name="Note 5 3 3 2 11 2 2" xfId="33575" xr:uid="{00000000-0005-0000-0000-000029830000}"/>
    <cellStyle name="Note 5 3 3 2 11 3" xfId="33576" xr:uid="{00000000-0005-0000-0000-00002A830000}"/>
    <cellStyle name="Note 5 3 3 2 12" xfId="33577" xr:uid="{00000000-0005-0000-0000-00002B830000}"/>
    <cellStyle name="Note 5 3 3 2 12 2" xfId="33578" xr:uid="{00000000-0005-0000-0000-00002C830000}"/>
    <cellStyle name="Note 5 3 3 2 12 2 2" xfId="33579" xr:uid="{00000000-0005-0000-0000-00002D830000}"/>
    <cellStyle name="Note 5 3 3 2 12 3" xfId="33580" xr:uid="{00000000-0005-0000-0000-00002E830000}"/>
    <cellStyle name="Note 5 3 3 2 13" xfId="33581" xr:uid="{00000000-0005-0000-0000-00002F830000}"/>
    <cellStyle name="Note 5 3 3 2 13 2" xfId="33582" xr:uid="{00000000-0005-0000-0000-000030830000}"/>
    <cellStyle name="Note 5 3 3 2 13 2 2" xfId="33583" xr:uid="{00000000-0005-0000-0000-000031830000}"/>
    <cellStyle name="Note 5 3 3 2 13 3" xfId="33584" xr:uid="{00000000-0005-0000-0000-000032830000}"/>
    <cellStyle name="Note 5 3 3 2 14" xfId="33585" xr:uid="{00000000-0005-0000-0000-000033830000}"/>
    <cellStyle name="Note 5 3 3 2 14 2" xfId="33586" xr:uid="{00000000-0005-0000-0000-000034830000}"/>
    <cellStyle name="Note 5 3 3 2 14 2 2" xfId="33587" xr:uid="{00000000-0005-0000-0000-000035830000}"/>
    <cellStyle name="Note 5 3 3 2 14 3" xfId="33588" xr:uid="{00000000-0005-0000-0000-000036830000}"/>
    <cellStyle name="Note 5 3 3 2 15" xfId="33589" xr:uid="{00000000-0005-0000-0000-000037830000}"/>
    <cellStyle name="Note 5 3 3 2 15 2" xfId="33590" xr:uid="{00000000-0005-0000-0000-000038830000}"/>
    <cellStyle name="Note 5 3 3 2 15 2 2" xfId="33591" xr:uid="{00000000-0005-0000-0000-000039830000}"/>
    <cellStyle name="Note 5 3 3 2 15 3" xfId="33592" xr:uid="{00000000-0005-0000-0000-00003A830000}"/>
    <cellStyle name="Note 5 3 3 2 16" xfId="33593" xr:uid="{00000000-0005-0000-0000-00003B830000}"/>
    <cellStyle name="Note 5 3 3 2 16 2" xfId="33594" xr:uid="{00000000-0005-0000-0000-00003C830000}"/>
    <cellStyle name="Note 5 3 3 2 16 2 2" xfId="33595" xr:uid="{00000000-0005-0000-0000-00003D830000}"/>
    <cellStyle name="Note 5 3 3 2 16 3" xfId="33596" xr:uid="{00000000-0005-0000-0000-00003E830000}"/>
    <cellStyle name="Note 5 3 3 2 17" xfId="33597" xr:uid="{00000000-0005-0000-0000-00003F830000}"/>
    <cellStyle name="Note 5 3 3 2 17 2" xfId="33598" xr:uid="{00000000-0005-0000-0000-000040830000}"/>
    <cellStyle name="Note 5 3 3 2 17 2 2" xfId="33599" xr:uid="{00000000-0005-0000-0000-000041830000}"/>
    <cellStyle name="Note 5 3 3 2 17 3" xfId="33600" xr:uid="{00000000-0005-0000-0000-000042830000}"/>
    <cellStyle name="Note 5 3 3 2 18" xfId="33601" xr:uid="{00000000-0005-0000-0000-000043830000}"/>
    <cellStyle name="Note 5 3 3 2 18 2" xfId="33602" xr:uid="{00000000-0005-0000-0000-000044830000}"/>
    <cellStyle name="Note 5 3 3 2 18 2 2" xfId="33603" xr:uid="{00000000-0005-0000-0000-000045830000}"/>
    <cellStyle name="Note 5 3 3 2 18 3" xfId="33604" xr:uid="{00000000-0005-0000-0000-000046830000}"/>
    <cellStyle name="Note 5 3 3 2 19" xfId="33605" xr:uid="{00000000-0005-0000-0000-000047830000}"/>
    <cellStyle name="Note 5 3 3 2 19 2" xfId="33606" xr:uid="{00000000-0005-0000-0000-000048830000}"/>
    <cellStyle name="Note 5 3 3 2 19 2 2" xfId="33607" xr:uid="{00000000-0005-0000-0000-000049830000}"/>
    <cellStyle name="Note 5 3 3 2 19 3" xfId="33608" xr:uid="{00000000-0005-0000-0000-00004A830000}"/>
    <cellStyle name="Note 5 3 3 2 2" xfId="33609" xr:uid="{00000000-0005-0000-0000-00004B830000}"/>
    <cellStyle name="Note 5 3 3 2 2 2" xfId="33610" xr:uid="{00000000-0005-0000-0000-00004C830000}"/>
    <cellStyle name="Note 5 3 3 2 2 2 2" xfId="33611" xr:uid="{00000000-0005-0000-0000-00004D830000}"/>
    <cellStyle name="Note 5 3 3 2 2 3" xfId="33612" xr:uid="{00000000-0005-0000-0000-00004E830000}"/>
    <cellStyle name="Note 5 3 3 2 2 4" xfId="33613" xr:uid="{00000000-0005-0000-0000-00004F830000}"/>
    <cellStyle name="Note 5 3 3 2 20" xfId="33614" xr:uid="{00000000-0005-0000-0000-000050830000}"/>
    <cellStyle name="Note 5 3 3 2 20 2" xfId="33615" xr:uid="{00000000-0005-0000-0000-000051830000}"/>
    <cellStyle name="Note 5 3 3 2 20 2 2" xfId="33616" xr:uid="{00000000-0005-0000-0000-000052830000}"/>
    <cellStyle name="Note 5 3 3 2 20 3" xfId="33617" xr:uid="{00000000-0005-0000-0000-000053830000}"/>
    <cellStyle name="Note 5 3 3 2 21" xfId="33618" xr:uid="{00000000-0005-0000-0000-000054830000}"/>
    <cellStyle name="Note 5 3 3 2 21 2" xfId="33619" xr:uid="{00000000-0005-0000-0000-000055830000}"/>
    <cellStyle name="Note 5 3 3 2 22" xfId="33620" xr:uid="{00000000-0005-0000-0000-000056830000}"/>
    <cellStyle name="Note 5 3 3 2 23" xfId="33621" xr:uid="{00000000-0005-0000-0000-000057830000}"/>
    <cellStyle name="Note 5 3 3 2 3" xfId="33622" xr:uid="{00000000-0005-0000-0000-000058830000}"/>
    <cellStyle name="Note 5 3 3 2 3 2" xfId="33623" xr:uid="{00000000-0005-0000-0000-000059830000}"/>
    <cellStyle name="Note 5 3 3 2 3 2 2" xfId="33624" xr:uid="{00000000-0005-0000-0000-00005A830000}"/>
    <cellStyle name="Note 5 3 3 2 3 3" xfId="33625" xr:uid="{00000000-0005-0000-0000-00005B830000}"/>
    <cellStyle name="Note 5 3 3 2 3 4" xfId="33626" xr:uid="{00000000-0005-0000-0000-00005C830000}"/>
    <cellStyle name="Note 5 3 3 2 4" xfId="33627" xr:uid="{00000000-0005-0000-0000-00005D830000}"/>
    <cellStyle name="Note 5 3 3 2 4 2" xfId="33628" xr:uid="{00000000-0005-0000-0000-00005E830000}"/>
    <cellStyle name="Note 5 3 3 2 4 2 2" xfId="33629" xr:uid="{00000000-0005-0000-0000-00005F830000}"/>
    <cellStyle name="Note 5 3 3 2 4 3" xfId="33630" xr:uid="{00000000-0005-0000-0000-000060830000}"/>
    <cellStyle name="Note 5 3 3 2 5" xfId="33631" xr:uid="{00000000-0005-0000-0000-000061830000}"/>
    <cellStyle name="Note 5 3 3 2 5 2" xfId="33632" xr:uid="{00000000-0005-0000-0000-000062830000}"/>
    <cellStyle name="Note 5 3 3 2 5 2 2" xfId="33633" xr:uid="{00000000-0005-0000-0000-000063830000}"/>
    <cellStyle name="Note 5 3 3 2 5 3" xfId="33634" xr:uid="{00000000-0005-0000-0000-000064830000}"/>
    <cellStyle name="Note 5 3 3 2 6" xfId="33635" xr:uid="{00000000-0005-0000-0000-000065830000}"/>
    <cellStyle name="Note 5 3 3 2 6 2" xfId="33636" xr:uid="{00000000-0005-0000-0000-000066830000}"/>
    <cellStyle name="Note 5 3 3 2 6 2 2" xfId="33637" xr:uid="{00000000-0005-0000-0000-000067830000}"/>
    <cellStyle name="Note 5 3 3 2 6 3" xfId="33638" xr:uid="{00000000-0005-0000-0000-000068830000}"/>
    <cellStyle name="Note 5 3 3 2 7" xfId="33639" xr:uid="{00000000-0005-0000-0000-000069830000}"/>
    <cellStyle name="Note 5 3 3 2 7 2" xfId="33640" xr:uid="{00000000-0005-0000-0000-00006A830000}"/>
    <cellStyle name="Note 5 3 3 2 7 2 2" xfId="33641" xr:uid="{00000000-0005-0000-0000-00006B830000}"/>
    <cellStyle name="Note 5 3 3 2 7 3" xfId="33642" xr:uid="{00000000-0005-0000-0000-00006C830000}"/>
    <cellStyle name="Note 5 3 3 2 8" xfId="33643" xr:uid="{00000000-0005-0000-0000-00006D830000}"/>
    <cellStyle name="Note 5 3 3 2 8 2" xfId="33644" xr:uid="{00000000-0005-0000-0000-00006E830000}"/>
    <cellStyle name="Note 5 3 3 2 8 2 2" xfId="33645" xr:uid="{00000000-0005-0000-0000-00006F830000}"/>
    <cellStyle name="Note 5 3 3 2 8 3" xfId="33646" xr:uid="{00000000-0005-0000-0000-000070830000}"/>
    <cellStyle name="Note 5 3 3 2 9" xfId="33647" xr:uid="{00000000-0005-0000-0000-000071830000}"/>
    <cellStyle name="Note 5 3 3 2 9 2" xfId="33648" xr:uid="{00000000-0005-0000-0000-000072830000}"/>
    <cellStyle name="Note 5 3 3 2 9 2 2" xfId="33649" xr:uid="{00000000-0005-0000-0000-000073830000}"/>
    <cellStyle name="Note 5 3 3 2 9 3" xfId="33650" xr:uid="{00000000-0005-0000-0000-000074830000}"/>
    <cellStyle name="Note 5 3 3 20" xfId="33651" xr:uid="{00000000-0005-0000-0000-000075830000}"/>
    <cellStyle name="Note 5 3 3 3" xfId="33652" xr:uid="{00000000-0005-0000-0000-000076830000}"/>
    <cellStyle name="Note 5 3 3 3 2" xfId="33653" xr:uid="{00000000-0005-0000-0000-000077830000}"/>
    <cellStyle name="Note 5 3 3 3 2 2" xfId="33654" xr:uid="{00000000-0005-0000-0000-000078830000}"/>
    <cellStyle name="Note 5 3 3 3 3" xfId="33655" xr:uid="{00000000-0005-0000-0000-000079830000}"/>
    <cellStyle name="Note 5 3 3 3 4" xfId="33656" xr:uid="{00000000-0005-0000-0000-00007A830000}"/>
    <cellStyle name="Note 5 3 3 4" xfId="33657" xr:uid="{00000000-0005-0000-0000-00007B830000}"/>
    <cellStyle name="Note 5 3 3 4 2" xfId="33658" xr:uid="{00000000-0005-0000-0000-00007C830000}"/>
    <cellStyle name="Note 5 3 3 4 2 2" xfId="33659" xr:uid="{00000000-0005-0000-0000-00007D830000}"/>
    <cellStyle name="Note 5 3 3 4 3" xfId="33660" xr:uid="{00000000-0005-0000-0000-00007E830000}"/>
    <cellStyle name="Note 5 3 3 4 4" xfId="33661" xr:uid="{00000000-0005-0000-0000-00007F830000}"/>
    <cellStyle name="Note 5 3 3 5" xfId="33662" xr:uid="{00000000-0005-0000-0000-000080830000}"/>
    <cellStyle name="Note 5 3 3 5 2" xfId="33663" xr:uid="{00000000-0005-0000-0000-000081830000}"/>
    <cellStyle name="Note 5 3 3 5 2 2" xfId="33664" xr:uid="{00000000-0005-0000-0000-000082830000}"/>
    <cellStyle name="Note 5 3 3 5 3" xfId="33665" xr:uid="{00000000-0005-0000-0000-000083830000}"/>
    <cellStyle name="Note 5 3 3 6" xfId="33666" xr:uid="{00000000-0005-0000-0000-000084830000}"/>
    <cellStyle name="Note 5 3 3 6 2" xfId="33667" xr:uid="{00000000-0005-0000-0000-000085830000}"/>
    <cellStyle name="Note 5 3 3 6 2 2" xfId="33668" xr:uid="{00000000-0005-0000-0000-000086830000}"/>
    <cellStyle name="Note 5 3 3 6 3" xfId="33669" xr:uid="{00000000-0005-0000-0000-000087830000}"/>
    <cellStyle name="Note 5 3 3 7" xfId="33670" xr:uid="{00000000-0005-0000-0000-000088830000}"/>
    <cellStyle name="Note 5 3 3 7 2" xfId="33671" xr:uid="{00000000-0005-0000-0000-000089830000}"/>
    <cellStyle name="Note 5 3 3 7 2 2" xfId="33672" xr:uid="{00000000-0005-0000-0000-00008A830000}"/>
    <cellStyle name="Note 5 3 3 7 3" xfId="33673" xr:uid="{00000000-0005-0000-0000-00008B830000}"/>
    <cellStyle name="Note 5 3 3 8" xfId="33674" xr:uid="{00000000-0005-0000-0000-00008C830000}"/>
    <cellStyle name="Note 5 3 3 8 2" xfId="33675" xr:uid="{00000000-0005-0000-0000-00008D830000}"/>
    <cellStyle name="Note 5 3 3 8 2 2" xfId="33676" xr:uid="{00000000-0005-0000-0000-00008E830000}"/>
    <cellStyle name="Note 5 3 3 8 3" xfId="33677" xr:uid="{00000000-0005-0000-0000-00008F830000}"/>
    <cellStyle name="Note 5 3 3 9" xfId="33678" xr:uid="{00000000-0005-0000-0000-000090830000}"/>
    <cellStyle name="Note 5 3 3 9 2" xfId="33679" xr:uid="{00000000-0005-0000-0000-000091830000}"/>
    <cellStyle name="Note 5 3 3 9 2 2" xfId="33680" xr:uid="{00000000-0005-0000-0000-000092830000}"/>
    <cellStyle name="Note 5 3 3 9 3" xfId="33681" xr:uid="{00000000-0005-0000-0000-000093830000}"/>
    <cellStyle name="Note 5 3 4" xfId="33682" xr:uid="{00000000-0005-0000-0000-000094830000}"/>
    <cellStyle name="Note 5 3 4 10" xfId="33683" xr:uid="{00000000-0005-0000-0000-000095830000}"/>
    <cellStyle name="Note 5 3 4 10 2" xfId="33684" xr:uid="{00000000-0005-0000-0000-000096830000}"/>
    <cellStyle name="Note 5 3 4 10 2 2" xfId="33685" xr:uid="{00000000-0005-0000-0000-000097830000}"/>
    <cellStyle name="Note 5 3 4 10 3" xfId="33686" xr:uid="{00000000-0005-0000-0000-000098830000}"/>
    <cellStyle name="Note 5 3 4 11" xfId="33687" xr:uid="{00000000-0005-0000-0000-000099830000}"/>
    <cellStyle name="Note 5 3 4 11 2" xfId="33688" xr:uid="{00000000-0005-0000-0000-00009A830000}"/>
    <cellStyle name="Note 5 3 4 11 2 2" xfId="33689" xr:uid="{00000000-0005-0000-0000-00009B830000}"/>
    <cellStyle name="Note 5 3 4 11 3" xfId="33690" xr:uid="{00000000-0005-0000-0000-00009C830000}"/>
    <cellStyle name="Note 5 3 4 12" xfId="33691" xr:uid="{00000000-0005-0000-0000-00009D830000}"/>
    <cellStyle name="Note 5 3 4 12 2" xfId="33692" xr:uid="{00000000-0005-0000-0000-00009E830000}"/>
    <cellStyle name="Note 5 3 4 12 2 2" xfId="33693" xr:uid="{00000000-0005-0000-0000-00009F830000}"/>
    <cellStyle name="Note 5 3 4 12 3" xfId="33694" xr:uid="{00000000-0005-0000-0000-0000A0830000}"/>
    <cellStyle name="Note 5 3 4 13" xfId="33695" xr:uid="{00000000-0005-0000-0000-0000A1830000}"/>
    <cellStyle name="Note 5 3 4 13 2" xfId="33696" xr:uid="{00000000-0005-0000-0000-0000A2830000}"/>
    <cellStyle name="Note 5 3 4 13 2 2" xfId="33697" xr:uid="{00000000-0005-0000-0000-0000A3830000}"/>
    <cellStyle name="Note 5 3 4 13 3" xfId="33698" xr:uid="{00000000-0005-0000-0000-0000A4830000}"/>
    <cellStyle name="Note 5 3 4 14" xfId="33699" xr:uid="{00000000-0005-0000-0000-0000A5830000}"/>
    <cellStyle name="Note 5 3 4 14 2" xfId="33700" xr:uid="{00000000-0005-0000-0000-0000A6830000}"/>
    <cellStyle name="Note 5 3 4 14 2 2" xfId="33701" xr:uid="{00000000-0005-0000-0000-0000A7830000}"/>
    <cellStyle name="Note 5 3 4 14 3" xfId="33702" xr:uid="{00000000-0005-0000-0000-0000A8830000}"/>
    <cellStyle name="Note 5 3 4 15" xfId="33703" xr:uid="{00000000-0005-0000-0000-0000A9830000}"/>
    <cellStyle name="Note 5 3 4 15 2" xfId="33704" xr:uid="{00000000-0005-0000-0000-0000AA830000}"/>
    <cellStyle name="Note 5 3 4 15 2 2" xfId="33705" xr:uid="{00000000-0005-0000-0000-0000AB830000}"/>
    <cellStyle name="Note 5 3 4 15 3" xfId="33706" xr:uid="{00000000-0005-0000-0000-0000AC830000}"/>
    <cellStyle name="Note 5 3 4 16" xfId="33707" xr:uid="{00000000-0005-0000-0000-0000AD830000}"/>
    <cellStyle name="Note 5 3 4 16 2" xfId="33708" xr:uid="{00000000-0005-0000-0000-0000AE830000}"/>
    <cellStyle name="Note 5 3 4 16 2 2" xfId="33709" xr:uid="{00000000-0005-0000-0000-0000AF830000}"/>
    <cellStyle name="Note 5 3 4 16 3" xfId="33710" xr:uid="{00000000-0005-0000-0000-0000B0830000}"/>
    <cellStyle name="Note 5 3 4 17" xfId="33711" xr:uid="{00000000-0005-0000-0000-0000B1830000}"/>
    <cellStyle name="Note 5 3 4 17 2" xfId="33712" xr:uid="{00000000-0005-0000-0000-0000B2830000}"/>
    <cellStyle name="Note 5 3 4 17 2 2" xfId="33713" xr:uid="{00000000-0005-0000-0000-0000B3830000}"/>
    <cellStyle name="Note 5 3 4 17 3" xfId="33714" xr:uid="{00000000-0005-0000-0000-0000B4830000}"/>
    <cellStyle name="Note 5 3 4 18" xfId="33715" xr:uid="{00000000-0005-0000-0000-0000B5830000}"/>
    <cellStyle name="Note 5 3 4 18 2" xfId="33716" xr:uid="{00000000-0005-0000-0000-0000B6830000}"/>
    <cellStyle name="Note 5 3 4 18 2 2" xfId="33717" xr:uid="{00000000-0005-0000-0000-0000B7830000}"/>
    <cellStyle name="Note 5 3 4 18 3" xfId="33718" xr:uid="{00000000-0005-0000-0000-0000B8830000}"/>
    <cellStyle name="Note 5 3 4 19" xfId="33719" xr:uid="{00000000-0005-0000-0000-0000B9830000}"/>
    <cellStyle name="Note 5 3 4 19 2" xfId="33720" xr:uid="{00000000-0005-0000-0000-0000BA830000}"/>
    <cellStyle name="Note 5 3 4 19 2 2" xfId="33721" xr:uid="{00000000-0005-0000-0000-0000BB830000}"/>
    <cellStyle name="Note 5 3 4 19 3" xfId="33722" xr:uid="{00000000-0005-0000-0000-0000BC830000}"/>
    <cellStyle name="Note 5 3 4 2" xfId="33723" xr:uid="{00000000-0005-0000-0000-0000BD830000}"/>
    <cellStyle name="Note 5 3 4 2 10" xfId="33724" xr:uid="{00000000-0005-0000-0000-0000BE830000}"/>
    <cellStyle name="Note 5 3 4 2 10 2" xfId="33725" xr:uid="{00000000-0005-0000-0000-0000BF830000}"/>
    <cellStyle name="Note 5 3 4 2 10 2 2" xfId="33726" xr:uid="{00000000-0005-0000-0000-0000C0830000}"/>
    <cellStyle name="Note 5 3 4 2 10 3" xfId="33727" xr:uid="{00000000-0005-0000-0000-0000C1830000}"/>
    <cellStyle name="Note 5 3 4 2 11" xfId="33728" xr:uid="{00000000-0005-0000-0000-0000C2830000}"/>
    <cellStyle name="Note 5 3 4 2 11 2" xfId="33729" xr:uid="{00000000-0005-0000-0000-0000C3830000}"/>
    <cellStyle name="Note 5 3 4 2 11 2 2" xfId="33730" xr:uid="{00000000-0005-0000-0000-0000C4830000}"/>
    <cellStyle name="Note 5 3 4 2 11 3" xfId="33731" xr:uid="{00000000-0005-0000-0000-0000C5830000}"/>
    <cellStyle name="Note 5 3 4 2 12" xfId="33732" xr:uid="{00000000-0005-0000-0000-0000C6830000}"/>
    <cellStyle name="Note 5 3 4 2 12 2" xfId="33733" xr:uid="{00000000-0005-0000-0000-0000C7830000}"/>
    <cellStyle name="Note 5 3 4 2 12 2 2" xfId="33734" xr:uid="{00000000-0005-0000-0000-0000C8830000}"/>
    <cellStyle name="Note 5 3 4 2 12 3" xfId="33735" xr:uid="{00000000-0005-0000-0000-0000C9830000}"/>
    <cellStyle name="Note 5 3 4 2 13" xfId="33736" xr:uid="{00000000-0005-0000-0000-0000CA830000}"/>
    <cellStyle name="Note 5 3 4 2 13 2" xfId="33737" xr:uid="{00000000-0005-0000-0000-0000CB830000}"/>
    <cellStyle name="Note 5 3 4 2 13 2 2" xfId="33738" xr:uid="{00000000-0005-0000-0000-0000CC830000}"/>
    <cellStyle name="Note 5 3 4 2 13 3" xfId="33739" xr:uid="{00000000-0005-0000-0000-0000CD830000}"/>
    <cellStyle name="Note 5 3 4 2 14" xfId="33740" xr:uid="{00000000-0005-0000-0000-0000CE830000}"/>
    <cellStyle name="Note 5 3 4 2 14 2" xfId="33741" xr:uid="{00000000-0005-0000-0000-0000CF830000}"/>
    <cellStyle name="Note 5 3 4 2 14 2 2" xfId="33742" xr:uid="{00000000-0005-0000-0000-0000D0830000}"/>
    <cellStyle name="Note 5 3 4 2 14 3" xfId="33743" xr:uid="{00000000-0005-0000-0000-0000D1830000}"/>
    <cellStyle name="Note 5 3 4 2 15" xfId="33744" xr:uid="{00000000-0005-0000-0000-0000D2830000}"/>
    <cellStyle name="Note 5 3 4 2 15 2" xfId="33745" xr:uid="{00000000-0005-0000-0000-0000D3830000}"/>
    <cellStyle name="Note 5 3 4 2 15 2 2" xfId="33746" xr:uid="{00000000-0005-0000-0000-0000D4830000}"/>
    <cellStyle name="Note 5 3 4 2 15 3" xfId="33747" xr:uid="{00000000-0005-0000-0000-0000D5830000}"/>
    <cellStyle name="Note 5 3 4 2 16" xfId="33748" xr:uid="{00000000-0005-0000-0000-0000D6830000}"/>
    <cellStyle name="Note 5 3 4 2 16 2" xfId="33749" xr:uid="{00000000-0005-0000-0000-0000D7830000}"/>
    <cellStyle name="Note 5 3 4 2 16 2 2" xfId="33750" xr:uid="{00000000-0005-0000-0000-0000D8830000}"/>
    <cellStyle name="Note 5 3 4 2 16 3" xfId="33751" xr:uid="{00000000-0005-0000-0000-0000D9830000}"/>
    <cellStyle name="Note 5 3 4 2 17" xfId="33752" xr:uid="{00000000-0005-0000-0000-0000DA830000}"/>
    <cellStyle name="Note 5 3 4 2 17 2" xfId="33753" xr:uid="{00000000-0005-0000-0000-0000DB830000}"/>
    <cellStyle name="Note 5 3 4 2 17 2 2" xfId="33754" xr:uid="{00000000-0005-0000-0000-0000DC830000}"/>
    <cellStyle name="Note 5 3 4 2 17 3" xfId="33755" xr:uid="{00000000-0005-0000-0000-0000DD830000}"/>
    <cellStyle name="Note 5 3 4 2 18" xfId="33756" xr:uid="{00000000-0005-0000-0000-0000DE830000}"/>
    <cellStyle name="Note 5 3 4 2 18 2" xfId="33757" xr:uid="{00000000-0005-0000-0000-0000DF830000}"/>
    <cellStyle name="Note 5 3 4 2 18 2 2" xfId="33758" xr:uid="{00000000-0005-0000-0000-0000E0830000}"/>
    <cellStyle name="Note 5 3 4 2 18 3" xfId="33759" xr:uid="{00000000-0005-0000-0000-0000E1830000}"/>
    <cellStyle name="Note 5 3 4 2 19" xfId="33760" xr:uid="{00000000-0005-0000-0000-0000E2830000}"/>
    <cellStyle name="Note 5 3 4 2 19 2" xfId="33761" xr:uid="{00000000-0005-0000-0000-0000E3830000}"/>
    <cellStyle name="Note 5 3 4 2 19 2 2" xfId="33762" xr:uid="{00000000-0005-0000-0000-0000E4830000}"/>
    <cellStyle name="Note 5 3 4 2 19 3" xfId="33763" xr:uid="{00000000-0005-0000-0000-0000E5830000}"/>
    <cellStyle name="Note 5 3 4 2 2" xfId="33764" xr:uid="{00000000-0005-0000-0000-0000E6830000}"/>
    <cellStyle name="Note 5 3 4 2 2 2" xfId="33765" xr:uid="{00000000-0005-0000-0000-0000E7830000}"/>
    <cellStyle name="Note 5 3 4 2 2 2 2" xfId="33766" xr:uid="{00000000-0005-0000-0000-0000E8830000}"/>
    <cellStyle name="Note 5 3 4 2 2 3" xfId="33767" xr:uid="{00000000-0005-0000-0000-0000E9830000}"/>
    <cellStyle name="Note 5 3 4 2 2 4" xfId="33768" xr:uid="{00000000-0005-0000-0000-0000EA830000}"/>
    <cellStyle name="Note 5 3 4 2 20" xfId="33769" xr:uid="{00000000-0005-0000-0000-0000EB830000}"/>
    <cellStyle name="Note 5 3 4 2 20 2" xfId="33770" xr:uid="{00000000-0005-0000-0000-0000EC830000}"/>
    <cellStyle name="Note 5 3 4 2 20 2 2" xfId="33771" xr:uid="{00000000-0005-0000-0000-0000ED830000}"/>
    <cellStyle name="Note 5 3 4 2 20 3" xfId="33772" xr:uid="{00000000-0005-0000-0000-0000EE830000}"/>
    <cellStyle name="Note 5 3 4 2 21" xfId="33773" xr:uid="{00000000-0005-0000-0000-0000EF830000}"/>
    <cellStyle name="Note 5 3 4 2 21 2" xfId="33774" xr:uid="{00000000-0005-0000-0000-0000F0830000}"/>
    <cellStyle name="Note 5 3 4 2 22" xfId="33775" xr:uid="{00000000-0005-0000-0000-0000F1830000}"/>
    <cellStyle name="Note 5 3 4 2 23" xfId="33776" xr:uid="{00000000-0005-0000-0000-0000F2830000}"/>
    <cellStyle name="Note 5 3 4 2 3" xfId="33777" xr:uid="{00000000-0005-0000-0000-0000F3830000}"/>
    <cellStyle name="Note 5 3 4 2 3 2" xfId="33778" xr:uid="{00000000-0005-0000-0000-0000F4830000}"/>
    <cellStyle name="Note 5 3 4 2 3 2 2" xfId="33779" xr:uid="{00000000-0005-0000-0000-0000F5830000}"/>
    <cellStyle name="Note 5 3 4 2 3 3" xfId="33780" xr:uid="{00000000-0005-0000-0000-0000F6830000}"/>
    <cellStyle name="Note 5 3 4 2 4" xfId="33781" xr:uid="{00000000-0005-0000-0000-0000F7830000}"/>
    <cellStyle name="Note 5 3 4 2 4 2" xfId="33782" xr:uid="{00000000-0005-0000-0000-0000F8830000}"/>
    <cellStyle name="Note 5 3 4 2 4 2 2" xfId="33783" xr:uid="{00000000-0005-0000-0000-0000F9830000}"/>
    <cellStyle name="Note 5 3 4 2 4 3" xfId="33784" xr:uid="{00000000-0005-0000-0000-0000FA830000}"/>
    <cellStyle name="Note 5 3 4 2 5" xfId="33785" xr:uid="{00000000-0005-0000-0000-0000FB830000}"/>
    <cellStyle name="Note 5 3 4 2 5 2" xfId="33786" xr:uid="{00000000-0005-0000-0000-0000FC830000}"/>
    <cellStyle name="Note 5 3 4 2 5 2 2" xfId="33787" xr:uid="{00000000-0005-0000-0000-0000FD830000}"/>
    <cellStyle name="Note 5 3 4 2 5 3" xfId="33788" xr:uid="{00000000-0005-0000-0000-0000FE830000}"/>
    <cellStyle name="Note 5 3 4 2 6" xfId="33789" xr:uid="{00000000-0005-0000-0000-0000FF830000}"/>
    <cellStyle name="Note 5 3 4 2 6 2" xfId="33790" xr:uid="{00000000-0005-0000-0000-000000840000}"/>
    <cellStyle name="Note 5 3 4 2 6 2 2" xfId="33791" xr:uid="{00000000-0005-0000-0000-000001840000}"/>
    <cellStyle name="Note 5 3 4 2 6 3" xfId="33792" xr:uid="{00000000-0005-0000-0000-000002840000}"/>
    <cellStyle name="Note 5 3 4 2 7" xfId="33793" xr:uid="{00000000-0005-0000-0000-000003840000}"/>
    <cellStyle name="Note 5 3 4 2 7 2" xfId="33794" xr:uid="{00000000-0005-0000-0000-000004840000}"/>
    <cellStyle name="Note 5 3 4 2 7 2 2" xfId="33795" xr:uid="{00000000-0005-0000-0000-000005840000}"/>
    <cellStyle name="Note 5 3 4 2 7 3" xfId="33796" xr:uid="{00000000-0005-0000-0000-000006840000}"/>
    <cellStyle name="Note 5 3 4 2 8" xfId="33797" xr:uid="{00000000-0005-0000-0000-000007840000}"/>
    <cellStyle name="Note 5 3 4 2 8 2" xfId="33798" xr:uid="{00000000-0005-0000-0000-000008840000}"/>
    <cellStyle name="Note 5 3 4 2 8 2 2" xfId="33799" xr:uid="{00000000-0005-0000-0000-000009840000}"/>
    <cellStyle name="Note 5 3 4 2 8 3" xfId="33800" xr:uid="{00000000-0005-0000-0000-00000A840000}"/>
    <cellStyle name="Note 5 3 4 2 9" xfId="33801" xr:uid="{00000000-0005-0000-0000-00000B840000}"/>
    <cellStyle name="Note 5 3 4 2 9 2" xfId="33802" xr:uid="{00000000-0005-0000-0000-00000C840000}"/>
    <cellStyle name="Note 5 3 4 2 9 2 2" xfId="33803" xr:uid="{00000000-0005-0000-0000-00000D840000}"/>
    <cellStyle name="Note 5 3 4 2 9 3" xfId="33804" xr:uid="{00000000-0005-0000-0000-00000E840000}"/>
    <cellStyle name="Note 5 3 4 20" xfId="33805" xr:uid="{00000000-0005-0000-0000-00000F840000}"/>
    <cellStyle name="Note 5 3 4 20 2" xfId="33806" xr:uid="{00000000-0005-0000-0000-000010840000}"/>
    <cellStyle name="Note 5 3 4 20 2 2" xfId="33807" xr:uid="{00000000-0005-0000-0000-000011840000}"/>
    <cellStyle name="Note 5 3 4 20 3" xfId="33808" xr:uid="{00000000-0005-0000-0000-000012840000}"/>
    <cellStyle name="Note 5 3 4 21" xfId="33809" xr:uid="{00000000-0005-0000-0000-000013840000}"/>
    <cellStyle name="Note 5 3 4 21 2" xfId="33810" xr:uid="{00000000-0005-0000-0000-000014840000}"/>
    <cellStyle name="Note 5 3 4 21 2 2" xfId="33811" xr:uid="{00000000-0005-0000-0000-000015840000}"/>
    <cellStyle name="Note 5 3 4 21 3" xfId="33812" xr:uid="{00000000-0005-0000-0000-000016840000}"/>
    <cellStyle name="Note 5 3 4 22" xfId="33813" xr:uid="{00000000-0005-0000-0000-000017840000}"/>
    <cellStyle name="Note 5 3 4 22 2" xfId="33814" xr:uid="{00000000-0005-0000-0000-000018840000}"/>
    <cellStyle name="Note 5 3 4 23" xfId="33815" xr:uid="{00000000-0005-0000-0000-000019840000}"/>
    <cellStyle name="Note 5 3 4 24" xfId="33816" xr:uid="{00000000-0005-0000-0000-00001A840000}"/>
    <cellStyle name="Note 5 3 4 3" xfId="33817" xr:uid="{00000000-0005-0000-0000-00001B840000}"/>
    <cellStyle name="Note 5 3 4 3 2" xfId="33818" xr:uid="{00000000-0005-0000-0000-00001C840000}"/>
    <cellStyle name="Note 5 3 4 3 2 2" xfId="33819" xr:uid="{00000000-0005-0000-0000-00001D840000}"/>
    <cellStyle name="Note 5 3 4 3 3" xfId="33820" xr:uid="{00000000-0005-0000-0000-00001E840000}"/>
    <cellStyle name="Note 5 3 4 3 4" xfId="33821" xr:uid="{00000000-0005-0000-0000-00001F840000}"/>
    <cellStyle name="Note 5 3 4 4" xfId="33822" xr:uid="{00000000-0005-0000-0000-000020840000}"/>
    <cellStyle name="Note 5 3 4 4 2" xfId="33823" xr:uid="{00000000-0005-0000-0000-000021840000}"/>
    <cellStyle name="Note 5 3 4 4 2 2" xfId="33824" xr:uid="{00000000-0005-0000-0000-000022840000}"/>
    <cellStyle name="Note 5 3 4 4 3" xfId="33825" xr:uid="{00000000-0005-0000-0000-000023840000}"/>
    <cellStyle name="Note 5 3 4 4 4" xfId="33826" xr:uid="{00000000-0005-0000-0000-000024840000}"/>
    <cellStyle name="Note 5 3 4 5" xfId="33827" xr:uid="{00000000-0005-0000-0000-000025840000}"/>
    <cellStyle name="Note 5 3 4 5 2" xfId="33828" xr:uid="{00000000-0005-0000-0000-000026840000}"/>
    <cellStyle name="Note 5 3 4 5 2 2" xfId="33829" xr:uid="{00000000-0005-0000-0000-000027840000}"/>
    <cellStyle name="Note 5 3 4 5 3" xfId="33830" xr:uid="{00000000-0005-0000-0000-000028840000}"/>
    <cellStyle name="Note 5 3 4 6" xfId="33831" xr:uid="{00000000-0005-0000-0000-000029840000}"/>
    <cellStyle name="Note 5 3 4 6 2" xfId="33832" xr:uid="{00000000-0005-0000-0000-00002A840000}"/>
    <cellStyle name="Note 5 3 4 6 2 2" xfId="33833" xr:uid="{00000000-0005-0000-0000-00002B840000}"/>
    <cellStyle name="Note 5 3 4 6 3" xfId="33834" xr:uid="{00000000-0005-0000-0000-00002C840000}"/>
    <cellStyle name="Note 5 3 4 7" xfId="33835" xr:uid="{00000000-0005-0000-0000-00002D840000}"/>
    <cellStyle name="Note 5 3 4 7 2" xfId="33836" xr:uid="{00000000-0005-0000-0000-00002E840000}"/>
    <cellStyle name="Note 5 3 4 7 2 2" xfId="33837" xr:uid="{00000000-0005-0000-0000-00002F840000}"/>
    <cellStyle name="Note 5 3 4 7 3" xfId="33838" xr:uid="{00000000-0005-0000-0000-000030840000}"/>
    <cellStyle name="Note 5 3 4 8" xfId="33839" xr:uid="{00000000-0005-0000-0000-000031840000}"/>
    <cellStyle name="Note 5 3 4 8 2" xfId="33840" xr:uid="{00000000-0005-0000-0000-000032840000}"/>
    <cellStyle name="Note 5 3 4 8 2 2" xfId="33841" xr:uid="{00000000-0005-0000-0000-000033840000}"/>
    <cellStyle name="Note 5 3 4 8 3" xfId="33842" xr:uid="{00000000-0005-0000-0000-000034840000}"/>
    <cellStyle name="Note 5 3 4 9" xfId="33843" xr:uid="{00000000-0005-0000-0000-000035840000}"/>
    <cellStyle name="Note 5 3 4 9 2" xfId="33844" xr:uid="{00000000-0005-0000-0000-000036840000}"/>
    <cellStyle name="Note 5 3 4 9 2 2" xfId="33845" xr:uid="{00000000-0005-0000-0000-000037840000}"/>
    <cellStyle name="Note 5 3 4 9 3" xfId="33846" xr:uid="{00000000-0005-0000-0000-000038840000}"/>
    <cellStyle name="Note 5 3 5" xfId="33847" xr:uid="{00000000-0005-0000-0000-000039840000}"/>
    <cellStyle name="Note 5 3 5 10" xfId="33848" xr:uid="{00000000-0005-0000-0000-00003A840000}"/>
    <cellStyle name="Note 5 3 5 10 2" xfId="33849" xr:uid="{00000000-0005-0000-0000-00003B840000}"/>
    <cellStyle name="Note 5 3 5 10 2 2" xfId="33850" xr:uid="{00000000-0005-0000-0000-00003C840000}"/>
    <cellStyle name="Note 5 3 5 10 3" xfId="33851" xr:uid="{00000000-0005-0000-0000-00003D840000}"/>
    <cellStyle name="Note 5 3 5 11" xfId="33852" xr:uid="{00000000-0005-0000-0000-00003E840000}"/>
    <cellStyle name="Note 5 3 5 11 2" xfId="33853" xr:uid="{00000000-0005-0000-0000-00003F840000}"/>
    <cellStyle name="Note 5 3 5 11 2 2" xfId="33854" xr:uid="{00000000-0005-0000-0000-000040840000}"/>
    <cellStyle name="Note 5 3 5 11 3" xfId="33855" xr:uid="{00000000-0005-0000-0000-000041840000}"/>
    <cellStyle name="Note 5 3 5 12" xfId="33856" xr:uid="{00000000-0005-0000-0000-000042840000}"/>
    <cellStyle name="Note 5 3 5 12 2" xfId="33857" xr:uid="{00000000-0005-0000-0000-000043840000}"/>
    <cellStyle name="Note 5 3 5 12 2 2" xfId="33858" xr:uid="{00000000-0005-0000-0000-000044840000}"/>
    <cellStyle name="Note 5 3 5 12 3" xfId="33859" xr:uid="{00000000-0005-0000-0000-000045840000}"/>
    <cellStyle name="Note 5 3 5 13" xfId="33860" xr:uid="{00000000-0005-0000-0000-000046840000}"/>
    <cellStyle name="Note 5 3 5 13 2" xfId="33861" xr:uid="{00000000-0005-0000-0000-000047840000}"/>
    <cellStyle name="Note 5 3 5 13 2 2" xfId="33862" xr:uid="{00000000-0005-0000-0000-000048840000}"/>
    <cellStyle name="Note 5 3 5 13 3" xfId="33863" xr:uid="{00000000-0005-0000-0000-000049840000}"/>
    <cellStyle name="Note 5 3 5 14" xfId="33864" xr:uid="{00000000-0005-0000-0000-00004A840000}"/>
    <cellStyle name="Note 5 3 5 14 2" xfId="33865" xr:uid="{00000000-0005-0000-0000-00004B840000}"/>
    <cellStyle name="Note 5 3 5 14 2 2" xfId="33866" xr:uid="{00000000-0005-0000-0000-00004C840000}"/>
    <cellStyle name="Note 5 3 5 14 3" xfId="33867" xr:uid="{00000000-0005-0000-0000-00004D840000}"/>
    <cellStyle name="Note 5 3 5 15" xfId="33868" xr:uid="{00000000-0005-0000-0000-00004E840000}"/>
    <cellStyle name="Note 5 3 5 15 2" xfId="33869" xr:uid="{00000000-0005-0000-0000-00004F840000}"/>
    <cellStyle name="Note 5 3 5 15 2 2" xfId="33870" xr:uid="{00000000-0005-0000-0000-000050840000}"/>
    <cellStyle name="Note 5 3 5 15 3" xfId="33871" xr:uid="{00000000-0005-0000-0000-000051840000}"/>
    <cellStyle name="Note 5 3 5 16" xfId="33872" xr:uid="{00000000-0005-0000-0000-000052840000}"/>
    <cellStyle name="Note 5 3 5 16 2" xfId="33873" xr:uid="{00000000-0005-0000-0000-000053840000}"/>
    <cellStyle name="Note 5 3 5 16 2 2" xfId="33874" xr:uid="{00000000-0005-0000-0000-000054840000}"/>
    <cellStyle name="Note 5 3 5 16 3" xfId="33875" xr:uid="{00000000-0005-0000-0000-000055840000}"/>
    <cellStyle name="Note 5 3 5 17" xfId="33876" xr:uid="{00000000-0005-0000-0000-000056840000}"/>
    <cellStyle name="Note 5 3 5 17 2" xfId="33877" xr:uid="{00000000-0005-0000-0000-000057840000}"/>
    <cellStyle name="Note 5 3 5 17 2 2" xfId="33878" xr:uid="{00000000-0005-0000-0000-000058840000}"/>
    <cellStyle name="Note 5 3 5 17 3" xfId="33879" xr:uid="{00000000-0005-0000-0000-000059840000}"/>
    <cellStyle name="Note 5 3 5 18" xfId="33880" xr:uid="{00000000-0005-0000-0000-00005A840000}"/>
    <cellStyle name="Note 5 3 5 18 2" xfId="33881" xr:uid="{00000000-0005-0000-0000-00005B840000}"/>
    <cellStyle name="Note 5 3 5 18 2 2" xfId="33882" xr:uid="{00000000-0005-0000-0000-00005C840000}"/>
    <cellStyle name="Note 5 3 5 18 3" xfId="33883" xr:uid="{00000000-0005-0000-0000-00005D840000}"/>
    <cellStyle name="Note 5 3 5 19" xfId="33884" xr:uid="{00000000-0005-0000-0000-00005E840000}"/>
    <cellStyle name="Note 5 3 5 19 2" xfId="33885" xr:uid="{00000000-0005-0000-0000-00005F840000}"/>
    <cellStyle name="Note 5 3 5 19 2 2" xfId="33886" xr:uid="{00000000-0005-0000-0000-000060840000}"/>
    <cellStyle name="Note 5 3 5 19 3" xfId="33887" xr:uid="{00000000-0005-0000-0000-000061840000}"/>
    <cellStyle name="Note 5 3 5 2" xfId="33888" xr:uid="{00000000-0005-0000-0000-000062840000}"/>
    <cellStyle name="Note 5 3 5 2 2" xfId="33889" xr:uid="{00000000-0005-0000-0000-000063840000}"/>
    <cellStyle name="Note 5 3 5 2 2 2" xfId="33890" xr:uid="{00000000-0005-0000-0000-000064840000}"/>
    <cellStyle name="Note 5 3 5 2 3" xfId="33891" xr:uid="{00000000-0005-0000-0000-000065840000}"/>
    <cellStyle name="Note 5 3 5 2 4" xfId="33892" xr:uid="{00000000-0005-0000-0000-000066840000}"/>
    <cellStyle name="Note 5 3 5 20" xfId="33893" xr:uid="{00000000-0005-0000-0000-000067840000}"/>
    <cellStyle name="Note 5 3 5 20 2" xfId="33894" xr:uid="{00000000-0005-0000-0000-000068840000}"/>
    <cellStyle name="Note 5 3 5 20 2 2" xfId="33895" xr:uid="{00000000-0005-0000-0000-000069840000}"/>
    <cellStyle name="Note 5 3 5 20 3" xfId="33896" xr:uid="{00000000-0005-0000-0000-00006A840000}"/>
    <cellStyle name="Note 5 3 5 21" xfId="33897" xr:uid="{00000000-0005-0000-0000-00006B840000}"/>
    <cellStyle name="Note 5 3 5 21 2" xfId="33898" xr:uid="{00000000-0005-0000-0000-00006C840000}"/>
    <cellStyle name="Note 5 3 5 22" xfId="33899" xr:uid="{00000000-0005-0000-0000-00006D840000}"/>
    <cellStyle name="Note 5 3 5 23" xfId="33900" xr:uid="{00000000-0005-0000-0000-00006E840000}"/>
    <cellStyle name="Note 5 3 5 3" xfId="33901" xr:uid="{00000000-0005-0000-0000-00006F840000}"/>
    <cellStyle name="Note 5 3 5 3 2" xfId="33902" xr:uid="{00000000-0005-0000-0000-000070840000}"/>
    <cellStyle name="Note 5 3 5 3 2 2" xfId="33903" xr:uid="{00000000-0005-0000-0000-000071840000}"/>
    <cellStyle name="Note 5 3 5 3 3" xfId="33904" xr:uid="{00000000-0005-0000-0000-000072840000}"/>
    <cellStyle name="Note 5 3 5 4" xfId="33905" xr:uid="{00000000-0005-0000-0000-000073840000}"/>
    <cellStyle name="Note 5 3 5 4 2" xfId="33906" xr:uid="{00000000-0005-0000-0000-000074840000}"/>
    <cellStyle name="Note 5 3 5 4 2 2" xfId="33907" xr:uid="{00000000-0005-0000-0000-000075840000}"/>
    <cellStyle name="Note 5 3 5 4 3" xfId="33908" xr:uid="{00000000-0005-0000-0000-000076840000}"/>
    <cellStyle name="Note 5 3 5 5" xfId="33909" xr:uid="{00000000-0005-0000-0000-000077840000}"/>
    <cellStyle name="Note 5 3 5 5 2" xfId="33910" xr:uid="{00000000-0005-0000-0000-000078840000}"/>
    <cellStyle name="Note 5 3 5 5 2 2" xfId="33911" xr:uid="{00000000-0005-0000-0000-000079840000}"/>
    <cellStyle name="Note 5 3 5 5 3" xfId="33912" xr:uid="{00000000-0005-0000-0000-00007A840000}"/>
    <cellStyle name="Note 5 3 5 6" xfId="33913" xr:uid="{00000000-0005-0000-0000-00007B840000}"/>
    <cellStyle name="Note 5 3 5 6 2" xfId="33914" xr:uid="{00000000-0005-0000-0000-00007C840000}"/>
    <cellStyle name="Note 5 3 5 6 2 2" xfId="33915" xr:uid="{00000000-0005-0000-0000-00007D840000}"/>
    <cellStyle name="Note 5 3 5 6 3" xfId="33916" xr:uid="{00000000-0005-0000-0000-00007E840000}"/>
    <cellStyle name="Note 5 3 5 7" xfId="33917" xr:uid="{00000000-0005-0000-0000-00007F840000}"/>
    <cellStyle name="Note 5 3 5 7 2" xfId="33918" xr:uid="{00000000-0005-0000-0000-000080840000}"/>
    <cellStyle name="Note 5 3 5 7 2 2" xfId="33919" xr:uid="{00000000-0005-0000-0000-000081840000}"/>
    <cellStyle name="Note 5 3 5 7 3" xfId="33920" xr:uid="{00000000-0005-0000-0000-000082840000}"/>
    <cellStyle name="Note 5 3 5 8" xfId="33921" xr:uid="{00000000-0005-0000-0000-000083840000}"/>
    <cellStyle name="Note 5 3 5 8 2" xfId="33922" xr:uid="{00000000-0005-0000-0000-000084840000}"/>
    <cellStyle name="Note 5 3 5 8 2 2" xfId="33923" xr:uid="{00000000-0005-0000-0000-000085840000}"/>
    <cellStyle name="Note 5 3 5 8 3" xfId="33924" xr:uid="{00000000-0005-0000-0000-000086840000}"/>
    <cellStyle name="Note 5 3 5 9" xfId="33925" xr:uid="{00000000-0005-0000-0000-000087840000}"/>
    <cellStyle name="Note 5 3 5 9 2" xfId="33926" xr:uid="{00000000-0005-0000-0000-000088840000}"/>
    <cellStyle name="Note 5 3 5 9 2 2" xfId="33927" xr:uid="{00000000-0005-0000-0000-000089840000}"/>
    <cellStyle name="Note 5 3 5 9 3" xfId="33928" xr:uid="{00000000-0005-0000-0000-00008A840000}"/>
    <cellStyle name="Note 5 3 6" xfId="33929" xr:uid="{00000000-0005-0000-0000-00008B840000}"/>
    <cellStyle name="Note 5 3 6 2" xfId="33930" xr:uid="{00000000-0005-0000-0000-00008C840000}"/>
    <cellStyle name="Note 5 3 6 2 2" xfId="33931" xr:uid="{00000000-0005-0000-0000-00008D840000}"/>
    <cellStyle name="Note 5 3 6 3" xfId="33932" xr:uid="{00000000-0005-0000-0000-00008E840000}"/>
    <cellStyle name="Note 5 3 6 4" xfId="33933" xr:uid="{00000000-0005-0000-0000-00008F840000}"/>
    <cellStyle name="Note 5 3 7" xfId="33934" xr:uid="{00000000-0005-0000-0000-000090840000}"/>
    <cellStyle name="Note 5 3 7 2" xfId="33935" xr:uid="{00000000-0005-0000-0000-000091840000}"/>
    <cellStyle name="Note 5 3 7 2 2" xfId="33936" xr:uid="{00000000-0005-0000-0000-000092840000}"/>
    <cellStyle name="Note 5 3 7 3" xfId="33937" xr:uid="{00000000-0005-0000-0000-000093840000}"/>
    <cellStyle name="Note 5 3 8" xfId="33938" xr:uid="{00000000-0005-0000-0000-000094840000}"/>
    <cellStyle name="Note 5 3 8 2" xfId="33939" xr:uid="{00000000-0005-0000-0000-000095840000}"/>
    <cellStyle name="Note 5 3 8 2 2" xfId="33940" xr:uid="{00000000-0005-0000-0000-000096840000}"/>
    <cellStyle name="Note 5 3 8 3" xfId="33941" xr:uid="{00000000-0005-0000-0000-000097840000}"/>
    <cellStyle name="Note 5 3 9" xfId="33942" xr:uid="{00000000-0005-0000-0000-000098840000}"/>
    <cellStyle name="Note 5 3 9 2" xfId="33943" xr:uid="{00000000-0005-0000-0000-000099840000}"/>
    <cellStyle name="Note 5 3 9 2 2" xfId="33944" xr:uid="{00000000-0005-0000-0000-00009A840000}"/>
    <cellStyle name="Note 5 3 9 3" xfId="33945" xr:uid="{00000000-0005-0000-0000-00009B840000}"/>
    <cellStyle name="Note 5 4" xfId="33946" xr:uid="{00000000-0005-0000-0000-00009C840000}"/>
    <cellStyle name="Note 5 4 10" xfId="33947" xr:uid="{00000000-0005-0000-0000-00009D840000}"/>
    <cellStyle name="Note 5 4 10 2" xfId="33948" xr:uid="{00000000-0005-0000-0000-00009E840000}"/>
    <cellStyle name="Note 5 4 10 2 2" xfId="33949" xr:uid="{00000000-0005-0000-0000-00009F840000}"/>
    <cellStyle name="Note 5 4 10 3" xfId="33950" xr:uid="{00000000-0005-0000-0000-0000A0840000}"/>
    <cellStyle name="Note 5 4 11" xfId="33951" xr:uid="{00000000-0005-0000-0000-0000A1840000}"/>
    <cellStyle name="Note 5 4 11 2" xfId="33952" xr:uid="{00000000-0005-0000-0000-0000A2840000}"/>
    <cellStyle name="Note 5 4 11 2 2" xfId="33953" xr:uid="{00000000-0005-0000-0000-0000A3840000}"/>
    <cellStyle name="Note 5 4 11 3" xfId="33954" xr:uid="{00000000-0005-0000-0000-0000A4840000}"/>
    <cellStyle name="Note 5 4 12" xfId="33955" xr:uid="{00000000-0005-0000-0000-0000A5840000}"/>
    <cellStyle name="Note 5 4 12 2" xfId="33956" xr:uid="{00000000-0005-0000-0000-0000A6840000}"/>
    <cellStyle name="Note 5 4 12 2 2" xfId="33957" xr:uid="{00000000-0005-0000-0000-0000A7840000}"/>
    <cellStyle name="Note 5 4 12 3" xfId="33958" xr:uid="{00000000-0005-0000-0000-0000A8840000}"/>
    <cellStyle name="Note 5 4 13" xfId="33959" xr:uid="{00000000-0005-0000-0000-0000A9840000}"/>
    <cellStyle name="Note 5 4 13 2" xfId="33960" xr:uid="{00000000-0005-0000-0000-0000AA840000}"/>
    <cellStyle name="Note 5 4 13 2 2" xfId="33961" xr:uid="{00000000-0005-0000-0000-0000AB840000}"/>
    <cellStyle name="Note 5 4 13 3" xfId="33962" xr:uid="{00000000-0005-0000-0000-0000AC840000}"/>
    <cellStyle name="Note 5 4 14" xfId="33963" xr:uid="{00000000-0005-0000-0000-0000AD840000}"/>
    <cellStyle name="Note 5 4 14 2" xfId="33964" xr:uid="{00000000-0005-0000-0000-0000AE840000}"/>
    <cellStyle name="Note 5 4 14 2 2" xfId="33965" xr:uid="{00000000-0005-0000-0000-0000AF840000}"/>
    <cellStyle name="Note 5 4 14 3" xfId="33966" xr:uid="{00000000-0005-0000-0000-0000B0840000}"/>
    <cellStyle name="Note 5 4 15" xfId="33967" xr:uid="{00000000-0005-0000-0000-0000B1840000}"/>
    <cellStyle name="Note 5 4 15 2" xfId="33968" xr:uid="{00000000-0005-0000-0000-0000B2840000}"/>
    <cellStyle name="Note 5 4 15 2 2" xfId="33969" xr:uid="{00000000-0005-0000-0000-0000B3840000}"/>
    <cellStyle name="Note 5 4 15 3" xfId="33970" xr:uid="{00000000-0005-0000-0000-0000B4840000}"/>
    <cellStyle name="Note 5 4 16" xfId="33971" xr:uid="{00000000-0005-0000-0000-0000B5840000}"/>
    <cellStyle name="Note 5 4 16 2" xfId="33972" xr:uid="{00000000-0005-0000-0000-0000B6840000}"/>
    <cellStyle name="Note 5 4 16 2 2" xfId="33973" xr:uid="{00000000-0005-0000-0000-0000B7840000}"/>
    <cellStyle name="Note 5 4 16 3" xfId="33974" xr:uid="{00000000-0005-0000-0000-0000B8840000}"/>
    <cellStyle name="Note 5 4 17" xfId="33975" xr:uid="{00000000-0005-0000-0000-0000B9840000}"/>
    <cellStyle name="Note 5 4 17 2" xfId="33976" xr:uid="{00000000-0005-0000-0000-0000BA840000}"/>
    <cellStyle name="Note 5 4 17 2 2" xfId="33977" xr:uid="{00000000-0005-0000-0000-0000BB840000}"/>
    <cellStyle name="Note 5 4 17 3" xfId="33978" xr:uid="{00000000-0005-0000-0000-0000BC840000}"/>
    <cellStyle name="Note 5 4 18" xfId="33979" xr:uid="{00000000-0005-0000-0000-0000BD840000}"/>
    <cellStyle name="Note 5 4 18 2" xfId="33980" xr:uid="{00000000-0005-0000-0000-0000BE840000}"/>
    <cellStyle name="Note 5 4 19" xfId="33981" xr:uid="{00000000-0005-0000-0000-0000BF840000}"/>
    <cellStyle name="Note 5 4 2" xfId="33982" xr:uid="{00000000-0005-0000-0000-0000C0840000}"/>
    <cellStyle name="Note 5 4 2 10" xfId="33983" xr:uid="{00000000-0005-0000-0000-0000C1840000}"/>
    <cellStyle name="Note 5 4 2 10 2" xfId="33984" xr:uid="{00000000-0005-0000-0000-0000C2840000}"/>
    <cellStyle name="Note 5 4 2 10 2 2" xfId="33985" xr:uid="{00000000-0005-0000-0000-0000C3840000}"/>
    <cellStyle name="Note 5 4 2 10 3" xfId="33986" xr:uid="{00000000-0005-0000-0000-0000C4840000}"/>
    <cellStyle name="Note 5 4 2 11" xfId="33987" xr:uid="{00000000-0005-0000-0000-0000C5840000}"/>
    <cellStyle name="Note 5 4 2 11 2" xfId="33988" xr:uid="{00000000-0005-0000-0000-0000C6840000}"/>
    <cellStyle name="Note 5 4 2 11 2 2" xfId="33989" xr:uid="{00000000-0005-0000-0000-0000C7840000}"/>
    <cellStyle name="Note 5 4 2 11 3" xfId="33990" xr:uid="{00000000-0005-0000-0000-0000C8840000}"/>
    <cellStyle name="Note 5 4 2 12" xfId="33991" xr:uid="{00000000-0005-0000-0000-0000C9840000}"/>
    <cellStyle name="Note 5 4 2 12 2" xfId="33992" xr:uid="{00000000-0005-0000-0000-0000CA840000}"/>
    <cellStyle name="Note 5 4 2 12 2 2" xfId="33993" xr:uid="{00000000-0005-0000-0000-0000CB840000}"/>
    <cellStyle name="Note 5 4 2 12 3" xfId="33994" xr:uid="{00000000-0005-0000-0000-0000CC840000}"/>
    <cellStyle name="Note 5 4 2 13" xfId="33995" xr:uid="{00000000-0005-0000-0000-0000CD840000}"/>
    <cellStyle name="Note 5 4 2 13 2" xfId="33996" xr:uid="{00000000-0005-0000-0000-0000CE840000}"/>
    <cellStyle name="Note 5 4 2 13 2 2" xfId="33997" xr:uid="{00000000-0005-0000-0000-0000CF840000}"/>
    <cellStyle name="Note 5 4 2 13 3" xfId="33998" xr:uid="{00000000-0005-0000-0000-0000D0840000}"/>
    <cellStyle name="Note 5 4 2 14" xfId="33999" xr:uid="{00000000-0005-0000-0000-0000D1840000}"/>
    <cellStyle name="Note 5 4 2 14 2" xfId="34000" xr:uid="{00000000-0005-0000-0000-0000D2840000}"/>
    <cellStyle name="Note 5 4 2 14 2 2" xfId="34001" xr:uid="{00000000-0005-0000-0000-0000D3840000}"/>
    <cellStyle name="Note 5 4 2 14 3" xfId="34002" xr:uid="{00000000-0005-0000-0000-0000D4840000}"/>
    <cellStyle name="Note 5 4 2 15" xfId="34003" xr:uid="{00000000-0005-0000-0000-0000D5840000}"/>
    <cellStyle name="Note 5 4 2 15 2" xfId="34004" xr:uid="{00000000-0005-0000-0000-0000D6840000}"/>
    <cellStyle name="Note 5 4 2 15 2 2" xfId="34005" xr:uid="{00000000-0005-0000-0000-0000D7840000}"/>
    <cellStyle name="Note 5 4 2 15 3" xfId="34006" xr:uid="{00000000-0005-0000-0000-0000D8840000}"/>
    <cellStyle name="Note 5 4 2 16" xfId="34007" xr:uid="{00000000-0005-0000-0000-0000D9840000}"/>
    <cellStyle name="Note 5 4 2 16 2" xfId="34008" xr:uid="{00000000-0005-0000-0000-0000DA840000}"/>
    <cellStyle name="Note 5 4 2 16 2 2" xfId="34009" xr:uid="{00000000-0005-0000-0000-0000DB840000}"/>
    <cellStyle name="Note 5 4 2 16 3" xfId="34010" xr:uid="{00000000-0005-0000-0000-0000DC840000}"/>
    <cellStyle name="Note 5 4 2 17" xfId="34011" xr:uid="{00000000-0005-0000-0000-0000DD840000}"/>
    <cellStyle name="Note 5 4 2 17 2" xfId="34012" xr:uid="{00000000-0005-0000-0000-0000DE840000}"/>
    <cellStyle name="Note 5 4 2 17 2 2" xfId="34013" xr:uid="{00000000-0005-0000-0000-0000DF840000}"/>
    <cellStyle name="Note 5 4 2 17 3" xfId="34014" xr:uid="{00000000-0005-0000-0000-0000E0840000}"/>
    <cellStyle name="Note 5 4 2 18" xfId="34015" xr:uid="{00000000-0005-0000-0000-0000E1840000}"/>
    <cellStyle name="Note 5 4 2 18 2" xfId="34016" xr:uid="{00000000-0005-0000-0000-0000E2840000}"/>
    <cellStyle name="Note 5 4 2 18 2 2" xfId="34017" xr:uid="{00000000-0005-0000-0000-0000E3840000}"/>
    <cellStyle name="Note 5 4 2 18 3" xfId="34018" xr:uid="{00000000-0005-0000-0000-0000E4840000}"/>
    <cellStyle name="Note 5 4 2 19" xfId="34019" xr:uid="{00000000-0005-0000-0000-0000E5840000}"/>
    <cellStyle name="Note 5 4 2 19 2" xfId="34020" xr:uid="{00000000-0005-0000-0000-0000E6840000}"/>
    <cellStyle name="Note 5 4 2 19 2 2" xfId="34021" xr:uid="{00000000-0005-0000-0000-0000E7840000}"/>
    <cellStyle name="Note 5 4 2 19 3" xfId="34022" xr:uid="{00000000-0005-0000-0000-0000E8840000}"/>
    <cellStyle name="Note 5 4 2 2" xfId="34023" xr:uid="{00000000-0005-0000-0000-0000E9840000}"/>
    <cellStyle name="Note 5 4 2 2 2" xfId="34024" xr:uid="{00000000-0005-0000-0000-0000EA840000}"/>
    <cellStyle name="Note 5 4 2 2 2 2" xfId="34025" xr:uid="{00000000-0005-0000-0000-0000EB840000}"/>
    <cellStyle name="Note 5 4 2 2 2 2 2" xfId="34026" xr:uid="{00000000-0005-0000-0000-0000EC840000}"/>
    <cellStyle name="Note 5 4 2 2 2 3" xfId="34027" xr:uid="{00000000-0005-0000-0000-0000ED840000}"/>
    <cellStyle name="Note 5 4 2 2 2 4" xfId="34028" xr:uid="{00000000-0005-0000-0000-0000EE840000}"/>
    <cellStyle name="Note 5 4 2 2 3" xfId="34029" xr:uid="{00000000-0005-0000-0000-0000EF840000}"/>
    <cellStyle name="Note 5 4 2 2 3 2" xfId="34030" xr:uid="{00000000-0005-0000-0000-0000F0840000}"/>
    <cellStyle name="Note 5 4 2 2 4" xfId="34031" xr:uid="{00000000-0005-0000-0000-0000F1840000}"/>
    <cellStyle name="Note 5 4 2 2 5" xfId="34032" xr:uid="{00000000-0005-0000-0000-0000F2840000}"/>
    <cellStyle name="Note 5 4 2 20" xfId="34033" xr:uid="{00000000-0005-0000-0000-0000F3840000}"/>
    <cellStyle name="Note 5 4 2 20 2" xfId="34034" xr:uid="{00000000-0005-0000-0000-0000F4840000}"/>
    <cellStyle name="Note 5 4 2 20 2 2" xfId="34035" xr:uid="{00000000-0005-0000-0000-0000F5840000}"/>
    <cellStyle name="Note 5 4 2 20 3" xfId="34036" xr:uid="{00000000-0005-0000-0000-0000F6840000}"/>
    <cellStyle name="Note 5 4 2 21" xfId="34037" xr:uid="{00000000-0005-0000-0000-0000F7840000}"/>
    <cellStyle name="Note 5 4 2 21 2" xfId="34038" xr:uid="{00000000-0005-0000-0000-0000F8840000}"/>
    <cellStyle name="Note 5 4 2 22" xfId="34039" xr:uid="{00000000-0005-0000-0000-0000F9840000}"/>
    <cellStyle name="Note 5 4 2 23" xfId="34040" xr:uid="{00000000-0005-0000-0000-0000FA840000}"/>
    <cellStyle name="Note 5 4 2 3" xfId="34041" xr:uid="{00000000-0005-0000-0000-0000FB840000}"/>
    <cellStyle name="Note 5 4 2 3 2" xfId="34042" xr:uid="{00000000-0005-0000-0000-0000FC840000}"/>
    <cellStyle name="Note 5 4 2 3 2 2" xfId="34043" xr:uid="{00000000-0005-0000-0000-0000FD840000}"/>
    <cellStyle name="Note 5 4 2 3 2 3" xfId="34044" xr:uid="{00000000-0005-0000-0000-0000FE840000}"/>
    <cellStyle name="Note 5 4 2 3 3" xfId="34045" xr:uid="{00000000-0005-0000-0000-0000FF840000}"/>
    <cellStyle name="Note 5 4 2 3 3 2" xfId="34046" xr:uid="{00000000-0005-0000-0000-000000850000}"/>
    <cellStyle name="Note 5 4 2 3 4" xfId="34047" xr:uid="{00000000-0005-0000-0000-000001850000}"/>
    <cellStyle name="Note 5 4 2 4" xfId="34048" xr:uid="{00000000-0005-0000-0000-000002850000}"/>
    <cellStyle name="Note 5 4 2 4 2" xfId="34049" xr:uid="{00000000-0005-0000-0000-000003850000}"/>
    <cellStyle name="Note 5 4 2 4 2 2" xfId="34050" xr:uid="{00000000-0005-0000-0000-000004850000}"/>
    <cellStyle name="Note 5 4 2 4 3" xfId="34051" xr:uid="{00000000-0005-0000-0000-000005850000}"/>
    <cellStyle name="Note 5 4 2 4 4" xfId="34052" xr:uid="{00000000-0005-0000-0000-000006850000}"/>
    <cellStyle name="Note 5 4 2 5" xfId="34053" xr:uid="{00000000-0005-0000-0000-000007850000}"/>
    <cellStyle name="Note 5 4 2 5 2" xfId="34054" xr:uid="{00000000-0005-0000-0000-000008850000}"/>
    <cellStyle name="Note 5 4 2 5 2 2" xfId="34055" xr:uid="{00000000-0005-0000-0000-000009850000}"/>
    <cellStyle name="Note 5 4 2 5 3" xfId="34056" xr:uid="{00000000-0005-0000-0000-00000A850000}"/>
    <cellStyle name="Note 5 4 2 5 4" xfId="34057" xr:uid="{00000000-0005-0000-0000-00000B850000}"/>
    <cellStyle name="Note 5 4 2 6" xfId="34058" xr:uid="{00000000-0005-0000-0000-00000C850000}"/>
    <cellStyle name="Note 5 4 2 6 2" xfId="34059" xr:uid="{00000000-0005-0000-0000-00000D850000}"/>
    <cellStyle name="Note 5 4 2 6 2 2" xfId="34060" xr:uid="{00000000-0005-0000-0000-00000E850000}"/>
    <cellStyle name="Note 5 4 2 6 3" xfId="34061" xr:uid="{00000000-0005-0000-0000-00000F850000}"/>
    <cellStyle name="Note 5 4 2 7" xfId="34062" xr:uid="{00000000-0005-0000-0000-000010850000}"/>
    <cellStyle name="Note 5 4 2 7 2" xfId="34063" xr:uid="{00000000-0005-0000-0000-000011850000}"/>
    <cellStyle name="Note 5 4 2 7 2 2" xfId="34064" xr:uid="{00000000-0005-0000-0000-000012850000}"/>
    <cellStyle name="Note 5 4 2 7 3" xfId="34065" xr:uid="{00000000-0005-0000-0000-000013850000}"/>
    <cellStyle name="Note 5 4 2 8" xfId="34066" xr:uid="{00000000-0005-0000-0000-000014850000}"/>
    <cellStyle name="Note 5 4 2 8 2" xfId="34067" xr:uid="{00000000-0005-0000-0000-000015850000}"/>
    <cellStyle name="Note 5 4 2 8 2 2" xfId="34068" xr:uid="{00000000-0005-0000-0000-000016850000}"/>
    <cellStyle name="Note 5 4 2 8 3" xfId="34069" xr:uid="{00000000-0005-0000-0000-000017850000}"/>
    <cellStyle name="Note 5 4 2 9" xfId="34070" xr:uid="{00000000-0005-0000-0000-000018850000}"/>
    <cellStyle name="Note 5 4 2 9 2" xfId="34071" xr:uid="{00000000-0005-0000-0000-000019850000}"/>
    <cellStyle name="Note 5 4 2 9 2 2" xfId="34072" xr:uid="{00000000-0005-0000-0000-00001A850000}"/>
    <cellStyle name="Note 5 4 2 9 3" xfId="34073" xr:uid="{00000000-0005-0000-0000-00001B850000}"/>
    <cellStyle name="Note 5 4 20" xfId="34074" xr:uid="{00000000-0005-0000-0000-00001C850000}"/>
    <cellStyle name="Note 5 4 3" xfId="34075" xr:uid="{00000000-0005-0000-0000-00001D850000}"/>
    <cellStyle name="Note 5 4 3 2" xfId="34076" xr:uid="{00000000-0005-0000-0000-00001E850000}"/>
    <cellStyle name="Note 5 4 3 2 2" xfId="34077" xr:uid="{00000000-0005-0000-0000-00001F850000}"/>
    <cellStyle name="Note 5 4 3 2 2 2" xfId="34078" xr:uid="{00000000-0005-0000-0000-000020850000}"/>
    <cellStyle name="Note 5 4 3 2 3" xfId="34079" xr:uid="{00000000-0005-0000-0000-000021850000}"/>
    <cellStyle name="Note 5 4 3 2 4" xfId="34080" xr:uid="{00000000-0005-0000-0000-000022850000}"/>
    <cellStyle name="Note 5 4 3 3" xfId="34081" xr:uid="{00000000-0005-0000-0000-000023850000}"/>
    <cellStyle name="Note 5 4 3 3 2" xfId="34082" xr:uid="{00000000-0005-0000-0000-000024850000}"/>
    <cellStyle name="Note 5 4 3 4" xfId="34083" xr:uid="{00000000-0005-0000-0000-000025850000}"/>
    <cellStyle name="Note 5 4 3 5" xfId="34084" xr:uid="{00000000-0005-0000-0000-000026850000}"/>
    <cellStyle name="Note 5 4 4" xfId="34085" xr:uid="{00000000-0005-0000-0000-000027850000}"/>
    <cellStyle name="Note 5 4 4 2" xfId="34086" xr:uid="{00000000-0005-0000-0000-000028850000}"/>
    <cellStyle name="Note 5 4 4 2 2" xfId="34087" xr:uid="{00000000-0005-0000-0000-000029850000}"/>
    <cellStyle name="Note 5 4 4 2 3" xfId="34088" xr:uid="{00000000-0005-0000-0000-00002A850000}"/>
    <cellStyle name="Note 5 4 4 3" xfId="34089" xr:uid="{00000000-0005-0000-0000-00002B850000}"/>
    <cellStyle name="Note 5 4 4 3 2" xfId="34090" xr:uid="{00000000-0005-0000-0000-00002C850000}"/>
    <cellStyle name="Note 5 4 4 4" xfId="34091" xr:uid="{00000000-0005-0000-0000-00002D850000}"/>
    <cellStyle name="Note 5 4 5" xfId="34092" xr:uid="{00000000-0005-0000-0000-00002E850000}"/>
    <cellStyle name="Note 5 4 5 2" xfId="34093" xr:uid="{00000000-0005-0000-0000-00002F850000}"/>
    <cellStyle name="Note 5 4 5 2 2" xfId="34094" xr:uid="{00000000-0005-0000-0000-000030850000}"/>
    <cellStyle name="Note 5 4 5 2 3" xfId="34095" xr:uid="{00000000-0005-0000-0000-000031850000}"/>
    <cellStyle name="Note 5 4 5 3" xfId="34096" xr:uid="{00000000-0005-0000-0000-000032850000}"/>
    <cellStyle name="Note 5 4 5 4" xfId="34097" xr:uid="{00000000-0005-0000-0000-000033850000}"/>
    <cellStyle name="Note 5 4 6" xfId="34098" xr:uid="{00000000-0005-0000-0000-000034850000}"/>
    <cellStyle name="Note 5 4 6 2" xfId="34099" xr:uid="{00000000-0005-0000-0000-000035850000}"/>
    <cellStyle name="Note 5 4 6 2 2" xfId="34100" xr:uid="{00000000-0005-0000-0000-000036850000}"/>
    <cellStyle name="Note 5 4 6 3" xfId="34101" xr:uid="{00000000-0005-0000-0000-000037850000}"/>
    <cellStyle name="Note 5 4 6 4" xfId="34102" xr:uid="{00000000-0005-0000-0000-000038850000}"/>
    <cellStyle name="Note 5 4 7" xfId="34103" xr:uid="{00000000-0005-0000-0000-000039850000}"/>
    <cellStyle name="Note 5 4 7 2" xfId="34104" xr:uid="{00000000-0005-0000-0000-00003A850000}"/>
    <cellStyle name="Note 5 4 7 2 2" xfId="34105" xr:uid="{00000000-0005-0000-0000-00003B850000}"/>
    <cellStyle name="Note 5 4 7 3" xfId="34106" xr:uid="{00000000-0005-0000-0000-00003C850000}"/>
    <cellStyle name="Note 5 4 8" xfId="34107" xr:uid="{00000000-0005-0000-0000-00003D850000}"/>
    <cellStyle name="Note 5 4 8 2" xfId="34108" xr:uid="{00000000-0005-0000-0000-00003E850000}"/>
    <cellStyle name="Note 5 4 8 2 2" xfId="34109" xr:uid="{00000000-0005-0000-0000-00003F850000}"/>
    <cellStyle name="Note 5 4 8 3" xfId="34110" xr:uid="{00000000-0005-0000-0000-000040850000}"/>
    <cellStyle name="Note 5 4 9" xfId="34111" xr:uid="{00000000-0005-0000-0000-000041850000}"/>
    <cellStyle name="Note 5 4 9 2" xfId="34112" xr:uid="{00000000-0005-0000-0000-000042850000}"/>
    <cellStyle name="Note 5 4 9 2 2" xfId="34113" xr:uid="{00000000-0005-0000-0000-000043850000}"/>
    <cellStyle name="Note 5 4 9 3" xfId="34114" xr:uid="{00000000-0005-0000-0000-000044850000}"/>
    <cellStyle name="Note 5 5" xfId="34115" xr:uid="{00000000-0005-0000-0000-000045850000}"/>
    <cellStyle name="Note 5 5 10" xfId="34116" xr:uid="{00000000-0005-0000-0000-000046850000}"/>
    <cellStyle name="Note 5 5 10 2" xfId="34117" xr:uid="{00000000-0005-0000-0000-000047850000}"/>
    <cellStyle name="Note 5 5 10 2 2" xfId="34118" xr:uid="{00000000-0005-0000-0000-000048850000}"/>
    <cellStyle name="Note 5 5 10 3" xfId="34119" xr:uid="{00000000-0005-0000-0000-000049850000}"/>
    <cellStyle name="Note 5 5 11" xfId="34120" xr:uid="{00000000-0005-0000-0000-00004A850000}"/>
    <cellStyle name="Note 5 5 11 2" xfId="34121" xr:uid="{00000000-0005-0000-0000-00004B850000}"/>
    <cellStyle name="Note 5 5 11 2 2" xfId="34122" xr:uid="{00000000-0005-0000-0000-00004C850000}"/>
    <cellStyle name="Note 5 5 11 3" xfId="34123" xr:uid="{00000000-0005-0000-0000-00004D850000}"/>
    <cellStyle name="Note 5 5 12" xfId="34124" xr:uid="{00000000-0005-0000-0000-00004E850000}"/>
    <cellStyle name="Note 5 5 12 2" xfId="34125" xr:uid="{00000000-0005-0000-0000-00004F850000}"/>
    <cellStyle name="Note 5 5 12 2 2" xfId="34126" xr:uid="{00000000-0005-0000-0000-000050850000}"/>
    <cellStyle name="Note 5 5 12 3" xfId="34127" xr:uid="{00000000-0005-0000-0000-000051850000}"/>
    <cellStyle name="Note 5 5 13" xfId="34128" xr:uid="{00000000-0005-0000-0000-000052850000}"/>
    <cellStyle name="Note 5 5 13 2" xfId="34129" xr:uid="{00000000-0005-0000-0000-000053850000}"/>
    <cellStyle name="Note 5 5 13 2 2" xfId="34130" xr:uid="{00000000-0005-0000-0000-000054850000}"/>
    <cellStyle name="Note 5 5 13 3" xfId="34131" xr:uid="{00000000-0005-0000-0000-000055850000}"/>
    <cellStyle name="Note 5 5 14" xfId="34132" xr:uid="{00000000-0005-0000-0000-000056850000}"/>
    <cellStyle name="Note 5 5 14 2" xfId="34133" xr:uid="{00000000-0005-0000-0000-000057850000}"/>
    <cellStyle name="Note 5 5 14 2 2" xfId="34134" xr:uid="{00000000-0005-0000-0000-000058850000}"/>
    <cellStyle name="Note 5 5 14 3" xfId="34135" xr:uid="{00000000-0005-0000-0000-000059850000}"/>
    <cellStyle name="Note 5 5 15" xfId="34136" xr:uid="{00000000-0005-0000-0000-00005A850000}"/>
    <cellStyle name="Note 5 5 15 2" xfId="34137" xr:uid="{00000000-0005-0000-0000-00005B850000}"/>
    <cellStyle name="Note 5 5 15 2 2" xfId="34138" xr:uid="{00000000-0005-0000-0000-00005C850000}"/>
    <cellStyle name="Note 5 5 15 3" xfId="34139" xr:uid="{00000000-0005-0000-0000-00005D850000}"/>
    <cellStyle name="Note 5 5 16" xfId="34140" xr:uid="{00000000-0005-0000-0000-00005E850000}"/>
    <cellStyle name="Note 5 5 16 2" xfId="34141" xr:uid="{00000000-0005-0000-0000-00005F850000}"/>
    <cellStyle name="Note 5 5 16 2 2" xfId="34142" xr:uid="{00000000-0005-0000-0000-000060850000}"/>
    <cellStyle name="Note 5 5 16 3" xfId="34143" xr:uid="{00000000-0005-0000-0000-000061850000}"/>
    <cellStyle name="Note 5 5 17" xfId="34144" xr:uid="{00000000-0005-0000-0000-000062850000}"/>
    <cellStyle name="Note 5 5 17 2" xfId="34145" xr:uid="{00000000-0005-0000-0000-000063850000}"/>
    <cellStyle name="Note 5 5 17 2 2" xfId="34146" xr:uid="{00000000-0005-0000-0000-000064850000}"/>
    <cellStyle name="Note 5 5 17 3" xfId="34147" xr:uid="{00000000-0005-0000-0000-000065850000}"/>
    <cellStyle name="Note 5 5 18" xfId="34148" xr:uid="{00000000-0005-0000-0000-000066850000}"/>
    <cellStyle name="Note 5 5 18 2" xfId="34149" xr:uid="{00000000-0005-0000-0000-000067850000}"/>
    <cellStyle name="Note 5 5 19" xfId="34150" xr:uid="{00000000-0005-0000-0000-000068850000}"/>
    <cellStyle name="Note 5 5 2" xfId="34151" xr:uid="{00000000-0005-0000-0000-000069850000}"/>
    <cellStyle name="Note 5 5 2 10" xfId="34152" xr:uid="{00000000-0005-0000-0000-00006A850000}"/>
    <cellStyle name="Note 5 5 2 10 2" xfId="34153" xr:uid="{00000000-0005-0000-0000-00006B850000}"/>
    <cellStyle name="Note 5 5 2 10 2 2" xfId="34154" xr:uid="{00000000-0005-0000-0000-00006C850000}"/>
    <cellStyle name="Note 5 5 2 10 3" xfId="34155" xr:uid="{00000000-0005-0000-0000-00006D850000}"/>
    <cellStyle name="Note 5 5 2 11" xfId="34156" xr:uid="{00000000-0005-0000-0000-00006E850000}"/>
    <cellStyle name="Note 5 5 2 11 2" xfId="34157" xr:uid="{00000000-0005-0000-0000-00006F850000}"/>
    <cellStyle name="Note 5 5 2 11 2 2" xfId="34158" xr:uid="{00000000-0005-0000-0000-000070850000}"/>
    <cellStyle name="Note 5 5 2 11 3" xfId="34159" xr:uid="{00000000-0005-0000-0000-000071850000}"/>
    <cellStyle name="Note 5 5 2 12" xfId="34160" xr:uid="{00000000-0005-0000-0000-000072850000}"/>
    <cellStyle name="Note 5 5 2 12 2" xfId="34161" xr:uid="{00000000-0005-0000-0000-000073850000}"/>
    <cellStyle name="Note 5 5 2 12 2 2" xfId="34162" xr:uid="{00000000-0005-0000-0000-000074850000}"/>
    <cellStyle name="Note 5 5 2 12 3" xfId="34163" xr:uid="{00000000-0005-0000-0000-000075850000}"/>
    <cellStyle name="Note 5 5 2 13" xfId="34164" xr:uid="{00000000-0005-0000-0000-000076850000}"/>
    <cellStyle name="Note 5 5 2 13 2" xfId="34165" xr:uid="{00000000-0005-0000-0000-000077850000}"/>
    <cellStyle name="Note 5 5 2 13 2 2" xfId="34166" xr:uid="{00000000-0005-0000-0000-000078850000}"/>
    <cellStyle name="Note 5 5 2 13 3" xfId="34167" xr:uid="{00000000-0005-0000-0000-000079850000}"/>
    <cellStyle name="Note 5 5 2 14" xfId="34168" xr:uid="{00000000-0005-0000-0000-00007A850000}"/>
    <cellStyle name="Note 5 5 2 14 2" xfId="34169" xr:uid="{00000000-0005-0000-0000-00007B850000}"/>
    <cellStyle name="Note 5 5 2 14 2 2" xfId="34170" xr:uid="{00000000-0005-0000-0000-00007C850000}"/>
    <cellStyle name="Note 5 5 2 14 3" xfId="34171" xr:uid="{00000000-0005-0000-0000-00007D850000}"/>
    <cellStyle name="Note 5 5 2 15" xfId="34172" xr:uid="{00000000-0005-0000-0000-00007E850000}"/>
    <cellStyle name="Note 5 5 2 15 2" xfId="34173" xr:uid="{00000000-0005-0000-0000-00007F850000}"/>
    <cellStyle name="Note 5 5 2 15 2 2" xfId="34174" xr:uid="{00000000-0005-0000-0000-000080850000}"/>
    <cellStyle name="Note 5 5 2 15 3" xfId="34175" xr:uid="{00000000-0005-0000-0000-000081850000}"/>
    <cellStyle name="Note 5 5 2 16" xfId="34176" xr:uid="{00000000-0005-0000-0000-000082850000}"/>
    <cellStyle name="Note 5 5 2 16 2" xfId="34177" xr:uid="{00000000-0005-0000-0000-000083850000}"/>
    <cellStyle name="Note 5 5 2 16 2 2" xfId="34178" xr:uid="{00000000-0005-0000-0000-000084850000}"/>
    <cellStyle name="Note 5 5 2 16 3" xfId="34179" xr:uid="{00000000-0005-0000-0000-000085850000}"/>
    <cellStyle name="Note 5 5 2 17" xfId="34180" xr:uid="{00000000-0005-0000-0000-000086850000}"/>
    <cellStyle name="Note 5 5 2 17 2" xfId="34181" xr:uid="{00000000-0005-0000-0000-000087850000}"/>
    <cellStyle name="Note 5 5 2 17 2 2" xfId="34182" xr:uid="{00000000-0005-0000-0000-000088850000}"/>
    <cellStyle name="Note 5 5 2 17 3" xfId="34183" xr:uid="{00000000-0005-0000-0000-000089850000}"/>
    <cellStyle name="Note 5 5 2 18" xfId="34184" xr:uid="{00000000-0005-0000-0000-00008A850000}"/>
    <cellStyle name="Note 5 5 2 18 2" xfId="34185" xr:uid="{00000000-0005-0000-0000-00008B850000}"/>
    <cellStyle name="Note 5 5 2 18 2 2" xfId="34186" xr:uid="{00000000-0005-0000-0000-00008C850000}"/>
    <cellStyle name="Note 5 5 2 18 3" xfId="34187" xr:uid="{00000000-0005-0000-0000-00008D850000}"/>
    <cellStyle name="Note 5 5 2 19" xfId="34188" xr:uid="{00000000-0005-0000-0000-00008E850000}"/>
    <cellStyle name="Note 5 5 2 19 2" xfId="34189" xr:uid="{00000000-0005-0000-0000-00008F850000}"/>
    <cellStyle name="Note 5 5 2 19 2 2" xfId="34190" xr:uid="{00000000-0005-0000-0000-000090850000}"/>
    <cellStyle name="Note 5 5 2 19 3" xfId="34191" xr:uid="{00000000-0005-0000-0000-000091850000}"/>
    <cellStyle name="Note 5 5 2 2" xfId="34192" xr:uid="{00000000-0005-0000-0000-000092850000}"/>
    <cellStyle name="Note 5 5 2 2 2" xfId="34193" xr:uid="{00000000-0005-0000-0000-000093850000}"/>
    <cellStyle name="Note 5 5 2 2 2 2" xfId="34194" xr:uid="{00000000-0005-0000-0000-000094850000}"/>
    <cellStyle name="Note 5 5 2 2 2 2 2" xfId="34195" xr:uid="{00000000-0005-0000-0000-000095850000}"/>
    <cellStyle name="Note 5 5 2 2 2 3" xfId="34196" xr:uid="{00000000-0005-0000-0000-000096850000}"/>
    <cellStyle name="Note 5 5 2 2 2 4" xfId="34197" xr:uid="{00000000-0005-0000-0000-000097850000}"/>
    <cellStyle name="Note 5 5 2 2 3" xfId="34198" xr:uid="{00000000-0005-0000-0000-000098850000}"/>
    <cellStyle name="Note 5 5 2 2 3 2" xfId="34199" xr:uid="{00000000-0005-0000-0000-000099850000}"/>
    <cellStyle name="Note 5 5 2 2 4" xfId="34200" xr:uid="{00000000-0005-0000-0000-00009A850000}"/>
    <cellStyle name="Note 5 5 2 2 5" xfId="34201" xr:uid="{00000000-0005-0000-0000-00009B850000}"/>
    <cellStyle name="Note 5 5 2 20" xfId="34202" xr:uid="{00000000-0005-0000-0000-00009C850000}"/>
    <cellStyle name="Note 5 5 2 20 2" xfId="34203" xr:uid="{00000000-0005-0000-0000-00009D850000}"/>
    <cellStyle name="Note 5 5 2 20 2 2" xfId="34204" xr:uid="{00000000-0005-0000-0000-00009E850000}"/>
    <cellStyle name="Note 5 5 2 20 3" xfId="34205" xr:uid="{00000000-0005-0000-0000-00009F850000}"/>
    <cellStyle name="Note 5 5 2 21" xfId="34206" xr:uid="{00000000-0005-0000-0000-0000A0850000}"/>
    <cellStyle name="Note 5 5 2 21 2" xfId="34207" xr:uid="{00000000-0005-0000-0000-0000A1850000}"/>
    <cellStyle name="Note 5 5 2 22" xfId="34208" xr:uid="{00000000-0005-0000-0000-0000A2850000}"/>
    <cellStyle name="Note 5 5 2 23" xfId="34209" xr:uid="{00000000-0005-0000-0000-0000A3850000}"/>
    <cellStyle name="Note 5 5 2 3" xfId="34210" xr:uid="{00000000-0005-0000-0000-0000A4850000}"/>
    <cellStyle name="Note 5 5 2 3 2" xfId="34211" xr:uid="{00000000-0005-0000-0000-0000A5850000}"/>
    <cellStyle name="Note 5 5 2 3 2 2" xfId="34212" xr:uid="{00000000-0005-0000-0000-0000A6850000}"/>
    <cellStyle name="Note 5 5 2 3 2 3" xfId="34213" xr:uid="{00000000-0005-0000-0000-0000A7850000}"/>
    <cellStyle name="Note 5 5 2 3 3" xfId="34214" xr:uid="{00000000-0005-0000-0000-0000A8850000}"/>
    <cellStyle name="Note 5 5 2 3 3 2" xfId="34215" xr:uid="{00000000-0005-0000-0000-0000A9850000}"/>
    <cellStyle name="Note 5 5 2 3 4" xfId="34216" xr:uid="{00000000-0005-0000-0000-0000AA850000}"/>
    <cellStyle name="Note 5 5 2 4" xfId="34217" xr:uid="{00000000-0005-0000-0000-0000AB850000}"/>
    <cellStyle name="Note 5 5 2 4 2" xfId="34218" xr:uid="{00000000-0005-0000-0000-0000AC850000}"/>
    <cellStyle name="Note 5 5 2 4 2 2" xfId="34219" xr:uid="{00000000-0005-0000-0000-0000AD850000}"/>
    <cellStyle name="Note 5 5 2 4 3" xfId="34220" xr:uid="{00000000-0005-0000-0000-0000AE850000}"/>
    <cellStyle name="Note 5 5 2 4 4" xfId="34221" xr:uid="{00000000-0005-0000-0000-0000AF850000}"/>
    <cellStyle name="Note 5 5 2 5" xfId="34222" xr:uid="{00000000-0005-0000-0000-0000B0850000}"/>
    <cellStyle name="Note 5 5 2 5 2" xfId="34223" xr:uid="{00000000-0005-0000-0000-0000B1850000}"/>
    <cellStyle name="Note 5 5 2 5 2 2" xfId="34224" xr:uid="{00000000-0005-0000-0000-0000B2850000}"/>
    <cellStyle name="Note 5 5 2 5 3" xfId="34225" xr:uid="{00000000-0005-0000-0000-0000B3850000}"/>
    <cellStyle name="Note 5 5 2 5 4" xfId="34226" xr:uid="{00000000-0005-0000-0000-0000B4850000}"/>
    <cellStyle name="Note 5 5 2 6" xfId="34227" xr:uid="{00000000-0005-0000-0000-0000B5850000}"/>
    <cellStyle name="Note 5 5 2 6 2" xfId="34228" xr:uid="{00000000-0005-0000-0000-0000B6850000}"/>
    <cellStyle name="Note 5 5 2 6 2 2" xfId="34229" xr:uid="{00000000-0005-0000-0000-0000B7850000}"/>
    <cellStyle name="Note 5 5 2 6 3" xfId="34230" xr:uid="{00000000-0005-0000-0000-0000B8850000}"/>
    <cellStyle name="Note 5 5 2 7" xfId="34231" xr:uid="{00000000-0005-0000-0000-0000B9850000}"/>
    <cellStyle name="Note 5 5 2 7 2" xfId="34232" xr:uid="{00000000-0005-0000-0000-0000BA850000}"/>
    <cellStyle name="Note 5 5 2 7 2 2" xfId="34233" xr:uid="{00000000-0005-0000-0000-0000BB850000}"/>
    <cellStyle name="Note 5 5 2 7 3" xfId="34234" xr:uid="{00000000-0005-0000-0000-0000BC850000}"/>
    <cellStyle name="Note 5 5 2 8" xfId="34235" xr:uid="{00000000-0005-0000-0000-0000BD850000}"/>
    <cellStyle name="Note 5 5 2 8 2" xfId="34236" xr:uid="{00000000-0005-0000-0000-0000BE850000}"/>
    <cellStyle name="Note 5 5 2 8 2 2" xfId="34237" xr:uid="{00000000-0005-0000-0000-0000BF850000}"/>
    <cellStyle name="Note 5 5 2 8 3" xfId="34238" xr:uid="{00000000-0005-0000-0000-0000C0850000}"/>
    <cellStyle name="Note 5 5 2 9" xfId="34239" xr:uid="{00000000-0005-0000-0000-0000C1850000}"/>
    <cellStyle name="Note 5 5 2 9 2" xfId="34240" xr:uid="{00000000-0005-0000-0000-0000C2850000}"/>
    <cellStyle name="Note 5 5 2 9 2 2" xfId="34241" xr:uid="{00000000-0005-0000-0000-0000C3850000}"/>
    <cellStyle name="Note 5 5 2 9 3" xfId="34242" xr:uid="{00000000-0005-0000-0000-0000C4850000}"/>
    <cellStyle name="Note 5 5 20" xfId="34243" xr:uid="{00000000-0005-0000-0000-0000C5850000}"/>
    <cellStyle name="Note 5 5 3" xfId="34244" xr:uid="{00000000-0005-0000-0000-0000C6850000}"/>
    <cellStyle name="Note 5 5 3 2" xfId="34245" xr:uid="{00000000-0005-0000-0000-0000C7850000}"/>
    <cellStyle name="Note 5 5 3 2 2" xfId="34246" xr:uid="{00000000-0005-0000-0000-0000C8850000}"/>
    <cellStyle name="Note 5 5 3 2 2 2" xfId="34247" xr:uid="{00000000-0005-0000-0000-0000C9850000}"/>
    <cellStyle name="Note 5 5 3 2 3" xfId="34248" xr:uid="{00000000-0005-0000-0000-0000CA850000}"/>
    <cellStyle name="Note 5 5 3 2 4" xfId="34249" xr:uid="{00000000-0005-0000-0000-0000CB850000}"/>
    <cellStyle name="Note 5 5 3 3" xfId="34250" xr:uid="{00000000-0005-0000-0000-0000CC850000}"/>
    <cellStyle name="Note 5 5 3 3 2" xfId="34251" xr:uid="{00000000-0005-0000-0000-0000CD850000}"/>
    <cellStyle name="Note 5 5 3 4" xfId="34252" xr:uid="{00000000-0005-0000-0000-0000CE850000}"/>
    <cellStyle name="Note 5 5 3 5" xfId="34253" xr:uid="{00000000-0005-0000-0000-0000CF850000}"/>
    <cellStyle name="Note 5 5 4" xfId="34254" xr:uid="{00000000-0005-0000-0000-0000D0850000}"/>
    <cellStyle name="Note 5 5 4 2" xfId="34255" xr:uid="{00000000-0005-0000-0000-0000D1850000}"/>
    <cellStyle name="Note 5 5 4 2 2" xfId="34256" xr:uid="{00000000-0005-0000-0000-0000D2850000}"/>
    <cellStyle name="Note 5 5 4 2 3" xfId="34257" xr:uid="{00000000-0005-0000-0000-0000D3850000}"/>
    <cellStyle name="Note 5 5 4 3" xfId="34258" xr:uid="{00000000-0005-0000-0000-0000D4850000}"/>
    <cellStyle name="Note 5 5 4 3 2" xfId="34259" xr:uid="{00000000-0005-0000-0000-0000D5850000}"/>
    <cellStyle name="Note 5 5 4 4" xfId="34260" xr:uid="{00000000-0005-0000-0000-0000D6850000}"/>
    <cellStyle name="Note 5 5 5" xfId="34261" xr:uid="{00000000-0005-0000-0000-0000D7850000}"/>
    <cellStyle name="Note 5 5 5 2" xfId="34262" xr:uid="{00000000-0005-0000-0000-0000D8850000}"/>
    <cellStyle name="Note 5 5 5 2 2" xfId="34263" xr:uid="{00000000-0005-0000-0000-0000D9850000}"/>
    <cellStyle name="Note 5 5 5 2 3" xfId="34264" xr:uid="{00000000-0005-0000-0000-0000DA850000}"/>
    <cellStyle name="Note 5 5 5 3" xfId="34265" xr:uid="{00000000-0005-0000-0000-0000DB850000}"/>
    <cellStyle name="Note 5 5 5 4" xfId="34266" xr:uid="{00000000-0005-0000-0000-0000DC850000}"/>
    <cellStyle name="Note 5 5 6" xfId="34267" xr:uid="{00000000-0005-0000-0000-0000DD850000}"/>
    <cellStyle name="Note 5 5 6 2" xfId="34268" xr:uid="{00000000-0005-0000-0000-0000DE850000}"/>
    <cellStyle name="Note 5 5 6 2 2" xfId="34269" xr:uid="{00000000-0005-0000-0000-0000DF850000}"/>
    <cellStyle name="Note 5 5 6 3" xfId="34270" xr:uid="{00000000-0005-0000-0000-0000E0850000}"/>
    <cellStyle name="Note 5 5 6 4" xfId="34271" xr:uid="{00000000-0005-0000-0000-0000E1850000}"/>
    <cellStyle name="Note 5 5 7" xfId="34272" xr:uid="{00000000-0005-0000-0000-0000E2850000}"/>
    <cellStyle name="Note 5 5 7 2" xfId="34273" xr:uid="{00000000-0005-0000-0000-0000E3850000}"/>
    <cellStyle name="Note 5 5 7 2 2" xfId="34274" xr:uid="{00000000-0005-0000-0000-0000E4850000}"/>
    <cellStyle name="Note 5 5 7 3" xfId="34275" xr:uid="{00000000-0005-0000-0000-0000E5850000}"/>
    <cellStyle name="Note 5 5 8" xfId="34276" xr:uid="{00000000-0005-0000-0000-0000E6850000}"/>
    <cellStyle name="Note 5 5 8 2" xfId="34277" xr:uid="{00000000-0005-0000-0000-0000E7850000}"/>
    <cellStyle name="Note 5 5 8 2 2" xfId="34278" xr:uid="{00000000-0005-0000-0000-0000E8850000}"/>
    <cellStyle name="Note 5 5 8 3" xfId="34279" xr:uid="{00000000-0005-0000-0000-0000E9850000}"/>
    <cellStyle name="Note 5 5 9" xfId="34280" xr:uid="{00000000-0005-0000-0000-0000EA850000}"/>
    <cellStyle name="Note 5 5 9 2" xfId="34281" xr:uid="{00000000-0005-0000-0000-0000EB850000}"/>
    <cellStyle name="Note 5 5 9 2 2" xfId="34282" xr:uid="{00000000-0005-0000-0000-0000EC850000}"/>
    <cellStyle name="Note 5 5 9 3" xfId="34283" xr:uid="{00000000-0005-0000-0000-0000ED850000}"/>
    <cellStyle name="Note 5 6" xfId="34284" xr:uid="{00000000-0005-0000-0000-0000EE850000}"/>
    <cellStyle name="Note 5 6 10" xfId="34285" xr:uid="{00000000-0005-0000-0000-0000EF850000}"/>
    <cellStyle name="Note 5 6 10 2" xfId="34286" xr:uid="{00000000-0005-0000-0000-0000F0850000}"/>
    <cellStyle name="Note 5 6 10 2 2" xfId="34287" xr:uid="{00000000-0005-0000-0000-0000F1850000}"/>
    <cellStyle name="Note 5 6 10 3" xfId="34288" xr:uid="{00000000-0005-0000-0000-0000F2850000}"/>
    <cellStyle name="Note 5 6 11" xfId="34289" xr:uid="{00000000-0005-0000-0000-0000F3850000}"/>
    <cellStyle name="Note 5 6 11 2" xfId="34290" xr:uid="{00000000-0005-0000-0000-0000F4850000}"/>
    <cellStyle name="Note 5 6 11 2 2" xfId="34291" xr:uid="{00000000-0005-0000-0000-0000F5850000}"/>
    <cellStyle name="Note 5 6 11 3" xfId="34292" xr:uid="{00000000-0005-0000-0000-0000F6850000}"/>
    <cellStyle name="Note 5 6 12" xfId="34293" xr:uid="{00000000-0005-0000-0000-0000F7850000}"/>
    <cellStyle name="Note 5 6 12 2" xfId="34294" xr:uid="{00000000-0005-0000-0000-0000F8850000}"/>
    <cellStyle name="Note 5 6 12 2 2" xfId="34295" xr:uid="{00000000-0005-0000-0000-0000F9850000}"/>
    <cellStyle name="Note 5 6 12 3" xfId="34296" xr:uid="{00000000-0005-0000-0000-0000FA850000}"/>
    <cellStyle name="Note 5 6 13" xfId="34297" xr:uid="{00000000-0005-0000-0000-0000FB850000}"/>
    <cellStyle name="Note 5 6 13 2" xfId="34298" xr:uid="{00000000-0005-0000-0000-0000FC850000}"/>
    <cellStyle name="Note 5 6 13 2 2" xfId="34299" xr:uid="{00000000-0005-0000-0000-0000FD850000}"/>
    <cellStyle name="Note 5 6 13 3" xfId="34300" xr:uid="{00000000-0005-0000-0000-0000FE850000}"/>
    <cellStyle name="Note 5 6 14" xfId="34301" xr:uid="{00000000-0005-0000-0000-0000FF850000}"/>
    <cellStyle name="Note 5 6 14 2" xfId="34302" xr:uid="{00000000-0005-0000-0000-000000860000}"/>
    <cellStyle name="Note 5 6 14 2 2" xfId="34303" xr:uid="{00000000-0005-0000-0000-000001860000}"/>
    <cellStyle name="Note 5 6 14 3" xfId="34304" xr:uid="{00000000-0005-0000-0000-000002860000}"/>
    <cellStyle name="Note 5 6 15" xfId="34305" xr:uid="{00000000-0005-0000-0000-000003860000}"/>
    <cellStyle name="Note 5 6 15 2" xfId="34306" xr:uid="{00000000-0005-0000-0000-000004860000}"/>
    <cellStyle name="Note 5 6 15 2 2" xfId="34307" xr:uid="{00000000-0005-0000-0000-000005860000}"/>
    <cellStyle name="Note 5 6 15 3" xfId="34308" xr:uid="{00000000-0005-0000-0000-000006860000}"/>
    <cellStyle name="Note 5 6 16" xfId="34309" xr:uid="{00000000-0005-0000-0000-000007860000}"/>
    <cellStyle name="Note 5 6 16 2" xfId="34310" xr:uid="{00000000-0005-0000-0000-000008860000}"/>
    <cellStyle name="Note 5 6 16 2 2" xfId="34311" xr:uid="{00000000-0005-0000-0000-000009860000}"/>
    <cellStyle name="Note 5 6 16 3" xfId="34312" xr:uid="{00000000-0005-0000-0000-00000A860000}"/>
    <cellStyle name="Note 5 6 17" xfId="34313" xr:uid="{00000000-0005-0000-0000-00000B860000}"/>
    <cellStyle name="Note 5 6 17 2" xfId="34314" xr:uid="{00000000-0005-0000-0000-00000C860000}"/>
    <cellStyle name="Note 5 6 17 2 2" xfId="34315" xr:uid="{00000000-0005-0000-0000-00000D860000}"/>
    <cellStyle name="Note 5 6 17 3" xfId="34316" xr:uid="{00000000-0005-0000-0000-00000E860000}"/>
    <cellStyle name="Note 5 6 18" xfId="34317" xr:uid="{00000000-0005-0000-0000-00000F860000}"/>
    <cellStyle name="Note 5 6 18 2" xfId="34318" xr:uid="{00000000-0005-0000-0000-000010860000}"/>
    <cellStyle name="Note 5 6 18 2 2" xfId="34319" xr:uid="{00000000-0005-0000-0000-000011860000}"/>
    <cellStyle name="Note 5 6 18 3" xfId="34320" xr:uid="{00000000-0005-0000-0000-000012860000}"/>
    <cellStyle name="Note 5 6 19" xfId="34321" xr:uid="{00000000-0005-0000-0000-000013860000}"/>
    <cellStyle name="Note 5 6 19 2" xfId="34322" xr:uid="{00000000-0005-0000-0000-000014860000}"/>
    <cellStyle name="Note 5 6 19 2 2" xfId="34323" xr:uid="{00000000-0005-0000-0000-000015860000}"/>
    <cellStyle name="Note 5 6 19 3" xfId="34324" xr:uid="{00000000-0005-0000-0000-000016860000}"/>
    <cellStyle name="Note 5 6 2" xfId="34325" xr:uid="{00000000-0005-0000-0000-000017860000}"/>
    <cellStyle name="Note 5 6 2 10" xfId="34326" xr:uid="{00000000-0005-0000-0000-000018860000}"/>
    <cellStyle name="Note 5 6 2 10 2" xfId="34327" xr:uid="{00000000-0005-0000-0000-000019860000}"/>
    <cellStyle name="Note 5 6 2 10 2 2" xfId="34328" xr:uid="{00000000-0005-0000-0000-00001A860000}"/>
    <cellStyle name="Note 5 6 2 10 3" xfId="34329" xr:uid="{00000000-0005-0000-0000-00001B860000}"/>
    <cellStyle name="Note 5 6 2 11" xfId="34330" xr:uid="{00000000-0005-0000-0000-00001C860000}"/>
    <cellStyle name="Note 5 6 2 11 2" xfId="34331" xr:uid="{00000000-0005-0000-0000-00001D860000}"/>
    <cellStyle name="Note 5 6 2 11 2 2" xfId="34332" xr:uid="{00000000-0005-0000-0000-00001E860000}"/>
    <cellStyle name="Note 5 6 2 11 3" xfId="34333" xr:uid="{00000000-0005-0000-0000-00001F860000}"/>
    <cellStyle name="Note 5 6 2 12" xfId="34334" xr:uid="{00000000-0005-0000-0000-000020860000}"/>
    <cellStyle name="Note 5 6 2 12 2" xfId="34335" xr:uid="{00000000-0005-0000-0000-000021860000}"/>
    <cellStyle name="Note 5 6 2 12 2 2" xfId="34336" xr:uid="{00000000-0005-0000-0000-000022860000}"/>
    <cellStyle name="Note 5 6 2 12 3" xfId="34337" xr:uid="{00000000-0005-0000-0000-000023860000}"/>
    <cellStyle name="Note 5 6 2 13" xfId="34338" xr:uid="{00000000-0005-0000-0000-000024860000}"/>
    <cellStyle name="Note 5 6 2 13 2" xfId="34339" xr:uid="{00000000-0005-0000-0000-000025860000}"/>
    <cellStyle name="Note 5 6 2 13 2 2" xfId="34340" xr:uid="{00000000-0005-0000-0000-000026860000}"/>
    <cellStyle name="Note 5 6 2 13 3" xfId="34341" xr:uid="{00000000-0005-0000-0000-000027860000}"/>
    <cellStyle name="Note 5 6 2 14" xfId="34342" xr:uid="{00000000-0005-0000-0000-000028860000}"/>
    <cellStyle name="Note 5 6 2 14 2" xfId="34343" xr:uid="{00000000-0005-0000-0000-000029860000}"/>
    <cellStyle name="Note 5 6 2 14 2 2" xfId="34344" xr:uid="{00000000-0005-0000-0000-00002A860000}"/>
    <cellStyle name="Note 5 6 2 14 3" xfId="34345" xr:uid="{00000000-0005-0000-0000-00002B860000}"/>
    <cellStyle name="Note 5 6 2 15" xfId="34346" xr:uid="{00000000-0005-0000-0000-00002C860000}"/>
    <cellStyle name="Note 5 6 2 15 2" xfId="34347" xr:uid="{00000000-0005-0000-0000-00002D860000}"/>
    <cellStyle name="Note 5 6 2 15 2 2" xfId="34348" xr:uid="{00000000-0005-0000-0000-00002E860000}"/>
    <cellStyle name="Note 5 6 2 15 3" xfId="34349" xr:uid="{00000000-0005-0000-0000-00002F860000}"/>
    <cellStyle name="Note 5 6 2 16" xfId="34350" xr:uid="{00000000-0005-0000-0000-000030860000}"/>
    <cellStyle name="Note 5 6 2 16 2" xfId="34351" xr:uid="{00000000-0005-0000-0000-000031860000}"/>
    <cellStyle name="Note 5 6 2 16 2 2" xfId="34352" xr:uid="{00000000-0005-0000-0000-000032860000}"/>
    <cellStyle name="Note 5 6 2 16 3" xfId="34353" xr:uid="{00000000-0005-0000-0000-000033860000}"/>
    <cellStyle name="Note 5 6 2 17" xfId="34354" xr:uid="{00000000-0005-0000-0000-000034860000}"/>
    <cellStyle name="Note 5 6 2 17 2" xfId="34355" xr:uid="{00000000-0005-0000-0000-000035860000}"/>
    <cellStyle name="Note 5 6 2 17 2 2" xfId="34356" xr:uid="{00000000-0005-0000-0000-000036860000}"/>
    <cellStyle name="Note 5 6 2 17 3" xfId="34357" xr:uid="{00000000-0005-0000-0000-000037860000}"/>
    <cellStyle name="Note 5 6 2 18" xfId="34358" xr:uid="{00000000-0005-0000-0000-000038860000}"/>
    <cellStyle name="Note 5 6 2 18 2" xfId="34359" xr:uid="{00000000-0005-0000-0000-000039860000}"/>
    <cellStyle name="Note 5 6 2 18 2 2" xfId="34360" xr:uid="{00000000-0005-0000-0000-00003A860000}"/>
    <cellStyle name="Note 5 6 2 18 3" xfId="34361" xr:uid="{00000000-0005-0000-0000-00003B860000}"/>
    <cellStyle name="Note 5 6 2 19" xfId="34362" xr:uid="{00000000-0005-0000-0000-00003C860000}"/>
    <cellStyle name="Note 5 6 2 19 2" xfId="34363" xr:uid="{00000000-0005-0000-0000-00003D860000}"/>
    <cellStyle name="Note 5 6 2 19 2 2" xfId="34364" xr:uid="{00000000-0005-0000-0000-00003E860000}"/>
    <cellStyle name="Note 5 6 2 19 3" xfId="34365" xr:uid="{00000000-0005-0000-0000-00003F860000}"/>
    <cellStyle name="Note 5 6 2 2" xfId="34366" xr:uid="{00000000-0005-0000-0000-000040860000}"/>
    <cellStyle name="Note 5 6 2 2 2" xfId="34367" xr:uid="{00000000-0005-0000-0000-000041860000}"/>
    <cellStyle name="Note 5 6 2 2 2 2" xfId="34368" xr:uid="{00000000-0005-0000-0000-000042860000}"/>
    <cellStyle name="Note 5 6 2 2 2 3" xfId="34369" xr:uid="{00000000-0005-0000-0000-000043860000}"/>
    <cellStyle name="Note 5 6 2 2 3" xfId="34370" xr:uid="{00000000-0005-0000-0000-000044860000}"/>
    <cellStyle name="Note 5 6 2 2 3 2" xfId="34371" xr:uid="{00000000-0005-0000-0000-000045860000}"/>
    <cellStyle name="Note 5 6 2 2 4" xfId="34372" xr:uid="{00000000-0005-0000-0000-000046860000}"/>
    <cellStyle name="Note 5 6 2 20" xfId="34373" xr:uid="{00000000-0005-0000-0000-000047860000}"/>
    <cellStyle name="Note 5 6 2 20 2" xfId="34374" xr:uid="{00000000-0005-0000-0000-000048860000}"/>
    <cellStyle name="Note 5 6 2 20 2 2" xfId="34375" xr:uid="{00000000-0005-0000-0000-000049860000}"/>
    <cellStyle name="Note 5 6 2 20 3" xfId="34376" xr:uid="{00000000-0005-0000-0000-00004A860000}"/>
    <cellStyle name="Note 5 6 2 21" xfId="34377" xr:uid="{00000000-0005-0000-0000-00004B860000}"/>
    <cellStyle name="Note 5 6 2 21 2" xfId="34378" xr:uid="{00000000-0005-0000-0000-00004C860000}"/>
    <cellStyle name="Note 5 6 2 22" xfId="34379" xr:uid="{00000000-0005-0000-0000-00004D860000}"/>
    <cellStyle name="Note 5 6 2 23" xfId="34380" xr:uid="{00000000-0005-0000-0000-00004E860000}"/>
    <cellStyle name="Note 5 6 2 3" xfId="34381" xr:uid="{00000000-0005-0000-0000-00004F860000}"/>
    <cellStyle name="Note 5 6 2 3 2" xfId="34382" xr:uid="{00000000-0005-0000-0000-000050860000}"/>
    <cellStyle name="Note 5 6 2 3 2 2" xfId="34383" xr:uid="{00000000-0005-0000-0000-000051860000}"/>
    <cellStyle name="Note 5 6 2 3 3" xfId="34384" xr:uid="{00000000-0005-0000-0000-000052860000}"/>
    <cellStyle name="Note 5 6 2 3 4" xfId="34385" xr:uid="{00000000-0005-0000-0000-000053860000}"/>
    <cellStyle name="Note 5 6 2 4" xfId="34386" xr:uid="{00000000-0005-0000-0000-000054860000}"/>
    <cellStyle name="Note 5 6 2 4 2" xfId="34387" xr:uid="{00000000-0005-0000-0000-000055860000}"/>
    <cellStyle name="Note 5 6 2 4 2 2" xfId="34388" xr:uid="{00000000-0005-0000-0000-000056860000}"/>
    <cellStyle name="Note 5 6 2 4 3" xfId="34389" xr:uid="{00000000-0005-0000-0000-000057860000}"/>
    <cellStyle name="Note 5 6 2 4 4" xfId="34390" xr:uid="{00000000-0005-0000-0000-000058860000}"/>
    <cellStyle name="Note 5 6 2 5" xfId="34391" xr:uid="{00000000-0005-0000-0000-000059860000}"/>
    <cellStyle name="Note 5 6 2 5 2" xfId="34392" xr:uid="{00000000-0005-0000-0000-00005A860000}"/>
    <cellStyle name="Note 5 6 2 5 2 2" xfId="34393" xr:uid="{00000000-0005-0000-0000-00005B860000}"/>
    <cellStyle name="Note 5 6 2 5 3" xfId="34394" xr:uid="{00000000-0005-0000-0000-00005C860000}"/>
    <cellStyle name="Note 5 6 2 6" xfId="34395" xr:uid="{00000000-0005-0000-0000-00005D860000}"/>
    <cellStyle name="Note 5 6 2 6 2" xfId="34396" xr:uid="{00000000-0005-0000-0000-00005E860000}"/>
    <cellStyle name="Note 5 6 2 6 2 2" xfId="34397" xr:uid="{00000000-0005-0000-0000-00005F860000}"/>
    <cellStyle name="Note 5 6 2 6 3" xfId="34398" xr:uid="{00000000-0005-0000-0000-000060860000}"/>
    <cellStyle name="Note 5 6 2 7" xfId="34399" xr:uid="{00000000-0005-0000-0000-000061860000}"/>
    <cellStyle name="Note 5 6 2 7 2" xfId="34400" xr:uid="{00000000-0005-0000-0000-000062860000}"/>
    <cellStyle name="Note 5 6 2 7 2 2" xfId="34401" xr:uid="{00000000-0005-0000-0000-000063860000}"/>
    <cellStyle name="Note 5 6 2 7 3" xfId="34402" xr:uid="{00000000-0005-0000-0000-000064860000}"/>
    <cellStyle name="Note 5 6 2 8" xfId="34403" xr:uid="{00000000-0005-0000-0000-000065860000}"/>
    <cellStyle name="Note 5 6 2 8 2" xfId="34404" xr:uid="{00000000-0005-0000-0000-000066860000}"/>
    <cellStyle name="Note 5 6 2 8 2 2" xfId="34405" xr:uid="{00000000-0005-0000-0000-000067860000}"/>
    <cellStyle name="Note 5 6 2 8 3" xfId="34406" xr:uid="{00000000-0005-0000-0000-000068860000}"/>
    <cellStyle name="Note 5 6 2 9" xfId="34407" xr:uid="{00000000-0005-0000-0000-000069860000}"/>
    <cellStyle name="Note 5 6 2 9 2" xfId="34408" xr:uid="{00000000-0005-0000-0000-00006A860000}"/>
    <cellStyle name="Note 5 6 2 9 2 2" xfId="34409" xr:uid="{00000000-0005-0000-0000-00006B860000}"/>
    <cellStyle name="Note 5 6 2 9 3" xfId="34410" xr:uid="{00000000-0005-0000-0000-00006C860000}"/>
    <cellStyle name="Note 5 6 20" xfId="34411" xr:uid="{00000000-0005-0000-0000-00006D860000}"/>
    <cellStyle name="Note 5 6 20 2" xfId="34412" xr:uid="{00000000-0005-0000-0000-00006E860000}"/>
    <cellStyle name="Note 5 6 20 2 2" xfId="34413" xr:uid="{00000000-0005-0000-0000-00006F860000}"/>
    <cellStyle name="Note 5 6 20 3" xfId="34414" xr:uid="{00000000-0005-0000-0000-000070860000}"/>
    <cellStyle name="Note 5 6 21" xfId="34415" xr:uid="{00000000-0005-0000-0000-000071860000}"/>
    <cellStyle name="Note 5 6 21 2" xfId="34416" xr:uid="{00000000-0005-0000-0000-000072860000}"/>
    <cellStyle name="Note 5 6 21 2 2" xfId="34417" xr:uid="{00000000-0005-0000-0000-000073860000}"/>
    <cellStyle name="Note 5 6 21 3" xfId="34418" xr:uid="{00000000-0005-0000-0000-000074860000}"/>
    <cellStyle name="Note 5 6 22" xfId="34419" xr:uid="{00000000-0005-0000-0000-000075860000}"/>
    <cellStyle name="Note 5 6 22 2" xfId="34420" xr:uid="{00000000-0005-0000-0000-000076860000}"/>
    <cellStyle name="Note 5 6 23" xfId="34421" xr:uid="{00000000-0005-0000-0000-000077860000}"/>
    <cellStyle name="Note 5 6 24" xfId="34422" xr:uid="{00000000-0005-0000-0000-000078860000}"/>
    <cellStyle name="Note 5 6 3" xfId="34423" xr:uid="{00000000-0005-0000-0000-000079860000}"/>
    <cellStyle name="Note 5 6 3 2" xfId="34424" xr:uid="{00000000-0005-0000-0000-00007A860000}"/>
    <cellStyle name="Note 5 6 3 2 2" xfId="34425" xr:uid="{00000000-0005-0000-0000-00007B860000}"/>
    <cellStyle name="Note 5 6 3 2 3" xfId="34426" xr:uid="{00000000-0005-0000-0000-00007C860000}"/>
    <cellStyle name="Note 5 6 3 3" xfId="34427" xr:uid="{00000000-0005-0000-0000-00007D860000}"/>
    <cellStyle name="Note 5 6 3 3 2" xfId="34428" xr:uid="{00000000-0005-0000-0000-00007E860000}"/>
    <cellStyle name="Note 5 6 3 4" xfId="34429" xr:uid="{00000000-0005-0000-0000-00007F860000}"/>
    <cellStyle name="Note 5 6 4" xfId="34430" xr:uid="{00000000-0005-0000-0000-000080860000}"/>
    <cellStyle name="Note 5 6 4 2" xfId="34431" xr:uid="{00000000-0005-0000-0000-000081860000}"/>
    <cellStyle name="Note 5 6 4 2 2" xfId="34432" xr:uid="{00000000-0005-0000-0000-000082860000}"/>
    <cellStyle name="Note 5 6 4 3" xfId="34433" xr:uid="{00000000-0005-0000-0000-000083860000}"/>
    <cellStyle name="Note 5 6 4 4" xfId="34434" xr:uid="{00000000-0005-0000-0000-000084860000}"/>
    <cellStyle name="Note 5 6 5" xfId="34435" xr:uid="{00000000-0005-0000-0000-000085860000}"/>
    <cellStyle name="Note 5 6 5 2" xfId="34436" xr:uid="{00000000-0005-0000-0000-000086860000}"/>
    <cellStyle name="Note 5 6 5 2 2" xfId="34437" xr:uid="{00000000-0005-0000-0000-000087860000}"/>
    <cellStyle name="Note 5 6 5 3" xfId="34438" xr:uid="{00000000-0005-0000-0000-000088860000}"/>
    <cellStyle name="Note 5 6 5 4" xfId="34439" xr:uid="{00000000-0005-0000-0000-000089860000}"/>
    <cellStyle name="Note 5 6 6" xfId="34440" xr:uid="{00000000-0005-0000-0000-00008A860000}"/>
    <cellStyle name="Note 5 6 6 2" xfId="34441" xr:uid="{00000000-0005-0000-0000-00008B860000}"/>
    <cellStyle name="Note 5 6 6 2 2" xfId="34442" xr:uid="{00000000-0005-0000-0000-00008C860000}"/>
    <cellStyle name="Note 5 6 6 3" xfId="34443" xr:uid="{00000000-0005-0000-0000-00008D860000}"/>
    <cellStyle name="Note 5 6 7" xfId="34444" xr:uid="{00000000-0005-0000-0000-00008E860000}"/>
    <cellStyle name="Note 5 6 7 2" xfId="34445" xr:uid="{00000000-0005-0000-0000-00008F860000}"/>
    <cellStyle name="Note 5 6 7 2 2" xfId="34446" xr:uid="{00000000-0005-0000-0000-000090860000}"/>
    <cellStyle name="Note 5 6 7 3" xfId="34447" xr:uid="{00000000-0005-0000-0000-000091860000}"/>
    <cellStyle name="Note 5 6 8" xfId="34448" xr:uid="{00000000-0005-0000-0000-000092860000}"/>
    <cellStyle name="Note 5 6 8 2" xfId="34449" xr:uid="{00000000-0005-0000-0000-000093860000}"/>
    <cellStyle name="Note 5 6 8 2 2" xfId="34450" xr:uid="{00000000-0005-0000-0000-000094860000}"/>
    <cellStyle name="Note 5 6 8 3" xfId="34451" xr:uid="{00000000-0005-0000-0000-000095860000}"/>
    <cellStyle name="Note 5 6 9" xfId="34452" xr:uid="{00000000-0005-0000-0000-000096860000}"/>
    <cellStyle name="Note 5 6 9 2" xfId="34453" xr:uid="{00000000-0005-0000-0000-000097860000}"/>
    <cellStyle name="Note 5 6 9 2 2" xfId="34454" xr:uid="{00000000-0005-0000-0000-000098860000}"/>
    <cellStyle name="Note 5 6 9 3" xfId="34455" xr:uid="{00000000-0005-0000-0000-000099860000}"/>
    <cellStyle name="Note 5 7" xfId="34456" xr:uid="{00000000-0005-0000-0000-00009A860000}"/>
    <cellStyle name="Note 5 7 10" xfId="34457" xr:uid="{00000000-0005-0000-0000-00009B860000}"/>
    <cellStyle name="Note 5 7 10 2" xfId="34458" xr:uid="{00000000-0005-0000-0000-00009C860000}"/>
    <cellStyle name="Note 5 7 10 2 2" xfId="34459" xr:uid="{00000000-0005-0000-0000-00009D860000}"/>
    <cellStyle name="Note 5 7 10 3" xfId="34460" xr:uid="{00000000-0005-0000-0000-00009E860000}"/>
    <cellStyle name="Note 5 7 11" xfId="34461" xr:uid="{00000000-0005-0000-0000-00009F860000}"/>
    <cellStyle name="Note 5 7 11 2" xfId="34462" xr:uid="{00000000-0005-0000-0000-0000A0860000}"/>
    <cellStyle name="Note 5 7 11 2 2" xfId="34463" xr:uid="{00000000-0005-0000-0000-0000A1860000}"/>
    <cellStyle name="Note 5 7 11 3" xfId="34464" xr:uid="{00000000-0005-0000-0000-0000A2860000}"/>
    <cellStyle name="Note 5 7 12" xfId="34465" xr:uid="{00000000-0005-0000-0000-0000A3860000}"/>
    <cellStyle name="Note 5 7 12 2" xfId="34466" xr:uid="{00000000-0005-0000-0000-0000A4860000}"/>
    <cellStyle name="Note 5 7 12 2 2" xfId="34467" xr:uid="{00000000-0005-0000-0000-0000A5860000}"/>
    <cellStyle name="Note 5 7 12 3" xfId="34468" xr:uid="{00000000-0005-0000-0000-0000A6860000}"/>
    <cellStyle name="Note 5 7 13" xfId="34469" xr:uid="{00000000-0005-0000-0000-0000A7860000}"/>
    <cellStyle name="Note 5 7 13 2" xfId="34470" xr:uid="{00000000-0005-0000-0000-0000A8860000}"/>
    <cellStyle name="Note 5 7 13 2 2" xfId="34471" xr:uid="{00000000-0005-0000-0000-0000A9860000}"/>
    <cellStyle name="Note 5 7 13 3" xfId="34472" xr:uid="{00000000-0005-0000-0000-0000AA860000}"/>
    <cellStyle name="Note 5 7 14" xfId="34473" xr:uid="{00000000-0005-0000-0000-0000AB860000}"/>
    <cellStyle name="Note 5 7 14 2" xfId="34474" xr:uid="{00000000-0005-0000-0000-0000AC860000}"/>
    <cellStyle name="Note 5 7 14 2 2" xfId="34475" xr:uid="{00000000-0005-0000-0000-0000AD860000}"/>
    <cellStyle name="Note 5 7 14 3" xfId="34476" xr:uid="{00000000-0005-0000-0000-0000AE860000}"/>
    <cellStyle name="Note 5 7 15" xfId="34477" xr:uid="{00000000-0005-0000-0000-0000AF860000}"/>
    <cellStyle name="Note 5 7 15 2" xfId="34478" xr:uid="{00000000-0005-0000-0000-0000B0860000}"/>
    <cellStyle name="Note 5 7 15 2 2" xfId="34479" xr:uid="{00000000-0005-0000-0000-0000B1860000}"/>
    <cellStyle name="Note 5 7 15 3" xfId="34480" xr:uid="{00000000-0005-0000-0000-0000B2860000}"/>
    <cellStyle name="Note 5 7 16" xfId="34481" xr:uid="{00000000-0005-0000-0000-0000B3860000}"/>
    <cellStyle name="Note 5 7 16 2" xfId="34482" xr:uid="{00000000-0005-0000-0000-0000B4860000}"/>
    <cellStyle name="Note 5 7 16 2 2" xfId="34483" xr:uid="{00000000-0005-0000-0000-0000B5860000}"/>
    <cellStyle name="Note 5 7 16 3" xfId="34484" xr:uid="{00000000-0005-0000-0000-0000B6860000}"/>
    <cellStyle name="Note 5 7 17" xfId="34485" xr:uid="{00000000-0005-0000-0000-0000B7860000}"/>
    <cellStyle name="Note 5 7 17 2" xfId="34486" xr:uid="{00000000-0005-0000-0000-0000B8860000}"/>
    <cellStyle name="Note 5 7 17 2 2" xfId="34487" xr:uid="{00000000-0005-0000-0000-0000B9860000}"/>
    <cellStyle name="Note 5 7 17 3" xfId="34488" xr:uid="{00000000-0005-0000-0000-0000BA860000}"/>
    <cellStyle name="Note 5 7 18" xfId="34489" xr:uid="{00000000-0005-0000-0000-0000BB860000}"/>
    <cellStyle name="Note 5 7 18 2" xfId="34490" xr:uid="{00000000-0005-0000-0000-0000BC860000}"/>
    <cellStyle name="Note 5 7 18 2 2" xfId="34491" xr:uid="{00000000-0005-0000-0000-0000BD860000}"/>
    <cellStyle name="Note 5 7 18 3" xfId="34492" xr:uid="{00000000-0005-0000-0000-0000BE860000}"/>
    <cellStyle name="Note 5 7 19" xfId="34493" xr:uid="{00000000-0005-0000-0000-0000BF860000}"/>
    <cellStyle name="Note 5 7 19 2" xfId="34494" xr:uid="{00000000-0005-0000-0000-0000C0860000}"/>
    <cellStyle name="Note 5 7 19 2 2" xfId="34495" xr:uid="{00000000-0005-0000-0000-0000C1860000}"/>
    <cellStyle name="Note 5 7 19 3" xfId="34496" xr:uid="{00000000-0005-0000-0000-0000C2860000}"/>
    <cellStyle name="Note 5 7 2" xfId="34497" xr:uid="{00000000-0005-0000-0000-0000C3860000}"/>
    <cellStyle name="Note 5 7 2 2" xfId="34498" xr:uid="{00000000-0005-0000-0000-0000C4860000}"/>
    <cellStyle name="Note 5 7 2 2 2" xfId="34499" xr:uid="{00000000-0005-0000-0000-0000C5860000}"/>
    <cellStyle name="Note 5 7 2 2 3" xfId="34500" xr:uid="{00000000-0005-0000-0000-0000C6860000}"/>
    <cellStyle name="Note 5 7 2 3" xfId="34501" xr:uid="{00000000-0005-0000-0000-0000C7860000}"/>
    <cellStyle name="Note 5 7 2 3 2" xfId="34502" xr:uid="{00000000-0005-0000-0000-0000C8860000}"/>
    <cellStyle name="Note 5 7 2 4" xfId="34503" xr:uid="{00000000-0005-0000-0000-0000C9860000}"/>
    <cellStyle name="Note 5 7 20" xfId="34504" xr:uid="{00000000-0005-0000-0000-0000CA860000}"/>
    <cellStyle name="Note 5 7 20 2" xfId="34505" xr:uid="{00000000-0005-0000-0000-0000CB860000}"/>
    <cellStyle name="Note 5 7 20 2 2" xfId="34506" xr:uid="{00000000-0005-0000-0000-0000CC860000}"/>
    <cellStyle name="Note 5 7 20 3" xfId="34507" xr:uid="{00000000-0005-0000-0000-0000CD860000}"/>
    <cellStyle name="Note 5 7 21" xfId="34508" xr:uid="{00000000-0005-0000-0000-0000CE860000}"/>
    <cellStyle name="Note 5 7 21 2" xfId="34509" xr:uid="{00000000-0005-0000-0000-0000CF860000}"/>
    <cellStyle name="Note 5 7 22" xfId="34510" xr:uid="{00000000-0005-0000-0000-0000D0860000}"/>
    <cellStyle name="Note 5 7 23" xfId="34511" xr:uid="{00000000-0005-0000-0000-0000D1860000}"/>
    <cellStyle name="Note 5 7 3" xfId="34512" xr:uid="{00000000-0005-0000-0000-0000D2860000}"/>
    <cellStyle name="Note 5 7 3 2" xfId="34513" xr:uid="{00000000-0005-0000-0000-0000D3860000}"/>
    <cellStyle name="Note 5 7 3 2 2" xfId="34514" xr:uid="{00000000-0005-0000-0000-0000D4860000}"/>
    <cellStyle name="Note 5 7 3 3" xfId="34515" xr:uid="{00000000-0005-0000-0000-0000D5860000}"/>
    <cellStyle name="Note 5 7 3 4" xfId="34516" xr:uid="{00000000-0005-0000-0000-0000D6860000}"/>
    <cellStyle name="Note 5 7 4" xfId="34517" xr:uid="{00000000-0005-0000-0000-0000D7860000}"/>
    <cellStyle name="Note 5 7 4 2" xfId="34518" xr:uid="{00000000-0005-0000-0000-0000D8860000}"/>
    <cellStyle name="Note 5 7 4 2 2" xfId="34519" xr:uid="{00000000-0005-0000-0000-0000D9860000}"/>
    <cellStyle name="Note 5 7 4 3" xfId="34520" xr:uid="{00000000-0005-0000-0000-0000DA860000}"/>
    <cellStyle name="Note 5 7 4 4" xfId="34521" xr:uid="{00000000-0005-0000-0000-0000DB860000}"/>
    <cellStyle name="Note 5 7 5" xfId="34522" xr:uid="{00000000-0005-0000-0000-0000DC860000}"/>
    <cellStyle name="Note 5 7 5 2" xfId="34523" xr:uid="{00000000-0005-0000-0000-0000DD860000}"/>
    <cellStyle name="Note 5 7 5 2 2" xfId="34524" xr:uid="{00000000-0005-0000-0000-0000DE860000}"/>
    <cellStyle name="Note 5 7 5 3" xfId="34525" xr:uid="{00000000-0005-0000-0000-0000DF860000}"/>
    <cellStyle name="Note 5 7 6" xfId="34526" xr:uid="{00000000-0005-0000-0000-0000E0860000}"/>
    <cellStyle name="Note 5 7 6 2" xfId="34527" xr:uid="{00000000-0005-0000-0000-0000E1860000}"/>
    <cellStyle name="Note 5 7 6 2 2" xfId="34528" xr:uid="{00000000-0005-0000-0000-0000E2860000}"/>
    <cellStyle name="Note 5 7 6 3" xfId="34529" xr:uid="{00000000-0005-0000-0000-0000E3860000}"/>
    <cellStyle name="Note 5 7 7" xfId="34530" xr:uid="{00000000-0005-0000-0000-0000E4860000}"/>
    <cellStyle name="Note 5 7 7 2" xfId="34531" xr:uid="{00000000-0005-0000-0000-0000E5860000}"/>
    <cellStyle name="Note 5 7 7 2 2" xfId="34532" xr:uid="{00000000-0005-0000-0000-0000E6860000}"/>
    <cellStyle name="Note 5 7 7 3" xfId="34533" xr:uid="{00000000-0005-0000-0000-0000E7860000}"/>
    <cellStyle name="Note 5 7 8" xfId="34534" xr:uid="{00000000-0005-0000-0000-0000E8860000}"/>
    <cellStyle name="Note 5 7 8 2" xfId="34535" xr:uid="{00000000-0005-0000-0000-0000E9860000}"/>
    <cellStyle name="Note 5 7 8 2 2" xfId="34536" xr:uid="{00000000-0005-0000-0000-0000EA860000}"/>
    <cellStyle name="Note 5 7 8 3" xfId="34537" xr:uid="{00000000-0005-0000-0000-0000EB860000}"/>
    <cellStyle name="Note 5 7 9" xfId="34538" xr:uid="{00000000-0005-0000-0000-0000EC860000}"/>
    <cellStyle name="Note 5 7 9 2" xfId="34539" xr:uid="{00000000-0005-0000-0000-0000ED860000}"/>
    <cellStyle name="Note 5 7 9 2 2" xfId="34540" xr:uid="{00000000-0005-0000-0000-0000EE860000}"/>
    <cellStyle name="Note 5 7 9 3" xfId="34541" xr:uid="{00000000-0005-0000-0000-0000EF860000}"/>
    <cellStyle name="Note 5 8" xfId="34542" xr:uid="{00000000-0005-0000-0000-0000F0860000}"/>
    <cellStyle name="Note 5 8 2" xfId="34543" xr:uid="{00000000-0005-0000-0000-0000F1860000}"/>
    <cellStyle name="Note 5 8 2 2" xfId="34544" xr:uid="{00000000-0005-0000-0000-0000F2860000}"/>
    <cellStyle name="Note 5 8 2 3" xfId="34545" xr:uid="{00000000-0005-0000-0000-0000F3860000}"/>
    <cellStyle name="Note 5 8 3" xfId="34546" xr:uid="{00000000-0005-0000-0000-0000F4860000}"/>
    <cellStyle name="Note 5 8 3 2" xfId="34547" xr:uid="{00000000-0005-0000-0000-0000F5860000}"/>
    <cellStyle name="Note 5 8 4" xfId="34548" xr:uid="{00000000-0005-0000-0000-0000F6860000}"/>
    <cellStyle name="Note 5 9" xfId="34549" xr:uid="{00000000-0005-0000-0000-0000F7860000}"/>
    <cellStyle name="Note 5 9 2" xfId="34550" xr:uid="{00000000-0005-0000-0000-0000F8860000}"/>
    <cellStyle name="Note 5 9 2 2" xfId="34551" xr:uid="{00000000-0005-0000-0000-0000F9860000}"/>
    <cellStyle name="Note 5 9 2 3" xfId="34552" xr:uid="{00000000-0005-0000-0000-0000FA860000}"/>
    <cellStyle name="Note 5 9 3" xfId="34553" xr:uid="{00000000-0005-0000-0000-0000FB860000}"/>
    <cellStyle name="Note 5 9 4" xfId="34554" xr:uid="{00000000-0005-0000-0000-0000FC860000}"/>
    <cellStyle name="Note 6" xfId="34555" xr:uid="{00000000-0005-0000-0000-0000FD860000}"/>
    <cellStyle name="Note 6 10" xfId="34556" xr:uid="{00000000-0005-0000-0000-0000FE860000}"/>
    <cellStyle name="Note 6 10 2" xfId="34557" xr:uid="{00000000-0005-0000-0000-0000FF860000}"/>
    <cellStyle name="Note 6 10 2 2" xfId="34558" xr:uid="{00000000-0005-0000-0000-000000870000}"/>
    <cellStyle name="Note 6 10 3" xfId="34559" xr:uid="{00000000-0005-0000-0000-000001870000}"/>
    <cellStyle name="Note 6 10 4" xfId="34560" xr:uid="{00000000-0005-0000-0000-000002870000}"/>
    <cellStyle name="Note 6 11" xfId="34561" xr:uid="{00000000-0005-0000-0000-000003870000}"/>
    <cellStyle name="Note 6 11 2" xfId="34562" xr:uid="{00000000-0005-0000-0000-000004870000}"/>
    <cellStyle name="Note 6 11 2 2" xfId="34563" xr:uid="{00000000-0005-0000-0000-000005870000}"/>
    <cellStyle name="Note 6 11 3" xfId="34564" xr:uid="{00000000-0005-0000-0000-000006870000}"/>
    <cellStyle name="Note 6 12" xfId="34565" xr:uid="{00000000-0005-0000-0000-000007870000}"/>
    <cellStyle name="Note 6 12 2" xfId="34566" xr:uid="{00000000-0005-0000-0000-000008870000}"/>
    <cellStyle name="Note 6 12 2 2" xfId="34567" xr:uid="{00000000-0005-0000-0000-000009870000}"/>
    <cellStyle name="Note 6 12 3" xfId="34568" xr:uid="{00000000-0005-0000-0000-00000A870000}"/>
    <cellStyle name="Note 6 13" xfId="34569" xr:uid="{00000000-0005-0000-0000-00000B870000}"/>
    <cellStyle name="Note 6 13 2" xfId="34570" xr:uid="{00000000-0005-0000-0000-00000C870000}"/>
    <cellStyle name="Note 6 13 2 2" xfId="34571" xr:uid="{00000000-0005-0000-0000-00000D870000}"/>
    <cellStyle name="Note 6 13 3" xfId="34572" xr:uid="{00000000-0005-0000-0000-00000E870000}"/>
    <cellStyle name="Note 6 14" xfId="34573" xr:uid="{00000000-0005-0000-0000-00000F870000}"/>
    <cellStyle name="Note 6 14 2" xfId="34574" xr:uid="{00000000-0005-0000-0000-000010870000}"/>
    <cellStyle name="Note 6 14 2 2" xfId="34575" xr:uid="{00000000-0005-0000-0000-000011870000}"/>
    <cellStyle name="Note 6 14 3" xfId="34576" xr:uid="{00000000-0005-0000-0000-000012870000}"/>
    <cellStyle name="Note 6 15" xfId="34577" xr:uid="{00000000-0005-0000-0000-000013870000}"/>
    <cellStyle name="Note 6 15 2" xfId="34578" xr:uid="{00000000-0005-0000-0000-000014870000}"/>
    <cellStyle name="Note 6 15 2 2" xfId="34579" xr:uid="{00000000-0005-0000-0000-000015870000}"/>
    <cellStyle name="Note 6 15 3" xfId="34580" xr:uid="{00000000-0005-0000-0000-000016870000}"/>
    <cellStyle name="Note 6 16" xfId="34581" xr:uid="{00000000-0005-0000-0000-000017870000}"/>
    <cellStyle name="Note 6 16 2" xfId="34582" xr:uid="{00000000-0005-0000-0000-000018870000}"/>
    <cellStyle name="Note 6 16 2 2" xfId="34583" xr:uid="{00000000-0005-0000-0000-000019870000}"/>
    <cellStyle name="Note 6 16 3" xfId="34584" xr:uid="{00000000-0005-0000-0000-00001A870000}"/>
    <cellStyle name="Note 6 17" xfId="34585" xr:uid="{00000000-0005-0000-0000-00001B870000}"/>
    <cellStyle name="Note 6 17 2" xfId="34586" xr:uid="{00000000-0005-0000-0000-00001C870000}"/>
    <cellStyle name="Note 6 17 2 2" xfId="34587" xr:uid="{00000000-0005-0000-0000-00001D870000}"/>
    <cellStyle name="Note 6 17 3" xfId="34588" xr:uid="{00000000-0005-0000-0000-00001E870000}"/>
    <cellStyle name="Note 6 18" xfId="34589" xr:uid="{00000000-0005-0000-0000-00001F870000}"/>
    <cellStyle name="Note 6 18 2" xfId="34590" xr:uid="{00000000-0005-0000-0000-000020870000}"/>
    <cellStyle name="Note 6 18 2 2" xfId="34591" xr:uid="{00000000-0005-0000-0000-000021870000}"/>
    <cellStyle name="Note 6 18 3" xfId="34592" xr:uid="{00000000-0005-0000-0000-000022870000}"/>
    <cellStyle name="Note 6 19" xfId="34593" xr:uid="{00000000-0005-0000-0000-000023870000}"/>
    <cellStyle name="Note 6 19 2" xfId="34594" xr:uid="{00000000-0005-0000-0000-000024870000}"/>
    <cellStyle name="Note 6 19 2 2" xfId="34595" xr:uid="{00000000-0005-0000-0000-000025870000}"/>
    <cellStyle name="Note 6 19 3" xfId="34596" xr:uid="{00000000-0005-0000-0000-000026870000}"/>
    <cellStyle name="Note 6 2" xfId="34597" xr:uid="{00000000-0005-0000-0000-000027870000}"/>
    <cellStyle name="Note 6 2 10" xfId="34598" xr:uid="{00000000-0005-0000-0000-000028870000}"/>
    <cellStyle name="Note 6 2 10 2" xfId="34599" xr:uid="{00000000-0005-0000-0000-000029870000}"/>
    <cellStyle name="Note 6 2 10 2 2" xfId="34600" xr:uid="{00000000-0005-0000-0000-00002A870000}"/>
    <cellStyle name="Note 6 2 10 3" xfId="34601" xr:uid="{00000000-0005-0000-0000-00002B870000}"/>
    <cellStyle name="Note 6 2 11" xfId="34602" xr:uid="{00000000-0005-0000-0000-00002C870000}"/>
    <cellStyle name="Note 6 2 11 2" xfId="34603" xr:uid="{00000000-0005-0000-0000-00002D870000}"/>
    <cellStyle name="Note 6 2 11 2 2" xfId="34604" xr:uid="{00000000-0005-0000-0000-00002E870000}"/>
    <cellStyle name="Note 6 2 11 3" xfId="34605" xr:uid="{00000000-0005-0000-0000-00002F870000}"/>
    <cellStyle name="Note 6 2 12" xfId="34606" xr:uid="{00000000-0005-0000-0000-000030870000}"/>
    <cellStyle name="Note 6 2 12 2" xfId="34607" xr:uid="{00000000-0005-0000-0000-000031870000}"/>
    <cellStyle name="Note 6 2 12 2 2" xfId="34608" xr:uid="{00000000-0005-0000-0000-000032870000}"/>
    <cellStyle name="Note 6 2 12 3" xfId="34609" xr:uid="{00000000-0005-0000-0000-000033870000}"/>
    <cellStyle name="Note 6 2 13" xfId="34610" xr:uid="{00000000-0005-0000-0000-000034870000}"/>
    <cellStyle name="Note 6 2 13 2" xfId="34611" xr:uid="{00000000-0005-0000-0000-000035870000}"/>
    <cellStyle name="Note 6 2 13 2 2" xfId="34612" xr:uid="{00000000-0005-0000-0000-000036870000}"/>
    <cellStyle name="Note 6 2 13 3" xfId="34613" xr:uid="{00000000-0005-0000-0000-000037870000}"/>
    <cellStyle name="Note 6 2 14" xfId="34614" xr:uid="{00000000-0005-0000-0000-000038870000}"/>
    <cellStyle name="Note 6 2 14 2" xfId="34615" xr:uid="{00000000-0005-0000-0000-000039870000}"/>
    <cellStyle name="Note 6 2 14 2 2" xfId="34616" xr:uid="{00000000-0005-0000-0000-00003A870000}"/>
    <cellStyle name="Note 6 2 14 3" xfId="34617" xr:uid="{00000000-0005-0000-0000-00003B870000}"/>
    <cellStyle name="Note 6 2 15" xfId="34618" xr:uid="{00000000-0005-0000-0000-00003C870000}"/>
    <cellStyle name="Note 6 2 15 2" xfId="34619" xr:uid="{00000000-0005-0000-0000-00003D870000}"/>
    <cellStyle name="Note 6 2 15 2 2" xfId="34620" xr:uid="{00000000-0005-0000-0000-00003E870000}"/>
    <cellStyle name="Note 6 2 15 3" xfId="34621" xr:uid="{00000000-0005-0000-0000-00003F870000}"/>
    <cellStyle name="Note 6 2 16" xfId="34622" xr:uid="{00000000-0005-0000-0000-000040870000}"/>
    <cellStyle name="Note 6 2 16 2" xfId="34623" xr:uid="{00000000-0005-0000-0000-000041870000}"/>
    <cellStyle name="Note 6 2 16 2 2" xfId="34624" xr:uid="{00000000-0005-0000-0000-000042870000}"/>
    <cellStyle name="Note 6 2 16 3" xfId="34625" xr:uid="{00000000-0005-0000-0000-000043870000}"/>
    <cellStyle name="Note 6 2 17" xfId="34626" xr:uid="{00000000-0005-0000-0000-000044870000}"/>
    <cellStyle name="Note 6 2 17 2" xfId="34627" xr:uid="{00000000-0005-0000-0000-000045870000}"/>
    <cellStyle name="Note 6 2 17 2 2" xfId="34628" xr:uid="{00000000-0005-0000-0000-000046870000}"/>
    <cellStyle name="Note 6 2 17 3" xfId="34629" xr:uid="{00000000-0005-0000-0000-000047870000}"/>
    <cellStyle name="Note 6 2 18" xfId="34630" xr:uid="{00000000-0005-0000-0000-000048870000}"/>
    <cellStyle name="Note 6 2 18 2" xfId="34631" xr:uid="{00000000-0005-0000-0000-000049870000}"/>
    <cellStyle name="Note 6 2 18 2 2" xfId="34632" xr:uid="{00000000-0005-0000-0000-00004A870000}"/>
    <cellStyle name="Note 6 2 18 3" xfId="34633" xr:uid="{00000000-0005-0000-0000-00004B870000}"/>
    <cellStyle name="Note 6 2 19" xfId="34634" xr:uid="{00000000-0005-0000-0000-00004C870000}"/>
    <cellStyle name="Note 6 2 19 2" xfId="34635" xr:uid="{00000000-0005-0000-0000-00004D870000}"/>
    <cellStyle name="Note 6 2 19 2 2" xfId="34636" xr:uid="{00000000-0005-0000-0000-00004E870000}"/>
    <cellStyle name="Note 6 2 19 3" xfId="34637" xr:uid="{00000000-0005-0000-0000-00004F870000}"/>
    <cellStyle name="Note 6 2 2" xfId="34638" xr:uid="{00000000-0005-0000-0000-000050870000}"/>
    <cellStyle name="Note 6 2 2 10" xfId="34639" xr:uid="{00000000-0005-0000-0000-000051870000}"/>
    <cellStyle name="Note 6 2 2 10 2" xfId="34640" xr:uid="{00000000-0005-0000-0000-000052870000}"/>
    <cellStyle name="Note 6 2 2 10 2 2" xfId="34641" xr:uid="{00000000-0005-0000-0000-000053870000}"/>
    <cellStyle name="Note 6 2 2 10 3" xfId="34642" xr:uid="{00000000-0005-0000-0000-000054870000}"/>
    <cellStyle name="Note 6 2 2 11" xfId="34643" xr:uid="{00000000-0005-0000-0000-000055870000}"/>
    <cellStyle name="Note 6 2 2 11 2" xfId="34644" xr:uid="{00000000-0005-0000-0000-000056870000}"/>
    <cellStyle name="Note 6 2 2 11 2 2" xfId="34645" xr:uid="{00000000-0005-0000-0000-000057870000}"/>
    <cellStyle name="Note 6 2 2 11 3" xfId="34646" xr:uid="{00000000-0005-0000-0000-000058870000}"/>
    <cellStyle name="Note 6 2 2 12" xfId="34647" xr:uid="{00000000-0005-0000-0000-000059870000}"/>
    <cellStyle name="Note 6 2 2 12 2" xfId="34648" xr:uid="{00000000-0005-0000-0000-00005A870000}"/>
    <cellStyle name="Note 6 2 2 12 2 2" xfId="34649" xr:uid="{00000000-0005-0000-0000-00005B870000}"/>
    <cellStyle name="Note 6 2 2 12 3" xfId="34650" xr:uid="{00000000-0005-0000-0000-00005C870000}"/>
    <cellStyle name="Note 6 2 2 13" xfId="34651" xr:uid="{00000000-0005-0000-0000-00005D870000}"/>
    <cellStyle name="Note 6 2 2 13 2" xfId="34652" xr:uid="{00000000-0005-0000-0000-00005E870000}"/>
    <cellStyle name="Note 6 2 2 13 2 2" xfId="34653" xr:uid="{00000000-0005-0000-0000-00005F870000}"/>
    <cellStyle name="Note 6 2 2 13 3" xfId="34654" xr:uid="{00000000-0005-0000-0000-000060870000}"/>
    <cellStyle name="Note 6 2 2 14" xfId="34655" xr:uid="{00000000-0005-0000-0000-000061870000}"/>
    <cellStyle name="Note 6 2 2 14 2" xfId="34656" xr:uid="{00000000-0005-0000-0000-000062870000}"/>
    <cellStyle name="Note 6 2 2 14 2 2" xfId="34657" xr:uid="{00000000-0005-0000-0000-000063870000}"/>
    <cellStyle name="Note 6 2 2 14 3" xfId="34658" xr:uid="{00000000-0005-0000-0000-000064870000}"/>
    <cellStyle name="Note 6 2 2 15" xfId="34659" xr:uid="{00000000-0005-0000-0000-000065870000}"/>
    <cellStyle name="Note 6 2 2 15 2" xfId="34660" xr:uid="{00000000-0005-0000-0000-000066870000}"/>
    <cellStyle name="Note 6 2 2 15 2 2" xfId="34661" xr:uid="{00000000-0005-0000-0000-000067870000}"/>
    <cellStyle name="Note 6 2 2 15 3" xfId="34662" xr:uid="{00000000-0005-0000-0000-000068870000}"/>
    <cellStyle name="Note 6 2 2 16" xfId="34663" xr:uid="{00000000-0005-0000-0000-000069870000}"/>
    <cellStyle name="Note 6 2 2 16 2" xfId="34664" xr:uid="{00000000-0005-0000-0000-00006A870000}"/>
    <cellStyle name="Note 6 2 2 16 2 2" xfId="34665" xr:uid="{00000000-0005-0000-0000-00006B870000}"/>
    <cellStyle name="Note 6 2 2 16 3" xfId="34666" xr:uid="{00000000-0005-0000-0000-00006C870000}"/>
    <cellStyle name="Note 6 2 2 17" xfId="34667" xr:uid="{00000000-0005-0000-0000-00006D870000}"/>
    <cellStyle name="Note 6 2 2 17 2" xfId="34668" xr:uid="{00000000-0005-0000-0000-00006E870000}"/>
    <cellStyle name="Note 6 2 2 17 2 2" xfId="34669" xr:uid="{00000000-0005-0000-0000-00006F870000}"/>
    <cellStyle name="Note 6 2 2 17 3" xfId="34670" xr:uid="{00000000-0005-0000-0000-000070870000}"/>
    <cellStyle name="Note 6 2 2 18" xfId="34671" xr:uid="{00000000-0005-0000-0000-000071870000}"/>
    <cellStyle name="Note 6 2 2 18 2" xfId="34672" xr:uid="{00000000-0005-0000-0000-000072870000}"/>
    <cellStyle name="Note 6 2 2 18 2 2" xfId="34673" xr:uid="{00000000-0005-0000-0000-000073870000}"/>
    <cellStyle name="Note 6 2 2 18 3" xfId="34674" xr:uid="{00000000-0005-0000-0000-000074870000}"/>
    <cellStyle name="Note 6 2 2 19" xfId="34675" xr:uid="{00000000-0005-0000-0000-000075870000}"/>
    <cellStyle name="Note 6 2 2 19 2" xfId="34676" xr:uid="{00000000-0005-0000-0000-000076870000}"/>
    <cellStyle name="Note 6 2 2 19 2 2" xfId="34677" xr:uid="{00000000-0005-0000-0000-000077870000}"/>
    <cellStyle name="Note 6 2 2 19 3" xfId="34678" xr:uid="{00000000-0005-0000-0000-000078870000}"/>
    <cellStyle name="Note 6 2 2 2" xfId="34679" xr:uid="{00000000-0005-0000-0000-000079870000}"/>
    <cellStyle name="Note 6 2 2 2 10" xfId="34680" xr:uid="{00000000-0005-0000-0000-00007A870000}"/>
    <cellStyle name="Note 6 2 2 2 10 2" xfId="34681" xr:uid="{00000000-0005-0000-0000-00007B870000}"/>
    <cellStyle name="Note 6 2 2 2 10 2 2" xfId="34682" xr:uid="{00000000-0005-0000-0000-00007C870000}"/>
    <cellStyle name="Note 6 2 2 2 10 3" xfId="34683" xr:uid="{00000000-0005-0000-0000-00007D870000}"/>
    <cellStyle name="Note 6 2 2 2 11" xfId="34684" xr:uid="{00000000-0005-0000-0000-00007E870000}"/>
    <cellStyle name="Note 6 2 2 2 11 2" xfId="34685" xr:uid="{00000000-0005-0000-0000-00007F870000}"/>
    <cellStyle name="Note 6 2 2 2 11 2 2" xfId="34686" xr:uid="{00000000-0005-0000-0000-000080870000}"/>
    <cellStyle name="Note 6 2 2 2 11 3" xfId="34687" xr:uid="{00000000-0005-0000-0000-000081870000}"/>
    <cellStyle name="Note 6 2 2 2 12" xfId="34688" xr:uid="{00000000-0005-0000-0000-000082870000}"/>
    <cellStyle name="Note 6 2 2 2 12 2" xfId="34689" xr:uid="{00000000-0005-0000-0000-000083870000}"/>
    <cellStyle name="Note 6 2 2 2 12 2 2" xfId="34690" xr:uid="{00000000-0005-0000-0000-000084870000}"/>
    <cellStyle name="Note 6 2 2 2 12 3" xfId="34691" xr:uid="{00000000-0005-0000-0000-000085870000}"/>
    <cellStyle name="Note 6 2 2 2 13" xfId="34692" xr:uid="{00000000-0005-0000-0000-000086870000}"/>
    <cellStyle name="Note 6 2 2 2 13 2" xfId="34693" xr:uid="{00000000-0005-0000-0000-000087870000}"/>
    <cellStyle name="Note 6 2 2 2 13 2 2" xfId="34694" xr:uid="{00000000-0005-0000-0000-000088870000}"/>
    <cellStyle name="Note 6 2 2 2 13 3" xfId="34695" xr:uid="{00000000-0005-0000-0000-000089870000}"/>
    <cellStyle name="Note 6 2 2 2 14" xfId="34696" xr:uid="{00000000-0005-0000-0000-00008A870000}"/>
    <cellStyle name="Note 6 2 2 2 14 2" xfId="34697" xr:uid="{00000000-0005-0000-0000-00008B870000}"/>
    <cellStyle name="Note 6 2 2 2 14 2 2" xfId="34698" xr:uid="{00000000-0005-0000-0000-00008C870000}"/>
    <cellStyle name="Note 6 2 2 2 14 3" xfId="34699" xr:uid="{00000000-0005-0000-0000-00008D870000}"/>
    <cellStyle name="Note 6 2 2 2 15" xfId="34700" xr:uid="{00000000-0005-0000-0000-00008E870000}"/>
    <cellStyle name="Note 6 2 2 2 15 2" xfId="34701" xr:uid="{00000000-0005-0000-0000-00008F870000}"/>
    <cellStyle name="Note 6 2 2 2 15 2 2" xfId="34702" xr:uid="{00000000-0005-0000-0000-000090870000}"/>
    <cellStyle name="Note 6 2 2 2 15 3" xfId="34703" xr:uid="{00000000-0005-0000-0000-000091870000}"/>
    <cellStyle name="Note 6 2 2 2 16" xfId="34704" xr:uid="{00000000-0005-0000-0000-000092870000}"/>
    <cellStyle name="Note 6 2 2 2 16 2" xfId="34705" xr:uid="{00000000-0005-0000-0000-000093870000}"/>
    <cellStyle name="Note 6 2 2 2 16 2 2" xfId="34706" xr:uid="{00000000-0005-0000-0000-000094870000}"/>
    <cellStyle name="Note 6 2 2 2 16 3" xfId="34707" xr:uid="{00000000-0005-0000-0000-000095870000}"/>
    <cellStyle name="Note 6 2 2 2 17" xfId="34708" xr:uid="{00000000-0005-0000-0000-000096870000}"/>
    <cellStyle name="Note 6 2 2 2 17 2" xfId="34709" xr:uid="{00000000-0005-0000-0000-000097870000}"/>
    <cellStyle name="Note 6 2 2 2 17 2 2" xfId="34710" xr:uid="{00000000-0005-0000-0000-000098870000}"/>
    <cellStyle name="Note 6 2 2 2 17 3" xfId="34711" xr:uid="{00000000-0005-0000-0000-000099870000}"/>
    <cellStyle name="Note 6 2 2 2 18" xfId="34712" xr:uid="{00000000-0005-0000-0000-00009A870000}"/>
    <cellStyle name="Note 6 2 2 2 18 2" xfId="34713" xr:uid="{00000000-0005-0000-0000-00009B870000}"/>
    <cellStyle name="Note 6 2 2 2 19" xfId="34714" xr:uid="{00000000-0005-0000-0000-00009C870000}"/>
    <cellStyle name="Note 6 2 2 2 2" xfId="34715" xr:uid="{00000000-0005-0000-0000-00009D870000}"/>
    <cellStyle name="Note 6 2 2 2 2 10" xfId="34716" xr:uid="{00000000-0005-0000-0000-00009E870000}"/>
    <cellStyle name="Note 6 2 2 2 2 10 2" xfId="34717" xr:uid="{00000000-0005-0000-0000-00009F870000}"/>
    <cellStyle name="Note 6 2 2 2 2 10 2 2" xfId="34718" xr:uid="{00000000-0005-0000-0000-0000A0870000}"/>
    <cellStyle name="Note 6 2 2 2 2 10 3" xfId="34719" xr:uid="{00000000-0005-0000-0000-0000A1870000}"/>
    <cellStyle name="Note 6 2 2 2 2 11" xfId="34720" xr:uid="{00000000-0005-0000-0000-0000A2870000}"/>
    <cellStyle name="Note 6 2 2 2 2 11 2" xfId="34721" xr:uid="{00000000-0005-0000-0000-0000A3870000}"/>
    <cellStyle name="Note 6 2 2 2 2 11 2 2" xfId="34722" xr:uid="{00000000-0005-0000-0000-0000A4870000}"/>
    <cellStyle name="Note 6 2 2 2 2 11 3" xfId="34723" xr:uid="{00000000-0005-0000-0000-0000A5870000}"/>
    <cellStyle name="Note 6 2 2 2 2 12" xfId="34724" xr:uid="{00000000-0005-0000-0000-0000A6870000}"/>
    <cellStyle name="Note 6 2 2 2 2 12 2" xfId="34725" xr:uid="{00000000-0005-0000-0000-0000A7870000}"/>
    <cellStyle name="Note 6 2 2 2 2 12 2 2" xfId="34726" xr:uid="{00000000-0005-0000-0000-0000A8870000}"/>
    <cellStyle name="Note 6 2 2 2 2 12 3" xfId="34727" xr:uid="{00000000-0005-0000-0000-0000A9870000}"/>
    <cellStyle name="Note 6 2 2 2 2 13" xfId="34728" xr:uid="{00000000-0005-0000-0000-0000AA870000}"/>
    <cellStyle name="Note 6 2 2 2 2 13 2" xfId="34729" xr:uid="{00000000-0005-0000-0000-0000AB870000}"/>
    <cellStyle name="Note 6 2 2 2 2 13 2 2" xfId="34730" xr:uid="{00000000-0005-0000-0000-0000AC870000}"/>
    <cellStyle name="Note 6 2 2 2 2 13 3" xfId="34731" xr:uid="{00000000-0005-0000-0000-0000AD870000}"/>
    <cellStyle name="Note 6 2 2 2 2 14" xfId="34732" xr:uid="{00000000-0005-0000-0000-0000AE870000}"/>
    <cellStyle name="Note 6 2 2 2 2 14 2" xfId="34733" xr:uid="{00000000-0005-0000-0000-0000AF870000}"/>
    <cellStyle name="Note 6 2 2 2 2 14 2 2" xfId="34734" xr:uid="{00000000-0005-0000-0000-0000B0870000}"/>
    <cellStyle name="Note 6 2 2 2 2 14 3" xfId="34735" xr:uid="{00000000-0005-0000-0000-0000B1870000}"/>
    <cellStyle name="Note 6 2 2 2 2 15" xfId="34736" xr:uid="{00000000-0005-0000-0000-0000B2870000}"/>
    <cellStyle name="Note 6 2 2 2 2 15 2" xfId="34737" xr:uid="{00000000-0005-0000-0000-0000B3870000}"/>
    <cellStyle name="Note 6 2 2 2 2 15 2 2" xfId="34738" xr:uid="{00000000-0005-0000-0000-0000B4870000}"/>
    <cellStyle name="Note 6 2 2 2 2 15 3" xfId="34739" xr:uid="{00000000-0005-0000-0000-0000B5870000}"/>
    <cellStyle name="Note 6 2 2 2 2 16" xfId="34740" xr:uid="{00000000-0005-0000-0000-0000B6870000}"/>
    <cellStyle name="Note 6 2 2 2 2 16 2" xfId="34741" xr:uid="{00000000-0005-0000-0000-0000B7870000}"/>
    <cellStyle name="Note 6 2 2 2 2 16 2 2" xfId="34742" xr:uid="{00000000-0005-0000-0000-0000B8870000}"/>
    <cellStyle name="Note 6 2 2 2 2 16 3" xfId="34743" xr:uid="{00000000-0005-0000-0000-0000B9870000}"/>
    <cellStyle name="Note 6 2 2 2 2 17" xfId="34744" xr:uid="{00000000-0005-0000-0000-0000BA870000}"/>
    <cellStyle name="Note 6 2 2 2 2 17 2" xfId="34745" xr:uid="{00000000-0005-0000-0000-0000BB870000}"/>
    <cellStyle name="Note 6 2 2 2 2 17 2 2" xfId="34746" xr:uid="{00000000-0005-0000-0000-0000BC870000}"/>
    <cellStyle name="Note 6 2 2 2 2 17 3" xfId="34747" xr:uid="{00000000-0005-0000-0000-0000BD870000}"/>
    <cellStyle name="Note 6 2 2 2 2 18" xfId="34748" xr:uid="{00000000-0005-0000-0000-0000BE870000}"/>
    <cellStyle name="Note 6 2 2 2 2 18 2" xfId="34749" xr:uid="{00000000-0005-0000-0000-0000BF870000}"/>
    <cellStyle name="Note 6 2 2 2 2 18 2 2" xfId="34750" xr:uid="{00000000-0005-0000-0000-0000C0870000}"/>
    <cellStyle name="Note 6 2 2 2 2 18 3" xfId="34751" xr:uid="{00000000-0005-0000-0000-0000C1870000}"/>
    <cellStyle name="Note 6 2 2 2 2 19" xfId="34752" xr:uid="{00000000-0005-0000-0000-0000C2870000}"/>
    <cellStyle name="Note 6 2 2 2 2 19 2" xfId="34753" xr:uid="{00000000-0005-0000-0000-0000C3870000}"/>
    <cellStyle name="Note 6 2 2 2 2 19 2 2" xfId="34754" xr:uid="{00000000-0005-0000-0000-0000C4870000}"/>
    <cellStyle name="Note 6 2 2 2 2 19 3" xfId="34755" xr:uid="{00000000-0005-0000-0000-0000C5870000}"/>
    <cellStyle name="Note 6 2 2 2 2 2" xfId="34756" xr:uid="{00000000-0005-0000-0000-0000C6870000}"/>
    <cellStyle name="Note 6 2 2 2 2 2 2" xfId="34757" xr:uid="{00000000-0005-0000-0000-0000C7870000}"/>
    <cellStyle name="Note 6 2 2 2 2 2 2 2" xfId="34758" xr:uid="{00000000-0005-0000-0000-0000C8870000}"/>
    <cellStyle name="Note 6 2 2 2 2 2 2 3" xfId="34759" xr:uid="{00000000-0005-0000-0000-0000C9870000}"/>
    <cellStyle name="Note 6 2 2 2 2 2 3" xfId="34760" xr:uid="{00000000-0005-0000-0000-0000CA870000}"/>
    <cellStyle name="Note 6 2 2 2 2 2 3 2" xfId="34761" xr:uid="{00000000-0005-0000-0000-0000CB870000}"/>
    <cellStyle name="Note 6 2 2 2 2 2 4" xfId="34762" xr:uid="{00000000-0005-0000-0000-0000CC870000}"/>
    <cellStyle name="Note 6 2 2 2 2 20" xfId="34763" xr:uid="{00000000-0005-0000-0000-0000CD870000}"/>
    <cellStyle name="Note 6 2 2 2 2 20 2" xfId="34764" xr:uid="{00000000-0005-0000-0000-0000CE870000}"/>
    <cellStyle name="Note 6 2 2 2 2 20 2 2" xfId="34765" xr:uid="{00000000-0005-0000-0000-0000CF870000}"/>
    <cellStyle name="Note 6 2 2 2 2 20 3" xfId="34766" xr:uid="{00000000-0005-0000-0000-0000D0870000}"/>
    <cellStyle name="Note 6 2 2 2 2 21" xfId="34767" xr:uid="{00000000-0005-0000-0000-0000D1870000}"/>
    <cellStyle name="Note 6 2 2 2 2 21 2" xfId="34768" xr:uid="{00000000-0005-0000-0000-0000D2870000}"/>
    <cellStyle name="Note 6 2 2 2 2 22" xfId="34769" xr:uid="{00000000-0005-0000-0000-0000D3870000}"/>
    <cellStyle name="Note 6 2 2 2 2 23" xfId="34770" xr:uid="{00000000-0005-0000-0000-0000D4870000}"/>
    <cellStyle name="Note 6 2 2 2 2 3" xfId="34771" xr:uid="{00000000-0005-0000-0000-0000D5870000}"/>
    <cellStyle name="Note 6 2 2 2 2 3 2" xfId="34772" xr:uid="{00000000-0005-0000-0000-0000D6870000}"/>
    <cellStyle name="Note 6 2 2 2 2 3 2 2" xfId="34773" xr:uid="{00000000-0005-0000-0000-0000D7870000}"/>
    <cellStyle name="Note 6 2 2 2 2 3 3" xfId="34774" xr:uid="{00000000-0005-0000-0000-0000D8870000}"/>
    <cellStyle name="Note 6 2 2 2 2 3 4" xfId="34775" xr:uid="{00000000-0005-0000-0000-0000D9870000}"/>
    <cellStyle name="Note 6 2 2 2 2 4" xfId="34776" xr:uid="{00000000-0005-0000-0000-0000DA870000}"/>
    <cellStyle name="Note 6 2 2 2 2 4 2" xfId="34777" xr:uid="{00000000-0005-0000-0000-0000DB870000}"/>
    <cellStyle name="Note 6 2 2 2 2 4 2 2" xfId="34778" xr:uid="{00000000-0005-0000-0000-0000DC870000}"/>
    <cellStyle name="Note 6 2 2 2 2 4 3" xfId="34779" xr:uid="{00000000-0005-0000-0000-0000DD870000}"/>
    <cellStyle name="Note 6 2 2 2 2 4 4" xfId="34780" xr:uid="{00000000-0005-0000-0000-0000DE870000}"/>
    <cellStyle name="Note 6 2 2 2 2 5" xfId="34781" xr:uid="{00000000-0005-0000-0000-0000DF870000}"/>
    <cellStyle name="Note 6 2 2 2 2 5 2" xfId="34782" xr:uid="{00000000-0005-0000-0000-0000E0870000}"/>
    <cellStyle name="Note 6 2 2 2 2 5 2 2" xfId="34783" xr:uid="{00000000-0005-0000-0000-0000E1870000}"/>
    <cellStyle name="Note 6 2 2 2 2 5 3" xfId="34784" xr:uid="{00000000-0005-0000-0000-0000E2870000}"/>
    <cellStyle name="Note 6 2 2 2 2 6" xfId="34785" xr:uid="{00000000-0005-0000-0000-0000E3870000}"/>
    <cellStyle name="Note 6 2 2 2 2 6 2" xfId="34786" xr:uid="{00000000-0005-0000-0000-0000E4870000}"/>
    <cellStyle name="Note 6 2 2 2 2 6 2 2" xfId="34787" xr:uid="{00000000-0005-0000-0000-0000E5870000}"/>
    <cellStyle name="Note 6 2 2 2 2 6 3" xfId="34788" xr:uid="{00000000-0005-0000-0000-0000E6870000}"/>
    <cellStyle name="Note 6 2 2 2 2 7" xfId="34789" xr:uid="{00000000-0005-0000-0000-0000E7870000}"/>
    <cellStyle name="Note 6 2 2 2 2 7 2" xfId="34790" xr:uid="{00000000-0005-0000-0000-0000E8870000}"/>
    <cellStyle name="Note 6 2 2 2 2 7 2 2" xfId="34791" xr:uid="{00000000-0005-0000-0000-0000E9870000}"/>
    <cellStyle name="Note 6 2 2 2 2 7 3" xfId="34792" xr:uid="{00000000-0005-0000-0000-0000EA870000}"/>
    <cellStyle name="Note 6 2 2 2 2 8" xfId="34793" xr:uid="{00000000-0005-0000-0000-0000EB870000}"/>
    <cellStyle name="Note 6 2 2 2 2 8 2" xfId="34794" xr:uid="{00000000-0005-0000-0000-0000EC870000}"/>
    <cellStyle name="Note 6 2 2 2 2 8 2 2" xfId="34795" xr:uid="{00000000-0005-0000-0000-0000ED870000}"/>
    <cellStyle name="Note 6 2 2 2 2 8 3" xfId="34796" xr:uid="{00000000-0005-0000-0000-0000EE870000}"/>
    <cellStyle name="Note 6 2 2 2 2 9" xfId="34797" xr:uid="{00000000-0005-0000-0000-0000EF870000}"/>
    <cellStyle name="Note 6 2 2 2 2 9 2" xfId="34798" xr:uid="{00000000-0005-0000-0000-0000F0870000}"/>
    <cellStyle name="Note 6 2 2 2 2 9 2 2" xfId="34799" xr:uid="{00000000-0005-0000-0000-0000F1870000}"/>
    <cellStyle name="Note 6 2 2 2 2 9 3" xfId="34800" xr:uid="{00000000-0005-0000-0000-0000F2870000}"/>
    <cellStyle name="Note 6 2 2 2 20" xfId="34801" xr:uid="{00000000-0005-0000-0000-0000F3870000}"/>
    <cellStyle name="Note 6 2 2 2 3" xfId="34802" xr:uid="{00000000-0005-0000-0000-0000F4870000}"/>
    <cellStyle name="Note 6 2 2 2 3 2" xfId="34803" xr:uid="{00000000-0005-0000-0000-0000F5870000}"/>
    <cellStyle name="Note 6 2 2 2 3 2 2" xfId="34804" xr:uid="{00000000-0005-0000-0000-0000F6870000}"/>
    <cellStyle name="Note 6 2 2 2 3 2 3" xfId="34805" xr:uid="{00000000-0005-0000-0000-0000F7870000}"/>
    <cellStyle name="Note 6 2 2 2 3 3" xfId="34806" xr:uid="{00000000-0005-0000-0000-0000F8870000}"/>
    <cellStyle name="Note 6 2 2 2 3 3 2" xfId="34807" xr:uid="{00000000-0005-0000-0000-0000F9870000}"/>
    <cellStyle name="Note 6 2 2 2 3 4" xfId="34808" xr:uid="{00000000-0005-0000-0000-0000FA870000}"/>
    <cellStyle name="Note 6 2 2 2 4" xfId="34809" xr:uid="{00000000-0005-0000-0000-0000FB870000}"/>
    <cellStyle name="Note 6 2 2 2 4 2" xfId="34810" xr:uid="{00000000-0005-0000-0000-0000FC870000}"/>
    <cellStyle name="Note 6 2 2 2 4 2 2" xfId="34811" xr:uid="{00000000-0005-0000-0000-0000FD870000}"/>
    <cellStyle name="Note 6 2 2 2 4 3" xfId="34812" xr:uid="{00000000-0005-0000-0000-0000FE870000}"/>
    <cellStyle name="Note 6 2 2 2 4 4" xfId="34813" xr:uid="{00000000-0005-0000-0000-0000FF870000}"/>
    <cellStyle name="Note 6 2 2 2 5" xfId="34814" xr:uid="{00000000-0005-0000-0000-000000880000}"/>
    <cellStyle name="Note 6 2 2 2 5 2" xfId="34815" xr:uid="{00000000-0005-0000-0000-000001880000}"/>
    <cellStyle name="Note 6 2 2 2 5 2 2" xfId="34816" xr:uid="{00000000-0005-0000-0000-000002880000}"/>
    <cellStyle name="Note 6 2 2 2 5 3" xfId="34817" xr:uid="{00000000-0005-0000-0000-000003880000}"/>
    <cellStyle name="Note 6 2 2 2 5 4" xfId="34818" xr:uid="{00000000-0005-0000-0000-000004880000}"/>
    <cellStyle name="Note 6 2 2 2 6" xfId="34819" xr:uid="{00000000-0005-0000-0000-000005880000}"/>
    <cellStyle name="Note 6 2 2 2 6 2" xfId="34820" xr:uid="{00000000-0005-0000-0000-000006880000}"/>
    <cellStyle name="Note 6 2 2 2 6 2 2" xfId="34821" xr:uid="{00000000-0005-0000-0000-000007880000}"/>
    <cellStyle name="Note 6 2 2 2 6 3" xfId="34822" xr:uid="{00000000-0005-0000-0000-000008880000}"/>
    <cellStyle name="Note 6 2 2 2 7" xfId="34823" xr:uid="{00000000-0005-0000-0000-000009880000}"/>
    <cellStyle name="Note 6 2 2 2 7 2" xfId="34824" xr:uid="{00000000-0005-0000-0000-00000A880000}"/>
    <cellStyle name="Note 6 2 2 2 7 2 2" xfId="34825" xr:uid="{00000000-0005-0000-0000-00000B880000}"/>
    <cellStyle name="Note 6 2 2 2 7 3" xfId="34826" xr:uid="{00000000-0005-0000-0000-00000C880000}"/>
    <cellStyle name="Note 6 2 2 2 8" xfId="34827" xr:uid="{00000000-0005-0000-0000-00000D880000}"/>
    <cellStyle name="Note 6 2 2 2 8 2" xfId="34828" xr:uid="{00000000-0005-0000-0000-00000E880000}"/>
    <cellStyle name="Note 6 2 2 2 8 2 2" xfId="34829" xr:uid="{00000000-0005-0000-0000-00000F880000}"/>
    <cellStyle name="Note 6 2 2 2 8 3" xfId="34830" xr:uid="{00000000-0005-0000-0000-000010880000}"/>
    <cellStyle name="Note 6 2 2 2 9" xfId="34831" xr:uid="{00000000-0005-0000-0000-000011880000}"/>
    <cellStyle name="Note 6 2 2 2 9 2" xfId="34832" xr:uid="{00000000-0005-0000-0000-000012880000}"/>
    <cellStyle name="Note 6 2 2 2 9 2 2" xfId="34833" xr:uid="{00000000-0005-0000-0000-000013880000}"/>
    <cellStyle name="Note 6 2 2 2 9 3" xfId="34834" xr:uid="{00000000-0005-0000-0000-000014880000}"/>
    <cellStyle name="Note 6 2 2 20" xfId="34835" xr:uid="{00000000-0005-0000-0000-000015880000}"/>
    <cellStyle name="Note 6 2 2 20 2" xfId="34836" xr:uid="{00000000-0005-0000-0000-000016880000}"/>
    <cellStyle name="Note 6 2 2 20 2 2" xfId="34837" xr:uid="{00000000-0005-0000-0000-000017880000}"/>
    <cellStyle name="Note 6 2 2 20 3" xfId="34838" xr:uid="{00000000-0005-0000-0000-000018880000}"/>
    <cellStyle name="Note 6 2 2 21" xfId="34839" xr:uid="{00000000-0005-0000-0000-000019880000}"/>
    <cellStyle name="Note 6 2 2 21 2" xfId="34840" xr:uid="{00000000-0005-0000-0000-00001A880000}"/>
    <cellStyle name="Note 6 2 2 22" xfId="34841" xr:uid="{00000000-0005-0000-0000-00001B880000}"/>
    <cellStyle name="Note 6 2 2 23" xfId="34842" xr:uid="{00000000-0005-0000-0000-00001C880000}"/>
    <cellStyle name="Note 6 2 2 3" xfId="34843" xr:uid="{00000000-0005-0000-0000-00001D880000}"/>
    <cellStyle name="Note 6 2 2 3 10" xfId="34844" xr:uid="{00000000-0005-0000-0000-00001E880000}"/>
    <cellStyle name="Note 6 2 2 3 10 2" xfId="34845" xr:uid="{00000000-0005-0000-0000-00001F880000}"/>
    <cellStyle name="Note 6 2 2 3 10 2 2" xfId="34846" xr:uid="{00000000-0005-0000-0000-000020880000}"/>
    <cellStyle name="Note 6 2 2 3 10 3" xfId="34847" xr:uid="{00000000-0005-0000-0000-000021880000}"/>
    <cellStyle name="Note 6 2 2 3 11" xfId="34848" xr:uid="{00000000-0005-0000-0000-000022880000}"/>
    <cellStyle name="Note 6 2 2 3 11 2" xfId="34849" xr:uid="{00000000-0005-0000-0000-000023880000}"/>
    <cellStyle name="Note 6 2 2 3 11 2 2" xfId="34850" xr:uid="{00000000-0005-0000-0000-000024880000}"/>
    <cellStyle name="Note 6 2 2 3 11 3" xfId="34851" xr:uid="{00000000-0005-0000-0000-000025880000}"/>
    <cellStyle name="Note 6 2 2 3 12" xfId="34852" xr:uid="{00000000-0005-0000-0000-000026880000}"/>
    <cellStyle name="Note 6 2 2 3 12 2" xfId="34853" xr:uid="{00000000-0005-0000-0000-000027880000}"/>
    <cellStyle name="Note 6 2 2 3 12 2 2" xfId="34854" xr:uid="{00000000-0005-0000-0000-000028880000}"/>
    <cellStyle name="Note 6 2 2 3 12 3" xfId="34855" xr:uid="{00000000-0005-0000-0000-000029880000}"/>
    <cellStyle name="Note 6 2 2 3 13" xfId="34856" xr:uid="{00000000-0005-0000-0000-00002A880000}"/>
    <cellStyle name="Note 6 2 2 3 13 2" xfId="34857" xr:uid="{00000000-0005-0000-0000-00002B880000}"/>
    <cellStyle name="Note 6 2 2 3 13 2 2" xfId="34858" xr:uid="{00000000-0005-0000-0000-00002C880000}"/>
    <cellStyle name="Note 6 2 2 3 13 3" xfId="34859" xr:uid="{00000000-0005-0000-0000-00002D880000}"/>
    <cellStyle name="Note 6 2 2 3 14" xfId="34860" xr:uid="{00000000-0005-0000-0000-00002E880000}"/>
    <cellStyle name="Note 6 2 2 3 14 2" xfId="34861" xr:uid="{00000000-0005-0000-0000-00002F880000}"/>
    <cellStyle name="Note 6 2 2 3 14 2 2" xfId="34862" xr:uid="{00000000-0005-0000-0000-000030880000}"/>
    <cellStyle name="Note 6 2 2 3 14 3" xfId="34863" xr:uid="{00000000-0005-0000-0000-000031880000}"/>
    <cellStyle name="Note 6 2 2 3 15" xfId="34864" xr:uid="{00000000-0005-0000-0000-000032880000}"/>
    <cellStyle name="Note 6 2 2 3 15 2" xfId="34865" xr:uid="{00000000-0005-0000-0000-000033880000}"/>
    <cellStyle name="Note 6 2 2 3 15 2 2" xfId="34866" xr:uid="{00000000-0005-0000-0000-000034880000}"/>
    <cellStyle name="Note 6 2 2 3 15 3" xfId="34867" xr:uid="{00000000-0005-0000-0000-000035880000}"/>
    <cellStyle name="Note 6 2 2 3 16" xfId="34868" xr:uid="{00000000-0005-0000-0000-000036880000}"/>
    <cellStyle name="Note 6 2 2 3 16 2" xfId="34869" xr:uid="{00000000-0005-0000-0000-000037880000}"/>
    <cellStyle name="Note 6 2 2 3 16 2 2" xfId="34870" xr:uid="{00000000-0005-0000-0000-000038880000}"/>
    <cellStyle name="Note 6 2 2 3 16 3" xfId="34871" xr:uid="{00000000-0005-0000-0000-000039880000}"/>
    <cellStyle name="Note 6 2 2 3 17" xfId="34872" xr:uid="{00000000-0005-0000-0000-00003A880000}"/>
    <cellStyle name="Note 6 2 2 3 17 2" xfId="34873" xr:uid="{00000000-0005-0000-0000-00003B880000}"/>
    <cellStyle name="Note 6 2 2 3 17 2 2" xfId="34874" xr:uid="{00000000-0005-0000-0000-00003C880000}"/>
    <cellStyle name="Note 6 2 2 3 17 3" xfId="34875" xr:uid="{00000000-0005-0000-0000-00003D880000}"/>
    <cellStyle name="Note 6 2 2 3 18" xfId="34876" xr:uid="{00000000-0005-0000-0000-00003E880000}"/>
    <cellStyle name="Note 6 2 2 3 18 2" xfId="34877" xr:uid="{00000000-0005-0000-0000-00003F880000}"/>
    <cellStyle name="Note 6 2 2 3 19" xfId="34878" xr:uid="{00000000-0005-0000-0000-000040880000}"/>
    <cellStyle name="Note 6 2 2 3 2" xfId="34879" xr:uid="{00000000-0005-0000-0000-000041880000}"/>
    <cellStyle name="Note 6 2 2 3 2 10" xfId="34880" xr:uid="{00000000-0005-0000-0000-000042880000}"/>
    <cellStyle name="Note 6 2 2 3 2 10 2" xfId="34881" xr:uid="{00000000-0005-0000-0000-000043880000}"/>
    <cellStyle name="Note 6 2 2 3 2 10 2 2" xfId="34882" xr:uid="{00000000-0005-0000-0000-000044880000}"/>
    <cellStyle name="Note 6 2 2 3 2 10 3" xfId="34883" xr:uid="{00000000-0005-0000-0000-000045880000}"/>
    <cellStyle name="Note 6 2 2 3 2 11" xfId="34884" xr:uid="{00000000-0005-0000-0000-000046880000}"/>
    <cellStyle name="Note 6 2 2 3 2 11 2" xfId="34885" xr:uid="{00000000-0005-0000-0000-000047880000}"/>
    <cellStyle name="Note 6 2 2 3 2 11 2 2" xfId="34886" xr:uid="{00000000-0005-0000-0000-000048880000}"/>
    <cellStyle name="Note 6 2 2 3 2 11 3" xfId="34887" xr:uid="{00000000-0005-0000-0000-000049880000}"/>
    <cellStyle name="Note 6 2 2 3 2 12" xfId="34888" xr:uid="{00000000-0005-0000-0000-00004A880000}"/>
    <cellStyle name="Note 6 2 2 3 2 12 2" xfId="34889" xr:uid="{00000000-0005-0000-0000-00004B880000}"/>
    <cellStyle name="Note 6 2 2 3 2 12 2 2" xfId="34890" xr:uid="{00000000-0005-0000-0000-00004C880000}"/>
    <cellStyle name="Note 6 2 2 3 2 12 3" xfId="34891" xr:uid="{00000000-0005-0000-0000-00004D880000}"/>
    <cellStyle name="Note 6 2 2 3 2 13" xfId="34892" xr:uid="{00000000-0005-0000-0000-00004E880000}"/>
    <cellStyle name="Note 6 2 2 3 2 13 2" xfId="34893" xr:uid="{00000000-0005-0000-0000-00004F880000}"/>
    <cellStyle name="Note 6 2 2 3 2 13 2 2" xfId="34894" xr:uid="{00000000-0005-0000-0000-000050880000}"/>
    <cellStyle name="Note 6 2 2 3 2 13 3" xfId="34895" xr:uid="{00000000-0005-0000-0000-000051880000}"/>
    <cellStyle name="Note 6 2 2 3 2 14" xfId="34896" xr:uid="{00000000-0005-0000-0000-000052880000}"/>
    <cellStyle name="Note 6 2 2 3 2 14 2" xfId="34897" xr:uid="{00000000-0005-0000-0000-000053880000}"/>
    <cellStyle name="Note 6 2 2 3 2 14 2 2" xfId="34898" xr:uid="{00000000-0005-0000-0000-000054880000}"/>
    <cellStyle name="Note 6 2 2 3 2 14 3" xfId="34899" xr:uid="{00000000-0005-0000-0000-000055880000}"/>
    <cellStyle name="Note 6 2 2 3 2 15" xfId="34900" xr:uid="{00000000-0005-0000-0000-000056880000}"/>
    <cellStyle name="Note 6 2 2 3 2 15 2" xfId="34901" xr:uid="{00000000-0005-0000-0000-000057880000}"/>
    <cellStyle name="Note 6 2 2 3 2 15 2 2" xfId="34902" xr:uid="{00000000-0005-0000-0000-000058880000}"/>
    <cellStyle name="Note 6 2 2 3 2 15 3" xfId="34903" xr:uid="{00000000-0005-0000-0000-000059880000}"/>
    <cellStyle name="Note 6 2 2 3 2 16" xfId="34904" xr:uid="{00000000-0005-0000-0000-00005A880000}"/>
    <cellStyle name="Note 6 2 2 3 2 16 2" xfId="34905" xr:uid="{00000000-0005-0000-0000-00005B880000}"/>
    <cellStyle name="Note 6 2 2 3 2 16 2 2" xfId="34906" xr:uid="{00000000-0005-0000-0000-00005C880000}"/>
    <cellStyle name="Note 6 2 2 3 2 16 3" xfId="34907" xr:uid="{00000000-0005-0000-0000-00005D880000}"/>
    <cellStyle name="Note 6 2 2 3 2 17" xfId="34908" xr:uid="{00000000-0005-0000-0000-00005E880000}"/>
    <cellStyle name="Note 6 2 2 3 2 17 2" xfId="34909" xr:uid="{00000000-0005-0000-0000-00005F880000}"/>
    <cellStyle name="Note 6 2 2 3 2 17 2 2" xfId="34910" xr:uid="{00000000-0005-0000-0000-000060880000}"/>
    <cellStyle name="Note 6 2 2 3 2 17 3" xfId="34911" xr:uid="{00000000-0005-0000-0000-000061880000}"/>
    <cellStyle name="Note 6 2 2 3 2 18" xfId="34912" xr:uid="{00000000-0005-0000-0000-000062880000}"/>
    <cellStyle name="Note 6 2 2 3 2 18 2" xfId="34913" xr:uid="{00000000-0005-0000-0000-000063880000}"/>
    <cellStyle name="Note 6 2 2 3 2 18 2 2" xfId="34914" xr:uid="{00000000-0005-0000-0000-000064880000}"/>
    <cellStyle name="Note 6 2 2 3 2 18 3" xfId="34915" xr:uid="{00000000-0005-0000-0000-000065880000}"/>
    <cellStyle name="Note 6 2 2 3 2 19" xfId="34916" xr:uid="{00000000-0005-0000-0000-000066880000}"/>
    <cellStyle name="Note 6 2 2 3 2 19 2" xfId="34917" xr:uid="{00000000-0005-0000-0000-000067880000}"/>
    <cellStyle name="Note 6 2 2 3 2 19 2 2" xfId="34918" xr:uid="{00000000-0005-0000-0000-000068880000}"/>
    <cellStyle name="Note 6 2 2 3 2 19 3" xfId="34919" xr:uid="{00000000-0005-0000-0000-000069880000}"/>
    <cellStyle name="Note 6 2 2 3 2 2" xfId="34920" xr:uid="{00000000-0005-0000-0000-00006A880000}"/>
    <cellStyle name="Note 6 2 2 3 2 2 2" xfId="34921" xr:uid="{00000000-0005-0000-0000-00006B880000}"/>
    <cellStyle name="Note 6 2 2 3 2 2 2 2" xfId="34922" xr:uid="{00000000-0005-0000-0000-00006C880000}"/>
    <cellStyle name="Note 6 2 2 3 2 2 3" xfId="34923" xr:uid="{00000000-0005-0000-0000-00006D880000}"/>
    <cellStyle name="Note 6 2 2 3 2 2 4" xfId="34924" xr:uid="{00000000-0005-0000-0000-00006E880000}"/>
    <cellStyle name="Note 6 2 2 3 2 20" xfId="34925" xr:uid="{00000000-0005-0000-0000-00006F880000}"/>
    <cellStyle name="Note 6 2 2 3 2 20 2" xfId="34926" xr:uid="{00000000-0005-0000-0000-000070880000}"/>
    <cellStyle name="Note 6 2 2 3 2 20 2 2" xfId="34927" xr:uid="{00000000-0005-0000-0000-000071880000}"/>
    <cellStyle name="Note 6 2 2 3 2 20 3" xfId="34928" xr:uid="{00000000-0005-0000-0000-000072880000}"/>
    <cellStyle name="Note 6 2 2 3 2 21" xfId="34929" xr:uid="{00000000-0005-0000-0000-000073880000}"/>
    <cellStyle name="Note 6 2 2 3 2 21 2" xfId="34930" xr:uid="{00000000-0005-0000-0000-000074880000}"/>
    <cellStyle name="Note 6 2 2 3 2 22" xfId="34931" xr:uid="{00000000-0005-0000-0000-000075880000}"/>
    <cellStyle name="Note 6 2 2 3 2 23" xfId="34932" xr:uid="{00000000-0005-0000-0000-000076880000}"/>
    <cellStyle name="Note 6 2 2 3 2 3" xfId="34933" xr:uid="{00000000-0005-0000-0000-000077880000}"/>
    <cellStyle name="Note 6 2 2 3 2 3 2" xfId="34934" xr:uid="{00000000-0005-0000-0000-000078880000}"/>
    <cellStyle name="Note 6 2 2 3 2 3 2 2" xfId="34935" xr:uid="{00000000-0005-0000-0000-000079880000}"/>
    <cellStyle name="Note 6 2 2 3 2 3 3" xfId="34936" xr:uid="{00000000-0005-0000-0000-00007A880000}"/>
    <cellStyle name="Note 6 2 2 3 2 3 4" xfId="34937" xr:uid="{00000000-0005-0000-0000-00007B880000}"/>
    <cellStyle name="Note 6 2 2 3 2 4" xfId="34938" xr:uid="{00000000-0005-0000-0000-00007C880000}"/>
    <cellStyle name="Note 6 2 2 3 2 4 2" xfId="34939" xr:uid="{00000000-0005-0000-0000-00007D880000}"/>
    <cellStyle name="Note 6 2 2 3 2 4 2 2" xfId="34940" xr:uid="{00000000-0005-0000-0000-00007E880000}"/>
    <cellStyle name="Note 6 2 2 3 2 4 3" xfId="34941" xr:uid="{00000000-0005-0000-0000-00007F880000}"/>
    <cellStyle name="Note 6 2 2 3 2 5" xfId="34942" xr:uid="{00000000-0005-0000-0000-000080880000}"/>
    <cellStyle name="Note 6 2 2 3 2 5 2" xfId="34943" xr:uid="{00000000-0005-0000-0000-000081880000}"/>
    <cellStyle name="Note 6 2 2 3 2 5 2 2" xfId="34944" xr:uid="{00000000-0005-0000-0000-000082880000}"/>
    <cellStyle name="Note 6 2 2 3 2 5 3" xfId="34945" xr:uid="{00000000-0005-0000-0000-000083880000}"/>
    <cellStyle name="Note 6 2 2 3 2 6" xfId="34946" xr:uid="{00000000-0005-0000-0000-000084880000}"/>
    <cellStyle name="Note 6 2 2 3 2 6 2" xfId="34947" xr:uid="{00000000-0005-0000-0000-000085880000}"/>
    <cellStyle name="Note 6 2 2 3 2 6 2 2" xfId="34948" xr:uid="{00000000-0005-0000-0000-000086880000}"/>
    <cellStyle name="Note 6 2 2 3 2 6 3" xfId="34949" xr:uid="{00000000-0005-0000-0000-000087880000}"/>
    <cellStyle name="Note 6 2 2 3 2 7" xfId="34950" xr:uid="{00000000-0005-0000-0000-000088880000}"/>
    <cellStyle name="Note 6 2 2 3 2 7 2" xfId="34951" xr:uid="{00000000-0005-0000-0000-000089880000}"/>
    <cellStyle name="Note 6 2 2 3 2 7 2 2" xfId="34952" xr:uid="{00000000-0005-0000-0000-00008A880000}"/>
    <cellStyle name="Note 6 2 2 3 2 7 3" xfId="34953" xr:uid="{00000000-0005-0000-0000-00008B880000}"/>
    <cellStyle name="Note 6 2 2 3 2 8" xfId="34954" xr:uid="{00000000-0005-0000-0000-00008C880000}"/>
    <cellStyle name="Note 6 2 2 3 2 8 2" xfId="34955" xr:uid="{00000000-0005-0000-0000-00008D880000}"/>
    <cellStyle name="Note 6 2 2 3 2 8 2 2" xfId="34956" xr:uid="{00000000-0005-0000-0000-00008E880000}"/>
    <cellStyle name="Note 6 2 2 3 2 8 3" xfId="34957" xr:uid="{00000000-0005-0000-0000-00008F880000}"/>
    <cellStyle name="Note 6 2 2 3 2 9" xfId="34958" xr:uid="{00000000-0005-0000-0000-000090880000}"/>
    <cellStyle name="Note 6 2 2 3 2 9 2" xfId="34959" xr:uid="{00000000-0005-0000-0000-000091880000}"/>
    <cellStyle name="Note 6 2 2 3 2 9 2 2" xfId="34960" xr:uid="{00000000-0005-0000-0000-000092880000}"/>
    <cellStyle name="Note 6 2 2 3 2 9 3" xfId="34961" xr:uid="{00000000-0005-0000-0000-000093880000}"/>
    <cellStyle name="Note 6 2 2 3 20" xfId="34962" xr:uid="{00000000-0005-0000-0000-000094880000}"/>
    <cellStyle name="Note 6 2 2 3 3" xfId="34963" xr:uid="{00000000-0005-0000-0000-000095880000}"/>
    <cellStyle name="Note 6 2 2 3 3 2" xfId="34964" xr:uid="{00000000-0005-0000-0000-000096880000}"/>
    <cellStyle name="Note 6 2 2 3 3 2 2" xfId="34965" xr:uid="{00000000-0005-0000-0000-000097880000}"/>
    <cellStyle name="Note 6 2 2 3 3 3" xfId="34966" xr:uid="{00000000-0005-0000-0000-000098880000}"/>
    <cellStyle name="Note 6 2 2 3 3 4" xfId="34967" xr:uid="{00000000-0005-0000-0000-000099880000}"/>
    <cellStyle name="Note 6 2 2 3 4" xfId="34968" xr:uid="{00000000-0005-0000-0000-00009A880000}"/>
    <cellStyle name="Note 6 2 2 3 4 2" xfId="34969" xr:uid="{00000000-0005-0000-0000-00009B880000}"/>
    <cellStyle name="Note 6 2 2 3 4 2 2" xfId="34970" xr:uid="{00000000-0005-0000-0000-00009C880000}"/>
    <cellStyle name="Note 6 2 2 3 4 3" xfId="34971" xr:uid="{00000000-0005-0000-0000-00009D880000}"/>
    <cellStyle name="Note 6 2 2 3 4 4" xfId="34972" xr:uid="{00000000-0005-0000-0000-00009E880000}"/>
    <cellStyle name="Note 6 2 2 3 5" xfId="34973" xr:uid="{00000000-0005-0000-0000-00009F880000}"/>
    <cellStyle name="Note 6 2 2 3 5 2" xfId="34974" xr:uid="{00000000-0005-0000-0000-0000A0880000}"/>
    <cellStyle name="Note 6 2 2 3 5 2 2" xfId="34975" xr:uid="{00000000-0005-0000-0000-0000A1880000}"/>
    <cellStyle name="Note 6 2 2 3 5 3" xfId="34976" xr:uid="{00000000-0005-0000-0000-0000A2880000}"/>
    <cellStyle name="Note 6 2 2 3 6" xfId="34977" xr:uid="{00000000-0005-0000-0000-0000A3880000}"/>
    <cellStyle name="Note 6 2 2 3 6 2" xfId="34978" xr:uid="{00000000-0005-0000-0000-0000A4880000}"/>
    <cellStyle name="Note 6 2 2 3 6 2 2" xfId="34979" xr:uid="{00000000-0005-0000-0000-0000A5880000}"/>
    <cellStyle name="Note 6 2 2 3 6 3" xfId="34980" xr:uid="{00000000-0005-0000-0000-0000A6880000}"/>
    <cellStyle name="Note 6 2 2 3 7" xfId="34981" xr:uid="{00000000-0005-0000-0000-0000A7880000}"/>
    <cellStyle name="Note 6 2 2 3 7 2" xfId="34982" xr:uid="{00000000-0005-0000-0000-0000A8880000}"/>
    <cellStyle name="Note 6 2 2 3 7 2 2" xfId="34983" xr:uid="{00000000-0005-0000-0000-0000A9880000}"/>
    <cellStyle name="Note 6 2 2 3 7 3" xfId="34984" xr:uid="{00000000-0005-0000-0000-0000AA880000}"/>
    <cellStyle name="Note 6 2 2 3 8" xfId="34985" xr:uid="{00000000-0005-0000-0000-0000AB880000}"/>
    <cellStyle name="Note 6 2 2 3 8 2" xfId="34986" xr:uid="{00000000-0005-0000-0000-0000AC880000}"/>
    <cellStyle name="Note 6 2 2 3 8 2 2" xfId="34987" xr:uid="{00000000-0005-0000-0000-0000AD880000}"/>
    <cellStyle name="Note 6 2 2 3 8 3" xfId="34988" xr:uid="{00000000-0005-0000-0000-0000AE880000}"/>
    <cellStyle name="Note 6 2 2 3 9" xfId="34989" xr:uid="{00000000-0005-0000-0000-0000AF880000}"/>
    <cellStyle name="Note 6 2 2 3 9 2" xfId="34990" xr:uid="{00000000-0005-0000-0000-0000B0880000}"/>
    <cellStyle name="Note 6 2 2 3 9 2 2" xfId="34991" xr:uid="{00000000-0005-0000-0000-0000B1880000}"/>
    <cellStyle name="Note 6 2 2 3 9 3" xfId="34992" xr:uid="{00000000-0005-0000-0000-0000B2880000}"/>
    <cellStyle name="Note 6 2 2 4" xfId="34993" xr:uid="{00000000-0005-0000-0000-0000B3880000}"/>
    <cellStyle name="Note 6 2 2 4 10" xfId="34994" xr:uid="{00000000-0005-0000-0000-0000B4880000}"/>
    <cellStyle name="Note 6 2 2 4 10 2" xfId="34995" xr:uid="{00000000-0005-0000-0000-0000B5880000}"/>
    <cellStyle name="Note 6 2 2 4 10 2 2" xfId="34996" xr:uid="{00000000-0005-0000-0000-0000B6880000}"/>
    <cellStyle name="Note 6 2 2 4 10 3" xfId="34997" xr:uid="{00000000-0005-0000-0000-0000B7880000}"/>
    <cellStyle name="Note 6 2 2 4 11" xfId="34998" xr:uid="{00000000-0005-0000-0000-0000B8880000}"/>
    <cellStyle name="Note 6 2 2 4 11 2" xfId="34999" xr:uid="{00000000-0005-0000-0000-0000B9880000}"/>
    <cellStyle name="Note 6 2 2 4 11 2 2" xfId="35000" xr:uid="{00000000-0005-0000-0000-0000BA880000}"/>
    <cellStyle name="Note 6 2 2 4 11 3" xfId="35001" xr:uid="{00000000-0005-0000-0000-0000BB880000}"/>
    <cellStyle name="Note 6 2 2 4 12" xfId="35002" xr:uid="{00000000-0005-0000-0000-0000BC880000}"/>
    <cellStyle name="Note 6 2 2 4 12 2" xfId="35003" xr:uid="{00000000-0005-0000-0000-0000BD880000}"/>
    <cellStyle name="Note 6 2 2 4 12 2 2" xfId="35004" xr:uid="{00000000-0005-0000-0000-0000BE880000}"/>
    <cellStyle name="Note 6 2 2 4 12 3" xfId="35005" xr:uid="{00000000-0005-0000-0000-0000BF880000}"/>
    <cellStyle name="Note 6 2 2 4 13" xfId="35006" xr:uid="{00000000-0005-0000-0000-0000C0880000}"/>
    <cellStyle name="Note 6 2 2 4 13 2" xfId="35007" xr:uid="{00000000-0005-0000-0000-0000C1880000}"/>
    <cellStyle name="Note 6 2 2 4 13 2 2" xfId="35008" xr:uid="{00000000-0005-0000-0000-0000C2880000}"/>
    <cellStyle name="Note 6 2 2 4 13 3" xfId="35009" xr:uid="{00000000-0005-0000-0000-0000C3880000}"/>
    <cellStyle name="Note 6 2 2 4 14" xfId="35010" xr:uid="{00000000-0005-0000-0000-0000C4880000}"/>
    <cellStyle name="Note 6 2 2 4 14 2" xfId="35011" xr:uid="{00000000-0005-0000-0000-0000C5880000}"/>
    <cellStyle name="Note 6 2 2 4 14 2 2" xfId="35012" xr:uid="{00000000-0005-0000-0000-0000C6880000}"/>
    <cellStyle name="Note 6 2 2 4 14 3" xfId="35013" xr:uid="{00000000-0005-0000-0000-0000C7880000}"/>
    <cellStyle name="Note 6 2 2 4 15" xfId="35014" xr:uid="{00000000-0005-0000-0000-0000C8880000}"/>
    <cellStyle name="Note 6 2 2 4 15 2" xfId="35015" xr:uid="{00000000-0005-0000-0000-0000C9880000}"/>
    <cellStyle name="Note 6 2 2 4 15 2 2" xfId="35016" xr:uid="{00000000-0005-0000-0000-0000CA880000}"/>
    <cellStyle name="Note 6 2 2 4 15 3" xfId="35017" xr:uid="{00000000-0005-0000-0000-0000CB880000}"/>
    <cellStyle name="Note 6 2 2 4 16" xfId="35018" xr:uid="{00000000-0005-0000-0000-0000CC880000}"/>
    <cellStyle name="Note 6 2 2 4 16 2" xfId="35019" xr:uid="{00000000-0005-0000-0000-0000CD880000}"/>
    <cellStyle name="Note 6 2 2 4 16 2 2" xfId="35020" xr:uid="{00000000-0005-0000-0000-0000CE880000}"/>
    <cellStyle name="Note 6 2 2 4 16 3" xfId="35021" xr:uid="{00000000-0005-0000-0000-0000CF880000}"/>
    <cellStyle name="Note 6 2 2 4 17" xfId="35022" xr:uid="{00000000-0005-0000-0000-0000D0880000}"/>
    <cellStyle name="Note 6 2 2 4 17 2" xfId="35023" xr:uid="{00000000-0005-0000-0000-0000D1880000}"/>
    <cellStyle name="Note 6 2 2 4 17 2 2" xfId="35024" xr:uid="{00000000-0005-0000-0000-0000D2880000}"/>
    <cellStyle name="Note 6 2 2 4 17 3" xfId="35025" xr:uid="{00000000-0005-0000-0000-0000D3880000}"/>
    <cellStyle name="Note 6 2 2 4 18" xfId="35026" xr:uid="{00000000-0005-0000-0000-0000D4880000}"/>
    <cellStyle name="Note 6 2 2 4 18 2" xfId="35027" xr:uid="{00000000-0005-0000-0000-0000D5880000}"/>
    <cellStyle name="Note 6 2 2 4 18 2 2" xfId="35028" xr:uid="{00000000-0005-0000-0000-0000D6880000}"/>
    <cellStyle name="Note 6 2 2 4 18 3" xfId="35029" xr:uid="{00000000-0005-0000-0000-0000D7880000}"/>
    <cellStyle name="Note 6 2 2 4 19" xfId="35030" xr:uid="{00000000-0005-0000-0000-0000D8880000}"/>
    <cellStyle name="Note 6 2 2 4 19 2" xfId="35031" xr:uid="{00000000-0005-0000-0000-0000D9880000}"/>
    <cellStyle name="Note 6 2 2 4 19 2 2" xfId="35032" xr:uid="{00000000-0005-0000-0000-0000DA880000}"/>
    <cellStyle name="Note 6 2 2 4 19 3" xfId="35033" xr:uid="{00000000-0005-0000-0000-0000DB880000}"/>
    <cellStyle name="Note 6 2 2 4 2" xfId="35034" xr:uid="{00000000-0005-0000-0000-0000DC880000}"/>
    <cellStyle name="Note 6 2 2 4 2 10" xfId="35035" xr:uid="{00000000-0005-0000-0000-0000DD880000}"/>
    <cellStyle name="Note 6 2 2 4 2 10 2" xfId="35036" xr:uid="{00000000-0005-0000-0000-0000DE880000}"/>
    <cellStyle name="Note 6 2 2 4 2 10 2 2" xfId="35037" xr:uid="{00000000-0005-0000-0000-0000DF880000}"/>
    <cellStyle name="Note 6 2 2 4 2 10 3" xfId="35038" xr:uid="{00000000-0005-0000-0000-0000E0880000}"/>
    <cellStyle name="Note 6 2 2 4 2 11" xfId="35039" xr:uid="{00000000-0005-0000-0000-0000E1880000}"/>
    <cellStyle name="Note 6 2 2 4 2 11 2" xfId="35040" xr:uid="{00000000-0005-0000-0000-0000E2880000}"/>
    <cellStyle name="Note 6 2 2 4 2 11 2 2" xfId="35041" xr:uid="{00000000-0005-0000-0000-0000E3880000}"/>
    <cellStyle name="Note 6 2 2 4 2 11 3" xfId="35042" xr:uid="{00000000-0005-0000-0000-0000E4880000}"/>
    <cellStyle name="Note 6 2 2 4 2 12" xfId="35043" xr:uid="{00000000-0005-0000-0000-0000E5880000}"/>
    <cellStyle name="Note 6 2 2 4 2 12 2" xfId="35044" xr:uid="{00000000-0005-0000-0000-0000E6880000}"/>
    <cellStyle name="Note 6 2 2 4 2 12 2 2" xfId="35045" xr:uid="{00000000-0005-0000-0000-0000E7880000}"/>
    <cellStyle name="Note 6 2 2 4 2 12 3" xfId="35046" xr:uid="{00000000-0005-0000-0000-0000E8880000}"/>
    <cellStyle name="Note 6 2 2 4 2 13" xfId="35047" xr:uid="{00000000-0005-0000-0000-0000E9880000}"/>
    <cellStyle name="Note 6 2 2 4 2 13 2" xfId="35048" xr:uid="{00000000-0005-0000-0000-0000EA880000}"/>
    <cellStyle name="Note 6 2 2 4 2 13 2 2" xfId="35049" xr:uid="{00000000-0005-0000-0000-0000EB880000}"/>
    <cellStyle name="Note 6 2 2 4 2 13 3" xfId="35050" xr:uid="{00000000-0005-0000-0000-0000EC880000}"/>
    <cellStyle name="Note 6 2 2 4 2 14" xfId="35051" xr:uid="{00000000-0005-0000-0000-0000ED880000}"/>
    <cellStyle name="Note 6 2 2 4 2 14 2" xfId="35052" xr:uid="{00000000-0005-0000-0000-0000EE880000}"/>
    <cellStyle name="Note 6 2 2 4 2 14 2 2" xfId="35053" xr:uid="{00000000-0005-0000-0000-0000EF880000}"/>
    <cellStyle name="Note 6 2 2 4 2 14 3" xfId="35054" xr:uid="{00000000-0005-0000-0000-0000F0880000}"/>
    <cellStyle name="Note 6 2 2 4 2 15" xfId="35055" xr:uid="{00000000-0005-0000-0000-0000F1880000}"/>
    <cellStyle name="Note 6 2 2 4 2 15 2" xfId="35056" xr:uid="{00000000-0005-0000-0000-0000F2880000}"/>
    <cellStyle name="Note 6 2 2 4 2 15 2 2" xfId="35057" xr:uid="{00000000-0005-0000-0000-0000F3880000}"/>
    <cellStyle name="Note 6 2 2 4 2 15 3" xfId="35058" xr:uid="{00000000-0005-0000-0000-0000F4880000}"/>
    <cellStyle name="Note 6 2 2 4 2 16" xfId="35059" xr:uid="{00000000-0005-0000-0000-0000F5880000}"/>
    <cellStyle name="Note 6 2 2 4 2 16 2" xfId="35060" xr:uid="{00000000-0005-0000-0000-0000F6880000}"/>
    <cellStyle name="Note 6 2 2 4 2 16 2 2" xfId="35061" xr:uid="{00000000-0005-0000-0000-0000F7880000}"/>
    <cellStyle name="Note 6 2 2 4 2 16 3" xfId="35062" xr:uid="{00000000-0005-0000-0000-0000F8880000}"/>
    <cellStyle name="Note 6 2 2 4 2 17" xfId="35063" xr:uid="{00000000-0005-0000-0000-0000F9880000}"/>
    <cellStyle name="Note 6 2 2 4 2 17 2" xfId="35064" xr:uid="{00000000-0005-0000-0000-0000FA880000}"/>
    <cellStyle name="Note 6 2 2 4 2 17 2 2" xfId="35065" xr:uid="{00000000-0005-0000-0000-0000FB880000}"/>
    <cellStyle name="Note 6 2 2 4 2 17 3" xfId="35066" xr:uid="{00000000-0005-0000-0000-0000FC880000}"/>
    <cellStyle name="Note 6 2 2 4 2 18" xfId="35067" xr:uid="{00000000-0005-0000-0000-0000FD880000}"/>
    <cellStyle name="Note 6 2 2 4 2 18 2" xfId="35068" xr:uid="{00000000-0005-0000-0000-0000FE880000}"/>
    <cellStyle name="Note 6 2 2 4 2 18 2 2" xfId="35069" xr:uid="{00000000-0005-0000-0000-0000FF880000}"/>
    <cellStyle name="Note 6 2 2 4 2 18 3" xfId="35070" xr:uid="{00000000-0005-0000-0000-000000890000}"/>
    <cellStyle name="Note 6 2 2 4 2 19" xfId="35071" xr:uid="{00000000-0005-0000-0000-000001890000}"/>
    <cellStyle name="Note 6 2 2 4 2 19 2" xfId="35072" xr:uid="{00000000-0005-0000-0000-000002890000}"/>
    <cellStyle name="Note 6 2 2 4 2 19 2 2" xfId="35073" xr:uid="{00000000-0005-0000-0000-000003890000}"/>
    <cellStyle name="Note 6 2 2 4 2 19 3" xfId="35074" xr:uid="{00000000-0005-0000-0000-000004890000}"/>
    <cellStyle name="Note 6 2 2 4 2 2" xfId="35075" xr:uid="{00000000-0005-0000-0000-000005890000}"/>
    <cellStyle name="Note 6 2 2 4 2 2 2" xfId="35076" xr:uid="{00000000-0005-0000-0000-000006890000}"/>
    <cellStyle name="Note 6 2 2 4 2 2 2 2" xfId="35077" xr:uid="{00000000-0005-0000-0000-000007890000}"/>
    <cellStyle name="Note 6 2 2 4 2 2 3" xfId="35078" xr:uid="{00000000-0005-0000-0000-000008890000}"/>
    <cellStyle name="Note 6 2 2 4 2 2 4" xfId="35079" xr:uid="{00000000-0005-0000-0000-000009890000}"/>
    <cellStyle name="Note 6 2 2 4 2 20" xfId="35080" xr:uid="{00000000-0005-0000-0000-00000A890000}"/>
    <cellStyle name="Note 6 2 2 4 2 20 2" xfId="35081" xr:uid="{00000000-0005-0000-0000-00000B890000}"/>
    <cellStyle name="Note 6 2 2 4 2 20 2 2" xfId="35082" xr:uid="{00000000-0005-0000-0000-00000C890000}"/>
    <cellStyle name="Note 6 2 2 4 2 20 3" xfId="35083" xr:uid="{00000000-0005-0000-0000-00000D890000}"/>
    <cellStyle name="Note 6 2 2 4 2 21" xfId="35084" xr:uid="{00000000-0005-0000-0000-00000E890000}"/>
    <cellStyle name="Note 6 2 2 4 2 21 2" xfId="35085" xr:uid="{00000000-0005-0000-0000-00000F890000}"/>
    <cellStyle name="Note 6 2 2 4 2 22" xfId="35086" xr:uid="{00000000-0005-0000-0000-000010890000}"/>
    <cellStyle name="Note 6 2 2 4 2 23" xfId="35087" xr:uid="{00000000-0005-0000-0000-000011890000}"/>
    <cellStyle name="Note 6 2 2 4 2 3" xfId="35088" xr:uid="{00000000-0005-0000-0000-000012890000}"/>
    <cellStyle name="Note 6 2 2 4 2 3 2" xfId="35089" xr:uid="{00000000-0005-0000-0000-000013890000}"/>
    <cellStyle name="Note 6 2 2 4 2 3 2 2" xfId="35090" xr:uid="{00000000-0005-0000-0000-000014890000}"/>
    <cellStyle name="Note 6 2 2 4 2 3 3" xfId="35091" xr:uid="{00000000-0005-0000-0000-000015890000}"/>
    <cellStyle name="Note 6 2 2 4 2 4" xfId="35092" xr:uid="{00000000-0005-0000-0000-000016890000}"/>
    <cellStyle name="Note 6 2 2 4 2 4 2" xfId="35093" xr:uid="{00000000-0005-0000-0000-000017890000}"/>
    <cellStyle name="Note 6 2 2 4 2 4 2 2" xfId="35094" xr:uid="{00000000-0005-0000-0000-000018890000}"/>
    <cellStyle name="Note 6 2 2 4 2 4 3" xfId="35095" xr:uid="{00000000-0005-0000-0000-000019890000}"/>
    <cellStyle name="Note 6 2 2 4 2 5" xfId="35096" xr:uid="{00000000-0005-0000-0000-00001A890000}"/>
    <cellStyle name="Note 6 2 2 4 2 5 2" xfId="35097" xr:uid="{00000000-0005-0000-0000-00001B890000}"/>
    <cellStyle name="Note 6 2 2 4 2 5 2 2" xfId="35098" xr:uid="{00000000-0005-0000-0000-00001C890000}"/>
    <cellStyle name="Note 6 2 2 4 2 5 3" xfId="35099" xr:uid="{00000000-0005-0000-0000-00001D890000}"/>
    <cellStyle name="Note 6 2 2 4 2 6" xfId="35100" xr:uid="{00000000-0005-0000-0000-00001E890000}"/>
    <cellStyle name="Note 6 2 2 4 2 6 2" xfId="35101" xr:uid="{00000000-0005-0000-0000-00001F890000}"/>
    <cellStyle name="Note 6 2 2 4 2 6 2 2" xfId="35102" xr:uid="{00000000-0005-0000-0000-000020890000}"/>
    <cellStyle name="Note 6 2 2 4 2 6 3" xfId="35103" xr:uid="{00000000-0005-0000-0000-000021890000}"/>
    <cellStyle name="Note 6 2 2 4 2 7" xfId="35104" xr:uid="{00000000-0005-0000-0000-000022890000}"/>
    <cellStyle name="Note 6 2 2 4 2 7 2" xfId="35105" xr:uid="{00000000-0005-0000-0000-000023890000}"/>
    <cellStyle name="Note 6 2 2 4 2 7 2 2" xfId="35106" xr:uid="{00000000-0005-0000-0000-000024890000}"/>
    <cellStyle name="Note 6 2 2 4 2 7 3" xfId="35107" xr:uid="{00000000-0005-0000-0000-000025890000}"/>
    <cellStyle name="Note 6 2 2 4 2 8" xfId="35108" xr:uid="{00000000-0005-0000-0000-000026890000}"/>
    <cellStyle name="Note 6 2 2 4 2 8 2" xfId="35109" xr:uid="{00000000-0005-0000-0000-000027890000}"/>
    <cellStyle name="Note 6 2 2 4 2 8 2 2" xfId="35110" xr:uid="{00000000-0005-0000-0000-000028890000}"/>
    <cellStyle name="Note 6 2 2 4 2 8 3" xfId="35111" xr:uid="{00000000-0005-0000-0000-000029890000}"/>
    <cellStyle name="Note 6 2 2 4 2 9" xfId="35112" xr:uid="{00000000-0005-0000-0000-00002A890000}"/>
    <cellStyle name="Note 6 2 2 4 2 9 2" xfId="35113" xr:uid="{00000000-0005-0000-0000-00002B890000}"/>
    <cellStyle name="Note 6 2 2 4 2 9 2 2" xfId="35114" xr:uid="{00000000-0005-0000-0000-00002C890000}"/>
    <cellStyle name="Note 6 2 2 4 2 9 3" xfId="35115" xr:uid="{00000000-0005-0000-0000-00002D890000}"/>
    <cellStyle name="Note 6 2 2 4 20" xfId="35116" xr:uid="{00000000-0005-0000-0000-00002E890000}"/>
    <cellStyle name="Note 6 2 2 4 20 2" xfId="35117" xr:uid="{00000000-0005-0000-0000-00002F890000}"/>
    <cellStyle name="Note 6 2 2 4 20 2 2" xfId="35118" xr:uid="{00000000-0005-0000-0000-000030890000}"/>
    <cellStyle name="Note 6 2 2 4 20 3" xfId="35119" xr:uid="{00000000-0005-0000-0000-000031890000}"/>
    <cellStyle name="Note 6 2 2 4 21" xfId="35120" xr:uid="{00000000-0005-0000-0000-000032890000}"/>
    <cellStyle name="Note 6 2 2 4 21 2" xfId="35121" xr:uid="{00000000-0005-0000-0000-000033890000}"/>
    <cellStyle name="Note 6 2 2 4 21 2 2" xfId="35122" xr:uid="{00000000-0005-0000-0000-000034890000}"/>
    <cellStyle name="Note 6 2 2 4 21 3" xfId="35123" xr:uid="{00000000-0005-0000-0000-000035890000}"/>
    <cellStyle name="Note 6 2 2 4 22" xfId="35124" xr:uid="{00000000-0005-0000-0000-000036890000}"/>
    <cellStyle name="Note 6 2 2 4 22 2" xfId="35125" xr:uid="{00000000-0005-0000-0000-000037890000}"/>
    <cellStyle name="Note 6 2 2 4 23" xfId="35126" xr:uid="{00000000-0005-0000-0000-000038890000}"/>
    <cellStyle name="Note 6 2 2 4 24" xfId="35127" xr:uid="{00000000-0005-0000-0000-000039890000}"/>
    <cellStyle name="Note 6 2 2 4 3" xfId="35128" xr:uid="{00000000-0005-0000-0000-00003A890000}"/>
    <cellStyle name="Note 6 2 2 4 3 2" xfId="35129" xr:uid="{00000000-0005-0000-0000-00003B890000}"/>
    <cellStyle name="Note 6 2 2 4 3 2 2" xfId="35130" xr:uid="{00000000-0005-0000-0000-00003C890000}"/>
    <cellStyle name="Note 6 2 2 4 3 3" xfId="35131" xr:uid="{00000000-0005-0000-0000-00003D890000}"/>
    <cellStyle name="Note 6 2 2 4 3 4" xfId="35132" xr:uid="{00000000-0005-0000-0000-00003E890000}"/>
    <cellStyle name="Note 6 2 2 4 4" xfId="35133" xr:uid="{00000000-0005-0000-0000-00003F890000}"/>
    <cellStyle name="Note 6 2 2 4 4 2" xfId="35134" xr:uid="{00000000-0005-0000-0000-000040890000}"/>
    <cellStyle name="Note 6 2 2 4 4 2 2" xfId="35135" xr:uid="{00000000-0005-0000-0000-000041890000}"/>
    <cellStyle name="Note 6 2 2 4 4 3" xfId="35136" xr:uid="{00000000-0005-0000-0000-000042890000}"/>
    <cellStyle name="Note 6 2 2 4 4 4" xfId="35137" xr:uid="{00000000-0005-0000-0000-000043890000}"/>
    <cellStyle name="Note 6 2 2 4 5" xfId="35138" xr:uid="{00000000-0005-0000-0000-000044890000}"/>
    <cellStyle name="Note 6 2 2 4 5 2" xfId="35139" xr:uid="{00000000-0005-0000-0000-000045890000}"/>
    <cellStyle name="Note 6 2 2 4 5 2 2" xfId="35140" xr:uid="{00000000-0005-0000-0000-000046890000}"/>
    <cellStyle name="Note 6 2 2 4 5 3" xfId="35141" xr:uid="{00000000-0005-0000-0000-000047890000}"/>
    <cellStyle name="Note 6 2 2 4 6" xfId="35142" xr:uid="{00000000-0005-0000-0000-000048890000}"/>
    <cellStyle name="Note 6 2 2 4 6 2" xfId="35143" xr:uid="{00000000-0005-0000-0000-000049890000}"/>
    <cellStyle name="Note 6 2 2 4 6 2 2" xfId="35144" xr:uid="{00000000-0005-0000-0000-00004A890000}"/>
    <cellStyle name="Note 6 2 2 4 6 3" xfId="35145" xr:uid="{00000000-0005-0000-0000-00004B890000}"/>
    <cellStyle name="Note 6 2 2 4 7" xfId="35146" xr:uid="{00000000-0005-0000-0000-00004C890000}"/>
    <cellStyle name="Note 6 2 2 4 7 2" xfId="35147" xr:uid="{00000000-0005-0000-0000-00004D890000}"/>
    <cellStyle name="Note 6 2 2 4 7 2 2" xfId="35148" xr:uid="{00000000-0005-0000-0000-00004E890000}"/>
    <cellStyle name="Note 6 2 2 4 7 3" xfId="35149" xr:uid="{00000000-0005-0000-0000-00004F890000}"/>
    <cellStyle name="Note 6 2 2 4 8" xfId="35150" xr:uid="{00000000-0005-0000-0000-000050890000}"/>
    <cellStyle name="Note 6 2 2 4 8 2" xfId="35151" xr:uid="{00000000-0005-0000-0000-000051890000}"/>
    <cellStyle name="Note 6 2 2 4 8 2 2" xfId="35152" xr:uid="{00000000-0005-0000-0000-000052890000}"/>
    <cellStyle name="Note 6 2 2 4 8 3" xfId="35153" xr:uid="{00000000-0005-0000-0000-000053890000}"/>
    <cellStyle name="Note 6 2 2 4 9" xfId="35154" xr:uid="{00000000-0005-0000-0000-000054890000}"/>
    <cellStyle name="Note 6 2 2 4 9 2" xfId="35155" xr:uid="{00000000-0005-0000-0000-000055890000}"/>
    <cellStyle name="Note 6 2 2 4 9 2 2" xfId="35156" xr:uid="{00000000-0005-0000-0000-000056890000}"/>
    <cellStyle name="Note 6 2 2 4 9 3" xfId="35157" xr:uid="{00000000-0005-0000-0000-000057890000}"/>
    <cellStyle name="Note 6 2 2 5" xfId="35158" xr:uid="{00000000-0005-0000-0000-000058890000}"/>
    <cellStyle name="Note 6 2 2 5 10" xfId="35159" xr:uid="{00000000-0005-0000-0000-000059890000}"/>
    <cellStyle name="Note 6 2 2 5 10 2" xfId="35160" xr:uid="{00000000-0005-0000-0000-00005A890000}"/>
    <cellStyle name="Note 6 2 2 5 10 2 2" xfId="35161" xr:uid="{00000000-0005-0000-0000-00005B890000}"/>
    <cellStyle name="Note 6 2 2 5 10 3" xfId="35162" xr:uid="{00000000-0005-0000-0000-00005C890000}"/>
    <cellStyle name="Note 6 2 2 5 11" xfId="35163" xr:uid="{00000000-0005-0000-0000-00005D890000}"/>
    <cellStyle name="Note 6 2 2 5 11 2" xfId="35164" xr:uid="{00000000-0005-0000-0000-00005E890000}"/>
    <cellStyle name="Note 6 2 2 5 11 2 2" xfId="35165" xr:uid="{00000000-0005-0000-0000-00005F890000}"/>
    <cellStyle name="Note 6 2 2 5 11 3" xfId="35166" xr:uid="{00000000-0005-0000-0000-000060890000}"/>
    <cellStyle name="Note 6 2 2 5 12" xfId="35167" xr:uid="{00000000-0005-0000-0000-000061890000}"/>
    <cellStyle name="Note 6 2 2 5 12 2" xfId="35168" xr:uid="{00000000-0005-0000-0000-000062890000}"/>
    <cellStyle name="Note 6 2 2 5 12 2 2" xfId="35169" xr:uid="{00000000-0005-0000-0000-000063890000}"/>
    <cellStyle name="Note 6 2 2 5 12 3" xfId="35170" xr:uid="{00000000-0005-0000-0000-000064890000}"/>
    <cellStyle name="Note 6 2 2 5 13" xfId="35171" xr:uid="{00000000-0005-0000-0000-000065890000}"/>
    <cellStyle name="Note 6 2 2 5 13 2" xfId="35172" xr:uid="{00000000-0005-0000-0000-000066890000}"/>
    <cellStyle name="Note 6 2 2 5 13 2 2" xfId="35173" xr:uid="{00000000-0005-0000-0000-000067890000}"/>
    <cellStyle name="Note 6 2 2 5 13 3" xfId="35174" xr:uid="{00000000-0005-0000-0000-000068890000}"/>
    <cellStyle name="Note 6 2 2 5 14" xfId="35175" xr:uid="{00000000-0005-0000-0000-000069890000}"/>
    <cellStyle name="Note 6 2 2 5 14 2" xfId="35176" xr:uid="{00000000-0005-0000-0000-00006A890000}"/>
    <cellStyle name="Note 6 2 2 5 14 2 2" xfId="35177" xr:uid="{00000000-0005-0000-0000-00006B890000}"/>
    <cellStyle name="Note 6 2 2 5 14 3" xfId="35178" xr:uid="{00000000-0005-0000-0000-00006C890000}"/>
    <cellStyle name="Note 6 2 2 5 15" xfId="35179" xr:uid="{00000000-0005-0000-0000-00006D890000}"/>
    <cellStyle name="Note 6 2 2 5 15 2" xfId="35180" xr:uid="{00000000-0005-0000-0000-00006E890000}"/>
    <cellStyle name="Note 6 2 2 5 15 2 2" xfId="35181" xr:uid="{00000000-0005-0000-0000-00006F890000}"/>
    <cellStyle name="Note 6 2 2 5 15 3" xfId="35182" xr:uid="{00000000-0005-0000-0000-000070890000}"/>
    <cellStyle name="Note 6 2 2 5 16" xfId="35183" xr:uid="{00000000-0005-0000-0000-000071890000}"/>
    <cellStyle name="Note 6 2 2 5 16 2" xfId="35184" xr:uid="{00000000-0005-0000-0000-000072890000}"/>
    <cellStyle name="Note 6 2 2 5 16 2 2" xfId="35185" xr:uid="{00000000-0005-0000-0000-000073890000}"/>
    <cellStyle name="Note 6 2 2 5 16 3" xfId="35186" xr:uid="{00000000-0005-0000-0000-000074890000}"/>
    <cellStyle name="Note 6 2 2 5 17" xfId="35187" xr:uid="{00000000-0005-0000-0000-000075890000}"/>
    <cellStyle name="Note 6 2 2 5 17 2" xfId="35188" xr:uid="{00000000-0005-0000-0000-000076890000}"/>
    <cellStyle name="Note 6 2 2 5 17 2 2" xfId="35189" xr:uid="{00000000-0005-0000-0000-000077890000}"/>
    <cellStyle name="Note 6 2 2 5 17 3" xfId="35190" xr:uid="{00000000-0005-0000-0000-000078890000}"/>
    <cellStyle name="Note 6 2 2 5 18" xfId="35191" xr:uid="{00000000-0005-0000-0000-000079890000}"/>
    <cellStyle name="Note 6 2 2 5 18 2" xfId="35192" xr:uid="{00000000-0005-0000-0000-00007A890000}"/>
    <cellStyle name="Note 6 2 2 5 18 2 2" xfId="35193" xr:uid="{00000000-0005-0000-0000-00007B890000}"/>
    <cellStyle name="Note 6 2 2 5 18 3" xfId="35194" xr:uid="{00000000-0005-0000-0000-00007C890000}"/>
    <cellStyle name="Note 6 2 2 5 19" xfId="35195" xr:uid="{00000000-0005-0000-0000-00007D890000}"/>
    <cellStyle name="Note 6 2 2 5 19 2" xfId="35196" xr:uid="{00000000-0005-0000-0000-00007E890000}"/>
    <cellStyle name="Note 6 2 2 5 19 2 2" xfId="35197" xr:uid="{00000000-0005-0000-0000-00007F890000}"/>
    <cellStyle name="Note 6 2 2 5 19 3" xfId="35198" xr:uid="{00000000-0005-0000-0000-000080890000}"/>
    <cellStyle name="Note 6 2 2 5 2" xfId="35199" xr:uid="{00000000-0005-0000-0000-000081890000}"/>
    <cellStyle name="Note 6 2 2 5 2 2" xfId="35200" xr:uid="{00000000-0005-0000-0000-000082890000}"/>
    <cellStyle name="Note 6 2 2 5 2 2 2" xfId="35201" xr:uid="{00000000-0005-0000-0000-000083890000}"/>
    <cellStyle name="Note 6 2 2 5 2 3" xfId="35202" xr:uid="{00000000-0005-0000-0000-000084890000}"/>
    <cellStyle name="Note 6 2 2 5 2 4" xfId="35203" xr:uid="{00000000-0005-0000-0000-000085890000}"/>
    <cellStyle name="Note 6 2 2 5 20" xfId="35204" xr:uid="{00000000-0005-0000-0000-000086890000}"/>
    <cellStyle name="Note 6 2 2 5 20 2" xfId="35205" xr:uid="{00000000-0005-0000-0000-000087890000}"/>
    <cellStyle name="Note 6 2 2 5 20 2 2" xfId="35206" xr:uid="{00000000-0005-0000-0000-000088890000}"/>
    <cellStyle name="Note 6 2 2 5 20 3" xfId="35207" xr:uid="{00000000-0005-0000-0000-000089890000}"/>
    <cellStyle name="Note 6 2 2 5 21" xfId="35208" xr:uid="{00000000-0005-0000-0000-00008A890000}"/>
    <cellStyle name="Note 6 2 2 5 21 2" xfId="35209" xr:uid="{00000000-0005-0000-0000-00008B890000}"/>
    <cellStyle name="Note 6 2 2 5 22" xfId="35210" xr:uid="{00000000-0005-0000-0000-00008C890000}"/>
    <cellStyle name="Note 6 2 2 5 23" xfId="35211" xr:uid="{00000000-0005-0000-0000-00008D890000}"/>
    <cellStyle name="Note 6 2 2 5 3" xfId="35212" xr:uid="{00000000-0005-0000-0000-00008E890000}"/>
    <cellStyle name="Note 6 2 2 5 3 2" xfId="35213" xr:uid="{00000000-0005-0000-0000-00008F890000}"/>
    <cellStyle name="Note 6 2 2 5 3 2 2" xfId="35214" xr:uid="{00000000-0005-0000-0000-000090890000}"/>
    <cellStyle name="Note 6 2 2 5 3 3" xfId="35215" xr:uid="{00000000-0005-0000-0000-000091890000}"/>
    <cellStyle name="Note 6 2 2 5 4" xfId="35216" xr:uid="{00000000-0005-0000-0000-000092890000}"/>
    <cellStyle name="Note 6 2 2 5 4 2" xfId="35217" xr:uid="{00000000-0005-0000-0000-000093890000}"/>
    <cellStyle name="Note 6 2 2 5 4 2 2" xfId="35218" xr:uid="{00000000-0005-0000-0000-000094890000}"/>
    <cellStyle name="Note 6 2 2 5 4 3" xfId="35219" xr:uid="{00000000-0005-0000-0000-000095890000}"/>
    <cellStyle name="Note 6 2 2 5 5" xfId="35220" xr:uid="{00000000-0005-0000-0000-000096890000}"/>
    <cellStyle name="Note 6 2 2 5 5 2" xfId="35221" xr:uid="{00000000-0005-0000-0000-000097890000}"/>
    <cellStyle name="Note 6 2 2 5 5 2 2" xfId="35222" xr:uid="{00000000-0005-0000-0000-000098890000}"/>
    <cellStyle name="Note 6 2 2 5 5 3" xfId="35223" xr:uid="{00000000-0005-0000-0000-000099890000}"/>
    <cellStyle name="Note 6 2 2 5 6" xfId="35224" xr:uid="{00000000-0005-0000-0000-00009A890000}"/>
    <cellStyle name="Note 6 2 2 5 6 2" xfId="35225" xr:uid="{00000000-0005-0000-0000-00009B890000}"/>
    <cellStyle name="Note 6 2 2 5 6 2 2" xfId="35226" xr:uid="{00000000-0005-0000-0000-00009C890000}"/>
    <cellStyle name="Note 6 2 2 5 6 3" xfId="35227" xr:uid="{00000000-0005-0000-0000-00009D890000}"/>
    <cellStyle name="Note 6 2 2 5 7" xfId="35228" xr:uid="{00000000-0005-0000-0000-00009E890000}"/>
    <cellStyle name="Note 6 2 2 5 7 2" xfId="35229" xr:uid="{00000000-0005-0000-0000-00009F890000}"/>
    <cellStyle name="Note 6 2 2 5 7 2 2" xfId="35230" xr:uid="{00000000-0005-0000-0000-0000A0890000}"/>
    <cellStyle name="Note 6 2 2 5 7 3" xfId="35231" xr:uid="{00000000-0005-0000-0000-0000A1890000}"/>
    <cellStyle name="Note 6 2 2 5 8" xfId="35232" xr:uid="{00000000-0005-0000-0000-0000A2890000}"/>
    <cellStyle name="Note 6 2 2 5 8 2" xfId="35233" xr:uid="{00000000-0005-0000-0000-0000A3890000}"/>
    <cellStyle name="Note 6 2 2 5 8 2 2" xfId="35234" xr:uid="{00000000-0005-0000-0000-0000A4890000}"/>
    <cellStyle name="Note 6 2 2 5 8 3" xfId="35235" xr:uid="{00000000-0005-0000-0000-0000A5890000}"/>
    <cellStyle name="Note 6 2 2 5 9" xfId="35236" xr:uid="{00000000-0005-0000-0000-0000A6890000}"/>
    <cellStyle name="Note 6 2 2 5 9 2" xfId="35237" xr:uid="{00000000-0005-0000-0000-0000A7890000}"/>
    <cellStyle name="Note 6 2 2 5 9 2 2" xfId="35238" xr:uid="{00000000-0005-0000-0000-0000A8890000}"/>
    <cellStyle name="Note 6 2 2 5 9 3" xfId="35239" xr:uid="{00000000-0005-0000-0000-0000A9890000}"/>
    <cellStyle name="Note 6 2 2 6" xfId="35240" xr:uid="{00000000-0005-0000-0000-0000AA890000}"/>
    <cellStyle name="Note 6 2 2 6 2" xfId="35241" xr:uid="{00000000-0005-0000-0000-0000AB890000}"/>
    <cellStyle name="Note 6 2 2 6 2 2" xfId="35242" xr:uid="{00000000-0005-0000-0000-0000AC890000}"/>
    <cellStyle name="Note 6 2 2 6 3" xfId="35243" xr:uid="{00000000-0005-0000-0000-0000AD890000}"/>
    <cellStyle name="Note 6 2 2 6 4" xfId="35244" xr:uid="{00000000-0005-0000-0000-0000AE890000}"/>
    <cellStyle name="Note 6 2 2 7" xfId="35245" xr:uid="{00000000-0005-0000-0000-0000AF890000}"/>
    <cellStyle name="Note 6 2 2 7 2" xfId="35246" xr:uid="{00000000-0005-0000-0000-0000B0890000}"/>
    <cellStyle name="Note 6 2 2 7 2 2" xfId="35247" xr:uid="{00000000-0005-0000-0000-0000B1890000}"/>
    <cellStyle name="Note 6 2 2 7 3" xfId="35248" xr:uid="{00000000-0005-0000-0000-0000B2890000}"/>
    <cellStyle name="Note 6 2 2 8" xfId="35249" xr:uid="{00000000-0005-0000-0000-0000B3890000}"/>
    <cellStyle name="Note 6 2 2 8 2" xfId="35250" xr:uid="{00000000-0005-0000-0000-0000B4890000}"/>
    <cellStyle name="Note 6 2 2 8 2 2" xfId="35251" xr:uid="{00000000-0005-0000-0000-0000B5890000}"/>
    <cellStyle name="Note 6 2 2 8 3" xfId="35252" xr:uid="{00000000-0005-0000-0000-0000B6890000}"/>
    <cellStyle name="Note 6 2 2 9" xfId="35253" xr:uid="{00000000-0005-0000-0000-0000B7890000}"/>
    <cellStyle name="Note 6 2 2 9 2" xfId="35254" xr:uid="{00000000-0005-0000-0000-0000B8890000}"/>
    <cellStyle name="Note 6 2 2 9 2 2" xfId="35255" xr:uid="{00000000-0005-0000-0000-0000B9890000}"/>
    <cellStyle name="Note 6 2 2 9 3" xfId="35256" xr:uid="{00000000-0005-0000-0000-0000BA890000}"/>
    <cellStyle name="Note 6 2 20" xfId="35257" xr:uid="{00000000-0005-0000-0000-0000BB890000}"/>
    <cellStyle name="Note 6 2 20 2" xfId="35258" xr:uid="{00000000-0005-0000-0000-0000BC890000}"/>
    <cellStyle name="Note 6 2 20 2 2" xfId="35259" xr:uid="{00000000-0005-0000-0000-0000BD890000}"/>
    <cellStyle name="Note 6 2 20 3" xfId="35260" xr:uid="{00000000-0005-0000-0000-0000BE890000}"/>
    <cellStyle name="Note 6 2 21" xfId="35261" xr:uid="{00000000-0005-0000-0000-0000BF890000}"/>
    <cellStyle name="Note 6 2 21 2" xfId="35262" xr:uid="{00000000-0005-0000-0000-0000C0890000}"/>
    <cellStyle name="Note 6 2 21 2 2" xfId="35263" xr:uid="{00000000-0005-0000-0000-0000C1890000}"/>
    <cellStyle name="Note 6 2 21 3" xfId="35264" xr:uid="{00000000-0005-0000-0000-0000C2890000}"/>
    <cellStyle name="Note 6 2 22" xfId="35265" xr:uid="{00000000-0005-0000-0000-0000C3890000}"/>
    <cellStyle name="Note 6 2 22 2" xfId="35266" xr:uid="{00000000-0005-0000-0000-0000C4890000}"/>
    <cellStyle name="Note 6 2 23" xfId="35267" xr:uid="{00000000-0005-0000-0000-0000C5890000}"/>
    <cellStyle name="Note 6 2 24" xfId="35268" xr:uid="{00000000-0005-0000-0000-0000C6890000}"/>
    <cellStyle name="Note 6 2 25" xfId="35269" xr:uid="{00000000-0005-0000-0000-0000C7890000}"/>
    <cellStyle name="Note 6 2 26" xfId="35270" xr:uid="{00000000-0005-0000-0000-0000C8890000}"/>
    <cellStyle name="Note 6 2 27" xfId="35271" xr:uid="{00000000-0005-0000-0000-0000C9890000}"/>
    <cellStyle name="Note 6 2 3" xfId="35272" xr:uid="{00000000-0005-0000-0000-0000CA890000}"/>
    <cellStyle name="Note 6 2 3 10" xfId="35273" xr:uid="{00000000-0005-0000-0000-0000CB890000}"/>
    <cellStyle name="Note 6 2 3 10 2" xfId="35274" xr:uid="{00000000-0005-0000-0000-0000CC890000}"/>
    <cellStyle name="Note 6 2 3 10 2 2" xfId="35275" xr:uid="{00000000-0005-0000-0000-0000CD890000}"/>
    <cellStyle name="Note 6 2 3 10 3" xfId="35276" xr:uid="{00000000-0005-0000-0000-0000CE890000}"/>
    <cellStyle name="Note 6 2 3 11" xfId="35277" xr:uid="{00000000-0005-0000-0000-0000CF890000}"/>
    <cellStyle name="Note 6 2 3 11 2" xfId="35278" xr:uid="{00000000-0005-0000-0000-0000D0890000}"/>
    <cellStyle name="Note 6 2 3 11 2 2" xfId="35279" xr:uid="{00000000-0005-0000-0000-0000D1890000}"/>
    <cellStyle name="Note 6 2 3 11 3" xfId="35280" xr:uid="{00000000-0005-0000-0000-0000D2890000}"/>
    <cellStyle name="Note 6 2 3 12" xfId="35281" xr:uid="{00000000-0005-0000-0000-0000D3890000}"/>
    <cellStyle name="Note 6 2 3 12 2" xfId="35282" xr:uid="{00000000-0005-0000-0000-0000D4890000}"/>
    <cellStyle name="Note 6 2 3 12 2 2" xfId="35283" xr:uid="{00000000-0005-0000-0000-0000D5890000}"/>
    <cellStyle name="Note 6 2 3 12 3" xfId="35284" xr:uid="{00000000-0005-0000-0000-0000D6890000}"/>
    <cellStyle name="Note 6 2 3 13" xfId="35285" xr:uid="{00000000-0005-0000-0000-0000D7890000}"/>
    <cellStyle name="Note 6 2 3 13 2" xfId="35286" xr:uid="{00000000-0005-0000-0000-0000D8890000}"/>
    <cellStyle name="Note 6 2 3 13 2 2" xfId="35287" xr:uid="{00000000-0005-0000-0000-0000D9890000}"/>
    <cellStyle name="Note 6 2 3 13 3" xfId="35288" xr:uid="{00000000-0005-0000-0000-0000DA890000}"/>
    <cellStyle name="Note 6 2 3 14" xfId="35289" xr:uid="{00000000-0005-0000-0000-0000DB890000}"/>
    <cellStyle name="Note 6 2 3 14 2" xfId="35290" xr:uid="{00000000-0005-0000-0000-0000DC890000}"/>
    <cellStyle name="Note 6 2 3 14 2 2" xfId="35291" xr:uid="{00000000-0005-0000-0000-0000DD890000}"/>
    <cellStyle name="Note 6 2 3 14 3" xfId="35292" xr:uid="{00000000-0005-0000-0000-0000DE890000}"/>
    <cellStyle name="Note 6 2 3 15" xfId="35293" xr:uid="{00000000-0005-0000-0000-0000DF890000}"/>
    <cellStyle name="Note 6 2 3 15 2" xfId="35294" xr:uid="{00000000-0005-0000-0000-0000E0890000}"/>
    <cellStyle name="Note 6 2 3 15 2 2" xfId="35295" xr:uid="{00000000-0005-0000-0000-0000E1890000}"/>
    <cellStyle name="Note 6 2 3 15 3" xfId="35296" xr:uid="{00000000-0005-0000-0000-0000E2890000}"/>
    <cellStyle name="Note 6 2 3 16" xfId="35297" xr:uid="{00000000-0005-0000-0000-0000E3890000}"/>
    <cellStyle name="Note 6 2 3 16 2" xfId="35298" xr:uid="{00000000-0005-0000-0000-0000E4890000}"/>
    <cellStyle name="Note 6 2 3 16 2 2" xfId="35299" xr:uid="{00000000-0005-0000-0000-0000E5890000}"/>
    <cellStyle name="Note 6 2 3 16 3" xfId="35300" xr:uid="{00000000-0005-0000-0000-0000E6890000}"/>
    <cellStyle name="Note 6 2 3 17" xfId="35301" xr:uid="{00000000-0005-0000-0000-0000E7890000}"/>
    <cellStyle name="Note 6 2 3 17 2" xfId="35302" xr:uid="{00000000-0005-0000-0000-0000E8890000}"/>
    <cellStyle name="Note 6 2 3 17 2 2" xfId="35303" xr:uid="{00000000-0005-0000-0000-0000E9890000}"/>
    <cellStyle name="Note 6 2 3 17 3" xfId="35304" xr:uid="{00000000-0005-0000-0000-0000EA890000}"/>
    <cellStyle name="Note 6 2 3 18" xfId="35305" xr:uid="{00000000-0005-0000-0000-0000EB890000}"/>
    <cellStyle name="Note 6 2 3 18 2" xfId="35306" xr:uid="{00000000-0005-0000-0000-0000EC890000}"/>
    <cellStyle name="Note 6 2 3 19" xfId="35307" xr:uid="{00000000-0005-0000-0000-0000ED890000}"/>
    <cellStyle name="Note 6 2 3 2" xfId="35308" xr:uid="{00000000-0005-0000-0000-0000EE890000}"/>
    <cellStyle name="Note 6 2 3 2 10" xfId="35309" xr:uid="{00000000-0005-0000-0000-0000EF890000}"/>
    <cellStyle name="Note 6 2 3 2 10 2" xfId="35310" xr:uid="{00000000-0005-0000-0000-0000F0890000}"/>
    <cellStyle name="Note 6 2 3 2 10 2 2" xfId="35311" xr:uid="{00000000-0005-0000-0000-0000F1890000}"/>
    <cellStyle name="Note 6 2 3 2 10 3" xfId="35312" xr:uid="{00000000-0005-0000-0000-0000F2890000}"/>
    <cellStyle name="Note 6 2 3 2 11" xfId="35313" xr:uid="{00000000-0005-0000-0000-0000F3890000}"/>
    <cellStyle name="Note 6 2 3 2 11 2" xfId="35314" xr:uid="{00000000-0005-0000-0000-0000F4890000}"/>
    <cellStyle name="Note 6 2 3 2 11 2 2" xfId="35315" xr:uid="{00000000-0005-0000-0000-0000F5890000}"/>
    <cellStyle name="Note 6 2 3 2 11 3" xfId="35316" xr:uid="{00000000-0005-0000-0000-0000F6890000}"/>
    <cellStyle name="Note 6 2 3 2 12" xfId="35317" xr:uid="{00000000-0005-0000-0000-0000F7890000}"/>
    <cellStyle name="Note 6 2 3 2 12 2" xfId="35318" xr:uid="{00000000-0005-0000-0000-0000F8890000}"/>
    <cellStyle name="Note 6 2 3 2 12 2 2" xfId="35319" xr:uid="{00000000-0005-0000-0000-0000F9890000}"/>
    <cellStyle name="Note 6 2 3 2 12 3" xfId="35320" xr:uid="{00000000-0005-0000-0000-0000FA890000}"/>
    <cellStyle name="Note 6 2 3 2 13" xfId="35321" xr:uid="{00000000-0005-0000-0000-0000FB890000}"/>
    <cellStyle name="Note 6 2 3 2 13 2" xfId="35322" xr:uid="{00000000-0005-0000-0000-0000FC890000}"/>
    <cellStyle name="Note 6 2 3 2 13 2 2" xfId="35323" xr:uid="{00000000-0005-0000-0000-0000FD890000}"/>
    <cellStyle name="Note 6 2 3 2 13 3" xfId="35324" xr:uid="{00000000-0005-0000-0000-0000FE890000}"/>
    <cellStyle name="Note 6 2 3 2 14" xfId="35325" xr:uid="{00000000-0005-0000-0000-0000FF890000}"/>
    <cellStyle name="Note 6 2 3 2 14 2" xfId="35326" xr:uid="{00000000-0005-0000-0000-0000008A0000}"/>
    <cellStyle name="Note 6 2 3 2 14 2 2" xfId="35327" xr:uid="{00000000-0005-0000-0000-0000018A0000}"/>
    <cellStyle name="Note 6 2 3 2 14 3" xfId="35328" xr:uid="{00000000-0005-0000-0000-0000028A0000}"/>
    <cellStyle name="Note 6 2 3 2 15" xfId="35329" xr:uid="{00000000-0005-0000-0000-0000038A0000}"/>
    <cellStyle name="Note 6 2 3 2 15 2" xfId="35330" xr:uid="{00000000-0005-0000-0000-0000048A0000}"/>
    <cellStyle name="Note 6 2 3 2 15 2 2" xfId="35331" xr:uid="{00000000-0005-0000-0000-0000058A0000}"/>
    <cellStyle name="Note 6 2 3 2 15 3" xfId="35332" xr:uid="{00000000-0005-0000-0000-0000068A0000}"/>
    <cellStyle name="Note 6 2 3 2 16" xfId="35333" xr:uid="{00000000-0005-0000-0000-0000078A0000}"/>
    <cellStyle name="Note 6 2 3 2 16 2" xfId="35334" xr:uid="{00000000-0005-0000-0000-0000088A0000}"/>
    <cellStyle name="Note 6 2 3 2 16 2 2" xfId="35335" xr:uid="{00000000-0005-0000-0000-0000098A0000}"/>
    <cellStyle name="Note 6 2 3 2 16 3" xfId="35336" xr:uid="{00000000-0005-0000-0000-00000A8A0000}"/>
    <cellStyle name="Note 6 2 3 2 17" xfId="35337" xr:uid="{00000000-0005-0000-0000-00000B8A0000}"/>
    <cellStyle name="Note 6 2 3 2 17 2" xfId="35338" xr:uid="{00000000-0005-0000-0000-00000C8A0000}"/>
    <cellStyle name="Note 6 2 3 2 17 2 2" xfId="35339" xr:uid="{00000000-0005-0000-0000-00000D8A0000}"/>
    <cellStyle name="Note 6 2 3 2 17 3" xfId="35340" xr:uid="{00000000-0005-0000-0000-00000E8A0000}"/>
    <cellStyle name="Note 6 2 3 2 18" xfId="35341" xr:uid="{00000000-0005-0000-0000-00000F8A0000}"/>
    <cellStyle name="Note 6 2 3 2 18 2" xfId="35342" xr:uid="{00000000-0005-0000-0000-0000108A0000}"/>
    <cellStyle name="Note 6 2 3 2 18 2 2" xfId="35343" xr:uid="{00000000-0005-0000-0000-0000118A0000}"/>
    <cellStyle name="Note 6 2 3 2 18 3" xfId="35344" xr:uid="{00000000-0005-0000-0000-0000128A0000}"/>
    <cellStyle name="Note 6 2 3 2 19" xfId="35345" xr:uid="{00000000-0005-0000-0000-0000138A0000}"/>
    <cellStyle name="Note 6 2 3 2 19 2" xfId="35346" xr:uid="{00000000-0005-0000-0000-0000148A0000}"/>
    <cellStyle name="Note 6 2 3 2 19 2 2" xfId="35347" xr:uid="{00000000-0005-0000-0000-0000158A0000}"/>
    <cellStyle name="Note 6 2 3 2 19 3" xfId="35348" xr:uid="{00000000-0005-0000-0000-0000168A0000}"/>
    <cellStyle name="Note 6 2 3 2 2" xfId="35349" xr:uid="{00000000-0005-0000-0000-0000178A0000}"/>
    <cellStyle name="Note 6 2 3 2 2 2" xfId="35350" xr:uid="{00000000-0005-0000-0000-0000188A0000}"/>
    <cellStyle name="Note 6 2 3 2 2 2 2" xfId="35351" xr:uid="{00000000-0005-0000-0000-0000198A0000}"/>
    <cellStyle name="Note 6 2 3 2 2 2 2 2" xfId="35352" xr:uid="{00000000-0005-0000-0000-00001A8A0000}"/>
    <cellStyle name="Note 6 2 3 2 2 2 3" xfId="35353" xr:uid="{00000000-0005-0000-0000-00001B8A0000}"/>
    <cellStyle name="Note 6 2 3 2 2 2 4" xfId="35354" xr:uid="{00000000-0005-0000-0000-00001C8A0000}"/>
    <cellStyle name="Note 6 2 3 2 2 3" xfId="35355" xr:uid="{00000000-0005-0000-0000-00001D8A0000}"/>
    <cellStyle name="Note 6 2 3 2 2 3 2" xfId="35356" xr:uid="{00000000-0005-0000-0000-00001E8A0000}"/>
    <cellStyle name="Note 6 2 3 2 2 4" xfId="35357" xr:uid="{00000000-0005-0000-0000-00001F8A0000}"/>
    <cellStyle name="Note 6 2 3 2 2 5" xfId="35358" xr:uid="{00000000-0005-0000-0000-0000208A0000}"/>
    <cellStyle name="Note 6 2 3 2 20" xfId="35359" xr:uid="{00000000-0005-0000-0000-0000218A0000}"/>
    <cellStyle name="Note 6 2 3 2 20 2" xfId="35360" xr:uid="{00000000-0005-0000-0000-0000228A0000}"/>
    <cellStyle name="Note 6 2 3 2 20 2 2" xfId="35361" xr:uid="{00000000-0005-0000-0000-0000238A0000}"/>
    <cellStyle name="Note 6 2 3 2 20 3" xfId="35362" xr:uid="{00000000-0005-0000-0000-0000248A0000}"/>
    <cellStyle name="Note 6 2 3 2 21" xfId="35363" xr:uid="{00000000-0005-0000-0000-0000258A0000}"/>
    <cellStyle name="Note 6 2 3 2 21 2" xfId="35364" xr:uid="{00000000-0005-0000-0000-0000268A0000}"/>
    <cellStyle name="Note 6 2 3 2 22" xfId="35365" xr:uid="{00000000-0005-0000-0000-0000278A0000}"/>
    <cellStyle name="Note 6 2 3 2 23" xfId="35366" xr:uid="{00000000-0005-0000-0000-0000288A0000}"/>
    <cellStyle name="Note 6 2 3 2 3" xfId="35367" xr:uid="{00000000-0005-0000-0000-0000298A0000}"/>
    <cellStyle name="Note 6 2 3 2 3 2" xfId="35368" xr:uid="{00000000-0005-0000-0000-00002A8A0000}"/>
    <cellStyle name="Note 6 2 3 2 3 2 2" xfId="35369" xr:uid="{00000000-0005-0000-0000-00002B8A0000}"/>
    <cellStyle name="Note 6 2 3 2 3 2 3" xfId="35370" xr:uid="{00000000-0005-0000-0000-00002C8A0000}"/>
    <cellStyle name="Note 6 2 3 2 3 3" xfId="35371" xr:uid="{00000000-0005-0000-0000-00002D8A0000}"/>
    <cellStyle name="Note 6 2 3 2 3 3 2" xfId="35372" xr:uid="{00000000-0005-0000-0000-00002E8A0000}"/>
    <cellStyle name="Note 6 2 3 2 3 4" xfId="35373" xr:uid="{00000000-0005-0000-0000-00002F8A0000}"/>
    <cellStyle name="Note 6 2 3 2 4" xfId="35374" xr:uid="{00000000-0005-0000-0000-0000308A0000}"/>
    <cellStyle name="Note 6 2 3 2 4 2" xfId="35375" xr:uid="{00000000-0005-0000-0000-0000318A0000}"/>
    <cellStyle name="Note 6 2 3 2 4 2 2" xfId="35376" xr:uid="{00000000-0005-0000-0000-0000328A0000}"/>
    <cellStyle name="Note 6 2 3 2 4 3" xfId="35377" xr:uid="{00000000-0005-0000-0000-0000338A0000}"/>
    <cellStyle name="Note 6 2 3 2 4 4" xfId="35378" xr:uid="{00000000-0005-0000-0000-0000348A0000}"/>
    <cellStyle name="Note 6 2 3 2 5" xfId="35379" xr:uid="{00000000-0005-0000-0000-0000358A0000}"/>
    <cellStyle name="Note 6 2 3 2 5 2" xfId="35380" xr:uid="{00000000-0005-0000-0000-0000368A0000}"/>
    <cellStyle name="Note 6 2 3 2 5 2 2" xfId="35381" xr:uid="{00000000-0005-0000-0000-0000378A0000}"/>
    <cellStyle name="Note 6 2 3 2 5 3" xfId="35382" xr:uid="{00000000-0005-0000-0000-0000388A0000}"/>
    <cellStyle name="Note 6 2 3 2 5 4" xfId="35383" xr:uid="{00000000-0005-0000-0000-0000398A0000}"/>
    <cellStyle name="Note 6 2 3 2 6" xfId="35384" xr:uid="{00000000-0005-0000-0000-00003A8A0000}"/>
    <cellStyle name="Note 6 2 3 2 6 2" xfId="35385" xr:uid="{00000000-0005-0000-0000-00003B8A0000}"/>
    <cellStyle name="Note 6 2 3 2 6 2 2" xfId="35386" xr:uid="{00000000-0005-0000-0000-00003C8A0000}"/>
    <cellStyle name="Note 6 2 3 2 6 3" xfId="35387" xr:uid="{00000000-0005-0000-0000-00003D8A0000}"/>
    <cellStyle name="Note 6 2 3 2 7" xfId="35388" xr:uid="{00000000-0005-0000-0000-00003E8A0000}"/>
    <cellStyle name="Note 6 2 3 2 7 2" xfId="35389" xr:uid="{00000000-0005-0000-0000-00003F8A0000}"/>
    <cellStyle name="Note 6 2 3 2 7 2 2" xfId="35390" xr:uid="{00000000-0005-0000-0000-0000408A0000}"/>
    <cellStyle name="Note 6 2 3 2 7 3" xfId="35391" xr:uid="{00000000-0005-0000-0000-0000418A0000}"/>
    <cellStyle name="Note 6 2 3 2 8" xfId="35392" xr:uid="{00000000-0005-0000-0000-0000428A0000}"/>
    <cellStyle name="Note 6 2 3 2 8 2" xfId="35393" xr:uid="{00000000-0005-0000-0000-0000438A0000}"/>
    <cellStyle name="Note 6 2 3 2 8 2 2" xfId="35394" xr:uid="{00000000-0005-0000-0000-0000448A0000}"/>
    <cellStyle name="Note 6 2 3 2 8 3" xfId="35395" xr:uid="{00000000-0005-0000-0000-0000458A0000}"/>
    <cellStyle name="Note 6 2 3 2 9" xfId="35396" xr:uid="{00000000-0005-0000-0000-0000468A0000}"/>
    <cellStyle name="Note 6 2 3 2 9 2" xfId="35397" xr:uid="{00000000-0005-0000-0000-0000478A0000}"/>
    <cellStyle name="Note 6 2 3 2 9 2 2" xfId="35398" xr:uid="{00000000-0005-0000-0000-0000488A0000}"/>
    <cellStyle name="Note 6 2 3 2 9 3" xfId="35399" xr:uid="{00000000-0005-0000-0000-0000498A0000}"/>
    <cellStyle name="Note 6 2 3 20" xfId="35400" xr:uid="{00000000-0005-0000-0000-00004A8A0000}"/>
    <cellStyle name="Note 6 2 3 3" xfId="35401" xr:uid="{00000000-0005-0000-0000-00004B8A0000}"/>
    <cellStyle name="Note 6 2 3 3 2" xfId="35402" xr:uid="{00000000-0005-0000-0000-00004C8A0000}"/>
    <cellStyle name="Note 6 2 3 3 2 2" xfId="35403" xr:uid="{00000000-0005-0000-0000-00004D8A0000}"/>
    <cellStyle name="Note 6 2 3 3 2 2 2" xfId="35404" xr:uid="{00000000-0005-0000-0000-00004E8A0000}"/>
    <cellStyle name="Note 6 2 3 3 2 3" xfId="35405" xr:uid="{00000000-0005-0000-0000-00004F8A0000}"/>
    <cellStyle name="Note 6 2 3 3 2 4" xfId="35406" xr:uid="{00000000-0005-0000-0000-0000508A0000}"/>
    <cellStyle name="Note 6 2 3 3 3" xfId="35407" xr:uid="{00000000-0005-0000-0000-0000518A0000}"/>
    <cellStyle name="Note 6 2 3 3 3 2" xfId="35408" xr:uid="{00000000-0005-0000-0000-0000528A0000}"/>
    <cellStyle name="Note 6 2 3 3 4" xfId="35409" xr:uid="{00000000-0005-0000-0000-0000538A0000}"/>
    <cellStyle name="Note 6 2 3 3 5" xfId="35410" xr:uid="{00000000-0005-0000-0000-0000548A0000}"/>
    <cellStyle name="Note 6 2 3 4" xfId="35411" xr:uid="{00000000-0005-0000-0000-0000558A0000}"/>
    <cellStyle name="Note 6 2 3 4 2" xfId="35412" xr:uid="{00000000-0005-0000-0000-0000568A0000}"/>
    <cellStyle name="Note 6 2 3 4 2 2" xfId="35413" xr:uid="{00000000-0005-0000-0000-0000578A0000}"/>
    <cellStyle name="Note 6 2 3 4 2 3" xfId="35414" xr:uid="{00000000-0005-0000-0000-0000588A0000}"/>
    <cellStyle name="Note 6 2 3 4 3" xfId="35415" xr:uid="{00000000-0005-0000-0000-0000598A0000}"/>
    <cellStyle name="Note 6 2 3 4 3 2" xfId="35416" xr:uid="{00000000-0005-0000-0000-00005A8A0000}"/>
    <cellStyle name="Note 6 2 3 4 4" xfId="35417" xr:uid="{00000000-0005-0000-0000-00005B8A0000}"/>
    <cellStyle name="Note 6 2 3 5" xfId="35418" xr:uid="{00000000-0005-0000-0000-00005C8A0000}"/>
    <cellStyle name="Note 6 2 3 5 2" xfId="35419" xr:uid="{00000000-0005-0000-0000-00005D8A0000}"/>
    <cellStyle name="Note 6 2 3 5 2 2" xfId="35420" xr:uid="{00000000-0005-0000-0000-00005E8A0000}"/>
    <cellStyle name="Note 6 2 3 5 2 3" xfId="35421" xr:uid="{00000000-0005-0000-0000-00005F8A0000}"/>
    <cellStyle name="Note 6 2 3 5 3" xfId="35422" xr:uid="{00000000-0005-0000-0000-0000608A0000}"/>
    <cellStyle name="Note 6 2 3 5 4" xfId="35423" xr:uid="{00000000-0005-0000-0000-0000618A0000}"/>
    <cellStyle name="Note 6 2 3 6" xfId="35424" xr:uid="{00000000-0005-0000-0000-0000628A0000}"/>
    <cellStyle name="Note 6 2 3 6 2" xfId="35425" xr:uid="{00000000-0005-0000-0000-0000638A0000}"/>
    <cellStyle name="Note 6 2 3 6 2 2" xfId="35426" xr:uid="{00000000-0005-0000-0000-0000648A0000}"/>
    <cellStyle name="Note 6 2 3 6 3" xfId="35427" xr:uid="{00000000-0005-0000-0000-0000658A0000}"/>
    <cellStyle name="Note 6 2 3 6 4" xfId="35428" xr:uid="{00000000-0005-0000-0000-0000668A0000}"/>
    <cellStyle name="Note 6 2 3 7" xfId="35429" xr:uid="{00000000-0005-0000-0000-0000678A0000}"/>
    <cellStyle name="Note 6 2 3 7 2" xfId="35430" xr:uid="{00000000-0005-0000-0000-0000688A0000}"/>
    <cellStyle name="Note 6 2 3 7 2 2" xfId="35431" xr:uid="{00000000-0005-0000-0000-0000698A0000}"/>
    <cellStyle name="Note 6 2 3 7 3" xfId="35432" xr:uid="{00000000-0005-0000-0000-00006A8A0000}"/>
    <cellStyle name="Note 6 2 3 8" xfId="35433" xr:uid="{00000000-0005-0000-0000-00006B8A0000}"/>
    <cellStyle name="Note 6 2 3 8 2" xfId="35434" xr:uid="{00000000-0005-0000-0000-00006C8A0000}"/>
    <cellStyle name="Note 6 2 3 8 2 2" xfId="35435" xr:uid="{00000000-0005-0000-0000-00006D8A0000}"/>
    <cellStyle name="Note 6 2 3 8 3" xfId="35436" xr:uid="{00000000-0005-0000-0000-00006E8A0000}"/>
    <cellStyle name="Note 6 2 3 9" xfId="35437" xr:uid="{00000000-0005-0000-0000-00006F8A0000}"/>
    <cellStyle name="Note 6 2 3 9 2" xfId="35438" xr:uid="{00000000-0005-0000-0000-0000708A0000}"/>
    <cellStyle name="Note 6 2 3 9 2 2" xfId="35439" xr:uid="{00000000-0005-0000-0000-0000718A0000}"/>
    <cellStyle name="Note 6 2 3 9 3" xfId="35440" xr:uid="{00000000-0005-0000-0000-0000728A0000}"/>
    <cellStyle name="Note 6 2 4" xfId="35441" xr:uid="{00000000-0005-0000-0000-0000738A0000}"/>
    <cellStyle name="Note 6 2 4 10" xfId="35442" xr:uid="{00000000-0005-0000-0000-0000748A0000}"/>
    <cellStyle name="Note 6 2 4 10 2" xfId="35443" xr:uid="{00000000-0005-0000-0000-0000758A0000}"/>
    <cellStyle name="Note 6 2 4 10 2 2" xfId="35444" xr:uid="{00000000-0005-0000-0000-0000768A0000}"/>
    <cellStyle name="Note 6 2 4 10 3" xfId="35445" xr:uid="{00000000-0005-0000-0000-0000778A0000}"/>
    <cellStyle name="Note 6 2 4 11" xfId="35446" xr:uid="{00000000-0005-0000-0000-0000788A0000}"/>
    <cellStyle name="Note 6 2 4 11 2" xfId="35447" xr:uid="{00000000-0005-0000-0000-0000798A0000}"/>
    <cellStyle name="Note 6 2 4 11 2 2" xfId="35448" xr:uid="{00000000-0005-0000-0000-00007A8A0000}"/>
    <cellStyle name="Note 6 2 4 11 3" xfId="35449" xr:uid="{00000000-0005-0000-0000-00007B8A0000}"/>
    <cellStyle name="Note 6 2 4 12" xfId="35450" xr:uid="{00000000-0005-0000-0000-00007C8A0000}"/>
    <cellStyle name="Note 6 2 4 12 2" xfId="35451" xr:uid="{00000000-0005-0000-0000-00007D8A0000}"/>
    <cellStyle name="Note 6 2 4 12 2 2" xfId="35452" xr:uid="{00000000-0005-0000-0000-00007E8A0000}"/>
    <cellStyle name="Note 6 2 4 12 3" xfId="35453" xr:uid="{00000000-0005-0000-0000-00007F8A0000}"/>
    <cellStyle name="Note 6 2 4 13" xfId="35454" xr:uid="{00000000-0005-0000-0000-0000808A0000}"/>
    <cellStyle name="Note 6 2 4 13 2" xfId="35455" xr:uid="{00000000-0005-0000-0000-0000818A0000}"/>
    <cellStyle name="Note 6 2 4 13 2 2" xfId="35456" xr:uid="{00000000-0005-0000-0000-0000828A0000}"/>
    <cellStyle name="Note 6 2 4 13 3" xfId="35457" xr:uid="{00000000-0005-0000-0000-0000838A0000}"/>
    <cellStyle name="Note 6 2 4 14" xfId="35458" xr:uid="{00000000-0005-0000-0000-0000848A0000}"/>
    <cellStyle name="Note 6 2 4 14 2" xfId="35459" xr:uid="{00000000-0005-0000-0000-0000858A0000}"/>
    <cellStyle name="Note 6 2 4 14 2 2" xfId="35460" xr:uid="{00000000-0005-0000-0000-0000868A0000}"/>
    <cellStyle name="Note 6 2 4 14 3" xfId="35461" xr:uid="{00000000-0005-0000-0000-0000878A0000}"/>
    <cellStyle name="Note 6 2 4 15" xfId="35462" xr:uid="{00000000-0005-0000-0000-0000888A0000}"/>
    <cellStyle name="Note 6 2 4 15 2" xfId="35463" xr:uid="{00000000-0005-0000-0000-0000898A0000}"/>
    <cellStyle name="Note 6 2 4 15 2 2" xfId="35464" xr:uid="{00000000-0005-0000-0000-00008A8A0000}"/>
    <cellStyle name="Note 6 2 4 15 3" xfId="35465" xr:uid="{00000000-0005-0000-0000-00008B8A0000}"/>
    <cellStyle name="Note 6 2 4 16" xfId="35466" xr:uid="{00000000-0005-0000-0000-00008C8A0000}"/>
    <cellStyle name="Note 6 2 4 16 2" xfId="35467" xr:uid="{00000000-0005-0000-0000-00008D8A0000}"/>
    <cellStyle name="Note 6 2 4 16 2 2" xfId="35468" xr:uid="{00000000-0005-0000-0000-00008E8A0000}"/>
    <cellStyle name="Note 6 2 4 16 3" xfId="35469" xr:uid="{00000000-0005-0000-0000-00008F8A0000}"/>
    <cellStyle name="Note 6 2 4 17" xfId="35470" xr:uid="{00000000-0005-0000-0000-0000908A0000}"/>
    <cellStyle name="Note 6 2 4 17 2" xfId="35471" xr:uid="{00000000-0005-0000-0000-0000918A0000}"/>
    <cellStyle name="Note 6 2 4 17 2 2" xfId="35472" xr:uid="{00000000-0005-0000-0000-0000928A0000}"/>
    <cellStyle name="Note 6 2 4 17 3" xfId="35473" xr:uid="{00000000-0005-0000-0000-0000938A0000}"/>
    <cellStyle name="Note 6 2 4 18" xfId="35474" xr:uid="{00000000-0005-0000-0000-0000948A0000}"/>
    <cellStyle name="Note 6 2 4 18 2" xfId="35475" xr:uid="{00000000-0005-0000-0000-0000958A0000}"/>
    <cellStyle name="Note 6 2 4 19" xfId="35476" xr:uid="{00000000-0005-0000-0000-0000968A0000}"/>
    <cellStyle name="Note 6 2 4 2" xfId="35477" xr:uid="{00000000-0005-0000-0000-0000978A0000}"/>
    <cellStyle name="Note 6 2 4 2 10" xfId="35478" xr:uid="{00000000-0005-0000-0000-0000988A0000}"/>
    <cellStyle name="Note 6 2 4 2 10 2" xfId="35479" xr:uid="{00000000-0005-0000-0000-0000998A0000}"/>
    <cellStyle name="Note 6 2 4 2 10 2 2" xfId="35480" xr:uid="{00000000-0005-0000-0000-00009A8A0000}"/>
    <cellStyle name="Note 6 2 4 2 10 3" xfId="35481" xr:uid="{00000000-0005-0000-0000-00009B8A0000}"/>
    <cellStyle name="Note 6 2 4 2 11" xfId="35482" xr:uid="{00000000-0005-0000-0000-00009C8A0000}"/>
    <cellStyle name="Note 6 2 4 2 11 2" xfId="35483" xr:uid="{00000000-0005-0000-0000-00009D8A0000}"/>
    <cellStyle name="Note 6 2 4 2 11 2 2" xfId="35484" xr:uid="{00000000-0005-0000-0000-00009E8A0000}"/>
    <cellStyle name="Note 6 2 4 2 11 3" xfId="35485" xr:uid="{00000000-0005-0000-0000-00009F8A0000}"/>
    <cellStyle name="Note 6 2 4 2 12" xfId="35486" xr:uid="{00000000-0005-0000-0000-0000A08A0000}"/>
    <cellStyle name="Note 6 2 4 2 12 2" xfId="35487" xr:uid="{00000000-0005-0000-0000-0000A18A0000}"/>
    <cellStyle name="Note 6 2 4 2 12 2 2" xfId="35488" xr:uid="{00000000-0005-0000-0000-0000A28A0000}"/>
    <cellStyle name="Note 6 2 4 2 12 3" xfId="35489" xr:uid="{00000000-0005-0000-0000-0000A38A0000}"/>
    <cellStyle name="Note 6 2 4 2 13" xfId="35490" xr:uid="{00000000-0005-0000-0000-0000A48A0000}"/>
    <cellStyle name="Note 6 2 4 2 13 2" xfId="35491" xr:uid="{00000000-0005-0000-0000-0000A58A0000}"/>
    <cellStyle name="Note 6 2 4 2 13 2 2" xfId="35492" xr:uid="{00000000-0005-0000-0000-0000A68A0000}"/>
    <cellStyle name="Note 6 2 4 2 13 3" xfId="35493" xr:uid="{00000000-0005-0000-0000-0000A78A0000}"/>
    <cellStyle name="Note 6 2 4 2 14" xfId="35494" xr:uid="{00000000-0005-0000-0000-0000A88A0000}"/>
    <cellStyle name="Note 6 2 4 2 14 2" xfId="35495" xr:uid="{00000000-0005-0000-0000-0000A98A0000}"/>
    <cellStyle name="Note 6 2 4 2 14 2 2" xfId="35496" xr:uid="{00000000-0005-0000-0000-0000AA8A0000}"/>
    <cellStyle name="Note 6 2 4 2 14 3" xfId="35497" xr:uid="{00000000-0005-0000-0000-0000AB8A0000}"/>
    <cellStyle name="Note 6 2 4 2 15" xfId="35498" xr:uid="{00000000-0005-0000-0000-0000AC8A0000}"/>
    <cellStyle name="Note 6 2 4 2 15 2" xfId="35499" xr:uid="{00000000-0005-0000-0000-0000AD8A0000}"/>
    <cellStyle name="Note 6 2 4 2 15 2 2" xfId="35500" xr:uid="{00000000-0005-0000-0000-0000AE8A0000}"/>
    <cellStyle name="Note 6 2 4 2 15 3" xfId="35501" xr:uid="{00000000-0005-0000-0000-0000AF8A0000}"/>
    <cellStyle name="Note 6 2 4 2 16" xfId="35502" xr:uid="{00000000-0005-0000-0000-0000B08A0000}"/>
    <cellStyle name="Note 6 2 4 2 16 2" xfId="35503" xr:uid="{00000000-0005-0000-0000-0000B18A0000}"/>
    <cellStyle name="Note 6 2 4 2 16 2 2" xfId="35504" xr:uid="{00000000-0005-0000-0000-0000B28A0000}"/>
    <cellStyle name="Note 6 2 4 2 16 3" xfId="35505" xr:uid="{00000000-0005-0000-0000-0000B38A0000}"/>
    <cellStyle name="Note 6 2 4 2 17" xfId="35506" xr:uid="{00000000-0005-0000-0000-0000B48A0000}"/>
    <cellStyle name="Note 6 2 4 2 17 2" xfId="35507" xr:uid="{00000000-0005-0000-0000-0000B58A0000}"/>
    <cellStyle name="Note 6 2 4 2 17 2 2" xfId="35508" xr:uid="{00000000-0005-0000-0000-0000B68A0000}"/>
    <cellStyle name="Note 6 2 4 2 17 3" xfId="35509" xr:uid="{00000000-0005-0000-0000-0000B78A0000}"/>
    <cellStyle name="Note 6 2 4 2 18" xfId="35510" xr:uid="{00000000-0005-0000-0000-0000B88A0000}"/>
    <cellStyle name="Note 6 2 4 2 18 2" xfId="35511" xr:uid="{00000000-0005-0000-0000-0000B98A0000}"/>
    <cellStyle name="Note 6 2 4 2 18 2 2" xfId="35512" xr:uid="{00000000-0005-0000-0000-0000BA8A0000}"/>
    <cellStyle name="Note 6 2 4 2 18 3" xfId="35513" xr:uid="{00000000-0005-0000-0000-0000BB8A0000}"/>
    <cellStyle name="Note 6 2 4 2 19" xfId="35514" xr:uid="{00000000-0005-0000-0000-0000BC8A0000}"/>
    <cellStyle name="Note 6 2 4 2 19 2" xfId="35515" xr:uid="{00000000-0005-0000-0000-0000BD8A0000}"/>
    <cellStyle name="Note 6 2 4 2 19 2 2" xfId="35516" xr:uid="{00000000-0005-0000-0000-0000BE8A0000}"/>
    <cellStyle name="Note 6 2 4 2 19 3" xfId="35517" xr:uid="{00000000-0005-0000-0000-0000BF8A0000}"/>
    <cellStyle name="Note 6 2 4 2 2" xfId="35518" xr:uid="{00000000-0005-0000-0000-0000C08A0000}"/>
    <cellStyle name="Note 6 2 4 2 2 2" xfId="35519" xr:uid="{00000000-0005-0000-0000-0000C18A0000}"/>
    <cellStyle name="Note 6 2 4 2 2 2 2" xfId="35520" xr:uid="{00000000-0005-0000-0000-0000C28A0000}"/>
    <cellStyle name="Note 6 2 4 2 2 2 2 2" xfId="35521" xr:uid="{00000000-0005-0000-0000-0000C38A0000}"/>
    <cellStyle name="Note 6 2 4 2 2 2 3" xfId="35522" xr:uid="{00000000-0005-0000-0000-0000C48A0000}"/>
    <cellStyle name="Note 6 2 4 2 2 2 4" xfId="35523" xr:uid="{00000000-0005-0000-0000-0000C58A0000}"/>
    <cellStyle name="Note 6 2 4 2 2 3" xfId="35524" xr:uid="{00000000-0005-0000-0000-0000C68A0000}"/>
    <cellStyle name="Note 6 2 4 2 2 3 2" xfId="35525" xr:uid="{00000000-0005-0000-0000-0000C78A0000}"/>
    <cellStyle name="Note 6 2 4 2 2 4" xfId="35526" xr:uid="{00000000-0005-0000-0000-0000C88A0000}"/>
    <cellStyle name="Note 6 2 4 2 2 5" xfId="35527" xr:uid="{00000000-0005-0000-0000-0000C98A0000}"/>
    <cellStyle name="Note 6 2 4 2 20" xfId="35528" xr:uid="{00000000-0005-0000-0000-0000CA8A0000}"/>
    <cellStyle name="Note 6 2 4 2 20 2" xfId="35529" xr:uid="{00000000-0005-0000-0000-0000CB8A0000}"/>
    <cellStyle name="Note 6 2 4 2 20 2 2" xfId="35530" xr:uid="{00000000-0005-0000-0000-0000CC8A0000}"/>
    <cellStyle name="Note 6 2 4 2 20 3" xfId="35531" xr:uid="{00000000-0005-0000-0000-0000CD8A0000}"/>
    <cellStyle name="Note 6 2 4 2 21" xfId="35532" xr:uid="{00000000-0005-0000-0000-0000CE8A0000}"/>
    <cellStyle name="Note 6 2 4 2 21 2" xfId="35533" xr:uid="{00000000-0005-0000-0000-0000CF8A0000}"/>
    <cellStyle name="Note 6 2 4 2 22" xfId="35534" xr:uid="{00000000-0005-0000-0000-0000D08A0000}"/>
    <cellStyle name="Note 6 2 4 2 23" xfId="35535" xr:uid="{00000000-0005-0000-0000-0000D18A0000}"/>
    <cellStyle name="Note 6 2 4 2 3" xfId="35536" xr:uid="{00000000-0005-0000-0000-0000D28A0000}"/>
    <cellStyle name="Note 6 2 4 2 3 2" xfId="35537" xr:uid="{00000000-0005-0000-0000-0000D38A0000}"/>
    <cellStyle name="Note 6 2 4 2 3 2 2" xfId="35538" xr:uid="{00000000-0005-0000-0000-0000D48A0000}"/>
    <cellStyle name="Note 6 2 4 2 3 2 3" xfId="35539" xr:uid="{00000000-0005-0000-0000-0000D58A0000}"/>
    <cellStyle name="Note 6 2 4 2 3 3" xfId="35540" xr:uid="{00000000-0005-0000-0000-0000D68A0000}"/>
    <cellStyle name="Note 6 2 4 2 3 3 2" xfId="35541" xr:uid="{00000000-0005-0000-0000-0000D78A0000}"/>
    <cellStyle name="Note 6 2 4 2 3 4" xfId="35542" xr:uid="{00000000-0005-0000-0000-0000D88A0000}"/>
    <cellStyle name="Note 6 2 4 2 4" xfId="35543" xr:uid="{00000000-0005-0000-0000-0000D98A0000}"/>
    <cellStyle name="Note 6 2 4 2 4 2" xfId="35544" xr:uid="{00000000-0005-0000-0000-0000DA8A0000}"/>
    <cellStyle name="Note 6 2 4 2 4 2 2" xfId="35545" xr:uid="{00000000-0005-0000-0000-0000DB8A0000}"/>
    <cellStyle name="Note 6 2 4 2 4 3" xfId="35546" xr:uid="{00000000-0005-0000-0000-0000DC8A0000}"/>
    <cellStyle name="Note 6 2 4 2 4 4" xfId="35547" xr:uid="{00000000-0005-0000-0000-0000DD8A0000}"/>
    <cellStyle name="Note 6 2 4 2 5" xfId="35548" xr:uid="{00000000-0005-0000-0000-0000DE8A0000}"/>
    <cellStyle name="Note 6 2 4 2 5 2" xfId="35549" xr:uid="{00000000-0005-0000-0000-0000DF8A0000}"/>
    <cellStyle name="Note 6 2 4 2 5 2 2" xfId="35550" xr:uid="{00000000-0005-0000-0000-0000E08A0000}"/>
    <cellStyle name="Note 6 2 4 2 5 3" xfId="35551" xr:uid="{00000000-0005-0000-0000-0000E18A0000}"/>
    <cellStyle name="Note 6 2 4 2 5 4" xfId="35552" xr:uid="{00000000-0005-0000-0000-0000E28A0000}"/>
    <cellStyle name="Note 6 2 4 2 6" xfId="35553" xr:uid="{00000000-0005-0000-0000-0000E38A0000}"/>
    <cellStyle name="Note 6 2 4 2 6 2" xfId="35554" xr:uid="{00000000-0005-0000-0000-0000E48A0000}"/>
    <cellStyle name="Note 6 2 4 2 6 2 2" xfId="35555" xr:uid="{00000000-0005-0000-0000-0000E58A0000}"/>
    <cellStyle name="Note 6 2 4 2 6 3" xfId="35556" xr:uid="{00000000-0005-0000-0000-0000E68A0000}"/>
    <cellStyle name="Note 6 2 4 2 7" xfId="35557" xr:uid="{00000000-0005-0000-0000-0000E78A0000}"/>
    <cellStyle name="Note 6 2 4 2 7 2" xfId="35558" xr:uid="{00000000-0005-0000-0000-0000E88A0000}"/>
    <cellStyle name="Note 6 2 4 2 7 2 2" xfId="35559" xr:uid="{00000000-0005-0000-0000-0000E98A0000}"/>
    <cellStyle name="Note 6 2 4 2 7 3" xfId="35560" xr:uid="{00000000-0005-0000-0000-0000EA8A0000}"/>
    <cellStyle name="Note 6 2 4 2 8" xfId="35561" xr:uid="{00000000-0005-0000-0000-0000EB8A0000}"/>
    <cellStyle name="Note 6 2 4 2 8 2" xfId="35562" xr:uid="{00000000-0005-0000-0000-0000EC8A0000}"/>
    <cellStyle name="Note 6 2 4 2 8 2 2" xfId="35563" xr:uid="{00000000-0005-0000-0000-0000ED8A0000}"/>
    <cellStyle name="Note 6 2 4 2 8 3" xfId="35564" xr:uid="{00000000-0005-0000-0000-0000EE8A0000}"/>
    <cellStyle name="Note 6 2 4 2 9" xfId="35565" xr:uid="{00000000-0005-0000-0000-0000EF8A0000}"/>
    <cellStyle name="Note 6 2 4 2 9 2" xfId="35566" xr:uid="{00000000-0005-0000-0000-0000F08A0000}"/>
    <cellStyle name="Note 6 2 4 2 9 2 2" xfId="35567" xr:uid="{00000000-0005-0000-0000-0000F18A0000}"/>
    <cellStyle name="Note 6 2 4 2 9 3" xfId="35568" xr:uid="{00000000-0005-0000-0000-0000F28A0000}"/>
    <cellStyle name="Note 6 2 4 20" xfId="35569" xr:uid="{00000000-0005-0000-0000-0000F38A0000}"/>
    <cellStyle name="Note 6 2 4 3" xfId="35570" xr:uid="{00000000-0005-0000-0000-0000F48A0000}"/>
    <cellStyle name="Note 6 2 4 3 2" xfId="35571" xr:uid="{00000000-0005-0000-0000-0000F58A0000}"/>
    <cellStyle name="Note 6 2 4 3 2 2" xfId="35572" xr:uid="{00000000-0005-0000-0000-0000F68A0000}"/>
    <cellStyle name="Note 6 2 4 3 2 2 2" xfId="35573" xr:uid="{00000000-0005-0000-0000-0000F78A0000}"/>
    <cellStyle name="Note 6 2 4 3 2 3" xfId="35574" xr:uid="{00000000-0005-0000-0000-0000F88A0000}"/>
    <cellStyle name="Note 6 2 4 3 2 4" xfId="35575" xr:uid="{00000000-0005-0000-0000-0000F98A0000}"/>
    <cellStyle name="Note 6 2 4 3 3" xfId="35576" xr:uid="{00000000-0005-0000-0000-0000FA8A0000}"/>
    <cellStyle name="Note 6 2 4 3 3 2" xfId="35577" xr:uid="{00000000-0005-0000-0000-0000FB8A0000}"/>
    <cellStyle name="Note 6 2 4 3 4" xfId="35578" xr:uid="{00000000-0005-0000-0000-0000FC8A0000}"/>
    <cellStyle name="Note 6 2 4 3 5" xfId="35579" xr:uid="{00000000-0005-0000-0000-0000FD8A0000}"/>
    <cellStyle name="Note 6 2 4 4" xfId="35580" xr:uid="{00000000-0005-0000-0000-0000FE8A0000}"/>
    <cellStyle name="Note 6 2 4 4 2" xfId="35581" xr:uid="{00000000-0005-0000-0000-0000FF8A0000}"/>
    <cellStyle name="Note 6 2 4 4 2 2" xfId="35582" xr:uid="{00000000-0005-0000-0000-0000008B0000}"/>
    <cellStyle name="Note 6 2 4 4 2 3" xfId="35583" xr:uid="{00000000-0005-0000-0000-0000018B0000}"/>
    <cellStyle name="Note 6 2 4 4 3" xfId="35584" xr:uid="{00000000-0005-0000-0000-0000028B0000}"/>
    <cellStyle name="Note 6 2 4 4 3 2" xfId="35585" xr:uid="{00000000-0005-0000-0000-0000038B0000}"/>
    <cellStyle name="Note 6 2 4 4 4" xfId="35586" xr:uid="{00000000-0005-0000-0000-0000048B0000}"/>
    <cellStyle name="Note 6 2 4 5" xfId="35587" xr:uid="{00000000-0005-0000-0000-0000058B0000}"/>
    <cellStyle name="Note 6 2 4 5 2" xfId="35588" xr:uid="{00000000-0005-0000-0000-0000068B0000}"/>
    <cellStyle name="Note 6 2 4 5 2 2" xfId="35589" xr:uid="{00000000-0005-0000-0000-0000078B0000}"/>
    <cellStyle name="Note 6 2 4 5 2 3" xfId="35590" xr:uid="{00000000-0005-0000-0000-0000088B0000}"/>
    <cellStyle name="Note 6 2 4 5 3" xfId="35591" xr:uid="{00000000-0005-0000-0000-0000098B0000}"/>
    <cellStyle name="Note 6 2 4 5 4" xfId="35592" xr:uid="{00000000-0005-0000-0000-00000A8B0000}"/>
    <cellStyle name="Note 6 2 4 6" xfId="35593" xr:uid="{00000000-0005-0000-0000-00000B8B0000}"/>
    <cellStyle name="Note 6 2 4 6 2" xfId="35594" xr:uid="{00000000-0005-0000-0000-00000C8B0000}"/>
    <cellStyle name="Note 6 2 4 6 2 2" xfId="35595" xr:uid="{00000000-0005-0000-0000-00000D8B0000}"/>
    <cellStyle name="Note 6 2 4 6 3" xfId="35596" xr:uid="{00000000-0005-0000-0000-00000E8B0000}"/>
    <cellStyle name="Note 6 2 4 6 4" xfId="35597" xr:uid="{00000000-0005-0000-0000-00000F8B0000}"/>
    <cellStyle name="Note 6 2 4 7" xfId="35598" xr:uid="{00000000-0005-0000-0000-0000108B0000}"/>
    <cellStyle name="Note 6 2 4 7 2" xfId="35599" xr:uid="{00000000-0005-0000-0000-0000118B0000}"/>
    <cellStyle name="Note 6 2 4 7 2 2" xfId="35600" xr:uid="{00000000-0005-0000-0000-0000128B0000}"/>
    <cellStyle name="Note 6 2 4 7 3" xfId="35601" xr:uid="{00000000-0005-0000-0000-0000138B0000}"/>
    <cellStyle name="Note 6 2 4 8" xfId="35602" xr:uid="{00000000-0005-0000-0000-0000148B0000}"/>
    <cellStyle name="Note 6 2 4 8 2" xfId="35603" xr:uid="{00000000-0005-0000-0000-0000158B0000}"/>
    <cellStyle name="Note 6 2 4 8 2 2" xfId="35604" xr:uid="{00000000-0005-0000-0000-0000168B0000}"/>
    <cellStyle name="Note 6 2 4 8 3" xfId="35605" xr:uid="{00000000-0005-0000-0000-0000178B0000}"/>
    <cellStyle name="Note 6 2 4 9" xfId="35606" xr:uid="{00000000-0005-0000-0000-0000188B0000}"/>
    <cellStyle name="Note 6 2 4 9 2" xfId="35607" xr:uid="{00000000-0005-0000-0000-0000198B0000}"/>
    <cellStyle name="Note 6 2 4 9 2 2" xfId="35608" xr:uid="{00000000-0005-0000-0000-00001A8B0000}"/>
    <cellStyle name="Note 6 2 4 9 3" xfId="35609" xr:uid="{00000000-0005-0000-0000-00001B8B0000}"/>
    <cellStyle name="Note 6 2 5" xfId="35610" xr:uid="{00000000-0005-0000-0000-00001C8B0000}"/>
    <cellStyle name="Note 6 2 5 10" xfId="35611" xr:uid="{00000000-0005-0000-0000-00001D8B0000}"/>
    <cellStyle name="Note 6 2 5 10 2" xfId="35612" xr:uid="{00000000-0005-0000-0000-00001E8B0000}"/>
    <cellStyle name="Note 6 2 5 10 2 2" xfId="35613" xr:uid="{00000000-0005-0000-0000-00001F8B0000}"/>
    <cellStyle name="Note 6 2 5 10 3" xfId="35614" xr:uid="{00000000-0005-0000-0000-0000208B0000}"/>
    <cellStyle name="Note 6 2 5 11" xfId="35615" xr:uid="{00000000-0005-0000-0000-0000218B0000}"/>
    <cellStyle name="Note 6 2 5 11 2" xfId="35616" xr:uid="{00000000-0005-0000-0000-0000228B0000}"/>
    <cellStyle name="Note 6 2 5 11 2 2" xfId="35617" xr:uid="{00000000-0005-0000-0000-0000238B0000}"/>
    <cellStyle name="Note 6 2 5 11 3" xfId="35618" xr:uid="{00000000-0005-0000-0000-0000248B0000}"/>
    <cellStyle name="Note 6 2 5 12" xfId="35619" xr:uid="{00000000-0005-0000-0000-0000258B0000}"/>
    <cellStyle name="Note 6 2 5 12 2" xfId="35620" xr:uid="{00000000-0005-0000-0000-0000268B0000}"/>
    <cellStyle name="Note 6 2 5 12 2 2" xfId="35621" xr:uid="{00000000-0005-0000-0000-0000278B0000}"/>
    <cellStyle name="Note 6 2 5 12 3" xfId="35622" xr:uid="{00000000-0005-0000-0000-0000288B0000}"/>
    <cellStyle name="Note 6 2 5 13" xfId="35623" xr:uid="{00000000-0005-0000-0000-0000298B0000}"/>
    <cellStyle name="Note 6 2 5 13 2" xfId="35624" xr:uid="{00000000-0005-0000-0000-00002A8B0000}"/>
    <cellStyle name="Note 6 2 5 13 2 2" xfId="35625" xr:uid="{00000000-0005-0000-0000-00002B8B0000}"/>
    <cellStyle name="Note 6 2 5 13 3" xfId="35626" xr:uid="{00000000-0005-0000-0000-00002C8B0000}"/>
    <cellStyle name="Note 6 2 5 14" xfId="35627" xr:uid="{00000000-0005-0000-0000-00002D8B0000}"/>
    <cellStyle name="Note 6 2 5 14 2" xfId="35628" xr:uid="{00000000-0005-0000-0000-00002E8B0000}"/>
    <cellStyle name="Note 6 2 5 14 2 2" xfId="35629" xr:uid="{00000000-0005-0000-0000-00002F8B0000}"/>
    <cellStyle name="Note 6 2 5 14 3" xfId="35630" xr:uid="{00000000-0005-0000-0000-0000308B0000}"/>
    <cellStyle name="Note 6 2 5 15" xfId="35631" xr:uid="{00000000-0005-0000-0000-0000318B0000}"/>
    <cellStyle name="Note 6 2 5 15 2" xfId="35632" xr:uid="{00000000-0005-0000-0000-0000328B0000}"/>
    <cellStyle name="Note 6 2 5 15 2 2" xfId="35633" xr:uid="{00000000-0005-0000-0000-0000338B0000}"/>
    <cellStyle name="Note 6 2 5 15 3" xfId="35634" xr:uid="{00000000-0005-0000-0000-0000348B0000}"/>
    <cellStyle name="Note 6 2 5 16" xfId="35635" xr:uid="{00000000-0005-0000-0000-0000358B0000}"/>
    <cellStyle name="Note 6 2 5 16 2" xfId="35636" xr:uid="{00000000-0005-0000-0000-0000368B0000}"/>
    <cellStyle name="Note 6 2 5 16 2 2" xfId="35637" xr:uid="{00000000-0005-0000-0000-0000378B0000}"/>
    <cellStyle name="Note 6 2 5 16 3" xfId="35638" xr:uid="{00000000-0005-0000-0000-0000388B0000}"/>
    <cellStyle name="Note 6 2 5 17" xfId="35639" xr:uid="{00000000-0005-0000-0000-0000398B0000}"/>
    <cellStyle name="Note 6 2 5 17 2" xfId="35640" xr:uid="{00000000-0005-0000-0000-00003A8B0000}"/>
    <cellStyle name="Note 6 2 5 17 2 2" xfId="35641" xr:uid="{00000000-0005-0000-0000-00003B8B0000}"/>
    <cellStyle name="Note 6 2 5 17 3" xfId="35642" xr:uid="{00000000-0005-0000-0000-00003C8B0000}"/>
    <cellStyle name="Note 6 2 5 18" xfId="35643" xr:uid="{00000000-0005-0000-0000-00003D8B0000}"/>
    <cellStyle name="Note 6 2 5 18 2" xfId="35644" xr:uid="{00000000-0005-0000-0000-00003E8B0000}"/>
    <cellStyle name="Note 6 2 5 18 2 2" xfId="35645" xr:uid="{00000000-0005-0000-0000-00003F8B0000}"/>
    <cellStyle name="Note 6 2 5 18 3" xfId="35646" xr:uid="{00000000-0005-0000-0000-0000408B0000}"/>
    <cellStyle name="Note 6 2 5 19" xfId="35647" xr:uid="{00000000-0005-0000-0000-0000418B0000}"/>
    <cellStyle name="Note 6 2 5 19 2" xfId="35648" xr:uid="{00000000-0005-0000-0000-0000428B0000}"/>
    <cellStyle name="Note 6 2 5 19 2 2" xfId="35649" xr:uid="{00000000-0005-0000-0000-0000438B0000}"/>
    <cellStyle name="Note 6 2 5 19 3" xfId="35650" xr:uid="{00000000-0005-0000-0000-0000448B0000}"/>
    <cellStyle name="Note 6 2 5 2" xfId="35651" xr:uid="{00000000-0005-0000-0000-0000458B0000}"/>
    <cellStyle name="Note 6 2 5 2 10" xfId="35652" xr:uid="{00000000-0005-0000-0000-0000468B0000}"/>
    <cellStyle name="Note 6 2 5 2 10 2" xfId="35653" xr:uid="{00000000-0005-0000-0000-0000478B0000}"/>
    <cellStyle name="Note 6 2 5 2 10 2 2" xfId="35654" xr:uid="{00000000-0005-0000-0000-0000488B0000}"/>
    <cellStyle name="Note 6 2 5 2 10 3" xfId="35655" xr:uid="{00000000-0005-0000-0000-0000498B0000}"/>
    <cellStyle name="Note 6 2 5 2 11" xfId="35656" xr:uid="{00000000-0005-0000-0000-00004A8B0000}"/>
    <cellStyle name="Note 6 2 5 2 11 2" xfId="35657" xr:uid="{00000000-0005-0000-0000-00004B8B0000}"/>
    <cellStyle name="Note 6 2 5 2 11 2 2" xfId="35658" xr:uid="{00000000-0005-0000-0000-00004C8B0000}"/>
    <cellStyle name="Note 6 2 5 2 11 3" xfId="35659" xr:uid="{00000000-0005-0000-0000-00004D8B0000}"/>
    <cellStyle name="Note 6 2 5 2 12" xfId="35660" xr:uid="{00000000-0005-0000-0000-00004E8B0000}"/>
    <cellStyle name="Note 6 2 5 2 12 2" xfId="35661" xr:uid="{00000000-0005-0000-0000-00004F8B0000}"/>
    <cellStyle name="Note 6 2 5 2 12 2 2" xfId="35662" xr:uid="{00000000-0005-0000-0000-0000508B0000}"/>
    <cellStyle name="Note 6 2 5 2 12 3" xfId="35663" xr:uid="{00000000-0005-0000-0000-0000518B0000}"/>
    <cellStyle name="Note 6 2 5 2 13" xfId="35664" xr:uid="{00000000-0005-0000-0000-0000528B0000}"/>
    <cellStyle name="Note 6 2 5 2 13 2" xfId="35665" xr:uid="{00000000-0005-0000-0000-0000538B0000}"/>
    <cellStyle name="Note 6 2 5 2 13 2 2" xfId="35666" xr:uid="{00000000-0005-0000-0000-0000548B0000}"/>
    <cellStyle name="Note 6 2 5 2 13 3" xfId="35667" xr:uid="{00000000-0005-0000-0000-0000558B0000}"/>
    <cellStyle name="Note 6 2 5 2 14" xfId="35668" xr:uid="{00000000-0005-0000-0000-0000568B0000}"/>
    <cellStyle name="Note 6 2 5 2 14 2" xfId="35669" xr:uid="{00000000-0005-0000-0000-0000578B0000}"/>
    <cellStyle name="Note 6 2 5 2 14 2 2" xfId="35670" xr:uid="{00000000-0005-0000-0000-0000588B0000}"/>
    <cellStyle name="Note 6 2 5 2 14 3" xfId="35671" xr:uid="{00000000-0005-0000-0000-0000598B0000}"/>
    <cellStyle name="Note 6 2 5 2 15" xfId="35672" xr:uid="{00000000-0005-0000-0000-00005A8B0000}"/>
    <cellStyle name="Note 6 2 5 2 15 2" xfId="35673" xr:uid="{00000000-0005-0000-0000-00005B8B0000}"/>
    <cellStyle name="Note 6 2 5 2 15 2 2" xfId="35674" xr:uid="{00000000-0005-0000-0000-00005C8B0000}"/>
    <cellStyle name="Note 6 2 5 2 15 3" xfId="35675" xr:uid="{00000000-0005-0000-0000-00005D8B0000}"/>
    <cellStyle name="Note 6 2 5 2 16" xfId="35676" xr:uid="{00000000-0005-0000-0000-00005E8B0000}"/>
    <cellStyle name="Note 6 2 5 2 16 2" xfId="35677" xr:uid="{00000000-0005-0000-0000-00005F8B0000}"/>
    <cellStyle name="Note 6 2 5 2 16 2 2" xfId="35678" xr:uid="{00000000-0005-0000-0000-0000608B0000}"/>
    <cellStyle name="Note 6 2 5 2 16 3" xfId="35679" xr:uid="{00000000-0005-0000-0000-0000618B0000}"/>
    <cellStyle name="Note 6 2 5 2 17" xfId="35680" xr:uid="{00000000-0005-0000-0000-0000628B0000}"/>
    <cellStyle name="Note 6 2 5 2 17 2" xfId="35681" xr:uid="{00000000-0005-0000-0000-0000638B0000}"/>
    <cellStyle name="Note 6 2 5 2 17 2 2" xfId="35682" xr:uid="{00000000-0005-0000-0000-0000648B0000}"/>
    <cellStyle name="Note 6 2 5 2 17 3" xfId="35683" xr:uid="{00000000-0005-0000-0000-0000658B0000}"/>
    <cellStyle name="Note 6 2 5 2 18" xfId="35684" xr:uid="{00000000-0005-0000-0000-0000668B0000}"/>
    <cellStyle name="Note 6 2 5 2 18 2" xfId="35685" xr:uid="{00000000-0005-0000-0000-0000678B0000}"/>
    <cellStyle name="Note 6 2 5 2 18 2 2" xfId="35686" xr:uid="{00000000-0005-0000-0000-0000688B0000}"/>
    <cellStyle name="Note 6 2 5 2 18 3" xfId="35687" xr:uid="{00000000-0005-0000-0000-0000698B0000}"/>
    <cellStyle name="Note 6 2 5 2 19" xfId="35688" xr:uid="{00000000-0005-0000-0000-00006A8B0000}"/>
    <cellStyle name="Note 6 2 5 2 19 2" xfId="35689" xr:uid="{00000000-0005-0000-0000-00006B8B0000}"/>
    <cellStyle name="Note 6 2 5 2 19 2 2" xfId="35690" xr:uid="{00000000-0005-0000-0000-00006C8B0000}"/>
    <cellStyle name="Note 6 2 5 2 19 3" xfId="35691" xr:uid="{00000000-0005-0000-0000-00006D8B0000}"/>
    <cellStyle name="Note 6 2 5 2 2" xfId="35692" xr:uid="{00000000-0005-0000-0000-00006E8B0000}"/>
    <cellStyle name="Note 6 2 5 2 2 2" xfId="35693" xr:uid="{00000000-0005-0000-0000-00006F8B0000}"/>
    <cellStyle name="Note 6 2 5 2 2 2 2" xfId="35694" xr:uid="{00000000-0005-0000-0000-0000708B0000}"/>
    <cellStyle name="Note 6 2 5 2 2 2 3" xfId="35695" xr:uid="{00000000-0005-0000-0000-0000718B0000}"/>
    <cellStyle name="Note 6 2 5 2 2 3" xfId="35696" xr:uid="{00000000-0005-0000-0000-0000728B0000}"/>
    <cellStyle name="Note 6 2 5 2 2 3 2" xfId="35697" xr:uid="{00000000-0005-0000-0000-0000738B0000}"/>
    <cellStyle name="Note 6 2 5 2 2 4" xfId="35698" xr:uid="{00000000-0005-0000-0000-0000748B0000}"/>
    <cellStyle name="Note 6 2 5 2 20" xfId="35699" xr:uid="{00000000-0005-0000-0000-0000758B0000}"/>
    <cellStyle name="Note 6 2 5 2 20 2" xfId="35700" xr:uid="{00000000-0005-0000-0000-0000768B0000}"/>
    <cellStyle name="Note 6 2 5 2 20 2 2" xfId="35701" xr:uid="{00000000-0005-0000-0000-0000778B0000}"/>
    <cellStyle name="Note 6 2 5 2 20 3" xfId="35702" xr:uid="{00000000-0005-0000-0000-0000788B0000}"/>
    <cellStyle name="Note 6 2 5 2 21" xfId="35703" xr:uid="{00000000-0005-0000-0000-0000798B0000}"/>
    <cellStyle name="Note 6 2 5 2 21 2" xfId="35704" xr:uid="{00000000-0005-0000-0000-00007A8B0000}"/>
    <cellStyle name="Note 6 2 5 2 22" xfId="35705" xr:uid="{00000000-0005-0000-0000-00007B8B0000}"/>
    <cellStyle name="Note 6 2 5 2 23" xfId="35706" xr:uid="{00000000-0005-0000-0000-00007C8B0000}"/>
    <cellStyle name="Note 6 2 5 2 3" xfId="35707" xr:uid="{00000000-0005-0000-0000-00007D8B0000}"/>
    <cellStyle name="Note 6 2 5 2 3 2" xfId="35708" xr:uid="{00000000-0005-0000-0000-00007E8B0000}"/>
    <cellStyle name="Note 6 2 5 2 3 2 2" xfId="35709" xr:uid="{00000000-0005-0000-0000-00007F8B0000}"/>
    <cellStyle name="Note 6 2 5 2 3 3" xfId="35710" xr:uid="{00000000-0005-0000-0000-0000808B0000}"/>
    <cellStyle name="Note 6 2 5 2 3 4" xfId="35711" xr:uid="{00000000-0005-0000-0000-0000818B0000}"/>
    <cellStyle name="Note 6 2 5 2 4" xfId="35712" xr:uid="{00000000-0005-0000-0000-0000828B0000}"/>
    <cellStyle name="Note 6 2 5 2 4 2" xfId="35713" xr:uid="{00000000-0005-0000-0000-0000838B0000}"/>
    <cellStyle name="Note 6 2 5 2 4 2 2" xfId="35714" xr:uid="{00000000-0005-0000-0000-0000848B0000}"/>
    <cellStyle name="Note 6 2 5 2 4 3" xfId="35715" xr:uid="{00000000-0005-0000-0000-0000858B0000}"/>
    <cellStyle name="Note 6 2 5 2 4 4" xfId="35716" xr:uid="{00000000-0005-0000-0000-0000868B0000}"/>
    <cellStyle name="Note 6 2 5 2 5" xfId="35717" xr:uid="{00000000-0005-0000-0000-0000878B0000}"/>
    <cellStyle name="Note 6 2 5 2 5 2" xfId="35718" xr:uid="{00000000-0005-0000-0000-0000888B0000}"/>
    <cellStyle name="Note 6 2 5 2 5 2 2" xfId="35719" xr:uid="{00000000-0005-0000-0000-0000898B0000}"/>
    <cellStyle name="Note 6 2 5 2 5 3" xfId="35720" xr:uid="{00000000-0005-0000-0000-00008A8B0000}"/>
    <cellStyle name="Note 6 2 5 2 6" xfId="35721" xr:uid="{00000000-0005-0000-0000-00008B8B0000}"/>
    <cellStyle name="Note 6 2 5 2 6 2" xfId="35722" xr:uid="{00000000-0005-0000-0000-00008C8B0000}"/>
    <cellStyle name="Note 6 2 5 2 6 2 2" xfId="35723" xr:uid="{00000000-0005-0000-0000-00008D8B0000}"/>
    <cellStyle name="Note 6 2 5 2 6 3" xfId="35724" xr:uid="{00000000-0005-0000-0000-00008E8B0000}"/>
    <cellStyle name="Note 6 2 5 2 7" xfId="35725" xr:uid="{00000000-0005-0000-0000-00008F8B0000}"/>
    <cellStyle name="Note 6 2 5 2 7 2" xfId="35726" xr:uid="{00000000-0005-0000-0000-0000908B0000}"/>
    <cellStyle name="Note 6 2 5 2 7 2 2" xfId="35727" xr:uid="{00000000-0005-0000-0000-0000918B0000}"/>
    <cellStyle name="Note 6 2 5 2 7 3" xfId="35728" xr:uid="{00000000-0005-0000-0000-0000928B0000}"/>
    <cellStyle name="Note 6 2 5 2 8" xfId="35729" xr:uid="{00000000-0005-0000-0000-0000938B0000}"/>
    <cellStyle name="Note 6 2 5 2 8 2" xfId="35730" xr:uid="{00000000-0005-0000-0000-0000948B0000}"/>
    <cellStyle name="Note 6 2 5 2 8 2 2" xfId="35731" xr:uid="{00000000-0005-0000-0000-0000958B0000}"/>
    <cellStyle name="Note 6 2 5 2 8 3" xfId="35732" xr:uid="{00000000-0005-0000-0000-0000968B0000}"/>
    <cellStyle name="Note 6 2 5 2 9" xfId="35733" xr:uid="{00000000-0005-0000-0000-0000978B0000}"/>
    <cellStyle name="Note 6 2 5 2 9 2" xfId="35734" xr:uid="{00000000-0005-0000-0000-0000988B0000}"/>
    <cellStyle name="Note 6 2 5 2 9 2 2" xfId="35735" xr:uid="{00000000-0005-0000-0000-0000998B0000}"/>
    <cellStyle name="Note 6 2 5 2 9 3" xfId="35736" xr:uid="{00000000-0005-0000-0000-00009A8B0000}"/>
    <cellStyle name="Note 6 2 5 20" xfId="35737" xr:uid="{00000000-0005-0000-0000-00009B8B0000}"/>
    <cellStyle name="Note 6 2 5 20 2" xfId="35738" xr:uid="{00000000-0005-0000-0000-00009C8B0000}"/>
    <cellStyle name="Note 6 2 5 20 2 2" xfId="35739" xr:uid="{00000000-0005-0000-0000-00009D8B0000}"/>
    <cellStyle name="Note 6 2 5 20 3" xfId="35740" xr:uid="{00000000-0005-0000-0000-00009E8B0000}"/>
    <cellStyle name="Note 6 2 5 21" xfId="35741" xr:uid="{00000000-0005-0000-0000-00009F8B0000}"/>
    <cellStyle name="Note 6 2 5 21 2" xfId="35742" xr:uid="{00000000-0005-0000-0000-0000A08B0000}"/>
    <cellStyle name="Note 6 2 5 21 2 2" xfId="35743" xr:uid="{00000000-0005-0000-0000-0000A18B0000}"/>
    <cellStyle name="Note 6 2 5 21 3" xfId="35744" xr:uid="{00000000-0005-0000-0000-0000A28B0000}"/>
    <cellStyle name="Note 6 2 5 22" xfId="35745" xr:uid="{00000000-0005-0000-0000-0000A38B0000}"/>
    <cellStyle name="Note 6 2 5 22 2" xfId="35746" xr:uid="{00000000-0005-0000-0000-0000A48B0000}"/>
    <cellStyle name="Note 6 2 5 23" xfId="35747" xr:uid="{00000000-0005-0000-0000-0000A58B0000}"/>
    <cellStyle name="Note 6 2 5 24" xfId="35748" xr:uid="{00000000-0005-0000-0000-0000A68B0000}"/>
    <cellStyle name="Note 6 2 5 3" xfId="35749" xr:uid="{00000000-0005-0000-0000-0000A78B0000}"/>
    <cellStyle name="Note 6 2 5 3 2" xfId="35750" xr:uid="{00000000-0005-0000-0000-0000A88B0000}"/>
    <cellStyle name="Note 6 2 5 3 2 2" xfId="35751" xr:uid="{00000000-0005-0000-0000-0000A98B0000}"/>
    <cellStyle name="Note 6 2 5 3 2 3" xfId="35752" xr:uid="{00000000-0005-0000-0000-0000AA8B0000}"/>
    <cellStyle name="Note 6 2 5 3 3" xfId="35753" xr:uid="{00000000-0005-0000-0000-0000AB8B0000}"/>
    <cellStyle name="Note 6 2 5 3 3 2" xfId="35754" xr:uid="{00000000-0005-0000-0000-0000AC8B0000}"/>
    <cellStyle name="Note 6 2 5 3 4" xfId="35755" xr:uid="{00000000-0005-0000-0000-0000AD8B0000}"/>
    <cellStyle name="Note 6 2 5 4" xfId="35756" xr:uid="{00000000-0005-0000-0000-0000AE8B0000}"/>
    <cellStyle name="Note 6 2 5 4 2" xfId="35757" xr:uid="{00000000-0005-0000-0000-0000AF8B0000}"/>
    <cellStyle name="Note 6 2 5 4 2 2" xfId="35758" xr:uid="{00000000-0005-0000-0000-0000B08B0000}"/>
    <cellStyle name="Note 6 2 5 4 3" xfId="35759" xr:uid="{00000000-0005-0000-0000-0000B18B0000}"/>
    <cellStyle name="Note 6 2 5 4 4" xfId="35760" xr:uid="{00000000-0005-0000-0000-0000B28B0000}"/>
    <cellStyle name="Note 6 2 5 5" xfId="35761" xr:uid="{00000000-0005-0000-0000-0000B38B0000}"/>
    <cellStyle name="Note 6 2 5 5 2" xfId="35762" xr:uid="{00000000-0005-0000-0000-0000B48B0000}"/>
    <cellStyle name="Note 6 2 5 5 2 2" xfId="35763" xr:uid="{00000000-0005-0000-0000-0000B58B0000}"/>
    <cellStyle name="Note 6 2 5 5 3" xfId="35764" xr:uid="{00000000-0005-0000-0000-0000B68B0000}"/>
    <cellStyle name="Note 6 2 5 5 4" xfId="35765" xr:uid="{00000000-0005-0000-0000-0000B78B0000}"/>
    <cellStyle name="Note 6 2 5 6" xfId="35766" xr:uid="{00000000-0005-0000-0000-0000B88B0000}"/>
    <cellStyle name="Note 6 2 5 6 2" xfId="35767" xr:uid="{00000000-0005-0000-0000-0000B98B0000}"/>
    <cellStyle name="Note 6 2 5 6 2 2" xfId="35768" xr:uid="{00000000-0005-0000-0000-0000BA8B0000}"/>
    <cellStyle name="Note 6 2 5 6 3" xfId="35769" xr:uid="{00000000-0005-0000-0000-0000BB8B0000}"/>
    <cellStyle name="Note 6 2 5 7" xfId="35770" xr:uid="{00000000-0005-0000-0000-0000BC8B0000}"/>
    <cellStyle name="Note 6 2 5 7 2" xfId="35771" xr:uid="{00000000-0005-0000-0000-0000BD8B0000}"/>
    <cellStyle name="Note 6 2 5 7 2 2" xfId="35772" xr:uid="{00000000-0005-0000-0000-0000BE8B0000}"/>
    <cellStyle name="Note 6 2 5 7 3" xfId="35773" xr:uid="{00000000-0005-0000-0000-0000BF8B0000}"/>
    <cellStyle name="Note 6 2 5 8" xfId="35774" xr:uid="{00000000-0005-0000-0000-0000C08B0000}"/>
    <cellStyle name="Note 6 2 5 8 2" xfId="35775" xr:uid="{00000000-0005-0000-0000-0000C18B0000}"/>
    <cellStyle name="Note 6 2 5 8 2 2" xfId="35776" xr:uid="{00000000-0005-0000-0000-0000C28B0000}"/>
    <cellStyle name="Note 6 2 5 8 3" xfId="35777" xr:uid="{00000000-0005-0000-0000-0000C38B0000}"/>
    <cellStyle name="Note 6 2 5 9" xfId="35778" xr:uid="{00000000-0005-0000-0000-0000C48B0000}"/>
    <cellStyle name="Note 6 2 5 9 2" xfId="35779" xr:uid="{00000000-0005-0000-0000-0000C58B0000}"/>
    <cellStyle name="Note 6 2 5 9 2 2" xfId="35780" xr:uid="{00000000-0005-0000-0000-0000C68B0000}"/>
    <cellStyle name="Note 6 2 5 9 3" xfId="35781" xr:uid="{00000000-0005-0000-0000-0000C78B0000}"/>
    <cellStyle name="Note 6 2 6" xfId="35782" xr:uid="{00000000-0005-0000-0000-0000C88B0000}"/>
    <cellStyle name="Note 6 2 6 10" xfId="35783" xr:uid="{00000000-0005-0000-0000-0000C98B0000}"/>
    <cellStyle name="Note 6 2 6 10 2" xfId="35784" xr:uid="{00000000-0005-0000-0000-0000CA8B0000}"/>
    <cellStyle name="Note 6 2 6 10 2 2" xfId="35785" xr:uid="{00000000-0005-0000-0000-0000CB8B0000}"/>
    <cellStyle name="Note 6 2 6 10 3" xfId="35786" xr:uid="{00000000-0005-0000-0000-0000CC8B0000}"/>
    <cellStyle name="Note 6 2 6 11" xfId="35787" xr:uid="{00000000-0005-0000-0000-0000CD8B0000}"/>
    <cellStyle name="Note 6 2 6 11 2" xfId="35788" xr:uid="{00000000-0005-0000-0000-0000CE8B0000}"/>
    <cellStyle name="Note 6 2 6 11 2 2" xfId="35789" xr:uid="{00000000-0005-0000-0000-0000CF8B0000}"/>
    <cellStyle name="Note 6 2 6 11 3" xfId="35790" xr:uid="{00000000-0005-0000-0000-0000D08B0000}"/>
    <cellStyle name="Note 6 2 6 12" xfId="35791" xr:uid="{00000000-0005-0000-0000-0000D18B0000}"/>
    <cellStyle name="Note 6 2 6 12 2" xfId="35792" xr:uid="{00000000-0005-0000-0000-0000D28B0000}"/>
    <cellStyle name="Note 6 2 6 12 2 2" xfId="35793" xr:uid="{00000000-0005-0000-0000-0000D38B0000}"/>
    <cellStyle name="Note 6 2 6 12 3" xfId="35794" xr:uid="{00000000-0005-0000-0000-0000D48B0000}"/>
    <cellStyle name="Note 6 2 6 13" xfId="35795" xr:uid="{00000000-0005-0000-0000-0000D58B0000}"/>
    <cellStyle name="Note 6 2 6 13 2" xfId="35796" xr:uid="{00000000-0005-0000-0000-0000D68B0000}"/>
    <cellStyle name="Note 6 2 6 13 2 2" xfId="35797" xr:uid="{00000000-0005-0000-0000-0000D78B0000}"/>
    <cellStyle name="Note 6 2 6 13 3" xfId="35798" xr:uid="{00000000-0005-0000-0000-0000D88B0000}"/>
    <cellStyle name="Note 6 2 6 14" xfId="35799" xr:uid="{00000000-0005-0000-0000-0000D98B0000}"/>
    <cellStyle name="Note 6 2 6 14 2" xfId="35800" xr:uid="{00000000-0005-0000-0000-0000DA8B0000}"/>
    <cellStyle name="Note 6 2 6 14 2 2" xfId="35801" xr:uid="{00000000-0005-0000-0000-0000DB8B0000}"/>
    <cellStyle name="Note 6 2 6 14 3" xfId="35802" xr:uid="{00000000-0005-0000-0000-0000DC8B0000}"/>
    <cellStyle name="Note 6 2 6 15" xfId="35803" xr:uid="{00000000-0005-0000-0000-0000DD8B0000}"/>
    <cellStyle name="Note 6 2 6 15 2" xfId="35804" xr:uid="{00000000-0005-0000-0000-0000DE8B0000}"/>
    <cellStyle name="Note 6 2 6 15 2 2" xfId="35805" xr:uid="{00000000-0005-0000-0000-0000DF8B0000}"/>
    <cellStyle name="Note 6 2 6 15 3" xfId="35806" xr:uid="{00000000-0005-0000-0000-0000E08B0000}"/>
    <cellStyle name="Note 6 2 6 16" xfId="35807" xr:uid="{00000000-0005-0000-0000-0000E18B0000}"/>
    <cellStyle name="Note 6 2 6 16 2" xfId="35808" xr:uid="{00000000-0005-0000-0000-0000E28B0000}"/>
    <cellStyle name="Note 6 2 6 16 2 2" xfId="35809" xr:uid="{00000000-0005-0000-0000-0000E38B0000}"/>
    <cellStyle name="Note 6 2 6 16 3" xfId="35810" xr:uid="{00000000-0005-0000-0000-0000E48B0000}"/>
    <cellStyle name="Note 6 2 6 17" xfId="35811" xr:uid="{00000000-0005-0000-0000-0000E58B0000}"/>
    <cellStyle name="Note 6 2 6 17 2" xfId="35812" xr:uid="{00000000-0005-0000-0000-0000E68B0000}"/>
    <cellStyle name="Note 6 2 6 17 2 2" xfId="35813" xr:uid="{00000000-0005-0000-0000-0000E78B0000}"/>
    <cellStyle name="Note 6 2 6 17 3" xfId="35814" xr:uid="{00000000-0005-0000-0000-0000E88B0000}"/>
    <cellStyle name="Note 6 2 6 18" xfId="35815" xr:uid="{00000000-0005-0000-0000-0000E98B0000}"/>
    <cellStyle name="Note 6 2 6 18 2" xfId="35816" xr:uid="{00000000-0005-0000-0000-0000EA8B0000}"/>
    <cellStyle name="Note 6 2 6 18 2 2" xfId="35817" xr:uid="{00000000-0005-0000-0000-0000EB8B0000}"/>
    <cellStyle name="Note 6 2 6 18 3" xfId="35818" xr:uid="{00000000-0005-0000-0000-0000EC8B0000}"/>
    <cellStyle name="Note 6 2 6 19" xfId="35819" xr:uid="{00000000-0005-0000-0000-0000ED8B0000}"/>
    <cellStyle name="Note 6 2 6 19 2" xfId="35820" xr:uid="{00000000-0005-0000-0000-0000EE8B0000}"/>
    <cellStyle name="Note 6 2 6 19 2 2" xfId="35821" xr:uid="{00000000-0005-0000-0000-0000EF8B0000}"/>
    <cellStyle name="Note 6 2 6 19 3" xfId="35822" xr:uid="{00000000-0005-0000-0000-0000F08B0000}"/>
    <cellStyle name="Note 6 2 6 2" xfId="35823" xr:uid="{00000000-0005-0000-0000-0000F18B0000}"/>
    <cellStyle name="Note 6 2 6 2 2" xfId="35824" xr:uid="{00000000-0005-0000-0000-0000F28B0000}"/>
    <cellStyle name="Note 6 2 6 2 2 2" xfId="35825" xr:uid="{00000000-0005-0000-0000-0000F38B0000}"/>
    <cellStyle name="Note 6 2 6 2 2 3" xfId="35826" xr:uid="{00000000-0005-0000-0000-0000F48B0000}"/>
    <cellStyle name="Note 6 2 6 2 3" xfId="35827" xr:uid="{00000000-0005-0000-0000-0000F58B0000}"/>
    <cellStyle name="Note 6 2 6 2 3 2" xfId="35828" xr:uid="{00000000-0005-0000-0000-0000F68B0000}"/>
    <cellStyle name="Note 6 2 6 2 4" xfId="35829" xr:uid="{00000000-0005-0000-0000-0000F78B0000}"/>
    <cellStyle name="Note 6 2 6 20" xfId="35830" xr:uid="{00000000-0005-0000-0000-0000F88B0000}"/>
    <cellStyle name="Note 6 2 6 20 2" xfId="35831" xr:uid="{00000000-0005-0000-0000-0000F98B0000}"/>
    <cellStyle name="Note 6 2 6 20 2 2" xfId="35832" xr:uid="{00000000-0005-0000-0000-0000FA8B0000}"/>
    <cellStyle name="Note 6 2 6 20 3" xfId="35833" xr:uid="{00000000-0005-0000-0000-0000FB8B0000}"/>
    <cellStyle name="Note 6 2 6 21" xfId="35834" xr:uid="{00000000-0005-0000-0000-0000FC8B0000}"/>
    <cellStyle name="Note 6 2 6 21 2" xfId="35835" xr:uid="{00000000-0005-0000-0000-0000FD8B0000}"/>
    <cellStyle name="Note 6 2 6 22" xfId="35836" xr:uid="{00000000-0005-0000-0000-0000FE8B0000}"/>
    <cellStyle name="Note 6 2 6 23" xfId="35837" xr:uid="{00000000-0005-0000-0000-0000FF8B0000}"/>
    <cellStyle name="Note 6 2 6 3" xfId="35838" xr:uid="{00000000-0005-0000-0000-0000008C0000}"/>
    <cellStyle name="Note 6 2 6 3 2" xfId="35839" xr:uid="{00000000-0005-0000-0000-0000018C0000}"/>
    <cellStyle name="Note 6 2 6 3 2 2" xfId="35840" xr:uid="{00000000-0005-0000-0000-0000028C0000}"/>
    <cellStyle name="Note 6 2 6 3 3" xfId="35841" xr:uid="{00000000-0005-0000-0000-0000038C0000}"/>
    <cellStyle name="Note 6 2 6 3 4" xfId="35842" xr:uid="{00000000-0005-0000-0000-0000048C0000}"/>
    <cellStyle name="Note 6 2 6 4" xfId="35843" xr:uid="{00000000-0005-0000-0000-0000058C0000}"/>
    <cellStyle name="Note 6 2 6 4 2" xfId="35844" xr:uid="{00000000-0005-0000-0000-0000068C0000}"/>
    <cellStyle name="Note 6 2 6 4 2 2" xfId="35845" xr:uid="{00000000-0005-0000-0000-0000078C0000}"/>
    <cellStyle name="Note 6 2 6 4 3" xfId="35846" xr:uid="{00000000-0005-0000-0000-0000088C0000}"/>
    <cellStyle name="Note 6 2 6 4 4" xfId="35847" xr:uid="{00000000-0005-0000-0000-0000098C0000}"/>
    <cellStyle name="Note 6 2 6 5" xfId="35848" xr:uid="{00000000-0005-0000-0000-00000A8C0000}"/>
    <cellStyle name="Note 6 2 6 5 2" xfId="35849" xr:uid="{00000000-0005-0000-0000-00000B8C0000}"/>
    <cellStyle name="Note 6 2 6 5 2 2" xfId="35850" xr:uid="{00000000-0005-0000-0000-00000C8C0000}"/>
    <cellStyle name="Note 6 2 6 5 3" xfId="35851" xr:uid="{00000000-0005-0000-0000-00000D8C0000}"/>
    <cellStyle name="Note 6 2 6 6" xfId="35852" xr:uid="{00000000-0005-0000-0000-00000E8C0000}"/>
    <cellStyle name="Note 6 2 6 6 2" xfId="35853" xr:uid="{00000000-0005-0000-0000-00000F8C0000}"/>
    <cellStyle name="Note 6 2 6 6 2 2" xfId="35854" xr:uid="{00000000-0005-0000-0000-0000108C0000}"/>
    <cellStyle name="Note 6 2 6 6 3" xfId="35855" xr:uid="{00000000-0005-0000-0000-0000118C0000}"/>
    <cellStyle name="Note 6 2 6 7" xfId="35856" xr:uid="{00000000-0005-0000-0000-0000128C0000}"/>
    <cellStyle name="Note 6 2 6 7 2" xfId="35857" xr:uid="{00000000-0005-0000-0000-0000138C0000}"/>
    <cellStyle name="Note 6 2 6 7 2 2" xfId="35858" xr:uid="{00000000-0005-0000-0000-0000148C0000}"/>
    <cellStyle name="Note 6 2 6 7 3" xfId="35859" xr:uid="{00000000-0005-0000-0000-0000158C0000}"/>
    <cellStyle name="Note 6 2 6 8" xfId="35860" xr:uid="{00000000-0005-0000-0000-0000168C0000}"/>
    <cellStyle name="Note 6 2 6 8 2" xfId="35861" xr:uid="{00000000-0005-0000-0000-0000178C0000}"/>
    <cellStyle name="Note 6 2 6 8 2 2" xfId="35862" xr:uid="{00000000-0005-0000-0000-0000188C0000}"/>
    <cellStyle name="Note 6 2 6 8 3" xfId="35863" xr:uid="{00000000-0005-0000-0000-0000198C0000}"/>
    <cellStyle name="Note 6 2 6 9" xfId="35864" xr:uid="{00000000-0005-0000-0000-00001A8C0000}"/>
    <cellStyle name="Note 6 2 6 9 2" xfId="35865" xr:uid="{00000000-0005-0000-0000-00001B8C0000}"/>
    <cellStyle name="Note 6 2 6 9 2 2" xfId="35866" xr:uid="{00000000-0005-0000-0000-00001C8C0000}"/>
    <cellStyle name="Note 6 2 6 9 3" xfId="35867" xr:uid="{00000000-0005-0000-0000-00001D8C0000}"/>
    <cellStyle name="Note 6 2 7" xfId="35868" xr:uid="{00000000-0005-0000-0000-00001E8C0000}"/>
    <cellStyle name="Note 6 2 7 2" xfId="35869" xr:uid="{00000000-0005-0000-0000-00001F8C0000}"/>
    <cellStyle name="Note 6 2 7 2 2" xfId="35870" xr:uid="{00000000-0005-0000-0000-0000208C0000}"/>
    <cellStyle name="Note 6 2 7 2 3" xfId="35871" xr:uid="{00000000-0005-0000-0000-0000218C0000}"/>
    <cellStyle name="Note 6 2 7 3" xfId="35872" xr:uid="{00000000-0005-0000-0000-0000228C0000}"/>
    <cellStyle name="Note 6 2 7 3 2" xfId="35873" xr:uid="{00000000-0005-0000-0000-0000238C0000}"/>
    <cellStyle name="Note 6 2 7 4" xfId="35874" xr:uid="{00000000-0005-0000-0000-0000248C0000}"/>
    <cellStyle name="Note 6 2 8" xfId="35875" xr:uid="{00000000-0005-0000-0000-0000258C0000}"/>
    <cellStyle name="Note 6 2 8 2" xfId="35876" xr:uid="{00000000-0005-0000-0000-0000268C0000}"/>
    <cellStyle name="Note 6 2 8 2 2" xfId="35877" xr:uid="{00000000-0005-0000-0000-0000278C0000}"/>
    <cellStyle name="Note 6 2 8 2 3" xfId="35878" xr:uid="{00000000-0005-0000-0000-0000288C0000}"/>
    <cellStyle name="Note 6 2 8 3" xfId="35879" xr:uid="{00000000-0005-0000-0000-0000298C0000}"/>
    <cellStyle name="Note 6 2 8 4" xfId="35880" xr:uid="{00000000-0005-0000-0000-00002A8C0000}"/>
    <cellStyle name="Note 6 2 9" xfId="35881" xr:uid="{00000000-0005-0000-0000-00002B8C0000}"/>
    <cellStyle name="Note 6 2 9 2" xfId="35882" xr:uid="{00000000-0005-0000-0000-00002C8C0000}"/>
    <cellStyle name="Note 6 2 9 2 2" xfId="35883" xr:uid="{00000000-0005-0000-0000-00002D8C0000}"/>
    <cellStyle name="Note 6 2 9 3" xfId="35884" xr:uid="{00000000-0005-0000-0000-00002E8C0000}"/>
    <cellStyle name="Note 6 2 9 4" xfId="35885" xr:uid="{00000000-0005-0000-0000-00002F8C0000}"/>
    <cellStyle name="Note 6 20" xfId="35886" xr:uid="{00000000-0005-0000-0000-0000308C0000}"/>
    <cellStyle name="Note 6 20 2" xfId="35887" xr:uid="{00000000-0005-0000-0000-0000318C0000}"/>
    <cellStyle name="Note 6 20 2 2" xfId="35888" xr:uid="{00000000-0005-0000-0000-0000328C0000}"/>
    <cellStyle name="Note 6 20 3" xfId="35889" xr:uid="{00000000-0005-0000-0000-0000338C0000}"/>
    <cellStyle name="Note 6 21" xfId="35890" xr:uid="{00000000-0005-0000-0000-0000348C0000}"/>
    <cellStyle name="Note 6 21 2" xfId="35891" xr:uid="{00000000-0005-0000-0000-0000358C0000}"/>
    <cellStyle name="Note 6 21 2 2" xfId="35892" xr:uid="{00000000-0005-0000-0000-0000368C0000}"/>
    <cellStyle name="Note 6 21 3" xfId="35893" xr:uid="{00000000-0005-0000-0000-0000378C0000}"/>
    <cellStyle name="Note 6 22" xfId="35894" xr:uid="{00000000-0005-0000-0000-0000388C0000}"/>
    <cellStyle name="Note 6 22 2" xfId="35895" xr:uid="{00000000-0005-0000-0000-0000398C0000}"/>
    <cellStyle name="Note 6 22 2 2" xfId="35896" xr:uid="{00000000-0005-0000-0000-00003A8C0000}"/>
    <cellStyle name="Note 6 22 3" xfId="35897" xr:uid="{00000000-0005-0000-0000-00003B8C0000}"/>
    <cellStyle name="Note 6 23" xfId="35898" xr:uid="{00000000-0005-0000-0000-00003C8C0000}"/>
    <cellStyle name="Note 6 23 2" xfId="35899" xr:uid="{00000000-0005-0000-0000-00003D8C0000}"/>
    <cellStyle name="Note 6 24" xfId="35900" xr:uid="{00000000-0005-0000-0000-00003E8C0000}"/>
    <cellStyle name="Note 6 25" xfId="35901" xr:uid="{00000000-0005-0000-0000-00003F8C0000}"/>
    <cellStyle name="Note 6 26" xfId="35902" xr:uid="{00000000-0005-0000-0000-0000408C0000}"/>
    <cellStyle name="Note 6 27" xfId="35903" xr:uid="{00000000-0005-0000-0000-0000418C0000}"/>
    <cellStyle name="Note 6 28" xfId="35904" xr:uid="{00000000-0005-0000-0000-0000428C0000}"/>
    <cellStyle name="Note 6 3" xfId="35905" xr:uid="{00000000-0005-0000-0000-0000438C0000}"/>
    <cellStyle name="Note 6 3 10" xfId="35906" xr:uid="{00000000-0005-0000-0000-0000448C0000}"/>
    <cellStyle name="Note 6 3 10 2" xfId="35907" xr:uid="{00000000-0005-0000-0000-0000458C0000}"/>
    <cellStyle name="Note 6 3 10 2 2" xfId="35908" xr:uid="{00000000-0005-0000-0000-0000468C0000}"/>
    <cellStyle name="Note 6 3 10 3" xfId="35909" xr:uid="{00000000-0005-0000-0000-0000478C0000}"/>
    <cellStyle name="Note 6 3 11" xfId="35910" xr:uid="{00000000-0005-0000-0000-0000488C0000}"/>
    <cellStyle name="Note 6 3 11 2" xfId="35911" xr:uid="{00000000-0005-0000-0000-0000498C0000}"/>
    <cellStyle name="Note 6 3 11 2 2" xfId="35912" xr:uid="{00000000-0005-0000-0000-00004A8C0000}"/>
    <cellStyle name="Note 6 3 11 3" xfId="35913" xr:uid="{00000000-0005-0000-0000-00004B8C0000}"/>
    <cellStyle name="Note 6 3 12" xfId="35914" xr:uid="{00000000-0005-0000-0000-00004C8C0000}"/>
    <cellStyle name="Note 6 3 12 2" xfId="35915" xr:uid="{00000000-0005-0000-0000-00004D8C0000}"/>
    <cellStyle name="Note 6 3 12 2 2" xfId="35916" xr:uid="{00000000-0005-0000-0000-00004E8C0000}"/>
    <cellStyle name="Note 6 3 12 3" xfId="35917" xr:uid="{00000000-0005-0000-0000-00004F8C0000}"/>
    <cellStyle name="Note 6 3 13" xfId="35918" xr:uid="{00000000-0005-0000-0000-0000508C0000}"/>
    <cellStyle name="Note 6 3 13 2" xfId="35919" xr:uid="{00000000-0005-0000-0000-0000518C0000}"/>
    <cellStyle name="Note 6 3 13 2 2" xfId="35920" xr:uid="{00000000-0005-0000-0000-0000528C0000}"/>
    <cellStyle name="Note 6 3 13 3" xfId="35921" xr:uid="{00000000-0005-0000-0000-0000538C0000}"/>
    <cellStyle name="Note 6 3 14" xfId="35922" xr:uid="{00000000-0005-0000-0000-0000548C0000}"/>
    <cellStyle name="Note 6 3 14 2" xfId="35923" xr:uid="{00000000-0005-0000-0000-0000558C0000}"/>
    <cellStyle name="Note 6 3 14 2 2" xfId="35924" xr:uid="{00000000-0005-0000-0000-0000568C0000}"/>
    <cellStyle name="Note 6 3 14 3" xfId="35925" xr:uid="{00000000-0005-0000-0000-0000578C0000}"/>
    <cellStyle name="Note 6 3 15" xfId="35926" xr:uid="{00000000-0005-0000-0000-0000588C0000}"/>
    <cellStyle name="Note 6 3 15 2" xfId="35927" xr:uid="{00000000-0005-0000-0000-0000598C0000}"/>
    <cellStyle name="Note 6 3 15 2 2" xfId="35928" xr:uid="{00000000-0005-0000-0000-00005A8C0000}"/>
    <cellStyle name="Note 6 3 15 3" xfId="35929" xr:uid="{00000000-0005-0000-0000-00005B8C0000}"/>
    <cellStyle name="Note 6 3 16" xfId="35930" xr:uid="{00000000-0005-0000-0000-00005C8C0000}"/>
    <cellStyle name="Note 6 3 16 2" xfId="35931" xr:uid="{00000000-0005-0000-0000-00005D8C0000}"/>
    <cellStyle name="Note 6 3 16 2 2" xfId="35932" xr:uid="{00000000-0005-0000-0000-00005E8C0000}"/>
    <cellStyle name="Note 6 3 16 3" xfId="35933" xr:uid="{00000000-0005-0000-0000-00005F8C0000}"/>
    <cellStyle name="Note 6 3 17" xfId="35934" xr:uid="{00000000-0005-0000-0000-0000608C0000}"/>
    <cellStyle name="Note 6 3 17 2" xfId="35935" xr:uid="{00000000-0005-0000-0000-0000618C0000}"/>
    <cellStyle name="Note 6 3 17 2 2" xfId="35936" xr:uid="{00000000-0005-0000-0000-0000628C0000}"/>
    <cellStyle name="Note 6 3 17 3" xfId="35937" xr:uid="{00000000-0005-0000-0000-0000638C0000}"/>
    <cellStyle name="Note 6 3 18" xfId="35938" xr:uid="{00000000-0005-0000-0000-0000648C0000}"/>
    <cellStyle name="Note 6 3 18 2" xfId="35939" xr:uid="{00000000-0005-0000-0000-0000658C0000}"/>
    <cellStyle name="Note 6 3 18 2 2" xfId="35940" xr:uid="{00000000-0005-0000-0000-0000668C0000}"/>
    <cellStyle name="Note 6 3 18 3" xfId="35941" xr:uid="{00000000-0005-0000-0000-0000678C0000}"/>
    <cellStyle name="Note 6 3 19" xfId="35942" xr:uid="{00000000-0005-0000-0000-0000688C0000}"/>
    <cellStyle name="Note 6 3 19 2" xfId="35943" xr:uid="{00000000-0005-0000-0000-0000698C0000}"/>
    <cellStyle name="Note 6 3 19 2 2" xfId="35944" xr:uid="{00000000-0005-0000-0000-00006A8C0000}"/>
    <cellStyle name="Note 6 3 19 3" xfId="35945" xr:uid="{00000000-0005-0000-0000-00006B8C0000}"/>
    <cellStyle name="Note 6 3 2" xfId="35946" xr:uid="{00000000-0005-0000-0000-00006C8C0000}"/>
    <cellStyle name="Note 6 3 2 10" xfId="35947" xr:uid="{00000000-0005-0000-0000-00006D8C0000}"/>
    <cellStyle name="Note 6 3 2 10 2" xfId="35948" xr:uid="{00000000-0005-0000-0000-00006E8C0000}"/>
    <cellStyle name="Note 6 3 2 10 2 2" xfId="35949" xr:uid="{00000000-0005-0000-0000-00006F8C0000}"/>
    <cellStyle name="Note 6 3 2 10 3" xfId="35950" xr:uid="{00000000-0005-0000-0000-0000708C0000}"/>
    <cellStyle name="Note 6 3 2 11" xfId="35951" xr:uid="{00000000-0005-0000-0000-0000718C0000}"/>
    <cellStyle name="Note 6 3 2 11 2" xfId="35952" xr:uid="{00000000-0005-0000-0000-0000728C0000}"/>
    <cellStyle name="Note 6 3 2 11 2 2" xfId="35953" xr:uid="{00000000-0005-0000-0000-0000738C0000}"/>
    <cellStyle name="Note 6 3 2 11 3" xfId="35954" xr:uid="{00000000-0005-0000-0000-0000748C0000}"/>
    <cellStyle name="Note 6 3 2 12" xfId="35955" xr:uid="{00000000-0005-0000-0000-0000758C0000}"/>
    <cellStyle name="Note 6 3 2 12 2" xfId="35956" xr:uid="{00000000-0005-0000-0000-0000768C0000}"/>
    <cellStyle name="Note 6 3 2 12 2 2" xfId="35957" xr:uid="{00000000-0005-0000-0000-0000778C0000}"/>
    <cellStyle name="Note 6 3 2 12 3" xfId="35958" xr:uid="{00000000-0005-0000-0000-0000788C0000}"/>
    <cellStyle name="Note 6 3 2 13" xfId="35959" xr:uid="{00000000-0005-0000-0000-0000798C0000}"/>
    <cellStyle name="Note 6 3 2 13 2" xfId="35960" xr:uid="{00000000-0005-0000-0000-00007A8C0000}"/>
    <cellStyle name="Note 6 3 2 13 2 2" xfId="35961" xr:uid="{00000000-0005-0000-0000-00007B8C0000}"/>
    <cellStyle name="Note 6 3 2 13 3" xfId="35962" xr:uid="{00000000-0005-0000-0000-00007C8C0000}"/>
    <cellStyle name="Note 6 3 2 14" xfId="35963" xr:uid="{00000000-0005-0000-0000-00007D8C0000}"/>
    <cellStyle name="Note 6 3 2 14 2" xfId="35964" xr:uid="{00000000-0005-0000-0000-00007E8C0000}"/>
    <cellStyle name="Note 6 3 2 14 2 2" xfId="35965" xr:uid="{00000000-0005-0000-0000-00007F8C0000}"/>
    <cellStyle name="Note 6 3 2 14 3" xfId="35966" xr:uid="{00000000-0005-0000-0000-0000808C0000}"/>
    <cellStyle name="Note 6 3 2 15" xfId="35967" xr:uid="{00000000-0005-0000-0000-0000818C0000}"/>
    <cellStyle name="Note 6 3 2 15 2" xfId="35968" xr:uid="{00000000-0005-0000-0000-0000828C0000}"/>
    <cellStyle name="Note 6 3 2 15 2 2" xfId="35969" xr:uid="{00000000-0005-0000-0000-0000838C0000}"/>
    <cellStyle name="Note 6 3 2 15 3" xfId="35970" xr:uid="{00000000-0005-0000-0000-0000848C0000}"/>
    <cellStyle name="Note 6 3 2 16" xfId="35971" xr:uid="{00000000-0005-0000-0000-0000858C0000}"/>
    <cellStyle name="Note 6 3 2 16 2" xfId="35972" xr:uid="{00000000-0005-0000-0000-0000868C0000}"/>
    <cellStyle name="Note 6 3 2 16 2 2" xfId="35973" xr:uid="{00000000-0005-0000-0000-0000878C0000}"/>
    <cellStyle name="Note 6 3 2 16 3" xfId="35974" xr:uid="{00000000-0005-0000-0000-0000888C0000}"/>
    <cellStyle name="Note 6 3 2 17" xfId="35975" xr:uid="{00000000-0005-0000-0000-0000898C0000}"/>
    <cellStyle name="Note 6 3 2 17 2" xfId="35976" xr:uid="{00000000-0005-0000-0000-00008A8C0000}"/>
    <cellStyle name="Note 6 3 2 17 2 2" xfId="35977" xr:uid="{00000000-0005-0000-0000-00008B8C0000}"/>
    <cellStyle name="Note 6 3 2 17 3" xfId="35978" xr:uid="{00000000-0005-0000-0000-00008C8C0000}"/>
    <cellStyle name="Note 6 3 2 18" xfId="35979" xr:uid="{00000000-0005-0000-0000-00008D8C0000}"/>
    <cellStyle name="Note 6 3 2 18 2" xfId="35980" xr:uid="{00000000-0005-0000-0000-00008E8C0000}"/>
    <cellStyle name="Note 6 3 2 19" xfId="35981" xr:uid="{00000000-0005-0000-0000-00008F8C0000}"/>
    <cellStyle name="Note 6 3 2 2" xfId="35982" xr:uid="{00000000-0005-0000-0000-0000908C0000}"/>
    <cellStyle name="Note 6 3 2 2 10" xfId="35983" xr:uid="{00000000-0005-0000-0000-0000918C0000}"/>
    <cellStyle name="Note 6 3 2 2 10 2" xfId="35984" xr:uid="{00000000-0005-0000-0000-0000928C0000}"/>
    <cellStyle name="Note 6 3 2 2 10 2 2" xfId="35985" xr:uid="{00000000-0005-0000-0000-0000938C0000}"/>
    <cellStyle name="Note 6 3 2 2 10 3" xfId="35986" xr:uid="{00000000-0005-0000-0000-0000948C0000}"/>
    <cellStyle name="Note 6 3 2 2 11" xfId="35987" xr:uid="{00000000-0005-0000-0000-0000958C0000}"/>
    <cellStyle name="Note 6 3 2 2 11 2" xfId="35988" xr:uid="{00000000-0005-0000-0000-0000968C0000}"/>
    <cellStyle name="Note 6 3 2 2 11 2 2" xfId="35989" xr:uid="{00000000-0005-0000-0000-0000978C0000}"/>
    <cellStyle name="Note 6 3 2 2 11 3" xfId="35990" xr:uid="{00000000-0005-0000-0000-0000988C0000}"/>
    <cellStyle name="Note 6 3 2 2 12" xfId="35991" xr:uid="{00000000-0005-0000-0000-0000998C0000}"/>
    <cellStyle name="Note 6 3 2 2 12 2" xfId="35992" xr:uid="{00000000-0005-0000-0000-00009A8C0000}"/>
    <cellStyle name="Note 6 3 2 2 12 2 2" xfId="35993" xr:uid="{00000000-0005-0000-0000-00009B8C0000}"/>
    <cellStyle name="Note 6 3 2 2 12 3" xfId="35994" xr:uid="{00000000-0005-0000-0000-00009C8C0000}"/>
    <cellStyle name="Note 6 3 2 2 13" xfId="35995" xr:uid="{00000000-0005-0000-0000-00009D8C0000}"/>
    <cellStyle name="Note 6 3 2 2 13 2" xfId="35996" xr:uid="{00000000-0005-0000-0000-00009E8C0000}"/>
    <cellStyle name="Note 6 3 2 2 13 2 2" xfId="35997" xr:uid="{00000000-0005-0000-0000-00009F8C0000}"/>
    <cellStyle name="Note 6 3 2 2 13 3" xfId="35998" xr:uid="{00000000-0005-0000-0000-0000A08C0000}"/>
    <cellStyle name="Note 6 3 2 2 14" xfId="35999" xr:uid="{00000000-0005-0000-0000-0000A18C0000}"/>
    <cellStyle name="Note 6 3 2 2 14 2" xfId="36000" xr:uid="{00000000-0005-0000-0000-0000A28C0000}"/>
    <cellStyle name="Note 6 3 2 2 14 2 2" xfId="36001" xr:uid="{00000000-0005-0000-0000-0000A38C0000}"/>
    <cellStyle name="Note 6 3 2 2 14 3" xfId="36002" xr:uid="{00000000-0005-0000-0000-0000A48C0000}"/>
    <cellStyle name="Note 6 3 2 2 15" xfId="36003" xr:uid="{00000000-0005-0000-0000-0000A58C0000}"/>
    <cellStyle name="Note 6 3 2 2 15 2" xfId="36004" xr:uid="{00000000-0005-0000-0000-0000A68C0000}"/>
    <cellStyle name="Note 6 3 2 2 15 2 2" xfId="36005" xr:uid="{00000000-0005-0000-0000-0000A78C0000}"/>
    <cellStyle name="Note 6 3 2 2 15 3" xfId="36006" xr:uid="{00000000-0005-0000-0000-0000A88C0000}"/>
    <cellStyle name="Note 6 3 2 2 16" xfId="36007" xr:uid="{00000000-0005-0000-0000-0000A98C0000}"/>
    <cellStyle name="Note 6 3 2 2 16 2" xfId="36008" xr:uid="{00000000-0005-0000-0000-0000AA8C0000}"/>
    <cellStyle name="Note 6 3 2 2 16 2 2" xfId="36009" xr:uid="{00000000-0005-0000-0000-0000AB8C0000}"/>
    <cellStyle name="Note 6 3 2 2 16 3" xfId="36010" xr:uid="{00000000-0005-0000-0000-0000AC8C0000}"/>
    <cellStyle name="Note 6 3 2 2 17" xfId="36011" xr:uid="{00000000-0005-0000-0000-0000AD8C0000}"/>
    <cellStyle name="Note 6 3 2 2 17 2" xfId="36012" xr:uid="{00000000-0005-0000-0000-0000AE8C0000}"/>
    <cellStyle name="Note 6 3 2 2 17 2 2" xfId="36013" xr:uid="{00000000-0005-0000-0000-0000AF8C0000}"/>
    <cellStyle name="Note 6 3 2 2 17 3" xfId="36014" xr:uid="{00000000-0005-0000-0000-0000B08C0000}"/>
    <cellStyle name="Note 6 3 2 2 18" xfId="36015" xr:uid="{00000000-0005-0000-0000-0000B18C0000}"/>
    <cellStyle name="Note 6 3 2 2 18 2" xfId="36016" xr:uid="{00000000-0005-0000-0000-0000B28C0000}"/>
    <cellStyle name="Note 6 3 2 2 18 2 2" xfId="36017" xr:uid="{00000000-0005-0000-0000-0000B38C0000}"/>
    <cellStyle name="Note 6 3 2 2 18 3" xfId="36018" xr:uid="{00000000-0005-0000-0000-0000B48C0000}"/>
    <cellStyle name="Note 6 3 2 2 19" xfId="36019" xr:uid="{00000000-0005-0000-0000-0000B58C0000}"/>
    <cellStyle name="Note 6 3 2 2 19 2" xfId="36020" xr:uid="{00000000-0005-0000-0000-0000B68C0000}"/>
    <cellStyle name="Note 6 3 2 2 19 2 2" xfId="36021" xr:uid="{00000000-0005-0000-0000-0000B78C0000}"/>
    <cellStyle name="Note 6 3 2 2 19 3" xfId="36022" xr:uid="{00000000-0005-0000-0000-0000B88C0000}"/>
    <cellStyle name="Note 6 3 2 2 2" xfId="36023" xr:uid="{00000000-0005-0000-0000-0000B98C0000}"/>
    <cellStyle name="Note 6 3 2 2 2 2" xfId="36024" xr:uid="{00000000-0005-0000-0000-0000BA8C0000}"/>
    <cellStyle name="Note 6 3 2 2 2 2 2" xfId="36025" xr:uid="{00000000-0005-0000-0000-0000BB8C0000}"/>
    <cellStyle name="Note 6 3 2 2 2 2 3" xfId="36026" xr:uid="{00000000-0005-0000-0000-0000BC8C0000}"/>
    <cellStyle name="Note 6 3 2 2 2 3" xfId="36027" xr:uid="{00000000-0005-0000-0000-0000BD8C0000}"/>
    <cellStyle name="Note 6 3 2 2 2 3 2" xfId="36028" xr:uid="{00000000-0005-0000-0000-0000BE8C0000}"/>
    <cellStyle name="Note 6 3 2 2 2 4" xfId="36029" xr:uid="{00000000-0005-0000-0000-0000BF8C0000}"/>
    <cellStyle name="Note 6 3 2 2 20" xfId="36030" xr:uid="{00000000-0005-0000-0000-0000C08C0000}"/>
    <cellStyle name="Note 6 3 2 2 20 2" xfId="36031" xr:uid="{00000000-0005-0000-0000-0000C18C0000}"/>
    <cellStyle name="Note 6 3 2 2 20 2 2" xfId="36032" xr:uid="{00000000-0005-0000-0000-0000C28C0000}"/>
    <cellStyle name="Note 6 3 2 2 20 3" xfId="36033" xr:uid="{00000000-0005-0000-0000-0000C38C0000}"/>
    <cellStyle name="Note 6 3 2 2 21" xfId="36034" xr:uid="{00000000-0005-0000-0000-0000C48C0000}"/>
    <cellStyle name="Note 6 3 2 2 21 2" xfId="36035" xr:uid="{00000000-0005-0000-0000-0000C58C0000}"/>
    <cellStyle name="Note 6 3 2 2 22" xfId="36036" xr:uid="{00000000-0005-0000-0000-0000C68C0000}"/>
    <cellStyle name="Note 6 3 2 2 23" xfId="36037" xr:uid="{00000000-0005-0000-0000-0000C78C0000}"/>
    <cellStyle name="Note 6 3 2 2 3" xfId="36038" xr:uid="{00000000-0005-0000-0000-0000C88C0000}"/>
    <cellStyle name="Note 6 3 2 2 3 2" xfId="36039" xr:uid="{00000000-0005-0000-0000-0000C98C0000}"/>
    <cellStyle name="Note 6 3 2 2 3 2 2" xfId="36040" xr:uid="{00000000-0005-0000-0000-0000CA8C0000}"/>
    <cellStyle name="Note 6 3 2 2 3 3" xfId="36041" xr:uid="{00000000-0005-0000-0000-0000CB8C0000}"/>
    <cellStyle name="Note 6 3 2 2 3 4" xfId="36042" xr:uid="{00000000-0005-0000-0000-0000CC8C0000}"/>
    <cellStyle name="Note 6 3 2 2 4" xfId="36043" xr:uid="{00000000-0005-0000-0000-0000CD8C0000}"/>
    <cellStyle name="Note 6 3 2 2 4 2" xfId="36044" xr:uid="{00000000-0005-0000-0000-0000CE8C0000}"/>
    <cellStyle name="Note 6 3 2 2 4 2 2" xfId="36045" xr:uid="{00000000-0005-0000-0000-0000CF8C0000}"/>
    <cellStyle name="Note 6 3 2 2 4 3" xfId="36046" xr:uid="{00000000-0005-0000-0000-0000D08C0000}"/>
    <cellStyle name="Note 6 3 2 2 4 4" xfId="36047" xr:uid="{00000000-0005-0000-0000-0000D18C0000}"/>
    <cellStyle name="Note 6 3 2 2 5" xfId="36048" xr:uid="{00000000-0005-0000-0000-0000D28C0000}"/>
    <cellStyle name="Note 6 3 2 2 5 2" xfId="36049" xr:uid="{00000000-0005-0000-0000-0000D38C0000}"/>
    <cellStyle name="Note 6 3 2 2 5 2 2" xfId="36050" xr:uid="{00000000-0005-0000-0000-0000D48C0000}"/>
    <cellStyle name="Note 6 3 2 2 5 3" xfId="36051" xr:uid="{00000000-0005-0000-0000-0000D58C0000}"/>
    <cellStyle name="Note 6 3 2 2 6" xfId="36052" xr:uid="{00000000-0005-0000-0000-0000D68C0000}"/>
    <cellStyle name="Note 6 3 2 2 6 2" xfId="36053" xr:uid="{00000000-0005-0000-0000-0000D78C0000}"/>
    <cellStyle name="Note 6 3 2 2 6 2 2" xfId="36054" xr:uid="{00000000-0005-0000-0000-0000D88C0000}"/>
    <cellStyle name="Note 6 3 2 2 6 3" xfId="36055" xr:uid="{00000000-0005-0000-0000-0000D98C0000}"/>
    <cellStyle name="Note 6 3 2 2 7" xfId="36056" xr:uid="{00000000-0005-0000-0000-0000DA8C0000}"/>
    <cellStyle name="Note 6 3 2 2 7 2" xfId="36057" xr:uid="{00000000-0005-0000-0000-0000DB8C0000}"/>
    <cellStyle name="Note 6 3 2 2 7 2 2" xfId="36058" xr:uid="{00000000-0005-0000-0000-0000DC8C0000}"/>
    <cellStyle name="Note 6 3 2 2 7 3" xfId="36059" xr:uid="{00000000-0005-0000-0000-0000DD8C0000}"/>
    <cellStyle name="Note 6 3 2 2 8" xfId="36060" xr:uid="{00000000-0005-0000-0000-0000DE8C0000}"/>
    <cellStyle name="Note 6 3 2 2 8 2" xfId="36061" xr:uid="{00000000-0005-0000-0000-0000DF8C0000}"/>
    <cellStyle name="Note 6 3 2 2 8 2 2" xfId="36062" xr:uid="{00000000-0005-0000-0000-0000E08C0000}"/>
    <cellStyle name="Note 6 3 2 2 8 3" xfId="36063" xr:uid="{00000000-0005-0000-0000-0000E18C0000}"/>
    <cellStyle name="Note 6 3 2 2 9" xfId="36064" xr:uid="{00000000-0005-0000-0000-0000E28C0000}"/>
    <cellStyle name="Note 6 3 2 2 9 2" xfId="36065" xr:uid="{00000000-0005-0000-0000-0000E38C0000}"/>
    <cellStyle name="Note 6 3 2 2 9 2 2" xfId="36066" xr:uid="{00000000-0005-0000-0000-0000E48C0000}"/>
    <cellStyle name="Note 6 3 2 2 9 3" xfId="36067" xr:uid="{00000000-0005-0000-0000-0000E58C0000}"/>
    <cellStyle name="Note 6 3 2 20" xfId="36068" xr:uid="{00000000-0005-0000-0000-0000E68C0000}"/>
    <cellStyle name="Note 6 3 2 3" xfId="36069" xr:uid="{00000000-0005-0000-0000-0000E78C0000}"/>
    <cellStyle name="Note 6 3 2 3 2" xfId="36070" xr:uid="{00000000-0005-0000-0000-0000E88C0000}"/>
    <cellStyle name="Note 6 3 2 3 2 2" xfId="36071" xr:uid="{00000000-0005-0000-0000-0000E98C0000}"/>
    <cellStyle name="Note 6 3 2 3 2 3" xfId="36072" xr:uid="{00000000-0005-0000-0000-0000EA8C0000}"/>
    <cellStyle name="Note 6 3 2 3 3" xfId="36073" xr:uid="{00000000-0005-0000-0000-0000EB8C0000}"/>
    <cellStyle name="Note 6 3 2 3 3 2" xfId="36074" xr:uid="{00000000-0005-0000-0000-0000EC8C0000}"/>
    <cellStyle name="Note 6 3 2 3 4" xfId="36075" xr:uid="{00000000-0005-0000-0000-0000ED8C0000}"/>
    <cellStyle name="Note 6 3 2 4" xfId="36076" xr:uid="{00000000-0005-0000-0000-0000EE8C0000}"/>
    <cellStyle name="Note 6 3 2 4 2" xfId="36077" xr:uid="{00000000-0005-0000-0000-0000EF8C0000}"/>
    <cellStyle name="Note 6 3 2 4 2 2" xfId="36078" xr:uid="{00000000-0005-0000-0000-0000F08C0000}"/>
    <cellStyle name="Note 6 3 2 4 3" xfId="36079" xr:uid="{00000000-0005-0000-0000-0000F18C0000}"/>
    <cellStyle name="Note 6 3 2 4 4" xfId="36080" xr:uid="{00000000-0005-0000-0000-0000F28C0000}"/>
    <cellStyle name="Note 6 3 2 5" xfId="36081" xr:uid="{00000000-0005-0000-0000-0000F38C0000}"/>
    <cellStyle name="Note 6 3 2 5 2" xfId="36082" xr:uid="{00000000-0005-0000-0000-0000F48C0000}"/>
    <cellStyle name="Note 6 3 2 5 2 2" xfId="36083" xr:uid="{00000000-0005-0000-0000-0000F58C0000}"/>
    <cellStyle name="Note 6 3 2 5 3" xfId="36084" xr:uid="{00000000-0005-0000-0000-0000F68C0000}"/>
    <cellStyle name="Note 6 3 2 5 4" xfId="36085" xr:uid="{00000000-0005-0000-0000-0000F78C0000}"/>
    <cellStyle name="Note 6 3 2 6" xfId="36086" xr:uid="{00000000-0005-0000-0000-0000F88C0000}"/>
    <cellStyle name="Note 6 3 2 6 2" xfId="36087" xr:uid="{00000000-0005-0000-0000-0000F98C0000}"/>
    <cellStyle name="Note 6 3 2 6 2 2" xfId="36088" xr:uid="{00000000-0005-0000-0000-0000FA8C0000}"/>
    <cellStyle name="Note 6 3 2 6 3" xfId="36089" xr:uid="{00000000-0005-0000-0000-0000FB8C0000}"/>
    <cellStyle name="Note 6 3 2 7" xfId="36090" xr:uid="{00000000-0005-0000-0000-0000FC8C0000}"/>
    <cellStyle name="Note 6 3 2 7 2" xfId="36091" xr:uid="{00000000-0005-0000-0000-0000FD8C0000}"/>
    <cellStyle name="Note 6 3 2 7 2 2" xfId="36092" xr:uid="{00000000-0005-0000-0000-0000FE8C0000}"/>
    <cellStyle name="Note 6 3 2 7 3" xfId="36093" xr:uid="{00000000-0005-0000-0000-0000FF8C0000}"/>
    <cellStyle name="Note 6 3 2 8" xfId="36094" xr:uid="{00000000-0005-0000-0000-0000008D0000}"/>
    <cellStyle name="Note 6 3 2 8 2" xfId="36095" xr:uid="{00000000-0005-0000-0000-0000018D0000}"/>
    <cellStyle name="Note 6 3 2 8 2 2" xfId="36096" xr:uid="{00000000-0005-0000-0000-0000028D0000}"/>
    <cellStyle name="Note 6 3 2 8 3" xfId="36097" xr:uid="{00000000-0005-0000-0000-0000038D0000}"/>
    <cellStyle name="Note 6 3 2 9" xfId="36098" xr:uid="{00000000-0005-0000-0000-0000048D0000}"/>
    <cellStyle name="Note 6 3 2 9 2" xfId="36099" xr:uid="{00000000-0005-0000-0000-0000058D0000}"/>
    <cellStyle name="Note 6 3 2 9 2 2" xfId="36100" xr:uid="{00000000-0005-0000-0000-0000068D0000}"/>
    <cellStyle name="Note 6 3 2 9 3" xfId="36101" xr:uid="{00000000-0005-0000-0000-0000078D0000}"/>
    <cellStyle name="Note 6 3 20" xfId="36102" xr:uid="{00000000-0005-0000-0000-0000088D0000}"/>
    <cellStyle name="Note 6 3 20 2" xfId="36103" xr:uid="{00000000-0005-0000-0000-0000098D0000}"/>
    <cellStyle name="Note 6 3 20 2 2" xfId="36104" xr:uid="{00000000-0005-0000-0000-00000A8D0000}"/>
    <cellStyle name="Note 6 3 20 3" xfId="36105" xr:uid="{00000000-0005-0000-0000-00000B8D0000}"/>
    <cellStyle name="Note 6 3 21" xfId="36106" xr:uid="{00000000-0005-0000-0000-00000C8D0000}"/>
    <cellStyle name="Note 6 3 21 2" xfId="36107" xr:uid="{00000000-0005-0000-0000-00000D8D0000}"/>
    <cellStyle name="Note 6 3 22" xfId="36108" xr:uid="{00000000-0005-0000-0000-00000E8D0000}"/>
    <cellStyle name="Note 6 3 23" xfId="36109" xr:uid="{00000000-0005-0000-0000-00000F8D0000}"/>
    <cellStyle name="Note 6 3 3" xfId="36110" xr:uid="{00000000-0005-0000-0000-0000108D0000}"/>
    <cellStyle name="Note 6 3 3 10" xfId="36111" xr:uid="{00000000-0005-0000-0000-0000118D0000}"/>
    <cellStyle name="Note 6 3 3 10 2" xfId="36112" xr:uid="{00000000-0005-0000-0000-0000128D0000}"/>
    <cellStyle name="Note 6 3 3 10 2 2" xfId="36113" xr:uid="{00000000-0005-0000-0000-0000138D0000}"/>
    <cellStyle name="Note 6 3 3 10 3" xfId="36114" xr:uid="{00000000-0005-0000-0000-0000148D0000}"/>
    <cellStyle name="Note 6 3 3 11" xfId="36115" xr:uid="{00000000-0005-0000-0000-0000158D0000}"/>
    <cellStyle name="Note 6 3 3 11 2" xfId="36116" xr:uid="{00000000-0005-0000-0000-0000168D0000}"/>
    <cellStyle name="Note 6 3 3 11 2 2" xfId="36117" xr:uid="{00000000-0005-0000-0000-0000178D0000}"/>
    <cellStyle name="Note 6 3 3 11 3" xfId="36118" xr:uid="{00000000-0005-0000-0000-0000188D0000}"/>
    <cellStyle name="Note 6 3 3 12" xfId="36119" xr:uid="{00000000-0005-0000-0000-0000198D0000}"/>
    <cellStyle name="Note 6 3 3 12 2" xfId="36120" xr:uid="{00000000-0005-0000-0000-00001A8D0000}"/>
    <cellStyle name="Note 6 3 3 12 2 2" xfId="36121" xr:uid="{00000000-0005-0000-0000-00001B8D0000}"/>
    <cellStyle name="Note 6 3 3 12 3" xfId="36122" xr:uid="{00000000-0005-0000-0000-00001C8D0000}"/>
    <cellStyle name="Note 6 3 3 13" xfId="36123" xr:uid="{00000000-0005-0000-0000-00001D8D0000}"/>
    <cellStyle name="Note 6 3 3 13 2" xfId="36124" xr:uid="{00000000-0005-0000-0000-00001E8D0000}"/>
    <cellStyle name="Note 6 3 3 13 2 2" xfId="36125" xr:uid="{00000000-0005-0000-0000-00001F8D0000}"/>
    <cellStyle name="Note 6 3 3 13 3" xfId="36126" xr:uid="{00000000-0005-0000-0000-0000208D0000}"/>
    <cellStyle name="Note 6 3 3 14" xfId="36127" xr:uid="{00000000-0005-0000-0000-0000218D0000}"/>
    <cellStyle name="Note 6 3 3 14 2" xfId="36128" xr:uid="{00000000-0005-0000-0000-0000228D0000}"/>
    <cellStyle name="Note 6 3 3 14 2 2" xfId="36129" xr:uid="{00000000-0005-0000-0000-0000238D0000}"/>
    <cellStyle name="Note 6 3 3 14 3" xfId="36130" xr:uid="{00000000-0005-0000-0000-0000248D0000}"/>
    <cellStyle name="Note 6 3 3 15" xfId="36131" xr:uid="{00000000-0005-0000-0000-0000258D0000}"/>
    <cellStyle name="Note 6 3 3 15 2" xfId="36132" xr:uid="{00000000-0005-0000-0000-0000268D0000}"/>
    <cellStyle name="Note 6 3 3 15 2 2" xfId="36133" xr:uid="{00000000-0005-0000-0000-0000278D0000}"/>
    <cellStyle name="Note 6 3 3 15 3" xfId="36134" xr:uid="{00000000-0005-0000-0000-0000288D0000}"/>
    <cellStyle name="Note 6 3 3 16" xfId="36135" xr:uid="{00000000-0005-0000-0000-0000298D0000}"/>
    <cellStyle name="Note 6 3 3 16 2" xfId="36136" xr:uid="{00000000-0005-0000-0000-00002A8D0000}"/>
    <cellStyle name="Note 6 3 3 16 2 2" xfId="36137" xr:uid="{00000000-0005-0000-0000-00002B8D0000}"/>
    <cellStyle name="Note 6 3 3 16 3" xfId="36138" xr:uid="{00000000-0005-0000-0000-00002C8D0000}"/>
    <cellStyle name="Note 6 3 3 17" xfId="36139" xr:uid="{00000000-0005-0000-0000-00002D8D0000}"/>
    <cellStyle name="Note 6 3 3 17 2" xfId="36140" xr:uid="{00000000-0005-0000-0000-00002E8D0000}"/>
    <cellStyle name="Note 6 3 3 17 2 2" xfId="36141" xr:uid="{00000000-0005-0000-0000-00002F8D0000}"/>
    <cellStyle name="Note 6 3 3 17 3" xfId="36142" xr:uid="{00000000-0005-0000-0000-0000308D0000}"/>
    <cellStyle name="Note 6 3 3 18" xfId="36143" xr:uid="{00000000-0005-0000-0000-0000318D0000}"/>
    <cellStyle name="Note 6 3 3 18 2" xfId="36144" xr:uid="{00000000-0005-0000-0000-0000328D0000}"/>
    <cellStyle name="Note 6 3 3 19" xfId="36145" xr:uid="{00000000-0005-0000-0000-0000338D0000}"/>
    <cellStyle name="Note 6 3 3 2" xfId="36146" xr:uid="{00000000-0005-0000-0000-0000348D0000}"/>
    <cellStyle name="Note 6 3 3 2 10" xfId="36147" xr:uid="{00000000-0005-0000-0000-0000358D0000}"/>
    <cellStyle name="Note 6 3 3 2 10 2" xfId="36148" xr:uid="{00000000-0005-0000-0000-0000368D0000}"/>
    <cellStyle name="Note 6 3 3 2 10 2 2" xfId="36149" xr:uid="{00000000-0005-0000-0000-0000378D0000}"/>
    <cellStyle name="Note 6 3 3 2 10 3" xfId="36150" xr:uid="{00000000-0005-0000-0000-0000388D0000}"/>
    <cellStyle name="Note 6 3 3 2 11" xfId="36151" xr:uid="{00000000-0005-0000-0000-0000398D0000}"/>
    <cellStyle name="Note 6 3 3 2 11 2" xfId="36152" xr:uid="{00000000-0005-0000-0000-00003A8D0000}"/>
    <cellStyle name="Note 6 3 3 2 11 2 2" xfId="36153" xr:uid="{00000000-0005-0000-0000-00003B8D0000}"/>
    <cellStyle name="Note 6 3 3 2 11 3" xfId="36154" xr:uid="{00000000-0005-0000-0000-00003C8D0000}"/>
    <cellStyle name="Note 6 3 3 2 12" xfId="36155" xr:uid="{00000000-0005-0000-0000-00003D8D0000}"/>
    <cellStyle name="Note 6 3 3 2 12 2" xfId="36156" xr:uid="{00000000-0005-0000-0000-00003E8D0000}"/>
    <cellStyle name="Note 6 3 3 2 12 2 2" xfId="36157" xr:uid="{00000000-0005-0000-0000-00003F8D0000}"/>
    <cellStyle name="Note 6 3 3 2 12 3" xfId="36158" xr:uid="{00000000-0005-0000-0000-0000408D0000}"/>
    <cellStyle name="Note 6 3 3 2 13" xfId="36159" xr:uid="{00000000-0005-0000-0000-0000418D0000}"/>
    <cellStyle name="Note 6 3 3 2 13 2" xfId="36160" xr:uid="{00000000-0005-0000-0000-0000428D0000}"/>
    <cellStyle name="Note 6 3 3 2 13 2 2" xfId="36161" xr:uid="{00000000-0005-0000-0000-0000438D0000}"/>
    <cellStyle name="Note 6 3 3 2 13 3" xfId="36162" xr:uid="{00000000-0005-0000-0000-0000448D0000}"/>
    <cellStyle name="Note 6 3 3 2 14" xfId="36163" xr:uid="{00000000-0005-0000-0000-0000458D0000}"/>
    <cellStyle name="Note 6 3 3 2 14 2" xfId="36164" xr:uid="{00000000-0005-0000-0000-0000468D0000}"/>
    <cellStyle name="Note 6 3 3 2 14 2 2" xfId="36165" xr:uid="{00000000-0005-0000-0000-0000478D0000}"/>
    <cellStyle name="Note 6 3 3 2 14 3" xfId="36166" xr:uid="{00000000-0005-0000-0000-0000488D0000}"/>
    <cellStyle name="Note 6 3 3 2 15" xfId="36167" xr:uid="{00000000-0005-0000-0000-0000498D0000}"/>
    <cellStyle name="Note 6 3 3 2 15 2" xfId="36168" xr:uid="{00000000-0005-0000-0000-00004A8D0000}"/>
    <cellStyle name="Note 6 3 3 2 15 2 2" xfId="36169" xr:uid="{00000000-0005-0000-0000-00004B8D0000}"/>
    <cellStyle name="Note 6 3 3 2 15 3" xfId="36170" xr:uid="{00000000-0005-0000-0000-00004C8D0000}"/>
    <cellStyle name="Note 6 3 3 2 16" xfId="36171" xr:uid="{00000000-0005-0000-0000-00004D8D0000}"/>
    <cellStyle name="Note 6 3 3 2 16 2" xfId="36172" xr:uid="{00000000-0005-0000-0000-00004E8D0000}"/>
    <cellStyle name="Note 6 3 3 2 16 2 2" xfId="36173" xr:uid="{00000000-0005-0000-0000-00004F8D0000}"/>
    <cellStyle name="Note 6 3 3 2 16 3" xfId="36174" xr:uid="{00000000-0005-0000-0000-0000508D0000}"/>
    <cellStyle name="Note 6 3 3 2 17" xfId="36175" xr:uid="{00000000-0005-0000-0000-0000518D0000}"/>
    <cellStyle name="Note 6 3 3 2 17 2" xfId="36176" xr:uid="{00000000-0005-0000-0000-0000528D0000}"/>
    <cellStyle name="Note 6 3 3 2 17 2 2" xfId="36177" xr:uid="{00000000-0005-0000-0000-0000538D0000}"/>
    <cellStyle name="Note 6 3 3 2 17 3" xfId="36178" xr:uid="{00000000-0005-0000-0000-0000548D0000}"/>
    <cellStyle name="Note 6 3 3 2 18" xfId="36179" xr:uid="{00000000-0005-0000-0000-0000558D0000}"/>
    <cellStyle name="Note 6 3 3 2 18 2" xfId="36180" xr:uid="{00000000-0005-0000-0000-0000568D0000}"/>
    <cellStyle name="Note 6 3 3 2 18 2 2" xfId="36181" xr:uid="{00000000-0005-0000-0000-0000578D0000}"/>
    <cellStyle name="Note 6 3 3 2 18 3" xfId="36182" xr:uid="{00000000-0005-0000-0000-0000588D0000}"/>
    <cellStyle name="Note 6 3 3 2 19" xfId="36183" xr:uid="{00000000-0005-0000-0000-0000598D0000}"/>
    <cellStyle name="Note 6 3 3 2 19 2" xfId="36184" xr:uid="{00000000-0005-0000-0000-00005A8D0000}"/>
    <cellStyle name="Note 6 3 3 2 19 2 2" xfId="36185" xr:uid="{00000000-0005-0000-0000-00005B8D0000}"/>
    <cellStyle name="Note 6 3 3 2 19 3" xfId="36186" xr:uid="{00000000-0005-0000-0000-00005C8D0000}"/>
    <cellStyle name="Note 6 3 3 2 2" xfId="36187" xr:uid="{00000000-0005-0000-0000-00005D8D0000}"/>
    <cellStyle name="Note 6 3 3 2 2 2" xfId="36188" xr:uid="{00000000-0005-0000-0000-00005E8D0000}"/>
    <cellStyle name="Note 6 3 3 2 2 2 2" xfId="36189" xr:uid="{00000000-0005-0000-0000-00005F8D0000}"/>
    <cellStyle name="Note 6 3 3 2 2 3" xfId="36190" xr:uid="{00000000-0005-0000-0000-0000608D0000}"/>
    <cellStyle name="Note 6 3 3 2 2 4" xfId="36191" xr:uid="{00000000-0005-0000-0000-0000618D0000}"/>
    <cellStyle name="Note 6 3 3 2 20" xfId="36192" xr:uid="{00000000-0005-0000-0000-0000628D0000}"/>
    <cellStyle name="Note 6 3 3 2 20 2" xfId="36193" xr:uid="{00000000-0005-0000-0000-0000638D0000}"/>
    <cellStyle name="Note 6 3 3 2 20 2 2" xfId="36194" xr:uid="{00000000-0005-0000-0000-0000648D0000}"/>
    <cellStyle name="Note 6 3 3 2 20 3" xfId="36195" xr:uid="{00000000-0005-0000-0000-0000658D0000}"/>
    <cellStyle name="Note 6 3 3 2 21" xfId="36196" xr:uid="{00000000-0005-0000-0000-0000668D0000}"/>
    <cellStyle name="Note 6 3 3 2 21 2" xfId="36197" xr:uid="{00000000-0005-0000-0000-0000678D0000}"/>
    <cellStyle name="Note 6 3 3 2 22" xfId="36198" xr:uid="{00000000-0005-0000-0000-0000688D0000}"/>
    <cellStyle name="Note 6 3 3 2 23" xfId="36199" xr:uid="{00000000-0005-0000-0000-0000698D0000}"/>
    <cellStyle name="Note 6 3 3 2 3" xfId="36200" xr:uid="{00000000-0005-0000-0000-00006A8D0000}"/>
    <cellStyle name="Note 6 3 3 2 3 2" xfId="36201" xr:uid="{00000000-0005-0000-0000-00006B8D0000}"/>
    <cellStyle name="Note 6 3 3 2 3 2 2" xfId="36202" xr:uid="{00000000-0005-0000-0000-00006C8D0000}"/>
    <cellStyle name="Note 6 3 3 2 3 3" xfId="36203" xr:uid="{00000000-0005-0000-0000-00006D8D0000}"/>
    <cellStyle name="Note 6 3 3 2 3 4" xfId="36204" xr:uid="{00000000-0005-0000-0000-00006E8D0000}"/>
    <cellStyle name="Note 6 3 3 2 4" xfId="36205" xr:uid="{00000000-0005-0000-0000-00006F8D0000}"/>
    <cellStyle name="Note 6 3 3 2 4 2" xfId="36206" xr:uid="{00000000-0005-0000-0000-0000708D0000}"/>
    <cellStyle name="Note 6 3 3 2 4 2 2" xfId="36207" xr:uid="{00000000-0005-0000-0000-0000718D0000}"/>
    <cellStyle name="Note 6 3 3 2 4 3" xfId="36208" xr:uid="{00000000-0005-0000-0000-0000728D0000}"/>
    <cellStyle name="Note 6 3 3 2 5" xfId="36209" xr:uid="{00000000-0005-0000-0000-0000738D0000}"/>
    <cellStyle name="Note 6 3 3 2 5 2" xfId="36210" xr:uid="{00000000-0005-0000-0000-0000748D0000}"/>
    <cellStyle name="Note 6 3 3 2 5 2 2" xfId="36211" xr:uid="{00000000-0005-0000-0000-0000758D0000}"/>
    <cellStyle name="Note 6 3 3 2 5 3" xfId="36212" xr:uid="{00000000-0005-0000-0000-0000768D0000}"/>
    <cellStyle name="Note 6 3 3 2 6" xfId="36213" xr:uid="{00000000-0005-0000-0000-0000778D0000}"/>
    <cellStyle name="Note 6 3 3 2 6 2" xfId="36214" xr:uid="{00000000-0005-0000-0000-0000788D0000}"/>
    <cellStyle name="Note 6 3 3 2 6 2 2" xfId="36215" xr:uid="{00000000-0005-0000-0000-0000798D0000}"/>
    <cellStyle name="Note 6 3 3 2 6 3" xfId="36216" xr:uid="{00000000-0005-0000-0000-00007A8D0000}"/>
    <cellStyle name="Note 6 3 3 2 7" xfId="36217" xr:uid="{00000000-0005-0000-0000-00007B8D0000}"/>
    <cellStyle name="Note 6 3 3 2 7 2" xfId="36218" xr:uid="{00000000-0005-0000-0000-00007C8D0000}"/>
    <cellStyle name="Note 6 3 3 2 7 2 2" xfId="36219" xr:uid="{00000000-0005-0000-0000-00007D8D0000}"/>
    <cellStyle name="Note 6 3 3 2 7 3" xfId="36220" xr:uid="{00000000-0005-0000-0000-00007E8D0000}"/>
    <cellStyle name="Note 6 3 3 2 8" xfId="36221" xr:uid="{00000000-0005-0000-0000-00007F8D0000}"/>
    <cellStyle name="Note 6 3 3 2 8 2" xfId="36222" xr:uid="{00000000-0005-0000-0000-0000808D0000}"/>
    <cellStyle name="Note 6 3 3 2 8 2 2" xfId="36223" xr:uid="{00000000-0005-0000-0000-0000818D0000}"/>
    <cellStyle name="Note 6 3 3 2 8 3" xfId="36224" xr:uid="{00000000-0005-0000-0000-0000828D0000}"/>
    <cellStyle name="Note 6 3 3 2 9" xfId="36225" xr:uid="{00000000-0005-0000-0000-0000838D0000}"/>
    <cellStyle name="Note 6 3 3 2 9 2" xfId="36226" xr:uid="{00000000-0005-0000-0000-0000848D0000}"/>
    <cellStyle name="Note 6 3 3 2 9 2 2" xfId="36227" xr:uid="{00000000-0005-0000-0000-0000858D0000}"/>
    <cellStyle name="Note 6 3 3 2 9 3" xfId="36228" xr:uid="{00000000-0005-0000-0000-0000868D0000}"/>
    <cellStyle name="Note 6 3 3 20" xfId="36229" xr:uid="{00000000-0005-0000-0000-0000878D0000}"/>
    <cellStyle name="Note 6 3 3 3" xfId="36230" xr:uid="{00000000-0005-0000-0000-0000888D0000}"/>
    <cellStyle name="Note 6 3 3 3 2" xfId="36231" xr:uid="{00000000-0005-0000-0000-0000898D0000}"/>
    <cellStyle name="Note 6 3 3 3 2 2" xfId="36232" xr:uid="{00000000-0005-0000-0000-00008A8D0000}"/>
    <cellStyle name="Note 6 3 3 3 3" xfId="36233" xr:uid="{00000000-0005-0000-0000-00008B8D0000}"/>
    <cellStyle name="Note 6 3 3 3 4" xfId="36234" xr:uid="{00000000-0005-0000-0000-00008C8D0000}"/>
    <cellStyle name="Note 6 3 3 4" xfId="36235" xr:uid="{00000000-0005-0000-0000-00008D8D0000}"/>
    <cellStyle name="Note 6 3 3 4 2" xfId="36236" xr:uid="{00000000-0005-0000-0000-00008E8D0000}"/>
    <cellStyle name="Note 6 3 3 4 2 2" xfId="36237" xr:uid="{00000000-0005-0000-0000-00008F8D0000}"/>
    <cellStyle name="Note 6 3 3 4 3" xfId="36238" xr:uid="{00000000-0005-0000-0000-0000908D0000}"/>
    <cellStyle name="Note 6 3 3 4 4" xfId="36239" xr:uid="{00000000-0005-0000-0000-0000918D0000}"/>
    <cellStyle name="Note 6 3 3 5" xfId="36240" xr:uid="{00000000-0005-0000-0000-0000928D0000}"/>
    <cellStyle name="Note 6 3 3 5 2" xfId="36241" xr:uid="{00000000-0005-0000-0000-0000938D0000}"/>
    <cellStyle name="Note 6 3 3 5 2 2" xfId="36242" xr:uid="{00000000-0005-0000-0000-0000948D0000}"/>
    <cellStyle name="Note 6 3 3 5 3" xfId="36243" xr:uid="{00000000-0005-0000-0000-0000958D0000}"/>
    <cellStyle name="Note 6 3 3 6" xfId="36244" xr:uid="{00000000-0005-0000-0000-0000968D0000}"/>
    <cellStyle name="Note 6 3 3 6 2" xfId="36245" xr:uid="{00000000-0005-0000-0000-0000978D0000}"/>
    <cellStyle name="Note 6 3 3 6 2 2" xfId="36246" xr:uid="{00000000-0005-0000-0000-0000988D0000}"/>
    <cellStyle name="Note 6 3 3 6 3" xfId="36247" xr:uid="{00000000-0005-0000-0000-0000998D0000}"/>
    <cellStyle name="Note 6 3 3 7" xfId="36248" xr:uid="{00000000-0005-0000-0000-00009A8D0000}"/>
    <cellStyle name="Note 6 3 3 7 2" xfId="36249" xr:uid="{00000000-0005-0000-0000-00009B8D0000}"/>
    <cellStyle name="Note 6 3 3 7 2 2" xfId="36250" xr:uid="{00000000-0005-0000-0000-00009C8D0000}"/>
    <cellStyle name="Note 6 3 3 7 3" xfId="36251" xr:uid="{00000000-0005-0000-0000-00009D8D0000}"/>
    <cellStyle name="Note 6 3 3 8" xfId="36252" xr:uid="{00000000-0005-0000-0000-00009E8D0000}"/>
    <cellStyle name="Note 6 3 3 8 2" xfId="36253" xr:uid="{00000000-0005-0000-0000-00009F8D0000}"/>
    <cellStyle name="Note 6 3 3 8 2 2" xfId="36254" xr:uid="{00000000-0005-0000-0000-0000A08D0000}"/>
    <cellStyle name="Note 6 3 3 8 3" xfId="36255" xr:uid="{00000000-0005-0000-0000-0000A18D0000}"/>
    <cellStyle name="Note 6 3 3 9" xfId="36256" xr:uid="{00000000-0005-0000-0000-0000A28D0000}"/>
    <cellStyle name="Note 6 3 3 9 2" xfId="36257" xr:uid="{00000000-0005-0000-0000-0000A38D0000}"/>
    <cellStyle name="Note 6 3 3 9 2 2" xfId="36258" xr:uid="{00000000-0005-0000-0000-0000A48D0000}"/>
    <cellStyle name="Note 6 3 3 9 3" xfId="36259" xr:uid="{00000000-0005-0000-0000-0000A58D0000}"/>
    <cellStyle name="Note 6 3 4" xfId="36260" xr:uid="{00000000-0005-0000-0000-0000A68D0000}"/>
    <cellStyle name="Note 6 3 4 10" xfId="36261" xr:uid="{00000000-0005-0000-0000-0000A78D0000}"/>
    <cellStyle name="Note 6 3 4 10 2" xfId="36262" xr:uid="{00000000-0005-0000-0000-0000A88D0000}"/>
    <cellStyle name="Note 6 3 4 10 2 2" xfId="36263" xr:uid="{00000000-0005-0000-0000-0000A98D0000}"/>
    <cellStyle name="Note 6 3 4 10 3" xfId="36264" xr:uid="{00000000-0005-0000-0000-0000AA8D0000}"/>
    <cellStyle name="Note 6 3 4 11" xfId="36265" xr:uid="{00000000-0005-0000-0000-0000AB8D0000}"/>
    <cellStyle name="Note 6 3 4 11 2" xfId="36266" xr:uid="{00000000-0005-0000-0000-0000AC8D0000}"/>
    <cellStyle name="Note 6 3 4 11 2 2" xfId="36267" xr:uid="{00000000-0005-0000-0000-0000AD8D0000}"/>
    <cellStyle name="Note 6 3 4 11 3" xfId="36268" xr:uid="{00000000-0005-0000-0000-0000AE8D0000}"/>
    <cellStyle name="Note 6 3 4 12" xfId="36269" xr:uid="{00000000-0005-0000-0000-0000AF8D0000}"/>
    <cellStyle name="Note 6 3 4 12 2" xfId="36270" xr:uid="{00000000-0005-0000-0000-0000B08D0000}"/>
    <cellStyle name="Note 6 3 4 12 2 2" xfId="36271" xr:uid="{00000000-0005-0000-0000-0000B18D0000}"/>
    <cellStyle name="Note 6 3 4 12 3" xfId="36272" xr:uid="{00000000-0005-0000-0000-0000B28D0000}"/>
    <cellStyle name="Note 6 3 4 13" xfId="36273" xr:uid="{00000000-0005-0000-0000-0000B38D0000}"/>
    <cellStyle name="Note 6 3 4 13 2" xfId="36274" xr:uid="{00000000-0005-0000-0000-0000B48D0000}"/>
    <cellStyle name="Note 6 3 4 13 2 2" xfId="36275" xr:uid="{00000000-0005-0000-0000-0000B58D0000}"/>
    <cellStyle name="Note 6 3 4 13 3" xfId="36276" xr:uid="{00000000-0005-0000-0000-0000B68D0000}"/>
    <cellStyle name="Note 6 3 4 14" xfId="36277" xr:uid="{00000000-0005-0000-0000-0000B78D0000}"/>
    <cellStyle name="Note 6 3 4 14 2" xfId="36278" xr:uid="{00000000-0005-0000-0000-0000B88D0000}"/>
    <cellStyle name="Note 6 3 4 14 2 2" xfId="36279" xr:uid="{00000000-0005-0000-0000-0000B98D0000}"/>
    <cellStyle name="Note 6 3 4 14 3" xfId="36280" xr:uid="{00000000-0005-0000-0000-0000BA8D0000}"/>
    <cellStyle name="Note 6 3 4 15" xfId="36281" xr:uid="{00000000-0005-0000-0000-0000BB8D0000}"/>
    <cellStyle name="Note 6 3 4 15 2" xfId="36282" xr:uid="{00000000-0005-0000-0000-0000BC8D0000}"/>
    <cellStyle name="Note 6 3 4 15 2 2" xfId="36283" xr:uid="{00000000-0005-0000-0000-0000BD8D0000}"/>
    <cellStyle name="Note 6 3 4 15 3" xfId="36284" xr:uid="{00000000-0005-0000-0000-0000BE8D0000}"/>
    <cellStyle name="Note 6 3 4 16" xfId="36285" xr:uid="{00000000-0005-0000-0000-0000BF8D0000}"/>
    <cellStyle name="Note 6 3 4 16 2" xfId="36286" xr:uid="{00000000-0005-0000-0000-0000C08D0000}"/>
    <cellStyle name="Note 6 3 4 16 2 2" xfId="36287" xr:uid="{00000000-0005-0000-0000-0000C18D0000}"/>
    <cellStyle name="Note 6 3 4 16 3" xfId="36288" xr:uid="{00000000-0005-0000-0000-0000C28D0000}"/>
    <cellStyle name="Note 6 3 4 17" xfId="36289" xr:uid="{00000000-0005-0000-0000-0000C38D0000}"/>
    <cellStyle name="Note 6 3 4 17 2" xfId="36290" xr:uid="{00000000-0005-0000-0000-0000C48D0000}"/>
    <cellStyle name="Note 6 3 4 17 2 2" xfId="36291" xr:uid="{00000000-0005-0000-0000-0000C58D0000}"/>
    <cellStyle name="Note 6 3 4 17 3" xfId="36292" xr:uid="{00000000-0005-0000-0000-0000C68D0000}"/>
    <cellStyle name="Note 6 3 4 18" xfId="36293" xr:uid="{00000000-0005-0000-0000-0000C78D0000}"/>
    <cellStyle name="Note 6 3 4 18 2" xfId="36294" xr:uid="{00000000-0005-0000-0000-0000C88D0000}"/>
    <cellStyle name="Note 6 3 4 18 2 2" xfId="36295" xr:uid="{00000000-0005-0000-0000-0000C98D0000}"/>
    <cellStyle name="Note 6 3 4 18 3" xfId="36296" xr:uid="{00000000-0005-0000-0000-0000CA8D0000}"/>
    <cellStyle name="Note 6 3 4 19" xfId="36297" xr:uid="{00000000-0005-0000-0000-0000CB8D0000}"/>
    <cellStyle name="Note 6 3 4 19 2" xfId="36298" xr:uid="{00000000-0005-0000-0000-0000CC8D0000}"/>
    <cellStyle name="Note 6 3 4 19 2 2" xfId="36299" xr:uid="{00000000-0005-0000-0000-0000CD8D0000}"/>
    <cellStyle name="Note 6 3 4 19 3" xfId="36300" xr:uid="{00000000-0005-0000-0000-0000CE8D0000}"/>
    <cellStyle name="Note 6 3 4 2" xfId="36301" xr:uid="{00000000-0005-0000-0000-0000CF8D0000}"/>
    <cellStyle name="Note 6 3 4 2 10" xfId="36302" xr:uid="{00000000-0005-0000-0000-0000D08D0000}"/>
    <cellStyle name="Note 6 3 4 2 10 2" xfId="36303" xr:uid="{00000000-0005-0000-0000-0000D18D0000}"/>
    <cellStyle name="Note 6 3 4 2 10 2 2" xfId="36304" xr:uid="{00000000-0005-0000-0000-0000D28D0000}"/>
    <cellStyle name="Note 6 3 4 2 10 3" xfId="36305" xr:uid="{00000000-0005-0000-0000-0000D38D0000}"/>
    <cellStyle name="Note 6 3 4 2 11" xfId="36306" xr:uid="{00000000-0005-0000-0000-0000D48D0000}"/>
    <cellStyle name="Note 6 3 4 2 11 2" xfId="36307" xr:uid="{00000000-0005-0000-0000-0000D58D0000}"/>
    <cellStyle name="Note 6 3 4 2 11 2 2" xfId="36308" xr:uid="{00000000-0005-0000-0000-0000D68D0000}"/>
    <cellStyle name="Note 6 3 4 2 11 3" xfId="36309" xr:uid="{00000000-0005-0000-0000-0000D78D0000}"/>
    <cellStyle name="Note 6 3 4 2 12" xfId="36310" xr:uid="{00000000-0005-0000-0000-0000D88D0000}"/>
    <cellStyle name="Note 6 3 4 2 12 2" xfId="36311" xr:uid="{00000000-0005-0000-0000-0000D98D0000}"/>
    <cellStyle name="Note 6 3 4 2 12 2 2" xfId="36312" xr:uid="{00000000-0005-0000-0000-0000DA8D0000}"/>
    <cellStyle name="Note 6 3 4 2 12 3" xfId="36313" xr:uid="{00000000-0005-0000-0000-0000DB8D0000}"/>
    <cellStyle name="Note 6 3 4 2 13" xfId="36314" xr:uid="{00000000-0005-0000-0000-0000DC8D0000}"/>
    <cellStyle name="Note 6 3 4 2 13 2" xfId="36315" xr:uid="{00000000-0005-0000-0000-0000DD8D0000}"/>
    <cellStyle name="Note 6 3 4 2 13 2 2" xfId="36316" xr:uid="{00000000-0005-0000-0000-0000DE8D0000}"/>
    <cellStyle name="Note 6 3 4 2 13 3" xfId="36317" xr:uid="{00000000-0005-0000-0000-0000DF8D0000}"/>
    <cellStyle name="Note 6 3 4 2 14" xfId="36318" xr:uid="{00000000-0005-0000-0000-0000E08D0000}"/>
    <cellStyle name="Note 6 3 4 2 14 2" xfId="36319" xr:uid="{00000000-0005-0000-0000-0000E18D0000}"/>
    <cellStyle name="Note 6 3 4 2 14 2 2" xfId="36320" xr:uid="{00000000-0005-0000-0000-0000E28D0000}"/>
    <cellStyle name="Note 6 3 4 2 14 3" xfId="36321" xr:uid="{00000000-0005-0000-0000-0000E38D0000}"/>
    <cellStyle name="Note 6 3 4 2 15" xfId="36322" xr:uid="{00000000-0005-0000-0000-0000E48D0000}"/>
    <cellStyle name="Note 6 3 4 2 15 2" xfId="36323" xr:uid="{00000000-0005-0000-0000-0000E58D0000}"/>
    <cellStyle name="Note 6 3 4 2 15 2 2" xfId="36324" xr:uid="{00000000-0005-0000-0000-0000E68D0000}"/>
    <cellStyle name="Note 6 3 4 2 15 3" xfId="36325" xr:uid="{00000000-0005-0000-0000-0000E78D0000}"/>
    <cellStyle name="Note 6 3 4 2 16" xfId="36326" xr:uid="{00000000-0005-0000-0000-0000E88D0000}"/>
    <cellStyle name="Note 6 3 4 2 16 2" xfId="36327" xr:uid="{00000000-0005-0000-0000-0000E98D0000}"/>
    <cellStyle name="Note 6 3 4 2 16 2 2" xfId="36328" xr:uid="{00000000-0005-0000-0000-0000EA8D0000}"/>
    <cellStyle name="Note 6 3 4 2 16 3" xfId="36329" xr:uid="{00000000-0005-0000-0000-0000EB8D0000}"/>
    <cellStyle name="Note 6 3 4 2 17" xfId="36330" xr:uid="{00000000-0005-0000-0000-0000EC8D0000}"/>
    <cellStyle name="Note 6 3 4 2 17 2" xfId="36331" xr:uid="{00000000-0005-0000-0000-0000ED8D0000}"/>
    <cellStyle name="Note 6 3 4 2 17 2 2" xfId="36332" xr:uid="{00000000-0005-0000-0000-0000EE8D0000}"/>
    <cellStyle name="Note 6 3 4 2 17 3" xfId="36333" xr:uid="{00000000-0005-0000-0000-0000EF8D0000}"/>
    <cellStyle name="Note 6 3 4 2 18" xfId="36334" xr:uid="{00000000-0005-0000-0000-0000F08D0000}"/>
    <cellStyle name="Note 6 3 4 2 18 2" xfId="36335" xr:uid="{00000000-0005-0000-0000-0000F18D0000}"/>
    <cellStyle name="Note 6 3 4 2 18 2 2" xfId="36336" xr:uid="{00000000-0005-0000-0000-0000F28D0000}"/>
    <cellStyle name="Note 6 3 4 2 18 3" xfId="36337" xr:uid="{00000000-0005-0000-0000-0000F38D0000}"/>
    <cellStyle name="Note 6 3 4 2 19" xfId="36338" xr:uid="{00000000-0005-0000-0000-0000F48D0000}"/>
    <cellStyle name="Note 6 3 4 2 19 2" xfId="36339" xr:uid="{00000000-0005-0000-0000-0000F58D0000}"/>
    <cellStyle name="Note 6 3 4 2 19 2 2" xfId="36340" xr:uid="{00000000-0005-0000-0000-0000F68D0000}"/>
    <cellStyle name="Note 6 3 4 2 19 3" xfId="36341" xr:uid="{00000000-0005-0000-0000-0000F78D0000}"/>
    <cellStyle name="Note 6 3 4 2 2" xfId="36342" xr:uid="{00000000-0005-0000-0000-0000F88D0000}"/>
    <cellStyle name="Note 6 3 4 2 2 2" xfId="36343" xr:uid="{00000000-0005-0000-0000-0000F98D0000}"/>
    <cellStyle name="Note 6 3 4 2 2 2 2" xfId="36344" xr:uid="{00000000-0005-0000-0000-0000FA8D0000}"/>
    <cellStyle name="Note 6 3 4 2 2 3" xfId="36345" xr:uid="{00000000-0005-0000-0000-0000FB8D0000}"/>
    <cellStyle name="Note 6 3 4 2 2 4" xfId="36346" xr:uid="{00000000-0005-0000-0000-0000FC8D0000}"/>
    <cellStyle name="Note 6 3 4 2 20" xfId="36347" xr:uid="{00000000-0005-0000-0000-0000FD8D0000}"/>
    <cellStyle name="Note 6 3 4 2 20 2" xfId="36348" xr:uid="{00000000-0005-0000-0000-0000FE8D0000}"/>
    <cellStyle name="Note 6 3 4 2 20 2 2" xfId="36349" xr:uid="{00000000-0005-0000-0000-0000FF8D0000}"/>
    <cellStyle name="Note 6 3 4 2 20 3" xfId="36350" xr:uid="{00000000-0005-0000-0000-0000008E0000}"/>
    <cellStyle name="Note 6 3 4 2 21" xfId="36351" xr:uid="{00000000-0005-0000-0000-0000018E0000}"/>
    <cellStyle name="Note 6 3 4 2 21 2" xfId="36352" xr:uid="{00000000-0005-0000-0000-0000028E0000}"/>
    <cellStyle name="Note 6 3 4 2 22" xfId="36353" xr:uid="{00000000-0005-0000-0000-0000038E0000}"/>
    <cellStyle name="Note 6 3 4 2 23" xfId="36354" xr:uid="{00000000-0005-0000-0000-0000048E0000}"/>
    <cellStyle name="Note 6 3 4 2 3" xfId="36355" xr:uid="{00000000-0005-0000-0000-0000058E0000}"/>
    <cellStyle name="Note 6 3 4 2 3 2" xfId="36356" xr:uid="{00000000-0005-0000-0000-0000068E0000}"/>
    <cellStyle name="Note 6 3 4 2 3 2 2" xfId="36357" xr:uid="{00000000-0005-0000-0000-0000078E0000}"/>
    <cellStyle name="Note 6 3 4 2 3 3" xfId="36358" xr:uid="{00000000-0005-0000-0000-0000088E0000}"/>
    <cellStyle name="Note 6 3 4 2 4" xfId="36359" xr:uid="{00000000-0005-0000-0000-0000098E0000}"/>
    <cellStyle name="Note 6 3 4 2 4 2" xfId="36360" xr:uid="{00000000-0005-0000-0000-00000A8E0000}"/>
    <cellStyle name="Note 6 3 4 2 4 2 2" xfId="36361" xr:uid="{00000000-0005-0000-0000-00000B8E0000}"/>
    <cellStyle name="Note 6 3 4 2 4 3" xfId="36362" xr:uid="{00000000-0005-0000-0000-00000C8E0000}"/>
    <cellStyle name="Note 6 3 4 2 5" xfId="36363" xr:uid="{00000000-0005-0000-0000-00000D8E0000}"/>
    <cellStyle name="Note 6 3 4 2 5 2" xfId="36364" xr:uid="{00000000-0005-0000-0000-00000E8E0000}"/>
    <cellStyle name="Note 6 3 4 2 5 2 2" xfId="36365" xr:uid="{00000000-0005-0000-0000-00000F8E0000}"/>
    <cellStyle name="Note 6 3 4 2 5 3" xfId="36366" xr:uid="{00000000-0005-0000-0000-0000108E0000}"/>
    <cellStyle name="Note 6 3 4 2 6" xfId="36367" xr:uid="{00000000-0005-0000-0000-0000118E0000}"/>
    <cellStyle name="Note 6 3 4 2 6 2" xfId="36368" xr:uid="{00000000-0005-0000-0000-0000128E0000}"/>
    <cellStyle name="Note 6 3 4 2 6 2 2" xfId="36369" xr:uid="{00000000-0005-0000-0000-0000138E0000}"/>
    <cellStyle name="Note 6 3 4 2 6 3" xfId="36370" xr:uid="{00000000-0005-0000-0000-0000148E0000}"/>
    <cellStyle name="Note 6 3 4 2 7" xfId="36371" xr:uid="{00000000-0005-0000-0000-0000158E0000}"/>
    <cellStyle name="Note 6 3 4 2 7 2" xfId="36372" xr:uid="{00000000-0005-0000-0000-0000168E0000}"/>
    <cellStyle name="Note 6 3 4 2 7 2 2" xfId="36373" xr:uid="{00000000-0005-0000-0000-0000178E0000}"/>
    <cellStyle name="Note 6 3 4 2 7 3" xfId="36374" xr:uid="{00000000-0005-0000-0000-0000188E0000}"/>
    <cellStyle name="Note 6 3 4 2 8" xfId="36375" xr:uid="{00000000-0005-0000-0000-0000198E0000}"/>
    <cellStyle name="Note 6 3 4 2 8 2" xfId="36376" xr:uid="{00000000-0005-0000-0000-00001A8E0000}"/>
    <cellStyle name="Note 6 3 4 2 8 2 2" xfId="36377" xr:uid="{00000000-0005-0000-0000-00001B8E0000}"/>
    <cellStyle name="Note 6 3 4 2 8 3" xfId="36378" xr:uid="{00000000-0005-0000-0000-00001C8E0000}"/>
    <cellStyle name="Note 6 3 4 2 9" xfId="36379" xr:uid="{00000000-0005-0000-0000-00001D8E0000}"/>
    <cellStyle name="Note 6 3 4 2 9 2" xfId="36380" xr:uid="{00000000-0005-0000-0000-00001E8E0000}"/>
    <cellStyle name="Note 6 3 4 2 9 2 2" xfId="36381" xr:uid="{00000000-0005-0000-0000-00001F8E0000}"/>
    <cellStyle name="Note 6 3 4 2 9 3" xfId="36382" xr:uid="{00000000-0005-0000-0000-0000208E0000}"/>
    <cellStyle name="Note 6 3 4 20" xfId="36383" xr:uid="{00000000-0005-0000-0000-0000218E0000}"/>
    <cellStyle name="Note 6 3 4 20 2" xfId="36384" xr:uid="{00000000-0005-0000-0000-0000228E0000}"/>
    <cellStyle name="Note 6 3 4 20 2 2" xfId="36385" xr:uid="{00000000-0005-0000-0000-0000238E0000}"/>
    <cellStyle name="Note 6 3 4 20 3" xfId="36386" xr:uid="{00000000-0005-0000-0000-0000248E0000}"/>
    <cellStyle name="Note 6 3 4 21" xfId="36387" xr:uid="{00000000-0005-0000-0000-0000258E0000}"/>
    <cellStyle name="Note 6 3 4 21 2" xfId="36388" xr:uid="{00000000-0005-0000-0000-0000268E0000}"/>
    <cellStyle name="Note 6 3 4 21 2 2" xfId="36389" xr:uid="{00000000-0005-0000-0000-0000278E0000}"/>
    <cellStyle name="Note 6 3 4 21 3" xfId="36390" xr:uid="{00000000-0005-0000-0000-0000288E0000}"/>
    <cellStyle name="Note 6 3 4 22" xfId="36391" xr:uid="{00000000-0005-0000-0000-0000298E0000}"/>
    <cellStyle name="Note 6 3 4 22 2" xfId="36392" xr:uid="{00000000-0005-0000-0000-00002A8E0000}"/>
    <cellStyle name="Note 6 3 4 23" xfId="36393" xr:uid="{00000000-0005-0000-0000-00002B8E0000}"/>
    <cellStyle name="Note 6 3 4 24" xfId="36394" xr:uid="{00000000-0005-0000-0000-00002C8E0000}"/>
    <cellStyle name="Note 6 3 4 3" xfId="36395" xr:uid="{00000000-0005-0000-0000-00002D8E0000}"/>
    <cellStyle name="Note 6 3 4 3 2" xfId="36396" xr:uid="{00000000-0005-0000-0000-00002E8E0000}"/>
    <cellStyle name="Note 6 3 4 3 2 2" xfId="36397" xr:uid="{00000000-0005-0000-0000-00002F8E0000}"/>
    <cellStyle name="Note 6 3 4 3 3" xfId="36398" xr:uid="{00000000-0005-0000-0000-0000308E0000}"/>
    <cellStyle name="Note 6 3 4 3 4" xfId="36399" xr:uid="{00000000-0005-0000-0000-0000318E0000}"/>
    <cellStyle name="Note 6 3 4 4" xfId="36400" xr:uid="{00000000-0005-0000-0000-0000328E0000}"/>
    <cellStyle name="Note 6 3 4 4 2" xfId="36401" xr:uid="{00000000-0005-0000-0000-0000338E0000}"/>
    <cellStyle name="Note 6 3 4 4 2 2" xfId="36402" xr:uid="{00000000-0005-0000-0000-0000348E0000}"/>
    <cellStyle name="Note 6 3 4 4 3" xfId="36403" xr:uid="{00000000-0005-0000-0000-0000358E0000}"/>
    <cellStyle name="Note 6 3 4 4 4" xfId="36404" xr:uid="{00000000-0005-0000-0000-0000368E0000}"/>
    <cellStyle name="Note 6 3 4 5" xfId="36405" xr:uid="{00000000-0005-0000-0000-0000378E0000}"/>
    <cellStyle name="Note 6 3 4 5 2" xfId="36406" xr:uid="{00000000-0005-0000-0000-0000388E0000}"/>
    <cellStyle name="Note 6 3 4 5 2 2" xfId="36407" xr:uid="{00000000-0005-0000-0000-0000398E0000}"/>
    <cellStyle name="Note 6 3 4 5 3" xfId="36408" xr:uid="{00000000-0005-0000-0000-00003A8E0000}"/>
    <cellStyle name="Note 6 3 4 6" xfId="36409" xr:uid="{00000000-0005-0000-0000-00003B8E0000}"/>
    <cellStyle name="Note 6 3 4 6 2" xfId="36410" xr:uid="{00000000-0005-0000-0000-00003C8E0000}"/>
    <cellStyle name="Note 6 3 4 6 2 2" xfId="36411" xr:uid="{00000000-0005-0000-0000-00003D8E0000}"/>
    <cellStyle name="Note 6 3 4 6 3" xfId="36412" xr:uid="{00000000-0005-0000-0000-00003E8E0000}"/>
    <cellStyle name="Note 6 3 4 7" xfId="36413" xr:uid="{00000000-0005-0000-0000-00003F8E0000}"/>
    <cellStyle name="Note 6 3 4 7 2" xfId="36414" xr:uid="{00000000-0005-0000-0000-0000408E0000}"/>
    <cellStyle name="Note 6 3 4 7 2 2" xfId="36415" xr:uid="{00000000-0005-0000-0000-0000418E0000}"/>
    <cellStyle name="Note 6 3 4 7 3" xfId="36416" xr:uid="{00000000-0005-0000-0000-0000428E0000}"/>
    <cellStyle name="Note 6 3 4 8" xfId="36417" xr:uid="{00000000-0005-0000-0000-0000438E0000}"/>
    <cellStyle name="Note 6 3 4 8 2" xfId="36418" xr:uid="{00000000-0005-0000-0000-0000448E0000}"/>
    <cellStyle name="Note 6 3 4 8 2 2" xfId="36419" xr:uid="{00000000-0005-0000-0000-0000458E0000}"/>
    <cellStyle name="Note 6 3 4 8 3" xfId="36420" xr:uid="{00000000-0005-0000-0000-0000468E0000}"/>
    <cellStyle name="Note 6 3 4 9" xfId="36421" xr:uid="{00000000-0005-0000-0000-0000478E0000}"/>
    <cellStyle name="Note 6 3 4 9 2" xfId="36422" xr:uid="{00000000-0005-0000-0000-0000488E0000}"/>
    <cellStyle name="Note 6 3 4 9 2 2" xfId="36423" xr:uid="{00000000-0005-0000-0000-0000498E0000}"/>
    <cellStyle name="Note 6 3 4 9 3" xfId="36424" xr:uid="{00000000-0005-0000-0000-00004A8E0000}"/>
    <cellStyle name="Note 6 3 5" xfId="36425" xr:uid="{00000000-0005-0000-0000-00004B8E0000}"/>
    <cellStyle name="Note 6 3 5 10" xfId="36426" xr:uid="{00000000-0005-0000-0000-00004C8E0000}"/>
    <cellStyle name="Note 6 3 5 10 2" xfId="36427" xr:uid="{00000000-0005-0000-0000-00004D8E0000}"/>
    <cellStyle name="Note 6 3 5 10 2 2" xfId="36428" xr:uid="{00000000-0005-0000-0000-00004E8E0000}"/>
    <cellStyle name="Note 6 3 5 10 3" xfId="36429" xr:uid="{00000000-0005-0000-0000-00004F8E0000}"/>
    <cellStyle name="Note 6 3 5 11" xfId="36430" xr:uid="{00000000-0005-0000-0000-0000508E0000}"/>
    <cellStyle name="Note 6 3 5 11 2" xfId="36431" xr:uid="{00000000-0005-0000-0000-0000518E0000}"/>
    <cellStyle name="Note 6 3 5 11 2 2" xfId="36432" xr:uid="{00000000-0005-0000-0000-0000528E0000}"/>
    <cellStyle name="Note 6 3 5 11 3" xfId="36433" xr:uid="{00000000-0005-0000-0000-0000538E0000}"/>
    <cellStyle name="Note 6 3 5 12" xfId="36434" xr:uid="{00000000-0005-0000-0000-0000548E0000}"/>
    <cellStyle name="Note 6 3 5 12 2" xfId="36435" xr:uid="{00000000-0005-0000-0000-0000558E0000}"/>
    <cellStyle name="Note 6 3 5 12 2 2" xfId="36436" xr:uid="{00000000-0005-0000-0000-0000568E0000}"/>
    <cellStyle name="Note 6 3 5 12 3" xfId="36437" xr:uid="{00000000-0005-0000-0000-0000578E0000}"/>
    <cellStyle name="Note 6 3 5 13" xfId="36438" xr:uid="{00000000-0005-0000-0000-0000588E0000}"/>
    <cellStyle name="Note 6 3 5 13 2" xfId="36439" xr:uid="{00000000-0005-0000-0000-0000598E0000}"/>
    <cellStyle name="Note 6 3 5 13 2 2" xfId="36440" xr:uid="{00000000-0005-0000-0000-00005A8E0000}"/>
    <cellStyle name="Note 6 3 5 13 3" xfId="36441" xr:uid="{00000000-0005-0000-0000-00005B8E0000}"/>
    <cellStyle name="Note 6 3 5 14" xfId="36442" xr:uid="{00000000-0005-0000-0000-00005C8E0000}"/>
    <cellStyle name="Note 6 3 5 14 2" xfId="36443" xr:uid="{00000000-0005-0000-0000-00005D8E0000}"/>
    <cellStyle name="Note 6 3 5 14 2 2" xfId="36444" xr:uid="{00000000-0005-0000-0000-00005E8E0000}"/>
    <cellStyle name="Note 6 3 5 14 3" xfId="36445" xr:uid="{00000000-0005-0000-0000-00005F8E0000}"/>
    <cellStyle name="Note 6 3 5 15" xfId="36446" xr:uid="{00000000-0005-0000-0000-0000608E0000}"/>
    <cellStyle name="Note 6 3 5 15 2" xfId="36447" xr:uid="{00000000-0005-0000-0000-0000618E0000}"/>
    <cellStyle name="Note 6 3 5 15 2 2" xfId="36448" xr:uid="{00000000-0005-0000-0000-0000628E0000}"/>
    <cellStyle name="Note 6 3 5 15 3" xfId="36449" xr:uid="{00000000-0005-0000-0000-0000638E0000}"/>
    <cellStyle name="Note 6 3 5 16" xfId="36450" xr:uid="{00000000-0005-0000-0000-0000648E0000}"/>
    <cellStyle name="Note 6 3 5 16 2" xfId="36451" xr:uid="{00000000-0005-0000-0000-0000658E0000}"/>
    <cellStyle name="Note 6 3 5 16 2 2" xfId="36452" xr:uid="{00000000-0005-0000-0000-0000668E0000}"/>
    <cellStyle name="Note 6 3 5 16 3" xfId="36453" xr:uid="{00000000-0005-0000-0000-0000678E0000}"/>
    <cellStyle name="Note 6 3 5 17" xfId="36454" xr:uid="{00000000-0005-0000-0000-0000688E0000}"/>
    <cellStyle name="Note 6 3 5 17 2" xfId="36455" xr:uid="{00000000-0005-0000-0000-0000698E0000}"/>
    <cellStyle name="Note 6 3 5 17 2 2" xfId="36456" xr:uid="{00000000-0005-0000-0000-00006A8E0000}"/>
    <cellStyle name="Note 6 3 5 17 3" xfId="36457" xr:uid="{00000000-0005-0000-0000-00006B8E0000}"/>
    <cellStyle name="Note 6 3 5 18" xfId="36458" xr:uid="{00000000-0005-0000-0000-00006C8E0000}"/>
    <cellStyle name="Note 6 3 5 18 2" xfId="36459" xr:uid="{00000000-0005-0000-0000-00006D8E0000}"/>
    <cellStyle name="Note 6 3 5 18 2 2" xfId="36460" xr:uid="{00000000-0005-0000-0000-00006E8E0000}"/>
    <cellStyle name="Note 6 3 5 18 3" xfId="36461" xr:uid="{00000000-0005-0000-0000-00006F8E0000}"/>
    <cellStyle name="Note 6 3 5 19" xfId="36462" xr:uid="{00000000-0005-0000-0000-0000708E0000}"/>
    <cellStyle name="Note 6 3 5 19 2" xfId="36463" xr:uid="{00000000-0005-0000-0000-0000718E0000}"/>
    <cellStyle name="Note 6 3 5 19 2 2" xfId="36464" xr:uid="{00000000-0005-0000-0000-0000728E0000}"/>
    <cellStyle name="Note 6 3 5 19 3" xfId="36465" xr:uid="{00000000-0005-0000-0000-0000738E0000}"/>
    <cellStyle name="Note 6 3 5 2" xfId="36466" xr:uid="{00000000-0005-0000-0000-0000748E0000}"/>
    <cellStyle name="Note 6 3 5 2 2" xfId="36467" xr:uid="{00000000-0005-0000-0000-0000758E0000}"/>
    <cellStyle name="Note 6 3 5 2 2 2" xfId="36468" xr:uid="{00000000-0005-0000-0000-0000768E0000}"/>
    <cellStyle name="Note 6 3 5 2 3" xfId="36469" xr:uid="{00000000-0005-0000-0000-0000778E0000}"/>
    <cellStyle name="Note 6 3 5 2 4" xfId="36470" xr:uid="{00000000-0005-0000-0000-0000788E0000}"/>
    <cellStyle name="Note 6 3 5 20" xfId="36471" xr:uid="{00000000-0005-0000-0000-0000798E0000}"/>
    <cellStyle name="Note 6 3 5 20 2" xfId="36472" xr:uid="{00000000-0005-0000-0000-00007A8E0000}"/>
    <cellStyle name="Note 6 3 5 20 2 2" xfId="36473" xr:uid="{00000000-0005-0000-0000-00007B8E0000}"/>
    <cellStyle name="Note 6 3 5 20 3" xfId="36474" xr:uid="{00000000-0005-0000-0000-00007C8E0000}"/>
    <cellStyle name="Note 6 3 5 21" xfId="36475" xr:uid="{00000000-0005-0000-0000-00007D8E0000}"/>
    <cellStyle name="Note 6 3 5 21 2" xfId="36476" xr:uid="{00000000-0005-0000-0000-00007E8E0000}"/>
    <cellStyle name="Note 6 3 5 22" xfId="36477" xr:uid="{00000000-0005-0000-0000-00007F8E0000}"/>
    <cellStyle name="Note 6 3 5 23" xfId="36478" xr:uid="{00000000-0005-0000-0000-0000808E0000}"/>
    <cellStyle name="Note 6 3 5 3" xfId="36479" xr:uid="{00000000-0005-0000-0000-0000818E0000}"/>
    <cellStyle name="Note 6 3 5 3 2" xfId="36480" xr:uid="{00000000-0005-0000-0000-0000828E0000}"/>
    <cellStyle name="Note 6 3 5 3 2 2" xfId="36481" xr:uid="{00000000-0005-0000-0000-0000838E0000}"/>
    <cellStyle name="Note 6 3 5 3 3" xfId="36482" xr:uid="{00000000-0005-0000-0000-0000848E0000}"/>
    <cellStyle name="Note 6 3 5 4" xfId="36483" xr:uid="{00000000-0005-0000-0000-0000858E0000}"/>
    <cellStyle name="Note 6 3 5 4 2" xfId="36484" xr:uid="{00000000-0005-0000-0000-0000868E0000}"/>
    <cellStyle name="Note 6 3 5 4 2 2" xfId="36485" xr:uid="{00000000-0005-0000-0000-0000878E0000}"/>
    <cellStyle name="Note 6 3 5 4 3" xfId="36486" xr:uid="{00000000-0005-0000-0000-0000888E0000}"/>
    <cellStyle name="Note 6 3 5 5" xfId="36487" xr:uid="{00000000-0005-0000-0000-0000898E0000}"/>
    <cellStyle name="Note 6 3 5 5 2" xfId="36488" xr:uid="{00000000-0005-0000-0000-00008A8E0000}"/>
    <cellStyle name="Note 6 3 5 5 2 2" xfId="36489" xr:uid="{00000000-0005-0000-0000-00008B8E0000}"/>
    <cellStyle name="Note 6 3 5 5 3" xfId="36490" xr:uid="{00000000-0005-0000-0000-00008C8E0000}"/>
    <cellStyle name="Note 6 3 5 6" xfId="36491" xr:uid="{00000000-0005-0000-0000-00008D8E0000}"/>
    <cellStyle name="Note 6 3 5 6 2" xfId="36492" xr:uid="{00000000-0005-0000-0000-00008E8E0000}"/>
    <cellStyle name="Note 6 3 5 6 2 2" xfId="36493" xr:uid="{00000000-0005-0000-0000-00008F8E0000}"/>
    <cellStyle name="Note 6 3 5 6 3" xfId="36494" xr:uid="{00000000-0005-0000-0000-0000908E0000}"/>
    <cellStyle name="Note 6 3 5 7" xfId="36495" xr:uid="{00000000-0005-0000-0000-0000918E0000}"/>
    <cellStyle name="Note 6 3 5 7 2" xfId="36496" xr:uid="{00000000-0005-0000-0000-0000928E0000}"/>
    <cellStyle name="Note 6 3 5 7 2 2" xfId="36497" xr:uid="{00000000-0005-0000-0000-0000938E0000}"/>
    <cellStyle name="Note 6 3 5 7 3" xfId="36498" xr:uid="{00000000-0005-0000-0000-0000948E0000}"/>
    <cellStyle name="Note 6 3 5 8" xfId="36499" xr:uid="{00000000-0005-0000-0000-0000958E0000}"/>
    <cellStyle name="Note 6 3 5 8 2" xfId="36500" xr:uid="{00000000-0005-0000-0000-0000968E0000}"/>
    <cellStyle name="Note 6 3 5 8 2 2" xfId="36501" xr:uid="{00000000-0005-0000-0000-0000978E0000}"/>
    <cellStyle name="Note 6 3 5 8 3" xfId="36502" xr:uid="{00000000-0005-0000-0000-0000988E0000}"/>
    <cellStyle name="Note 6 3 5 9" xfId="36503" xr:uid="{00000000-0005-0000-0000-0000998E0000}"/>
    <cellStyle name="Note 6 3 5 9 2" xfId="36504" xr:uid="{00000000-0005-0000-0000-00009A8E0000}"/>
    <cellStyle name="Note 6 3 5 9 2 2" xfId="36505" xr:uid="{00000000-0005-0000-0000-00009B8E0000}"/>
    <cellStyle name="Note 6 3 5 9 3" xfId="36506" xr:uid="{00000000-0005-0000-0000-00009C8E0000}"/>
    <cellStyle name="Note 6 3 6" xfId="36507" xr:uid="{00000000-0005-0000-0000-00009D8E0000}"/>
    <cellStyle name="Note 6 3 6 2" xfId="36508" xr:uid="{00000000-0005-0000-0000-00009E8E0000}"/>
    <cellStyle name="Note 6 3 6 2 2" xfId="36509" xr:uid="{00000000-0005-0000-0000-00009F8E0000}"/>
    <cellStyle name="Note 6 3 6 3" xfId="36510" xr:uid="{00000000-0005-0000-0000-0000A08E0000}"/>
    <cellStyle name="Note 6 3 6 4" xfId="36511" xr:uid="{00000000-0005-0000-0000-0000A18E0000}"/>
    <cellStyle name="Note 6 3 7" xfId="36512" xr:uid="{00000000-0005-0000-0000-0000A28E0000}"/>
    <cellStyle name="Note 6 3 7 2" xfId="36513" xr:uid="{00000000-0005-0000-0000-0000A38E0000}"/>
    <cellStyle name="Note 6 3 7 2 2" xfId="36514" xr:uid="{00000000-0005-0000-0000-0000A48E0000}"/>
    <cellStyle name="Note 6 3 7 3" xfId="36515" xr:uid="{00000000-0005-0000-0000-0000A58E0000}"/>
    <cellStyle name="Note 6 3 8" xfId="36516" xr:uid="{00000000-0005-0000-0000-0000A68E0000}"/>
    <cellStyle name="Note 6 3 8 2" xfId="36517" xr:uid="{00000000-0005-0000-0000-0000A78E0000}"/>
    <cellStyle name="Note 6 3 8 2 2" xfId="36518" xr:uid="{00000000-0005-0000-0000-0000A88E0000}"/>
    <cellStyle name="Note 6 3 8 3" xfId="36519" xr:uid="{00000000-0005-0000-0000-0000A98E0000}"/>
    <cellStyle name="Note 6 3 9" xfId="36520" xr:uid="{00000000-0005-0000-0000-0000AA8E0000}"/>
    <cellStyle name="Note 6 3 9 2" xfId="36521" xr:uid="{00000000-0005-0000-0000-0000AB8E0000}"/>
    <cellStyle name="Note 6 3 9 2 2" xfId="36522" xr:uid="{00000000-0005-0000-0000-0000AC8E0000}"/>
    <cellStyle name="Note 6 3 9 3" xfId="36523" xr:uid="{00000000-0005-0000-0000-0000AD8E0000}"/>
    <cellStyle name="Note 6 4" xfId="36524" xr:uid="{00000000-0005-0000-0000-0000AE8E0000}"/>
    <cellStyle name="Note 6 4 10" xfId="36525" xr:uid="{00000000-0005-0000-0000-0000AF8E0000}"/>
    <cellStyle name="Note 6 4 10 2" xfId="36526" xr:uid="{00000000-0005-0000-0000-0000B08E0000}"/>
    <cellStyle name="Note 6 4 10 2 2" xfId="36527" xr:uid="{00000000-0005-0000-0000-0000B18E0000}"/>
    <cellStyle name="Note 6 4 10 3" xfId="36528" xr:uid="{00000000-0005-0000-0000-0000B28E0000}"/>
    <cellStyle name="Note 6 4 11" xfId="36529" xr:uid="{00000000-0005-0000-0000-0000B38E0000}"/>
    <cellStyle name="Note 6 4 11 2" xfId="36530" xr:uid="{00000000-0005-0000-0000-0000B48E0000}"/>
    <cellStyle name="Note 6 4 11 2 2" xfId="36531" xr:uid="{00000000-0005-0000-0000-0000B58E0000}"/>
    <cellStyle name="Note 6 4 11 3" xfId="36532" xr:uid="{00000000-0005-0000-0000-0000B68E0000}"/>
    <cellStyle name="Note 6 4 12" xfId="36533" xr:uid="{00000000-0005-0000-0000-0000B78E0000}"/>
    <cellStyle name="Note 6 4 12 2" xfId="36534" xr:uid="{00000000-0005-0000-0000-0000B88E0000}"/>
    <cellStyle name="Note 6 4 12 2 2" xfId="36535" xr:uid="{00000000-0005-0000-0000-0000B98E0000}"/>
    <cellStyle name="Note 6 4 12 3" xfId="36536" xr:uid="{00000000-0005-0000-0000-0000BA8E0000}"/>
    <cellStyle name="Note 6 4 13" xfId="36537" xr:uid="{00000000-0005-0000-0000-0000BB8E0000}"/>
    <cellStyle name="Note 6 4 13 2" xfId="36538" xr:uid="{00000000-0005-0000-0000-0000BC8E0000}"/>
    <cellStyle name="Note 6 4 13 2 2" xfId="36539" xr:uid="{00000000-0005-0000-0000-0000BD8E0000}"/>
    <cellStyle name="Note 6 4 13 3" xfId="36540" xr:uid="{00000000-0005-0000-0000-0000BE8E0000}"/>
    <cellStyle name="Note 6 4 14" xfId="36541" xr:uid="{00000000-0005-0000-0000-0000BF8E0000}"/>
    <cellStyle name="Note 6 4 14 2" xfId="36542" xr:uid="{00000000-0005-0000-0000-0000C08E0000}"/>
    <cellStyle name="Note 6 4 14 2 2" xfId="36543" xr:uid="{00000000-0005-0000-0000-0000C18E0000}"/>
    <cellStyle name="Note 6 4 14 3" xfId="36544" xr:uid="{00000000-0005-0000-0000-0000C28E0000}"/>
    <cellStyle name="Note 6 4 15" xfId="36545" xr:uid="{00000000-0005-0000-0000-0000C38E0000}"/>
    <cellStyle name="Note 6 4 15 2" xfId="36546" xr:uid="{00000000-0005-0000-0000-0000C48E0000}"/>
    <cellStyle name="Note 6 4 15 2 2" xfId="36547" xr:uid="{00000000-0005-0000-0000-0000C58E0000}"/>
    <cellStyle name="Note 6 4 15 3" xfId="36548" xr:uid="{00000000-0005-0000-0000-0000C68E0000}"/>
    <cellStyle name="Note 6 4 16" xfId="36549" xr:uid="{00000000-0005-0000-0000-0000C78E0000}"/>
    <cellStyle name="Note 6 4 16 2" xfId="36550" xr:uid="{00000000-0005-0000-0000-0000C88E0000}"/>
    <cellStyle name="Note 6 4 16 2 2" xfId="36551" xr:uid="{00000000-0005-0000-0000-0000C98E0000}"/>
    <cellStyle name="Note 6 4 16 3" xfId="36552" xr:uid="{00000000-0005-0000-0000-0000CA8E0000}"/>
    <cellStyle name="Note 6 4 17" xfId="36553" xr:uid="{00000000-0005-0000-0000-0000CB8E0000}"/>
    <cellStyle name="Note 6 4 17 2" xfId="36554" xr:uid="{00000000-0005-0000-0000-0000CC8E0000}"/>
    <cellStyle name="Note 6 4 17 2 2" xfId="36555" xr:uid="{00000000-0005-0000-0000-0000CD8E0000}"/>
    <cellStyle name="Note 6 4 17 3" xfId="36556" xr:uid="{00000000-0005-0000-0000-0000CE8E0000}"/>
    <cellStyle name="Note 6 4 18" xfId="36557" xr:uid="{00000000-0005-0000-0000-0000CF8E0000}"/>
    <cellStyle name="Note 6 4 18 2" xfId="36558" xr:uid="{00000000-0005-0000-0000-0000D08E0000}"/>
    <cellStyle name="Note 6 4 19" xfId="36559" xr:uid="{00000000-0005-0000-0000-0000D18E0000}"/>
    <cellStyle name="Note 6 4 2" xfId="36560" xr:uid="{00000000-0005-0000-0000-0000D28E0000}"/>
    <cellStyle name="Note 6 4 2 10" xfId="36561" xr:uid="{00000000-0005-0000-0000-0000D38E0000}"/>
    <cellStyle name="Note 6 4 2 10 2" xfId="36562" xr:uid="{00000000-0005-0000-0000-0000D48E0000}"/>
    <cellStyle name="Note 6 4 2 10 2 2" xfId="36563" xr:uid="{00000000-0005-0000-0000-0000D58E0000}"/>
    <cellStyle name="Note 6 4 2 10 3" xfId="36564" xr:uid="{00000000-0005-0000-0000-0000D68E0000}"/>
    <cellStyle name="Note 6 4 2 11" xfId="36565" xr:uid="{00000000-0005-0000-0000-0000D78E0000}"/>
    <cellStyle name="Note 6 4 2 11 2" xfId="36566" xr:uid="{00000000-0005-0000-0000-0000D88E0000}"/>
    <cellStyle name="Note 6 4 2 11 2 2" xfId="36567" xr:uid="{00000000-0005-0000-0000-0000D98E0000}"/>
    <cellStyle name="Note 6 4 2 11 3" xfId="36568" xr:uid="{00000000-0005-0000-0000-0000DA8E0000}"/>
    <cellStyle name="Note 6 4 2 12" xfId="36569" xr:uid="{00000000-0005-0000-0000-0000DB8E0000}"/>
    <cellStyle name="Note 6 4 2 12 2" xfId="36570" xr:uid="{00000000-0005-0000-0000-0000DC8E0000}"/>
    <cellStyle name="Note 6 4 2 12 2 2" xfId="36571" xr:uid="{00000000-0005-0000-0000-0000DD8E0000}"/>
    <cellStyle name="Note 6 4 2 12 3" xfId="36572" xr:uid="{00000000-0005-0000-0000-0000DE8E0000}"/>
    <cellStyle name="Note 6 4 2 13" xfId="36573" xr:uid="{00000000-0005-0000-0000-0000DF8E0000}"/>
    <cellStyle name="Note 6 4 2 13 2" xfId="36574" xr:uid="{00000000-0005-0000-0000-0000E08E0000}"/>
    <cellStyle name="Note 6 4 2 13 2 2" xfId="36575" xr:uid="{00000000-0005-0000-0000-0000E18E0000}"/>
    <cellStyle name="Note 6 4 2 13 3" xfId="36576" xr:uid="{00000000-0005-0000-0000-0000E28E0000}"/>
    <cellStyle name="Note 6 4 2 14" xfId="36577" xr:uid="{00000000-0005-0000-0000-0000E38E0000}"/>
    <cellStyle name="Note 6 4 2 14 2" xfId="36578" xr:uid="{00000000-0005-0000-0000-0000E48E0000}"/>
    <cellStyle name="Note 6 4 2 14 2 2" xfId="36579" xr:uid="{00000000-0005-0000-0000-0000E58E0000}"/>
    <cellStyle name="Note 6 4 2 14 3" xfId="36580" xr:uid="{00000000-0005-0000-0000-0000E68E0000}"/>
    <cellStyle name="Note 6 4 2 15" xfId="36581" xr:uid="{00000000-0005-0000-0000-0000E78E0000}"/>
    <cellStyle name="Note 6 4 2 15 2" xfId="36582" xr:uid="{00000000-0005-0000-0000-0000E88E0000}"/>
    <cellStyle name="Note 6 4 2 15 2 2" xfId="36583" xr:uid="{00000000-0005-0000-0000-0000E98E0000}"/>
    <cellStyle name="Note 6 4 2 15 3" xfId="36584" xr:uid="{00000000-0005-0000-0000-0000EA8E0000}"/>
    <cellStyle name="Note 6 4 2 16" xfId="36585" xr:uid="{00000000-0005-0000-0000-0000EB8E0000}"/>
    <cellStyle name="Note 6 4 2 16 2" xfId="36586" xr:uid="{00000000-0005-0000-0000-0000EC8E0000}"/>
    <cellStyle name="Note 6 4 2 16 2 2" xfId="36587" xr:uid="{00000000-0005-0000-0000-0000ED8E0000}"/>
    <cellStyle name="Note 6 4 2 16 3" xfId="36588" xr:uid="{00000000-0005-0000-0000-0000EE8E0000}"/>
    <cellStyle name="Note 6 4 2 17" xfId="36589" xr:uid="{00000000-0005-0000-0000-0000EF8E0000}"/>
    <cellStyle name="Note 6 4 2 17 2" xfId="36590" xr:uid="{00000000-0005-0000-0000-0000F08E0000}"/>
    <cellStyle name="Note 6 4 2 17 2 2" xfId="36591" xr:uid="{00000000-0005-0000-0000-0000F18E0000}"/>
    <cellStyle name="Note 6 4 2 17 3" xfId="36592" xr:uid="{00000000-0005-0000-0000-0000F28E0000}"/>
    <cellStyle name="Note 6 4 2 18" xfId="36593" xr:uid="{00000000-0005-0000-0000-0000F38E0000}"/>
    <cellStyle name="Note 6 4 2 18 2" xfId="36594" xr:uid="{00000000-0005-0000-0000-0000F48E0000}"/>
    <cellStyle name="Note 6 4 2 18 2 2" xfId="36595" xr:uid="{00000000-0005-0000-0000-0000F58E0000}"/>
    <cellStyle name="Note 6 4 2 18 3" xfId="36596" xr:uid="{00000000-0005-0000-0000-0000F68E0000}"/>
    <cellStyle name="Note 6 4 2 19" xfId="36597" xr:uid="{00000000-0005-0000-0000-0000F78E0000}"/>
    <cellStyle name="Note 6 4 2 19 2" xfId="36598" xr:uid="{00000000-0005-0000-0000-0000F88E0000}"/>
    <cellStyle name="Note 6 4 2 19 2 2" xfId="36599" xr:uid="{00000000-0005-0000-0000-0000F98E0000}"/>
    <cellStyle name="Note 6 4 2 19 3" xfId="36600" xr:uid="{00000000-0005-0000-0000-0000FA8E0000}"/>
    <cellStyle name="Note 6 4 2 2" xfId="36601" xr:uid="{00000000-0005-0000-0000-0000FB8E0000}"/>
    <cellStyle name="Note 6 4 2 2 2" xfId="36602" xr:uid="{00000000-0005-0000-0000-0000FC8E0000}"/>
    <cellStyle name="Note 6 4 2 2 2 2" xfId="36603" xr:uid="{00000000-0005-0000-0000-0000FD8E0000}"/>
    <cellStyle name="Note 6 4 2 2 2 2 2" xfId="36604" xr:uid="{00000000-0005-0000-0000-0000FE8E0000}"/>
    <cellStyle name="Note 6 4 2 2 2 3" xfId="36605" xr:uid="{00000000-0005-0000-0000-0000FF8E0000}"/>
    <cellStyle name="Note 6 4 2 2 2 4" xfId="36606" xr:uid="{00000000-0005-0000-0000-0000008F0000}"/>
    <cellStyle name="Note 6 4 2 2 3" xfId="36607" xr:uid="{00000000-0005-0000-0000-0000018F0000}"/>
    <cellStyle name="Note 6 4 2 2 3 2" xfId="36608" xr:uid="{00000000-0005-0000-0000-0000028F0000}"/>
    <cellStyle name="Note 6 4 2 2 4" xfId="36609" xr:uid="{00000000-0005-0000-0000-0000038F0000}"/>
    <cellStyle name="Note 6 4 2 2 5" xfId="36610" xr:uid="{00000000-0005-0000-0000-0000048F0000}"/>
    <cellStyle name="Note 6 4 2 20" xfId="36611" xr:uid="{00000000-0005-0000-0000-0000058F0000}"/>
    <cellStyle name="Note 6 4 2 20 2" xfId="36612" xr:uid="{00000000-0005-0000-0000-0000068F0000}"/>
    <cellStyle name="Note 6 4 2 20 2 2" xfId="36613" xr:uid="{00000000-0005-0000-0000-0000078F0000}"/>
    <cellStyle name="Note 6 4 2 20 3" xfId="36614" xr:uid="{00000000-0005-0000-0000-0000088F0000}"/>
    <cellStyle name="Note 6 4 2 21" xfId="36615" xr:uid="{00000000-0005-0000-0000-0000098F0000}"/>
    <cellStyle name="Note 6 4 2 21 2" xfId="36616" xr:uid="{00000000-0005-0000-0000-00000A8F0000}"/>
    <cellStyle name="Note 6 4 2 22" xfId="36617" xr:uid="{00000000-0005-0000-0000-00000B8F0000}"/>
    <cellStyle name="Note 6 4 2 23" xfId="36618" xr:uid="{00000000-0005-0000-0000-00000C8F0000}"/>
    <cellStyle name="Note 6 4 2 3" xfId="36619" xr:uid="{00000000-0005-0000-0000-00000D8F0000}"/>
    <cellStyle name="Note 6 4 2 3 2" xfId="36620" xr:uid="{00000000-0005-0000-0000-00000E8F0000}"/>
    <cellStyle name="Note 6 4 2 3 2 2" xfId="36621" xr:uid="{00000000-0005-0000-0000-00000F8F0000}"/>
    <cellStyle name="Note 6 4 2 3 2 3" xfId="36622" xr:uid="{00000000-0005-0000-0000-0000108F0000}"/>
    <cellStyle name="Note 6 4 2 3 3" xfId="36623" xr:uid="{00000000-0005-0000-0000-0000118F0000}"/>
    <cellStyle name="Note 6 4 2 3 3 2" xfId="36624" xr:uid="{00000000-0005-0000-0000-0000128F0000}"/>
    <cellStyle name="Note 6 4 2 3 4" xfId="36625" xr:uid="{00000000-0005-0000-0000-0000138F0000}"/>
    <cellStyle name="Note 6 4 2 4" xfId="36626" xr:uid="{00000000-0005-0000-0000-0000148F0000}"/>
    <cellStyle name="Note 6 4 2 4 2" xfId="36627" xr:uid="{00000000-0005-0000-0000-0000158F0000}"/>
    <cellStyle name="Note 6 4 2 4 2 2" xfId="36628" xr:uid="{00000000-0005-0000-0000-0000168F0000}"/>
    <cellStyle name="Note 6 4 2 4 3" xfId="36629" xr:uid="{00000000-0005-0000-0000-0000178F0000}"/>
    <cellStyle name="Note 6 4 2 4 4" xfId="36630" xr:uid="{00000000-0005-0000-0000-0000188F0000}"/>
    <cellStyle name="Note 6 4 2 5" xfId="36631" xr:uid="{00000000-0005-0000-0000-0000198F0000}"/>
    <cellStyle name="Note 6 4 2 5 2" xfId="36632" xr:uid="{00000000-0005-0000-0000-00001A8F0000}"/>
    <cellStyle name="Note 6 4 2 5 2 2" xfId="36633" xr:uid="{00000000-0005-0000-0000-00001B8F0000}"/>
    <cellStyle name="Note 6 4 2 5 3" xfId="36634" xr:uid="{00000000-0005-0000-0000-00001C8F0000}"/>
    <cellStyle name="Note 6 4 2 5 4" xfId="36635" xr:uid="{00000000-0005-0000-0000-00001D8F0000}"/>
    <cellStyle name="Note 6 4 2 6" xfId="36636" xr:uid="{00000000-0005-0000-0000-00001E8F0000}"/>
    <cellStyle name="Note 6 4 2 6 2" xfId="36637" xr:uid="{00000000-0005-0000-0000-00001F8F0000}"/>
    <cellStyle name="Note 6 4 2 6 2 2" xfId="36638" xr:uid="{00000000-0005-0000-0000-0000208F0000}"/>
    <cellStyle name="Note 6 4 2 6 3" xfId="36639" xr:uid="{00000000-0005-0000-0000-0000218F0000}"/>
    <cellStyle name="Note 6 4 2 7" xfId="36640" xr:uid="{00000000-0005-0000-0000-0000228F0000}"/>
    <cellStyle name="Note 6 4 2 7 2" xfId="36641" xr:uid="{00000000-0005-0000-0000-0000238F0000}"/>
    <cellStyle name="Note 6 4 2 7 2 2" xfId="36642" xr:uid="{00000000-0005-0000-0000-0000248F0000}"/>
    <cellStyle name="Note 6 4 2 7 3" xfId="36643" xr:uid="{00000000-0005-0000-0000-0000258F0000}"/>
    <cellStyle name="Note 6 4 2 8" xfId="36644" xr:uid="{00000000-0005-0000-0000-0000268F0000}"/>
    <cellStyle name="Note 6 4 2 8 2" xfId="36645" xr:uid="{00000000-0005-0000-0000-0000278F0000}"/>
    <cellStyle name="Note 6 4 2 8 2 2" xfId="36646" xr:uid="{00000000-0005-0000-0000-0000288F0000}"/>
    <cellStyle name="Note 6 4 2 8 3" xfId="36647" xr:uid="{00000000-0005-0000-0000-0000298F0000}"/>
    <cellStyle name="Note 6 4 2 9" xfId="36648" xr:uid="{00000000-0005-0000-0000-00002A8F0000}"/>
    <cellStyle name="Note 6 4 2 9 2" xfId="36649" xr:uid="{00000000-0005-0000-0000-00002B8F0000}"/>
    <cellStyle name="Note 6 4 2 9 2 2" xfId="36650" xr:uid="{00000000-0005-0000-0000-00002C8F0000}"/>
    <cellStyle name="Note 6 4 2 9 3" xfId="36651" xr:uid="{00000000-0005-0000-0000-00002D8F0000}"/>
    <cellStyle name="Note 6 4 20" xfId="36652" xr:uid="{00000000-0005-0000-0000-00002E8F0000}"/>
    <cellStyle name="Note 6 4 3" xfId="36653" xr:uid="{00000000-0005-0000-0000-00002F8F0000}"/>
    <cellStyle name="Note 6 4 3 2" xfId="36654" xr:uid="{00000000-0005-0000-0000-0000308F0000}"/>
    <cellStyle name="Note 6 4 3 2 2" xfId="36655" xr:uid="{00000000-0005-0000-0000-0000318F0000}"/>
    <cellStyle name="Note 6 4 3 2 2 2" xfId="36656" xr:uid="{00000000-0005-0000-0000-0000328F0000}"/>
    <cellStyle name="Note 6 4 3 2 3" xfId="36657" xr:uid="{00000000-0005-0000-0000-0000338F0000}"/>
    <cellStyle name="Note 6 4 3 2 4" xfId="36658" xr:uid="{00000000-0005-0000-0000-0000348F0000}"/>
    <cellStyle name="Note 6 4 3 3" xfId="36659" xr:uid="{00000000-0005-0000-0000-0000358F0000}"/>
    <cellStyle name="Note 6 4 3 3 2" xfId="36660" xr:uid="{00000000-0005-0000-0000-0000368F0000}"/>
    <cellStyle name="Note 6 4 3 4" xfId="36661" xr:uid="{00000000-0005-0000-0000-0000378F0000}"/>
    <cellStyle name="Note 6 4 3 5" xfId="36662" xr:uid="{00000000-0005-0000-0000-0000388F0000}"/>
    <cellStyle name="Note 6 4 4" xfId="36663" xr:uid="{00000000-0005-0000-0000-0000398F0000}"/>
    <cellStyle name="Note 6 4 4 2" xfId="36664" xr:uid="{00000000-0005-0000-0000-00003A8F0000}"/>
    <cellStyle name="Note 6 4 4 2 2" xfId="36665" xr:uid="{00000000-0005-0000-0000-00003B8F0000}"/>
    <cellStyle name="Note 6 4 4 2 3" xfId="36666" xr:uid="{00000000-0005-0000-0000-00003C8F0000}"/>
    <cellStyle name="Note 6 4 4 3" xfId="36667" xr:uid="{00000000-0005-0000-0000-00003D8F0000}"/>
    <cellStyle name="Note 6 4 4 3 2" xfId="36668" xr:uid="{00000000-0005-0000-0000-00003E8F0000}"/>
    <cellStyle name="Note 6 4 4 4" xfId="36669" xr:uid="{00000000-0005-0000-0000-00003F8F0000}"/>
    <cellStyle name="Note 6 4 5" xfId="36670" xr:uid="{00000000-0005-0000-0000-0000408F0000}"/>
    <cellStyle name="Note 6 4 5 2" xfId="36671" xr:uid="{00000000-0005-0000-0000-0000418F0000}"/>
    <cellStyle name="Note 6 4 5 2 2" xfId="36672" xr:uid="{00000000-0005-0000-0000-0000428F0000}"/>
    <cellStyle name="Note 6 4 5 2 3" xfId="36673" xr:uid="{00000000-0005-0000-0000-0000438F0000}"/>
    <cellStyle name="Note 6 4 5 3" xfId="36674" xr:uid="{00000000-0005-0000-0000-0000448F0000}"/>
    <cellStyle name="Note 6 4 5 4" xfId="36675" xr:uid="{00000000-0005-0000-0000-0000458F0000}"/>
    <cellStyle name="Note 6 4 6" xfId="36676" xr:uid="{00000000-0005-0000-0000-0000468F0000}"/>
    <cellStyle name="Note 6 4 6 2" xfId="36677" xr:uid="{00000000-0005-0000-0000-0000478F0000}"/>
    <cellStyle name="Note 6 4 6 2 2" xfId="36678" xr:uid="{00000000-0005-0000-0000-0000488F0000}"/>
    <cellStyle name="Note 6 4 6 3" xfId="36679" xr:uid="{00000000-0005-0000-0000-0000498F0000}"/>
    <cellStyle name="Note 6 4 6 4" xfId="36680" xr:uid="{00000000-0005-0000-0000-00004A8F0000}"/>
    <cellStyle name="Note 6 4 7" xfId="36681" xr:uid="{00000000-0005-0000-0000-00004B8F0000}"/>
    <cellStyle name="Note 6 4 7 2" xfId="36682" xr:uid="{00000000-0005-0000-0000-00004C8F0000}"/>
    <cellStyle name="Note 6 4 7 2 2" xfId="36683" xr:uid="{00000000-0005-0000-0000-00004D8F0000}"/>
    <cellStyle name="Note 6 4 7 3" xfId="36684" xr:uid="{00000000-0005-0000-0000-00004E8F0000}"/>
    <cellStyle name="Note 6 4 8" xfId="36685" xr:uid="{00000000-0005-0000-0000-00004F8F0000}"/>
    <cellStyle name="Note 6 4 8 2" xfId="36686" xr:uid="{00000000-0005-0000-0000-0000508F0000}"/>
    <cellStyle name="Note 6 4 8 2 2" xfId="36687" xr:uid="{00000000-0005-0000-0000-0000518F0000}"/>
    <cellStyle name="Note 6 4 8 3" xfId="36688" xr:uid="{00000000-0005-0000-0000-0000528F0000}"/>
    <cellStyle name="Note 6 4 9" xfId="36689" xr:uid="{00000000-0005-0000-0000-0000538F0000}"/>
    <cellStyle name="Note 6 4 9 2" xfId="36690" xr:uid="{00000000-0005-0000-0000-0000548F0000}"/>
    <cellStyle name="Note 6 4 9 2 2" xfId="36691" xr:uid="{00000000-0005-0000-0000-0000558F0000}"/>
    <cellStyle name="Note 6 4 9 3" xfId="36692" xr:uid="{00000000-0005-0000-0000-0000568F0000}"/>
    <cellStyle name="Note 6 5" xfId="36693" xr:uid="{00000000-0005-0000-0000-0000578F0000}"/>
    <cellStyle name="Note 6 5 10" xfId="36694" xr:uid="{00000000-0005-0000-0000-0000588F0000}"/>
    <cellStyle name="Note 6 5 10 2" xfId="36695" xr:uid="{00000000-0005-0000-0000-0000598F0000}"/>
    <cellStyle name="Note 6 5 10 2 2" xfId="36696" xr:uid="{00000000-0005-0000-0000-00005A8F0000}"/>
    <cellStyle name="Note 6 5 10 3" xfId="36697" xr:uid="{00000000-0005-0000-0000-00005B8F0000}"/>
    <cellStyle name="Note 6 5 11" xfId="36698" xr:uid="{00000000-0005-0000-0000-00005C8F0000}"/>
    <cellStyle name="Note 6 5 11 2" xfId="36699" xr:uid="{00000000-0005-0000-0000-00005D8F0000}"/>
    <cellStyle name="Note 6 5 11 2 2" xfId="36700" xr:uid="{00000000-0005-0000-0000-00005E8F0000}"/>
    <cellStyle name="Note 6 5 11 3" xfId="36701" xr:uid="{00000000-0005-0000-0000-00005F8F0000}"/>
    <cellStyle name="Note 6 5 12" xfId="36702" xr:uid="{00000000-0005-0000-0000-0000608F0000}"/>
    <cellStyle name="Note 6 5 12 2" xfId="36703" xr:uid="{00000000-0005-0000-0000-0000618F0000}"/>
    <cellStyle name="Note 6 5 12 2 2" xfId="36704" xr:uid="{00000000-0005-0000-0000-0000628F0000}"/>
    <cellStyle name="Note 6 5 12 3" xfId="36705" xr:uid="{00000000-0005-0000-0000-0000638F0000}"/>
    <cellStyle name="Note 6 5 13" xfId="36706" xr:uid="{00000000-0005-0000-0000-0000648F0000}"/>
    <cellStyle name="Note 6 5 13 2" xfId="36707" xr:uid="{00000000-0005-0000-0000-0000658F0000}"/>
    <cellStyle name="Note 6 5 13 2 2" xfId="36708" xr:uid="{00000000-0005-0000-0000-0000668F0000}"/>
    <cellStyle name="Note 6 5 13 3" xfId="36709" xr:uid="{00000000-0005-0000-0000-0000678F0000}"/>
    <cellStyle name="Note 6 5 14" xfId="36710" xr:uid="{00000000-0005-0000-0000-0000688F0000}"/>
    <cellStyle name="Note 6 5 14 2" xfId="36711" xr:uid="{00000000-0005-0000-0000-0000698F0000}"/>
    <cellStyle name="Note 6 5 14 2 2" xfId="36712" xr:uid="{00000000-0005-0000-0000-00006A8F0000}"/>
    <cellStyle name="Note 6 5 14 3" xfId="36713" xr:uid="{00000000-0005-0000-0000-00006B8F0000}"/>
    <cellStyle name="Note 6 5 15" xfId="36714" xr:uid="{00000000-0005-0000-0000-00006C8F0000}"/>
    <cellStyle name="Note 6 5 15 2" xfId="36715" xr:uid="{00000000-0005-0000-0000-00006D8F0000}"/>
    <cellStyle name="Note 6 5 15 2 2" xfId="36716" xr:uid="{00000000-0005-0000-0000-00006E8F0000}"/>
    <cellStyle name="Note 6 5 15 3" xfId="36717" xr:uid="{00000000-0005-0000-0000-00006F8F0000}"/>
    <cellStyle name="Note 6 5 16" xfId="36718" xr:uid="{00000000-0005-0000-0000-0000708F0000}"/>
    <cellStyle name="Note 6 5 16 2" xfId="36719" xr:uid="{00000000-0005-0000-0000-0000718F0000}"/>
    <cellStyle name="Note 6 5 16 2 2" xfId="36720" xr:uid="{00000000-0005-0000-0000-0000728F0000}"/>
    <cellStyle name="Note 6 5 16 3" xfId="36721" xr:uid="{00000000-0005-0000-0000-0000738F0000}"/>
    <cellStyle name="Note 6 5 17" xfId="36722" xr:uid="{00000000-0005-0000-0000-0000748F0000}"/>
    <cellStyle name="Note 6 5 17 2" xfId="36723" xr:uid="{00000000-0005-0000-0000-0000758F0000}"/>
    <cellStyle name="Note 6 5 17 2 2" xfId="36724" xr:uid="{00000000-0005-0000-0000-0000768F0000}"/>
    <cellStyle name="Note 6 5 17 3" xfId="36725" xr:uid="{00000000-0005-0000-0000-0000778F0000}"/>
    <cellStyle name="Note 6 5 18" xfId="36726" xr:uid="{00000000-0005-0000-0000-0000788F0000}"/>
    <cellStyle name="Note 6 5 18 2" xfId="36727" xr:uid="{00000000-0005-0000-0000-0000798F0000}"/>
    <cellStyle name="Note 6 5 19" xfId="36728" xr:uid="{00000000-0005-0000-0000-00007A8F0000}"/>
    <cellStyle name="Note 6 5 2" xfId="36729" xr:uid="{00000000-0005-0000-0000-00007B8F0000}"/>
    <cellStyle name="Note 6 5 2 10" xfId="36730" xr:uid="{00000000-0005-0000-0000-00007C8F0000}"/>
    <cellStyle name="Note 6 5 2 10 2" xfId="36731" xr:uid="{00000000-0005-0000-0000-00007D8F0000}"/>
    <cellStyle name="Note 6 5 2 10 2 2" xfId="36732" xr:uid="{00000000-0005-0000-0000-00007E8F0000}"/>
    <cellStyle name="Note 6 5 2 10 3" xfId="36733" xr:uid="{00000000-0005-0000-0000-00007F8F0000}"/>
    <cellStyle name="Note 6 5 2 11" xfId="36734" xr:uid="{00000000-0005-0000-0000-0000808F0000}"/>
    <cellStyle name="Note 6 5 2 11 2" xfId="36735" xr:uid="{00000000-0005-0000-0000-0000818F0000}"/>
    <cellStyle name="Note 6 5 2 11 2 2" xfId="36736" xr:uid="{00000000-0005-0000-0000-0000828F0000}"/>
    <cellStyle name="Note 6 5 2 11 3" xfId="36737" xr:uid="{00000000-0005-0000-0000-0000838F0000}"/>
    <cellStyle name="Note 6 5 2 12" xfId="36738" xr:uid="{00000000-0005-0000-0000-0000848F0000}"/>
    <cellStyle name="Note 6 5 2 12 2" xfId="36739" xr:uid="{00000000-0005-0000-0000-0000858F0000}"/>
    <cellStyle name="Note 6 5 2 12 2 2" xfId="36740" xr:uid="{00000000-0005-0000-0000-0000868F0000}"/>
    <cellStyle name="Note 6 5 2 12 3" xfId="36741" xr:uid="{00000000-0005-0000-0000-0000878F0000}"/>
    <cellStyle name="Note 6 5 2 13" xfId="36742" xr:uid="{00000000-0005-0000-0000-0000888F0000}"/>
    <cellStyle name="Note 6 5 2 13 2" xfId="36743" xr:uid="{00000000-0005-0000-0000-0000898F0000}"/>
    <cellStyle name="Note 6 5 2 13 2 2" xfId="36744" xr:uid="{00000000-0005-0000-0000-00008A8F0000}"/>
    <cellStyle name="Note 6 5 2 13 3" xfId="36745" xr:uid="{00000000-0005-0000-0000-00008B8F0000}"/>
    <cellStyle name="Note 6 5 2 14" xfId="36746" xr:uid="{00000000-0005-0000-0000-00008C8F0000}"/>
    <cellStyle name="Note 6 5 2 14 2" xfId="36747" xr:uid="{00000000-0005-0000-0000-00008D8F0000}"/>
    <cellStyle name="Note 6 5 2 14 2 2" xfId="36748" xr:uid="{00000000-0005-0000-0000-00008E8F0000}"/>
    <cellStyle name="Note 6 5 2 14 3" xfId="36749" xr:uid="{00000000-0005-0000-0000-00008F8F0000}"/>
    <cellStyle name="Note 6 5 2 15" xfId="36750" xr:uid="{00000000-0005-0000-0000-0000908F0000}"/>
    <cellStyle name="Note 6 5 2 15 2" xfId="36751" xr:uid="{00000000-0005-0000-0000-0000918F0000}"/>
    <cellStyle name="Note 6 5 2 15 2 2" xfId="36752" xr:uid="{00000000-0005-0000-0000-0000928F0000}"/>
    <cellStyle name="Note 6 5 2 15 3" xfId="36753" xr:uid="{00000000-0005-0000-0000-0000938F0000}"/>
    <cellStyle name="Note 6 5 2 16" xfId="36754" xr:uid="{00000000-0005-0000-0000-0000948F0000}"/>
    <cellStyle name="Note 6 5 2 16 2" xfId="36755" xr:uid="{00000000-0005-0000-0000-0000958F0000}"/>
    <cellStyle name="Note 6 5 2 16 2 2" xfId="36756" xr:uid="{00000000-0005-0000-0000-0000968F0000}"/>
    <cellStyle name="Note 6 5 2 16 3" xfId="36757" xr:uid="{00000000-0005-0000-0000-0000978F0000}"/>
    <cellStyle name="Note 6 5 2 17" xfId="36758" xr:uid="{00000000-0005-0000-0000-0000988F0000}"/>
    <cellStyle name="Note 6 5 2 17 2" xfId="36759" xr:uid="{00000000-0005-0000-0000-0000998F0000}"/>
    <cellStyle name="Note 6 5 2 17 2 2" xfId="36760" xr:uid="{00000000-0005-0000-0000-00009A8F0000}"/>
    <cellStyle name="Note 6 5 2 17 3" xfId="36761" xr:uid="{00000000-0005-0000-0000-00009B8F0000}"/>
    <cellStyle name="Note 6 5 2 18" xfId="36762" xr:uid="{00000000-0005-0000-0000-00009C8F0000}"/>
    <cellStyle name="Note 6 5 2 18 2" xfId="36763" xr:uid="{00000000-0005-0000-0000-00009D8F0000}"/>
    <cellStyle name="Note 6 5 2 18 2 2" xfId="36764" xr:uid="{00000000-0005-0000-0000-00009E8F0000}"/>
    <cellStyle name="Note 6 5 2 18 3" xfId="36765" xr:uid="{00000000-0005-0000-0000-00009F8F0000}"/>
    <cellStyle name="Note 6 5 2 19" xfId="36766" xr:uid="{00000000-0005-0000-0000-0000A08F0000}"/>
    <cellStyle name="Note 6 5 2 19 2" xfId="36767" xr:uid="{00000000-0005-0000-0000-0000A18F0000}"/>
    <cellStyle name="Note 6 5 2 19 2 2" xfId="36768" xr:uid="{00000000-0005-0000-0000-0000A28F0000}"/>
    <cellStyle name="Note 6 5 2 19 3" xfId="36769" xr:uid="{00000000-0005-0000-0000-0000A38F0000}"/>
    <cellStyle name="Note 6 5 2 2" xfId="36770" xr:uid="{00000000-0005-0000-0000-0000A48F0000}"/>
    <cellStyle name="Note 6 5 2 2 2" xfId="36771" xr:uid="{00000000-0005-0000-0000-0000A58F0000}"/>
    <cellStyle name="Note 6 5 2 2 2 2" xfId="36772" xr:uid="{00000000-0005-0000-0000-0000A68F0000}"/>
    <cellStyle name="Note 6 5 2 2 2 2 2" xfId="36773" xr:uid="{00000000-0005-0000-0000-0000A78F0000}"/>
    <cellStyle name="Note 6 5 2 2 2 3" xfId="36774" xr:uid="{00000000-0005-0000-0000-0000A88F0000}"/>
    <cellStyle name="Note 6 5 2 2 2 4" xfId="36775" xr:uid="{00000000-0005-0000-0000-0000A98F0000}"/>
    <cellStyle name="Note 6 5 2 2 3" xfId="36776" xr:uid="{00000000-0005-0000-0000-0000AA8F0000}"/>
    <cellStyle name="Note 6 5 2 2 3 2" xfId="36777" xr:uid="{00000000-0005-0000-0000-0000AB8F0000}"/>
    <cellStyle name="Note 6 5 2 2 4" xfId="36778" xr:uid="{00000000-0005-0000-0000-0000AC8F0000}"/>
    <cellStyle name="Note 6 5 2 2 5" xfId="36779" xr:uid="{00000000-0005-0000-0000-0000AD8F0000}"/>
    <cellStyle name="Note 6 5 2 20" xfId="36780" xr:uid="{00000000-0005-0000-0000-0000AE8F0000}"/>
    <cellStyle name="Note 6 5 2 20 2" xfId="36781" xr:uid="{00000000-0005-0000-0000-0000AF8F0000}"/>
    <cellStyle name="Note 6 5 2 20 2 2" xfId="36782" xr:uid="{00000000-0005-0000-0000-0000B08F0000}"/>
    <cellStyle name="Note 6 5 2 20 3" xfId="36783" xr:uid="{00000000-0005-0000-0000-0000B18F0000}"/>
    <cellStyle name="Note 6 5 2 21" xfId="36784" xr:uid="{00000000-0005-0000-0000-0000B28F0000}"/>
    <cellStyle name="Note 6 5 2 21 2" xfId="36785" xr:uid="{00000000-0005-0000-0000-0000B38F0000}"/>
    <cellStyle name="Note 6 5 2 22" xfId="36786" xr:uid="{00000000-0005-0000-0000-0000B48F0000}"/>
    <cellStyle name="Note 6 5 2 23" xfId="36787" xr:uid="{00000000-0005-0000-0000-0000B58F0000}"/>
    <cellStyle name="Note 6 5 2 3" xfId="36788" xr:uid="{00000000-0005-0000-0000-0000B68F0000}"/>
    <cellStyle name="Note 6 5 2 3 2" xfId="36789" xr:uid="{00000000-0005-0000-0000-0000B78F0000}"/>
    <cellStyle name="Note 6 5 2 3 2 2" xfId="36790" xr:uid="{00000000-0005-0000-0000-0000B88F0000}"/>
    <cellStyle name="Note 6 5 2 3 2 3" xfId="36791" xr:uid="{00000000-0005-0000-0000-0000B98F0000}"/>
    <cellStyle name="Note 6 5 2 3 3" xfId="36792" xr:uid="{00000000-0005-0000-0000-0000BA8F0000}"/>
    <cellStyle name="Note 6 5 2 3 3 2" xfId="36793" xr:uid="{00000000-0005-0000-0000-0000BB8F0000}"/>
    <cellStyle name="Note 6 5 2 3 4" xfId="36794" xr:uid="{00000000-0005-0000-0000-0000BC8F0000}"/>
    <cellStyle name="Note 6 5 2 4" xfId="36795" xr:uid="{00000000-0005-0000-0000-0000BD8F0000}"/>
    <cellStyle name="Note 6 5 2 4 2" xfId="36796" xr:uid="{00000000-0005-0000-0000-0000BE8F0000}"/>
    <cellStyle name="Note 6 5 2 4 2 2" xfId="36797" xr:uid="{00000000-0005-0000-0000-0000BF8F0000}"/>
    <cellStyle name="Note 6 5 2 4 3" xfId="36798" xr:uid="{00000000-0005-0000-0000-0000C08F0000}"/>
    <cellStyle name="Note 6 5 2 4 4" xfId="36799" xr:uid="{00000000-0005-0000-0000-0000C18F0000}"/>
    <cellStyle name="Note 6 5 2 5" xfId="36800" xr:uid="{00000000-0005-0000-0000-0000C28F0000}"/>
    <cellStyle name="Note 6 5 2 5 2" xfId="36801" xr:uid="{00000000-0005-0000-0000-0000C38F0000}"/>
    <cellStyle name="Note 6 5 2 5 2 2" xfId="36802" xr:uid="{00000000-0005-0000-0000-0000C48F0000}"/>
    <cellStyle name="Note 6 5 2 5 3" xfId="36803" xr:uid="{00000000-0005-0000-0000-0000C58F0000}"/>
    <cellStyle name="Note 6 5 2 5 4" xfId="36804" xr:uid="{00000000-0005-0000-0000-0000C68F0000}"/>
    <cellStyle name="Note 6 5 2 6" xfId="36805" xr:uid="{00000000-0005-0000-0000-0000C78F0000}"/>
    <cellStyle name="Note 6 5 2 6 2" xfId="36806" xr:uid="{00000000-0005-0000-0000-0000C88F0000}"/>
    <cellStyle name="Note 6 5 2 6 2 2" xfId="36807" xr:uid="{00000000-0005-0000-0000-0000C98F0000}"/>
    <cellStyle name="Note 6 5 2 6 3" xfId="36808" xr:uid="{00000000-0005-0000-0000-0000CA8F0000}"/>
    <cellStyle name="Note 6 5 2 7" xfId="36809" xr:uid="{00000000-0005-0000-0000-0000CB8F0000}"/>
    <cellStyle name="Note 6 5 2 7 2" xfId="36810" xr:uid="{00000000-0005-0000-0000-0000CC8F0000}"/>
    <cellStyle name="Note 6 5 2 7 2 2" xfId="36811" xr:uid="{00000000-0005-0000-0000-0000CD8F0000}"/>
    <cellStyle name="Note 6 5 2 7 3" xfId="36812" xr:uid="{00000000-0005-0000-0000-0000CE8F0000}"/>
    <cellStyle name="Note 6 5 2 8" xfId="36813" xr:uid="{00000000-0005-0000-0000-0000CF8F0000}"/>
    <cellStyle name="Note 6 5 2 8 2" xfId="36814" xr:uid="{00000000-0005-0000-0000-0000D08F0000}"/>
    <cellStyle name="Note 6 5 2 8 2 2" xfId="36815" xr:uid="{00000000-0005-0000-0000-0000D18F0000}"/>
    <cellStyle name="Note 6 5 2 8 3" xfId="36816" xr:uid="{00000000-0005-0000-0000-0000D28F0000}"/>
    <cellStyle name="Note 6 5 2 9" xfId="36817" xr:uid="{00000000-0005-0000-0000-0000D38F0000}"/>
    <cellStyle name="Note 6 5 2 9 2" xfId="36818" xr:uid="{00000000-0005-0000-0000-0000D48F0000}"/>
    <cellStyle name="Note 6 5 2 9 2 2" xfId="36819" xr:uid="{00000000-0005-0000-0000-0000D58F0000}"/>
    <cellStyle name="Note 6 5 2 9 3" xfId="36820" xr:uid="{00000000-0005-0000-0000-0000D68F0000}"/>
    <cellStyle name="Note 6 5 20" xfId="36821" xr:uid="{00000000-0005-0000-0000-0000D78F0000}"/>
    <cellStyle name="Note 6 5 3" xfId="36822" xr:uid="{00000000-0005-0000-0000-0000D88F0000}"/>
    <cellStyle name="Note 6 5 3 2" xfId="36823" xr:uid="{00000000-0005-0000-0000-0000D98F0000}"/>
    <cellStyle name="Note 6 5 3 2 2" xfId="36824" xr:uid="{00000000-0005-0000-0000-0000DA8F0000}"/>
    <cellStyle name="Note 6 5 3 2 2 2" xfId="36825" xr:uid="{00000000-0005-0000-0000-0000DB8F0000}"/>
    <cellStyle name="Note 6 5 3 2 3" xfId="36826" xr:uid="{00000000-0005-0000-0000-0000DC8F0000}"/>
    <cellStyle name="Note 6 5 3 2 4" xfId="36827" xr:uid="{00000000-0005-0000-0000-0000DD8F0000}"/>
    <cellStyle name="Note 6 5 3 3" xfId="36828" xr:uid="{00000000-0005-0000-0000-0000DE8F0000}"/>
    <cellStyle name="Note 6 5 3 3 2" xfId="36829" xr:uid="{00000000-0005-0000-0000-0000DF8F0000}"/>
    <cellStyle name="Note 6 5 3 4" xfId="36830" xr:uid="{00000000-0005-0000-0000-0000E08F0000}"/>
    <cellStyle name="Note 6 5 3 5" xfId="36831" xr:uid="{00000000-0005-0000-0000-0000E18F0000}"/>
    <cellStyle name="Note 6 5 4" xfId="36832" xr:uid="{00000000-0005-0000-0000-0000E28F0000}"/>
    <cellStyle name="Note 6 5 4 2" xfId="36833" xr:uid="{00000000-0005-0000-0000-0000E38F0000}"/>
    <cellStyle name="Note 6 5 4 2 2" xfId="36834" xr:uid="{00000000-0005-0000-0000-0000E48F0000}"/>
    <cellStyle name="Note 6 5 4 2 3" xfId="36835" xr:uid="{00000000-0005-0000-0000-0000E58F0000}"/>
    <cellStyle name="Note 6 5 4 3" xfId="36836" xr:uid="{00000000-0005-0000-0000-0000E68F0000}"/>
    <cellStyle name="Note 6 5 4 3 2" xfId="36837" xr:uid="{00000000-0005-0000-0000-0000E78F0000}"/>
    <cellStyle name="Note 6 5 4 4" xfId="36838" xr:uid="{00000000-0005-0000-0000-0000E88F0000}"/>
    <cellStyle name="Note 6 5 5" xfId="36839" xr:uid="{00000000-0005-0000-0000-0000E98F0000}"/>
    <cellStyle name="Note 6 5 5 2" xfId="36840" xr:uid="{00000000-0005-0000-0000-0000EA8F0000}"/>
    <cellStyle name="Note 6 5 5 2 2" xfId="36841" xr:uid="{00000000-0005-0000-0000-0000EB8F0000}"/>
    <cellStyle name="Note 6 5 5 2 3" xfId="36842" xr:uid="{00000000-0005-0000-0000-0000EC8F0000}"/>
    <cellStyle name="Note 6 5 5 3" xfId="36843" xr:uid="{00000000-0005-0000-0000-0000ED8F0000}"/>
    <cellStyle name="Note 6 5 5 4" xfId="36844" xr:uid="{00000000-0005-0000-0000-0000EE8F0000}"/>
    <cellStyle name="Note 6 5 6" xfId="36845" xr:uid="{00000000-0005-0000-0000-0000EF8F0000}"/>
    <cellStyle name="Note 6 5 6 2" xfId="36846" xr:uid="{00000000-0005-0000-0000-0000F08F0000}"/>
    <cellStyle name="Note 6 5 6 2 2" xfId="36847" xr:uid="{00000000-0005-0000-0000-0000F18F0000}"/>
    <cellStyle name="Note 6 5 6 3" xfId="36848" xr:uid="{00000000-0005-0000-0000-0000F28F0000}"/>
    <cellStyle name="Note 6 5 6 4" xfId="36849" xr:uid="{00000000-0005-0000-0000-0000F38F0000}"/>
    <cellStyle name="Note 6 5 7" xfId="36850" xr:uid="{00000000-0005-0000-0000-0000F48F0000}"/>
    <cellStyle name="Note 6 5 7 2" xfId="36851" xr:uid="{00000000-0005-0000-0000-0000F58F0000}"/>
    <cellStyle name="Note 6 5 7 2 2" xfId="36852" xr:uid="{00000000-0005-0000-0000-0000F68F0000}"/>
    <cellStyle name="Note 6 5 7 3" xfId="36853" xr:uid="{00000000-0005-0000-0000-0000F78F0000}"/>
    <cellStyle name="Note 6 5 8" xfId="36854" xr:uid="{00000000-0005-0000-0000-0000F88F0000}"/>
    <cellStyle name="Note 6 5 8 2" xfId="36855" xr:uid="{00000000-0005-0000-0000-0000F98F0000}"/>
    <cellStyle name="Note 6 5 8 2 2" xfId="36856" xr:uid="{00000000-0005-0000-0000-0000FA8F0000}"/>
    <cellStyle name="Note 6 5 8 3" xfId="36857" xr:uid="{00000000-0005-0000-0000-0000FB8F0000}"/>
    <cellStyle name="Note 6 5 9" xfId="36858" xr:uid="{00000000-0005-0000-0000-0000FC8F0000}"/>
    <cellStyle name="Note 6 5 9 2" xfId="36859" xr:uid="{00000000-0005-0000-0000-0000FD8F0000}"/>
    <cellStyle name="Note 6 5 9 2 2" xfId="36860" xr:uid="{00000000-0005-0000-0000-0000FE8F0000}"/>
    <cellStyle name="Note 6 5 9 3" xfId="36861" xr:uid="{00000000-0005-0000-0000-0000FF8F0000}"/>
    <cellStyle name="Note 6 6" xfId="36862" xr:uid="{00000000-0005-0000-0000-000000900000}"/>
    <cellStyle name="Note 6 6 10" xfId="36863" xr:uid="{00000000-0005-0000-0000-000001900000}"/>
    <cellStyle name="Note 6 6 10 2" xfId="36864" xr:uid="{00000000-0005-0000-0000-000002900000}"/>
    <cellStyle name="Note 6 6 10 2 2" xfId="36865" xr:uid="{00000000-0005-0000-0000-000003900000}"/>
    <cellStyle name="Note 6 6 10 3" xfId="36866" xr:uid="{00000000-0005-0000-0000-000004900000}"/>
    <cellStyle name="Note 6 6 11" xfId="36867" xr:uid="{00000000-0005-0000-0000-000005900000}"/>
    <cellStyle name="Note 6 6 11 2" xfId="36868" xr:uid="{00000000-0005-0000-0000-000006900000}"/>
    <cellStyle name="Note 6 6 11 2 2" xfId="36869" xr:uid="{00000000-0005-0000-0000-000007900000}"/>
    <cellStyle name="Note 6 6 11 3" xfId="36870" xr:uid="{00000000-0005-0000-0000-000008900000}"/>
    <cellStyle name="Note 6 6 12" xfId="36871" xr:uid="{00000000-0005-0000-0000-000009900000}"/>
    <cellStyle name="Note 6 6 12 2" xfId="36872" xr:uid="{00000000-0005-0000-0000-00000A900000}"/>
    <cellStyle name="Note 6 6 12 2 2" xfId="36873" xr:uid="{00000000-0005-0000-0000-00000B900000}"/>
    <cellStyle name="Note 6 6 12 3" xfId="36874" xr:uid="{00000000-0005-0000-0000-00000C900000}"/>
    <cellStyle name="Note 6 6 13" xfId="36875" xr:uid="{00000000-0005-0000-0000-00000D900000}"/>
    <cellStyle name="Note 6 6 13 2" xfId="36876" xr:uid="{00000000-0005-0000-0000-00000E900000}"/>
    <cellStyle name="Note 6 6 13 2 2" xfId="36877" xr:uid="{00000000-0005-0000-0000-00000F900000}"/>
    <cellStyle name="Note 6 6 13 3" xfId="36878" xr:uid="{00000000-0005-0000-0000-000010900000}"/>
    <cellStyle name="Note 6 6 14" xfId="36879" xr:uid="{00000000-0005-0000-0000-000011900000}"/>
    <cellStyle name="Note 6 6 14 2" xfId="36880" xr:uid="{00000000-0005-0000-0000-000012900000}"/>
    <cellStyle name="Note 6 6 14 2 2" xfId="36881" xr:uid="{00000000-0005-0000-0000-000013900000}"/>
    <cellStyle name="Note 6 6 14 3" xfId="36882" xr:uid="{00000000-0005-0000-0000-000014900000}"/>
    <cellStyle name="Note 6 6 15" xfId="36883" xr:uid="{00000000-0005-0000-0000-000015900000}"/>
    <cellStyle name="Note 6 6 15 2" xfId="36884" xr:uid="{00000000-0005-0000-0000-000016900000}"/>
    <cellStyle name="Note 6 6 15 2 2" xfId="36885" xr:uid="{00000000-0005-0000-0000-000017900000}"/>
    <cellStyle name="Note 6 6 15 3" xfId="36886" xr:uid="{00000000-0005-0000-0000-000018900000}"/>
    <cellStyle name="Note 6 6 16" xfId="36887" xr:uid="{00000000-0005-0000-0000-000019900000}"/>
    <cellStyle name="Note 6 6 16 2" xfId="36888" xr:uid="{00000000-0005-0000-0000-00001A900000}"/>
    <cellStyle name="Note 6 6 16 2 2" xfId="36889" xr:uid="{00000000-0005-0000-0000-00001B900000}"/>
    <cellStyle name="Note 6 6 16 3" xfId="36890" xr:uid="{00000000-0005-0000-0000-00001C900000}"/>
    <cellStyle name="Note 6 6 17" xfId="36891" xr:uid="{00000000-0005-0000-0000-00001D900000}"/>
    <cellStyle name="Note 6 6 17 2" xfId="36892" xr:uid="{00000000-0005-0000-0000-00001E900000}"/>
    <cellStyle name="Note 6 6 17 2 2" xfId="36893" xr:uid="{00000000-0005-0000-0000-00001F900000}"/>
    <cellStyle name="Note 6 6 17 3" xfId="36894" xr:uid="{00000000-0005-0000-0000-000020900000}"/>
    <cellStyle name="Note 6 6 18" xfId="36895" xr:uid="{00000000-0005-0000-0000-000021900000}"/>
    <cellStyle name="Note 6 6 18 2" xfId="36896" xr:uid="{00000000-0005-0000-0000-000022900000}"/>
    <cellStyle name="Note 6 6 18 2 2" xfId="36897" xr:uid="{00000000-0005-0000-0000-000023900000}"/>
    <cellStyle name="Note 6 6 18 3" xfId="36898" xr:uid="{00000000-0005-0000-0000-000024900000}"/>
    <cellStyle name="Note 6 6 19" xfId="36899" xr:uid="{00000000-0005-0000-0000-000025900000}"/>
    <cellStyle name="Note 6 6 19 2" xfId="36900" xr:uid="{00000000-0005-0000-0000-000026900000}"/>
    <cellStyle name="Note 6 6 19 2 2" xfId="36901" xr:uid="{00000000-0005-0000-0000-000027900000}"/>
    <cellStyle name="Note 6 6 19 3" xfId="36902" xr:uid="{00000000-0005-0000-0000-000028900000}"/>
    <cellStyle name="Note 6 6 2" xfId="36903" xr:uid="{00000000-0005-0000-0000-000029900000}"/>
    <cellStyle name="Note 6 6 2 10" xfId="36904" xr:uid="{00000000-0005-0000-0000-00002A900000}"/>
    <cellStyle name="Note 6 6 2 10 2" xfId="36905" xr:uid="{00000000-0005-0000-0000-00002B900000}"/>
    <cellStyle name="Note 6 6 2 10 2 2" xfId="36906" xr:uid="{00000000-0005-0000-0000-00002C900000}"/>
    <cellStyle name="Note 6 6 2 10 3" xfId="36907" xr:uid="{00000000-0005-0000-0000-00002D900000}"/>
    <cellStyle name="Note 6 6 2 11" xfId="36908" xr:uid="{00000000-0005-0000-0000-00002E900000}"/>
    <cellStyle name="Note 6 6 2 11 2" xfId="36909" xr:uid="{00000000-0005-0000-0000-00002F900000}"/>
    <cellStyle name="Note 6 6 2 11 2 2" xfId="36910" xr:uid="{00000000-0005-0000-0000-000030900000}"/>
    <cellStyle name="Note 6 6 2 11 3" xfId="36911" xr:uid="{00000000-0005-0000-0000-000031900000}"/>
    <cellStyle name="Note 6 6 2 12" xfId="36912" xr:uid="{00000000-0005-0000-0000-000032900000}"/>
    <cellStyle name="Note 6 6 2 12 2" xfId="36913" xr:uid="{00000000-0005-0000-0000-000033900000}"/>
    <cellStyle name="Note 6 6 2 12 2 2" xfId="36914" xr:uid="{00000000-0005-0000-0000-000034900000}"/>
    <cellStyle name="Note 6 6 2 12 3" xfId="36915" xr:uid="{00000000-0005-0000-0000-000035900000}"/>
    <cellStyle name="Note 6 6 2 13" xfId="36916" xr:uid="{00000000-0005-0000-0000-000036900000}"/>
    <cellStyle name="Note 6 6 2 13 2" xfId="36917" xr:uid="{00000000-0005-0000-0000-000037900000}"/>
    <cellStyle name="Note 6 6 2 13 2 2" xfId="36918" xr:uid="{00000000-0005-0000-0000-000038900000}"/>
    <cellStyle name="Note 6 6 2 13 3" xfId="36919" xr:uid="{00000000-0005-0000-0000-000039900000}"/>
    <cellStyle name="Note 6 6 2 14" xfId="36920" xr:uid="{00000000-0005-0000-0000-00003A900000}"/>
    <cellStyle name="Note 6 6 2 14 2" xfId="36921" xr:uid="{00000000-0005-0000-0000-00003B900000}"/>
    <cellStyle name="Note 6 6 2 14 2 2" xfId="36922" xr:uid="{00000000-0005-0000-0000-00003C900000}"/>
    <cellStyle name="Note 6 6 2 14 3" xfId="36923" xr:uid="{00000000-0005-0000-0000-00003D900000}"/>
    <cellStyle name="Note 6 6 2 15" xfId="36924" xr:uid="{00000000-0005-0000-0000-00003E900000}"/>
    <cellStyle name="Note 6 6 2 15 2" xfId="36925" xr:uid="{00000000-0005-0000-0000-00003F900000}"/>
    <cellStyle name="Note 6 6 2 15 2 2" xfId="36926" xr:uid="{00000000-0005-0000-0000-000040900000}"/>
    <cellStyle name="Note 6 6 2 15 3" xfId="36927" xr:uid="{00000000-0005-0000-0000-000041900000}"/>
    <cellStyle name="Note 6 6 2 16" xfId="36928" xr:uid="{00000000-0005-0000-0000-000042900000}"/>
    <cellStyle name="Note 6 6 2 16 2" xfId="36929" xr:uid="{00000000-0005-0000-0000-000043900000}"/>
    <cellStyle name="Note 6 6 2 16 2 2" xfId="36930" xr:uid="{00000000-0005-0000-0000-000044900000}"/>
    <cellStyle name="Note 6 6 2 16 3" xfId="36931" xr:uid="{00000000-0005-0000-0000-000045900000}"/>
    <cellStyle name="Note 6 6 2 17" xfId="36932" xr:uid="{00000000-0005-0000-0000-000046900000}"/>
    <cellStyle name="Note 6 6 2 17 2" xfId="36933" xr:uid="{00000000-0005-0000-0000-000047900000}"/>
    <cellStyle name="Note 6 6 2 17 2 2" xfId="36934" xr:uid="{00000000-0005-0000-0000-000048900000}"/>
    <cellStyle name="Note 6 6 2 17 3" xfId="36935" xr:uid="{00000000-0005-0000-0000-000049900000}"/>
    <cellStyle name="Note 6 6 2 18" xfId="36936" xr:uid="{00000000-0005-0000-0000-00004A900000}"/>
    <cellStyle name="Note 6 6 2 18 2" xfId="36937" xr:uid="{00000000-0005-0000-0000-00004B900000}"/>
    <cellStyle name="Note 6 6 2 18 2 2" xfId="36938" xr:uid="{00000000-0005-0000-0000-00004C900000}"/>
    <cellStyle name="Note 6 6 2 18 3" xfId="36939" xr:uid="{00000000-0005-0000-0000-00004D900000}"/>
    <cellStyle name="Note 6 6 2 19" xfId="36940" xr:uid="{00000000-0005-0000-0000-00004E900000}"/>
    <cellStyle name="Note 6 6 2 19 2" xfId="36941" xr:uid="{00000000-0005-0000-0000-00004F900000}"/>
    <cellStyle name="Note 6 6 2 19 2 2" xfId="36942" xr:uid="{00000000-0005-0000-0000-000050900000}"/>
    <cellStyle name="Note 6 6 2 19 3" xfId="36943" xr:uid="{00000000-0005-0000-0000-000051900000}"/>
    <cellStyle name="Note 6 6 2 2" xfId="36944" xr:uid="{00000000-0005-0000-0000-000052900000}"/>
    <cellStyle name="Note 6 6 2 2 2" xfId="36945" xr:uid="{00000000-0005-0000-0000-000053900000}"/>
    <cellStyle name="Note 6 6 2 2 2 2" xfId="36946" xr:uid="{00000000-0005-0000-0000-000054900000}"/>
    <cellStyle name="Note 6 6 2 2 2 3" xfId="36947" xr:uid="{00000000-0005-0000-0000-000055900000}"/>
    <cellStyle name="Note 6 6 2 2 3" xfId="36948" xr:uid="{00000000-0005-0000-0000-000056900000}"/>
    <cellStyle name="Note 6 6 2 2 3 2" xfId="36949" xr:uid="{00000000-0005-0000-0000-000057900000}"/>
    <cellStyle name="Note 6 6 2 2 4" xfId="36950" xr:uid="{00000000-0005-0000-0000-000058900000}"/>
    <cellStyle name="Note 6 6 2 20" xfId="36951" xr:uid="{00000000-0005-0000-0000-000059900000}"/>
    <cellStyle name="Note 6 6 2 20 2" xfId="36952" xr:uid="{00000000-0005-0000-0000-00005A900000}"/>
    <cellStyle name="Note 6 6 2 20 2 2" xfId="36953" xr:uid="{00000000-0005-0000-0000-00005B900000}"/>
    <cellStyle name="Note 6 6 2 20 3" xfId="36954" xr:uid="{00000000-0005-0000-0000-00005C900000}"/>
    <cellStyle name="Note 6 6 2 21" xfId="36955" xr:uid="{00000000-0005-0000-0000-00005D900000}"/>
    <cellStyle name="Note 6 6 2 21 2" xfId="36956" xr:uid="{00000000-0005-0000-0000-00005E900000}"/>
    <cellStyle name="Note 6 6 2 22" xfId="36957" xr:uid="{00000000-0005-0000-0000-00005F900000}"/>
    <cellStyle name="Note 6 6 2 23" xfId="36958" xr:uid="{00000000-0005-0000-0000-000060900000}"/>
    <cellStyle name="Note 6 6 2 3" xfId="36959" xr:uid="{00000000-0005-0000-0000-000061900000}"/>
    <cellStyle name="Note 6 6 2 3 2" xfId="36960" xr:uid="{00000000-0005-0000-0000-000062900000}"/>
    <cellStyle name="Note 6 6 2 3 2 2" xfId="36961" xr:uid="{00000000-0005-0000-0000-000063900000}"/>
    <cellStyle name="Note 6 6 2 3 3" xfId="36962" xr:uid="{00000000-0005-0000-0000-000064900000}"/>
    <cellStyle name="Note 6 6 2 3 4" xfId="36963" xr:uid="{00000000-0005-0000-0000-000065900000}"/>
    <cellStyle name="Note 6 6 2 4" xfId="36964" xr:uid="{00000000-0005-0000-0000-000066900000}"/>
    <cellStyle name="Note 6 6 2 4 2" xfId="36965" xr:uid="{00000000-0005-0000-0000-000067900000}"/>
    <cellStyle name="Note 6 6 2 4 2 2" xfId="36966" xr:uid="{00000000-0005-0000-0000-000068900000}"/>
    <cellStyle name="Note 6 6 2 4 3" xfId="36967" xr:uid="{00000000-0005-0000-0000-000069900000}"/>
    <cellStyle name="Note 6 6 2 4 4" xfId="36968" xr:uid="{00000000-0005-0000-0000-00006A900000}"/>
    <cellStyle name="Note 6 6 2 5" xfId="36969" xr:uid="{00000000-0005-0000-0000-00006B900000}"/>
    <cellStyle name="Note 6 6 2 5 2" xfId="36970" xr:uid="{00000000-0005-0000-0000-00006C900000}"/>
    <cellStyle name="Note 6 6 2 5 2 2" xfId="36971" xr:uid="{00000000-0005-0000-0000-00006D900000}"/>
    <cellStyle name="Note 6 6 2 5 3" xfId="36972" xr:uid="{00000000-0005-0000-0000-00006E900000}"/>
    <cellStyle name="Note 6 6 2 6" xfId="36973" xr:uid="{00000000-0005-0000-0000-00006F900000}"/>
    <cellStyle name="Note 6 6 2 6 2" xfId="36974" xr:uid="{00000000-0005-0000-0000-000070900000}"/>
    <cellStyle name="Note 6 6 2 6 2 2" xfId="36975" xr:uid="{00000000-0005-0000-0000-000071900000}"/>
    <cellStyle name="Note 6 6 2 6 3" xfId="36976" xr:uid="{00000000-0005-0000-0000-000072900000}"/>
    <cellStyle name="Note 6 6 2 7" xfId="36977" xr:uid="{00000000-0005-0000-0000-000073900000}"/>
    <cellStyle name="Note 6 6 2 7 2" xfId="36978" xr:uid="{00000000-0005-0000-0000-000074900000}"/>
    <cellStyle name="Note 6 6 2 7 2 2" xfId="36979" xr:uid="{00000000-0005-0000-0000-000075900000}"/>
    <cellStyle name="Note 6 6 2 7 3" xfId="36980" xr:uid="{00000000-0005-0000-0000-000076900000}"/>
    <cellStyle name="Note 6 6 2 8" xfId="36981" xr:uid="{00000000-0005-0000-0000-000077900000}"/>
    <cellStyle name="Note 6 6 2 8 2" xfId="36982" xr:uid="{00000000-0005-0000-0000-000078900000}"/>
    <cellStyle name="Note 6 6 2 8 2 2" xfId="36983" xr:uid="{00000000-0005-0000-0000-000079900000}"/>
    <cellStyle name="Note 6 6 2 8 3" xfId="36984" xr:uid="{00000000-0005-0000-0000-00007A900000}"/>
    <cellStyle name="Note 6 6 2 9" xfId="36985" xr:uid="{00000000-0005-0000-0000-00007B900000}"/>
    <cellStyle name="Note 6 6 2 9 2" xfId="36986" xr:uid="{00000000-0005-0000-0000-00007C900000}"/>
    <cellStyle name="Note 6 6 2 9 2 2" xfId="36987" xr:uid="{00000000-0005-0000-0000-00007D900000}"/>
    <cellStyle name="Note 6 6 2 9 3" xfId="36988" xr:uid="{00000000-0005-0000-0000-00007E900000}"/>
    <cellStyle name="Note 6 6 20" xfId="36989" xr:uid="{00000000-0005-0000-0000-00007F900000}"/>
    <cellStyle name="Note 6 6 20 2" xfId="36990" xr:uid="{00000000-0005-0000-0000-000080900000}"/>
    <cellStyle name="Note 6 6 20 2 2" xfId="36991" xr:uid="{00000000-0005-0000-0000-000081900000}"/>
    <cellStyle name="Note 6 6 20 3" xfId="36992" xr:uid="{00000000-0005-0000-0000-000082900000}"/>
    <cellStyle name="Note 6 6 21" xfId="36993" xr:uid="{00000000-0005-0000-0000-000083900000}"/>
    <cellStyle name="Note 6 6 21 2" xfId="36994" xr:uid="{00000000-0005-0000-0000-000084900000}"/>
    <cellStyle name="Note 6 6 21 2 2" xfId="36995" xr:uid="{00000000-0005-0000-0000-000085900000}"/>
    <cellStyle name="Note 6 6 21 3" xfId="36996" xr:uid="{00000000-0005-0000-0000-000086900000}"/>
    <cellStyle name="Note 6 6 22" xfId="36997" xr:uid="{00000000-0005-0000-0000-000087900000}"/>
    <cellStyle name="Note 6 6 22 2" xfId="36998" xr:uid="{00000000-0005-0000-0000-000088900000}"/>
    <cellStyle name="Note 6 6 23" xfId="36999" xr:uid="{00000000-0005-0000-0000-000089900000}"/>
    <cellStyle name="Note 6 6 24" xfId="37000" xr:uid="{00000000-0005-0000-0000-00008A900000}"/>
    <cellStyle name="Note 6 6 3" xfId="37001" xr:uid="{00000000-0005-0000-0000-00008B900000}"/>
    <cellStyle name="Note 6 6 3 2" xfId="37002" xr:uid="{00000000-0005-0000-0000-00008C900000}"/>
    <cellStyle name="Note 6 6 3 2 2" xfId="37003" xr:uid="{00000000-0005-0000-0000-00008D900000}"/>
    <cellStyle name="Note 6 6 3 2 3" xfId="37004" xr:uid="{00000000-0005-0000-0000-00008E900000}"/>
    <cellStyle name="Note 6 6 3 3" xfId="37005" xr:uid="{00000000-0005-0000-0000-00008F900000}"/>
    <cellStyle name="Note 6 6 3 3 2" xfId="37006" xr:uid="{00000000-0005-0000-0000-000090900000}"/>
    <cellStyle name="Note 6 6 3 4" xfId="37007" xr:uid="{00000000-0005-0000-0000-000091900000}"/>
    <cellStyle name="Note 6 6 4" xfId="37008" xr:uid="{00000000-0005-0000-0000-000092900000}"/>
    <cellStyle name="Note 6 6 4 2" xfId="37009" xr:uid="{00000000-0005-0000-0000-000093900000}"/>
    <cellStyle name="Note 6 6 4 2 2" xfId="37010" xr:uid="{00000000-0005-0000-0000-000094900000}"/>
    <cellStyle name="Note 6 6 4 3" xfId="37011" xr:uid="{00000000-0005-0000-0000-000095900000}"/>
    <cellStyle name="Note 6 6 4 4" xfId="37012" xr:uid="{00000000-0005-0000-0000-000096900000}"/>
    <cellStyle name="Note 6 6 5" xfId="37013" xr:uid="{00000000-0005-0000-0000-000097900000}"/>
    <cellStyle name="Note 6 6 5 2" xfId="37014" xr:uid="{00000000-0005-0000-0000-000098900000}"/>
    <cellStyle name="Note 6 6 5 2 2" xfId="37015" xr:uid="{00000000-0005-0000-0000-000099900000}"/>
    <cellStyle name="Note 6 6 5 3" xfId="37016" xr:uid="{00000000-0005-0000-0000-00009A900000}"/>
    <cellStyle name="Note 6 6 5 4" xfId="37017" xr:uid="{00000000-0005-0000-0000-00009B900000}"/>
    <cellStyle name="Note 6 6 6" xfId="37018" xr:uid="{00000000-0005-0000-0000-00009C900000}"/>
    <cellStyle name="Note 6 6 6 2" xfId="37019" xr:uid="{00000000-0005-0000-0000-00009D900000}"/>
    <cellStyle name="Note 6 6 6 2 2" xfId="37020" xr:uid="{00000000-0005-0000-0000-00009E900000}"/>
    <cellStyle name="Note 6 6 6 3" xfId="37021" xr:uid="{00000000-0005-0000-0000-00009F900000}"/>
    <cellStyle name="Note 6 6 7" xfId="37022" xr:uid="{00000000-0005-0000-0000-0000A0900000}"/>
    <cellStyle name="Note 6 6 7 2" xfId="37023" xr:uid="{00000000-0005-0000-0000-0000A1900000}"/>
    <cellStyle name="Note 6 6 7 2 2" xfId="37024" xr:uid="{00000000-0005-0000-0000-0000A2900000}"/>
    <cellStyle name="Note 6 6 7 3" xfId="37025" xr:uid="{00000000-0005-0000-0000-0000A3900000}"/>
    <cellStyle name="Note 6 6 8" xfId="37026" xr:uid="{00000000-0005-0000-0000-0000A4900000}"/>
    <cellStyle name="Note 6 6 8 2" xfId="37027" xr:uid="{00000000-0005-0000-0000-0000A5900000}"/>
    <cellStyle name="Note 6 6 8 2 2" xfId="37028" xr:uid="{00000000-0005-0000-0000-0000A6900000}"/>
    <cellStyle name="Note 6 6 8 3" xfId="37029" xr:uid="{00000000-0005-0000-0000-0000A7900000}"/>
    <cellStyle name="Note 6 6 9" xfId="37030" xr:uid="{00000000-0005-0000-0000-0000A8900000}"/>
    <cellStyle name="Note 6 6 9 2" xfId="37031" xr:uid="{00000000-0005-0000-0000-0000A9900000}"/>
    <cellStyle name="Note 6 6 9 2 2" xfId="37032" xr:uid="{00000000-0005-0000-0000-0000AA900000}"/>
    <cellStyle name="Note 6 6 9 3" xfId="37033" xr:uid="{00000000-0005-0000-0000-0000AB900000}"/>
    <cellStyle name="Note 6 7" xfId="37034" xr:uid="{00000000-0005-0000-0000-0000AC900000}"/>
    <cellStyle name="Note 6 7 10" xfId="37035" xr:uid="{00000000-0005-0000-0000-0000AD900000}"/>
    <cellStyle name="Note 6 7 10 2" xfId="37036" xr:uid="{00000000-0005-0000-0000-0000AE900000}"/>
    <cellStyle name="Note 6 7 10 2 2" xfId="37037" xr:uid="{00000000-0005-0000-0000-0000AF900000}"/>
    <cellStyle name="Note 6 7 10 3" xfId="37038" xr:uid="{00000000-0005-0000-0000-0000B0900000}"/>
    <cellStyle name="Note 6 7 11" xfId="37039" xr:uid="{00000000-0005-0000-0000-0000B1900000}"/>
    <cellStyle name="Note 6 7 11 2" xfId="37040" xr:uid="{00000000-0005-0000-0000-0000B2900000}"/>
    <cellStyle name="Note 6 7 11 2 2" xfId="37041" xr:uid="{00000000-0005-0000-0000-0000B3900000}"/>
    <cellStyle name="Note 6 7 11 3" xfId="37042" xr:uid="{00000000-0005-0000-0000-0000B4900000}"/>
    <cellStyle name="Note 6 7 12" xfId="37043" xr:uid="{00000000-0005-0000-0000-0000B5900000}"/>
    <cellStyle name="Note 6 7 12 2" xfId="37044" xr:uid="{00000000-0005-0000-0000-0000B6900000}"/>
    <cellStyle name="Note 6 7 12 2 2" xfId="37045" xr:uid="{00000000-0005-0000-0000-0000B7900000}"/>
    <cellStyle name="Note 6 7 12 3" xfId="37046" xr:uid="{00000000-0005-0000-0000-0000B8900000}"/>
    <cellStyle name="Note 6 7 13" xfId="37047" xr:uid="{00000000-0005-0000-0000-0000B9900000}"/>
    <cellStyle name="Note 6 7 13 2" xfId="37048" xr:uid="{00000000-0005-0000-0000-0000BA900000}"/>
    <cellStyle name="Note 6 7 13 2 2" xfId="37049" xr:uid="{00000000-0005-0000-0000-0000BB900000}"/>
    <cellStyle name="Note 6 7 13 3" xfId="37050" xr:uid="{00000000-0005-0000-0000-0000BC900000}"/>
    <cellStyle name="Note 6 7 14" xfId="37051" xr:uid="{00000000-0005-0000-0000-0000BD900000}"/>
    <cellStyle name="Note 6 7 14 2" xfId="37052" xr:uid="{00000000-0005-0000-0000-0000BE900000}"/>
    <cellStyle name="Note 6 7 14 2 2" xfId="37053" xr:uid="{00000000-0005-0000-0000-0000BF900000}"/>
    <cellStyle name="Note 6 7 14 3" xfId="37054" xr:uid="{00000000-0005-0000-0000-0000C0900000}"/>
    <cellStyle name="Note 6 7 15" xfId="37055" xr:uid="{00000000-0005-0000-0000-0000C1900000}"/>
    <cellStyle name="Note 6 7 15 2" xfId="37056" xr:uid="{00000000-0005-0000-0000-0000C2900000}"/>
    <cellStyle name="Note 6 7 15 2 2" xfId="37057" xr:uid="{00000000-0005-0000-0000-0000C3900000}"/>
    <cellStyle name="Note 6 7 15 3" xfId="37058" xr:uid="{00000000-0005-0000-0000-0000C4900000}"/>
    <cellStyle name="Note 6 7 16" xfId="37059" xr:uid="{00000000-0005-0000-0000-0000C5900000}"/>
    <cellStyle name="Note 6 7 16 2" xfId="37060" xr:uid="{00000000-0005-0000-0000-0000C6900000}"/>
    <cellStyle name="Note 6 7 16 2 2" xfId="37061" xr:uid="{00000000-0005-0000-0000-0000C7900000}"/>
    <cellStyle name="Note 6 7 16 3" xfId="37062" xr:uid="{00000000-0005-0000-0000-0000C8900000}"/>
    <cellStyle name="Note 6 7 17" xfId="37063" xr:uid="{00000000-0005-0000-0000-0000C9900000}"/>
    <cellStyle name="Note 6 7 17 2" xfId="37064" xr:uid="{00000000-0005-0000-0000-0000CA900000}"/>
    <cellStyle name="Note 6 7 17 2 2" xfId="37065" xr:uid="{00000000-0005-0000-0000-0000CB900000}"/>
    <cellStyle name="Note 6 7 17 3" xfId="37066" xr:uid="{00000000-0005-0000-0000-0000CC900000}"/>
    <cellStyle name="Note 6 7 18" xfId="37067" xr:uid="{00000000-0005-0000-0000-0000CD900000}"/>
    <cellStyle name="Note 6 7 18 2" xfId="37068" xr:uid="{00000000-0005-0000-0000-0000CE900000}"/>
    <cellStyle name="Note 6 7 18 2 2" xfId="37069" xr:uid="{00000000-0005-0000-0000-0000CF900000}"/>
    <cellStyle name="Note 6 7 18 3" xfId="37070" xr:uid="{00000000-0005-0000-0000-0000D0900000}"/>
    <cellStyle name="Note 6 7 19" xfId="37071" xr:uid="{00000000-0005-0000-0000-0000D1900000}"/>
    <cellStyle name="Note 6 7 19 2" xfId="37072" xr:uid="{00000000-0005-0000-0000-0000D2900000}"/>
    <cellStyle name="Note 6 7 19 2 2" xfId="37073" xr:uid="{00000000-0005-0000-0000-0000D3900000}"/>
    <cellStyle name="Note 6 7 19 3" xfId="37074" xr:uid="{00000000-0005-0000-0000-0000D4900000}"/>
    <cellStyle name="Note 6 7 2" xfId="37075" xr:uid="{00000000-0005-0000-0000-0000D5900000}"/>
    <cellStyle name="Note 6 7 2 2" xfId="37076" xr:uid="{00000000-0005-0000-0000-0000D6900000}"/>
    <cellStyle name="Note 6 7 2 2 2" xfId="37077" xr:uid="{00000000-0005-0000-0000-0000D7900000}"/>
    <cellStyle name="Note 6 7 2 2 3" xfId="37078" xr:uid="{00000000-0005-0000-0000-0000D8900000}"/>
    <cellStyle name="Note 6 7 2 3" xfId="37079" xr:uid="{00000000-0005-0000-0000-0000D9900000}"/>
    <cellStyle name="Note 6 7 2 3 2" xfId="37080" xr:uid="{00000000-0005-0000-0000-0000DA900000}"/>
    <cellStyle name="Note 6 7 2 4" xfId="37081" xr:uid="{00000000-0005-0000-0000-0000DB900000}"/>
    <cellStyle name="Note 6 7 20" xfId="37082" xr:uid="{00000000-0005-0000-0000-0000DC900000}"/>
    <cellStyle name="Note 6 7 20 2" xfId="37083" xr:uid="{00000000-0005-0000-0000-0000DD900000}"/>
    <cellStyle name="Note 6 7 20 2 2" xfId="37084" xr:uid="{00000000-0005-0000-0000-0000DE900000}"/>
    <cellStyle name="Note 6 7 20 3" xfId="37085" xr:uid="{00000000-0005-0000-0000-0000DF900000}"/>
    <cellStyle name="Note 6 7 21" xfId="37086" xr:uid="{00000000-0005-0000-0000-0000E0900000}"/>
    <cellStyle name="Note 6 7 21 2" xfId="37087" xr:uid="{00000000-0005-0000-0000-0000E1900000}"/>
    <cellStyle name="Note 6 7 22" xfId="37088" xr:uid="{00000000-0005-0000-0000-0000E2900000}"/>
    <cellStyle name="Note 6 7 23" xfId="37089" xr:uid="{00000000-0005-0000-0000-0000E3900000}"/>
    <cellStyle name="Note 6 7 3" xfId="37090" xr:uid="{00000000-0005-0000-0000-0000E4900000}"/>
    <cellStyle name="Note 6 7 3 2" xfId="37091" xr:uid="{00000000-0005-0000-0000-0000E5900000}"/>
    <cellStyle name="Note 6 7 3 2 2" xfId="37092" xr:uid="{00000000-0005-0000-0000-0000E6900000}"/>
    <cellStyle name="Note 6 7 3 3" xfId="37093" xr:uid="{00000000-0005-0000-0000-0000E7900000}"/>
    <cellStyle name="Note 6 7 3 4" xfId="37094" xr:uid="{00000000-0005-0000-0000-0000E8900000}"/>
    <cellStyle name="Note 6 7 4" xfId="37095" xr:uid="{00000000-0005-0000-0000-0000E9900000}"/>
    <cellStyle name="Note 6 7 4 2" xfId="37096" xr:uid="{00000000-0005-0000-0000-0000EA900000}"/>
    <cellStyle name="Note 6 7 4 2 2" xfId="37097" xr:uid="{00000000-0005-0000-0000-0000EB900000}"/>
    <cellStyle name="Note 6 7 4 3" xfId="37098" xr:uid="{00000000-0005-0000-0000-0000EC900000}"/>
    <cellStyle name="Note 6 7 4 4" xfId="37099" xr:uid="{00000000-0005-0000-0000-0000ED900000}"/>
    <cellStyle name="Note 6 7 5" xfId="37100" xr:uid="{00000000-0005-0000-0000-0000EE900000}"/>
    <cellStyle name="Note 6 7 5 2" xfId="37101" xr:uid="{00000000-0005-0000-0000-0000EF900000}"/>
    <cellStyle name="Note 6 7 5 2 2" xfId="37102" xr:uid="{00000000-0005-0000-0000-0000F0900000}"/>
    <cellStyle name="Note 6 7 5 3" xfId="37103" xr:uid="{00000000-0005-0000-0000-0000F1900000}"/>
    <cellStyle name="Note 6 7 6" xfId="37104" xr:uid="{00000000-0005-0000-0000-0000F2900000}"/>
    <cellStyle name="Note 6 7 6 2" xfId="37105" xr:uid="{00000000-0005-0000-0000-0000F3900000}"/>
    <cellStyle name="Note 6 7 6 2 2" xfId="37106" xr:uid="{00000000-0005-0000-0000-0000F4900000}"/>
    <cellStyle name="Note 6 7 6 3" xfId="37107" xr:uid="{00000000-0005-0000-0000-0000F5900000}"/>
    <cellStyle name="Note 6 7 7" xfId="37108" xr:uid="{00000000-0005-0000-0000-0000F6900000}"/>
    <cellStyle name="Note 6 7 7 2" xfId="37109" xr:uid="{00000000-0005-0000-0000-0000F7900000}"/>
    <cellStyle name="Note 6 7 7 2 2" xfId="37110" xr:uid="{00000000-0005-0000-0000-0000F8900000}"/>
    <cellStyle name="Note 6 7 7 3" xfId="37111" xr:uid="{00000000-0005-0000-0000-0000F9900000}"/>
    <cellStyle name="Note 6 7 8" xfId="37112" xr:uid="{00000000-0005-0000-0000-0000FA900000}"/>
    <cellStyle name="Note 6 7 8 2" xfId="37113" xr:uid="{00000000-0005-0000-0000-0000FB900000}"/>
    <cellStyle name="Note 6 7 8 2 2" xfId="37114" xr:uid="{00000000-0005-0000-0000-0000FC900000}"/>
    <cellStyle name="Note 6 7 8 3" xfId="37115" xr:uid="{00000000-0005-0000-0000-0000FD900000}"/>
    <cellStyle name="Note 6 7 9" xfId="37116" xr:uid="{00000000-0005-0000-0000-0000FE900000}"/>
    <cellStyle name="Note 6 7 9 2" xfId="37117" xr:uid="{00000000-0005-0000-0000-0000FF900000}"/>
    <cellStyle name="Note 6 7 9 2 2" xfId="37118" xr:uid="{00000000-0005-0000-0000-000000910000}"/>
    <cellStyle name="Note 6 7 9 3" xfId="37119" xr:uid="{00000000-0005-0000-0000-000001910000}"/>
    <cellStyle name="Note 6 8" xfId="37120" xr:uid="{00000000-0005-0000-0000-000002910000}"/>
    <cellStyle name="Note 6 8 2" xfId="37121" xr:uid="{00000000-0005-0000-0000-000003910000}"/>
    <cellStyle name="Note 6 8 2 2" xfId="37122" xr:uid="{00000000-0005-0000-0000-000004910000}"/>
    <cellStyle name="Note 6 8 2 3" xfId="37123" xr:uid="{00000000-0005-0000-0000-000005910000}"/>
    <cellStyle name="Note 6 8 3" xfId="37124" xr:uid="{00000000-0005-0000-0000-000006910000}"/>
    <cellStyle name="Note 6 8 3 2" xfId="37125" xr:uid="{00000000-0005-0000-0000-000007910000}"/>
    <cellStyle name="Note 6 8 4" xfId="37126" xr:uid="{00000000-0005-0000-0000-000008910000}"/>
    <cellStyle name="Note 6 9" xfId="37127" xr:uid="{00000000-0005-0000-0000-000009910000}"/>
    <cellStyle name="Note 6 9 2" xfId="37128" xr:uid="{00000000-0005-0000-0000-00000A910000}"/>
    <cellStyle name="Note 6 9 2 2" xfId="37129" xr:uid="{00000000-0005-0000-0000-00000B910000}"/>
    <cellStyle name="Note 6 9 2 3" xfId="37130" xr:uid="{00000000-0005-0000-0000-00000C910000}"/>
    <cellStyle name="Note 6 9 3" xfId="37131" xr:uid="{00000000-0005-0000-0000-00000D910000}"/>
    <cellStyle name="Note 6 9 4" xfId="37132" xr:uid="{00000000-0005-0000-0000-00000E910000}"/>
    <cellStyle name="Note 7" xfId="37133" xr:uid="{00000000-0005-0000-0000-00000F910000}"/>
    <cellStyle name="Note 7 2" xfId="37134" xr:uid="{00000000-0005-0000-0000-000010910000}"/>
    <cellStyle name="Note 7 2 2" xfId="37135" xr:uid="{00000000-0005-0000-0000-000011910000}"/>
    <cellStyle name="Note 7 2 3" xfId="37136" xr:uid="{00000000-0005-0000-0000-000012910000}"/>
    <cellStyle name="Note 7 3" xfId="37137" xr:uid="{00000000-0005-0000-0000-000013910000}"/>
    <cellStyle name="Note 7 3 2" xfId="37138" xr:uid="{00000000-0005-0000-0000-000014910000}"/>
    <cellStyle name="Note 7 3 3" xfId="37139" xr:uid="{00000000-0005-0000-0000-000015910000}"/>
    <cellStyle name="Note 7 4" xfId="37140" xr:uid="{00000000-0005-0000-0000-000016910000}"/>
    <cellStyle name="Note 7 5" xfId="37141" xr:uid="{00000000-0005-0000-0000-000017910000}"/>
    <cellStyle name="Note 8" xfId="37142" xr:uid="{00000000-0005-0000-0000-000018910000}"/>
    <cellStyle name="Note 8 2" xfId="37143" xr:uid="{00000000-0005-0000-0000-000019910000}"/>
    <cellStyle name="Note 8 3" xfId="37144" xr:uid="{00000000-0005-0000-0000-00001A910000}"/>
    <cellStyle name="Note 9" xfId="37145" xr:uid="{00000000-0005-0000-0000-00001B910000}"/>
    <cellStyle name="Note 9 2" xfId="37146" xr:uid="{00000000-0005-0000-0000-00001C910000}"/>
    <cellStyle name="Note 9 3" xfId="37147" xr:uid="{00000000-0005-0000-0000-00001D910000}"/>
    <cellStyle name="NoteHeading" xfId="37148" xr:uid="{00000000-0005-0000-0000-00001E910000}"/>
    <cellStyle name="NoteItem" xfId="37149" xr:uid="{00000000-0005-0000-0000-00001F910000}"/>
    <cellStyle name="NoteNum" xfId="37150" xr:uid="{00000000-0005-0000-0000-000020910000}"/>
    <cellStyle name="notes" xfId="37151" xr:uid="{00000000-0005-0000-0000-000021910000}"/>
    <cellStyle name="NoteSection" xfId="37152" xr:uid="{00000000-0005-0000-0000-000022910000}"/>
    <cellStyle name="NoteSubItem" xfId="37153" xr:uid="{00000000-0005-0000-0000-000023910000}"/>
    <cellStyle name="NoteSubTotal" xfId="37154" xr:uid="{00000000-0005-0000-0000-000024910000}"/>
    <cellStyle name="Number" xfId="37155" xr:uid="{00000000-0005-0000-0000-000025910000}"/>
    <cellStyle name="NumResAccts" xfId="37156" xr:uid="{00000000-0005-0000-0000-000026910000}"/>
    <cellStyle name="OpSub" xfId="37157" xr:uid="{00000000-0005-0000-0000-000027910000}"/>
    <cellStyle name="Option" xfId="37158" xr:uid="{00000000-0005-0000-0000-000028910000}"/>
    <cellStyle name="OptionHeading" xfId="37159" xr:uid="{00000000-0005-0000-0000-000029910000}"/>
    <cellStyle name="OptionHeading2" xfId="37160" xr:uid="{00000000-0005-0000-0000-00002A910000}"/>
    <cellStyle name="Output 10" xfId="50481" xr:uid="{551F7B6E-A5C0-4908-BAE0-AD9CA8161412}"/>
    <cellStyle name="Output 11" xfId="50471" xr:uid="{5F8488F4-78B6-43C0-AA50-8B8D15FCDA9E}"/>
    <cellStyle name="Output 12" xfId="50525" xr:uid="{3F1AC1D1-ED1F-494E-ADBB-9A83577547FD}"/>
    <cellStyle name="Output 13" xfId="50567" xr:uid="{06F43831-E1CD-4219-98F1-85144795D6CD}"/>
    <cellStyle name="Output 14" xfId="50588" xr:uid="{2B0A7C20-0C9C-4191-8339-4CA36B9ABDC7}"/>
    <cellStyle name="Output 15" xfId="50547" xr:uid="{57413052-7C32-4296-ACE2-109ED5534DB0}"/>
    <cellStyle name="Output 2" xfId="37161" xr:uid="{00000000-0005-0000-0000-00002B910000}"/>
    <cellStyle name="Output 2 10" xfId="37162" xr:uid="{00000000-0005-0000-0000-00002C910000}"/>
    <cellStyle name="Output 2 10 2" xfId="37163" xr:uid="{00000000-0005-0000-0000-00002D910000}"/>
    <cellStyle name="Output 2 10 2 2" xfId="37164" xr:uid="{00000000-0005-0000-0000-00002E910000}"/>
    <cellStyle name="Output 2 10 3" xfId="37165" xr:uid="{00000000-0005-0000-0000-00002F910000}"/>
    <cellStyle name="Output 2 11" xfId="37166" xr:uid="{00000000-0005-0000-0000-000030910000}"/>
    <cellStyle name="Output 2 11 2" xfId="37167" xr:uid="{00000000-0005-0000-0000-000031910000}"/>
    <cellStyle name="Output 2 11 2 2" xfId="37168" xr:uid="{00000000-0005-0000-0000-000032910000}"/>
    <cellStyle name="Output 2 11 3" xfId="37169" xr:uid="{00000000-0005-0000-0000-000033910000}"/>
    <cellStyle name="Output 2 12" xfId="37170" xr:uid="{00000000-0005-0000-0000-000034910000}"/>
    <cellStyle name="Output 2 12 2" xfId="37171" xr:uid="{00000000-0005-0000-0000-000035910000}"/>
    <cellStyle name="Output 2 12 2 2" xfId="37172" xr:uid="{00000000-0005-0000-0000-000036910000}"/>
    <cellStyle name="Output 2 12 3" xfId="37173" xr:uid="{00000000-0005-0000-0000-000037910000}"/>
    <cellStyle name="Output 2 13" xfId="37174" xr:uid="{00000000-0005-0000-0000-000038910000}"/>
    <cellStyle name="Output 2 13 2" xfId="37175" xr:uid="{00000000-0005-0000-0000-000039910000}"/>
    <cellStyle name="Output 2 13 2 2" xfId="37176" xr:uid="{00000000-0005-0000-0000-00003A910000}"/>
    <cellStyle name="Output 2 13 3" xfId="37177" xr:uid="{00000000-0005-0000-0000-00003B910000}"/>
    <cellStyle name="Output 2 14" xfId="37178" xr:uid="{00000000-0005-0000-0000-00003C910000}"/>
    <cellStyle name="Output 2 14 2" xfId="37179" xr:uid="{00000000-0005-0000-0000-00003D910000}"/>
    <cellStyle name="Output 2 14 2 2" xfId="37180" xr:uid="{00000000-0005-0000-0000-00003E910000}"/>
    <cellStyle name="Output 2 14 3" xfId="37181" xr:uid="{00000000-0005-0000-0000-00003F910000}"/>
    <cellStyle name="Output 2 15" xfId="37182" xr:uid="{00000000-0005-0000-0000-000040910000}"/>
    <cellStyle name="Output 2 15 2" xfId="37183" xr:uid="{00000000-0005-0000-0000-000041910000}"/>
    <cellStyle name="Output 2 15 2 2" xfId="37184" xr:uid="{00000000-0005-0000-0000-000042910000}"/>
    <cellStyle name="Output 2 15 3" xfId="37185" xr:uid="{00000000-0005-0000-0000-000043910000}"/>
    <cellStyle name="Output 2 16" xfId="37186" xr:uid="{00000000-0005-0000-0000-000044910000}"/>
    <cellStyle name="Output 2 16 2" xfId="37187" xr:uid="{00000000-0005-0000-0000-000045910000}"/>
    <cellStyle name="Output 2 16 2 2" xfId="37188" xr:uid="{00000000-0005-0000-0000-000046910000}"/>
    <cellStyle name="Output 2 16 3" xfId="37189" xr:uid="{00000000-0005-0000-0000-000047910000}"/>
    <cellStyle name="Output 2 17" xfId="37190" xr:uid="{00000000-0005-0000-0000-000048910000}"/>
    <cellStyle name="Output 2 17 2" xfId="37191" xr:uid="{00000000-0005-0000-0000-000049910000}"/>
    <cellStyle name="Output 2 17 2 2" xfId="37192" xr:uid="{00000000-0005-0000-0000-00004A910000}"/>
    <cellStyle name="Output 2 17 3" xfId="37193" xr:uid="{00000000-0005-0000-0000-00004B910000}"/>
    <cellStyle name="Output 2 18" xfId="37194" xr:uid="{00000000-0005-0000-0000-00004C910000}"/>
    <cellStyle name="Output 2 18 2" xfId="37195" xr:uid="{00000000-0005-0000-0000-00004D910000}"/>
    <cellStyle name="Output 2 18 2 2" xfId="37196" xr:uid="{00000000-0005-0000-0000-00004E910000}"/>
    <cellStyle name="Output 2 18 3" xfId="37197" xr:uid="{00000000-0005-0000-0000-00004F910000}"/>
    <cellStyle name="Output 2 19" xfId="37198" xr:uid="{00000000-0005-0000-0000-000050910000}"/>
    <cellStyle name="Output 2 19 2" xfId="37199" xr:uid="{00000000-0005-0000-0000-000051910000}"/>
    <cellStyle name="Output 2 19 2 2" xfId="37200" xr:uid="{00000000-0005-0000-0000-000052910000}"/>
    <cellStyle name="Output 2 19 3" xfId="37201" xr:uid="{00000000-0005-0000-0000-000053910000}"/>
    <cellStyle name="Output 2 2" xfId="37202" xr:uid="{00000000-0005-0000-0000-000054910000}"/>
    <cellStyle name="Output 2 2 10" xfId="37203" xr:uid="{00000000-0005-0000-0000-000055910000}"/>
    <cellStyle name="Output 2 2 10 2" xfId="37204" xr:uid="{00000000-0005-0000-0000-000056910000}"/>
    <cellStyle name="Output 2 2 10 2 2" xfId="37205" xr:uid="{00000000-0005-0000-0000-000057910000}"/>
    <cellStyle name="Output 2 2 10 3" xfId="37206" xr:uid="{00000000-0005-0000-0000-000058910000}"/>
    <cellStyle name="Output 2 2 11" xfId="37207" xr:uid="{00000000-0005-0000-0000-000059910000}"/>
    <cellStyle name="Output 2 2 11 2" xfId="37208" xr:uid="{00000000-0005-0000-0000-00005A910000}"/>
    <cellStyle name="Output 2 2 11 2 2" xfId="37209" xr:uid="{00000000-0005-0000-0000-00005B910000}"/>
    <cellStyle name="Output 2 2 11 3" xfId="37210" xr:uid="{00000000-0005-0000-0000-00005C910000}"/>
    <cellStyle name="Output 2 2 12" xfId="37211" xr:uid="{00000000-0005-0000-0000-00005D910000}"/>
    <cellStyle name="Output 2 2 12 2" xfId="37212" xr:uid="{00000000-0005-0000-0000-00005E910000}"/>
    <cellStyle name="Output 2 2 12 2 2" xfId="37213" xr:uid="{00000000-0005-0000-0000-00005F910000}"/>
    <cellStyle name="Output 2 2 12 3" xfId="37214" xr:uid="{00000000-0005-0000-0000-000060910000}"/>
    <cellStyle name="Output 2 2 13" xfId="37215" xr:uid="{00000000-0005-0000-0000-000061910000}"/>
    <cellStyle name="Output 2 2 13 2" xfId="37216" xr:uid="{00000000-0005-0000-0000-000062910000}"/>
    <cellStyle name="Output 2 2 13 2 2" xfId="37217" xr:uid="{00000000-0005-0000-0000-000063910000}"/>
    <cellStyle name="Output 2 2 13 3" xfId="37218" xr:uid="{00000000-0005-0000-0000-000064910000}"/>
    <cellStyle name="Output 2 2 14" xfId="37219" xr:uid="{00000000-0005-0000-0000-000065910000}"/>
    <cellStyle name="Output 2 2 14 2" xfId="37220" xr:uid="{00000000-0005-0000-0000-000066910000}"/>
    <cellStyle name="Output 2 2 14 2 2" xfId="37221" xr:uid="{00000000-0005-0000-0000-000067910000}"/>
    <cellStyle name="Output 2 2 14 3" xfId="37222" xr:uid="{00000000-0005-0000-0000-000068910000}"/>
    <cellStyle name="Output 2 2 15" xfId="37223" xr:uid="{00000000-0005-0000-0000-000069910000}"/>
    <cellStyle name="Output 2 2 15 2" xfId="37224" xr:uid="{00000000-0005-0000-0000-00006A910000}"/>
    <cellStyle name="Output 2 2 15 2 2" xfId="37225" xr:uid="{00000000-0005-0000-0000-00006B910000}"/>
    <cellStyle name="Output 2 2 15 3" xfId="37226" xr:uid="{00000000-0005-0000-0000-00006C910000}"/>
    <cellStyle name="Output 2 2 16" xfId="37227" xr:uid="{00000000-0005-0000-0000-00006D910000}"/>
    <cellStyle name="Output 2 2 16 2" xfId="37228" xr:uid="{00000000-0005-0000-0000-00006E910000}"/>
    <cellStyle name="Output 2 2 16 2 2" xfId="37229" xr:uid="{00000000-0005-0000-0000-00006F910000}"/>
    <cellStyle name="Output 2 2 16 3" xfId="37230" xr:uid="{00000000-0005-0000-0000-000070910000}"/>
    <cellStyle name="Output 2 2 17" xfId="37231" xr:uid="{00000000-0005-0000-0000-000071910000}"/>
    <cellStyle name="Output 2 2 17 2" xfId="37232" xr:uid="{00000000-0005-0000-0000-000072910000}"/>
    <cellStyle name="Output 2 2 17 2 2" xfId="37233" xr:uid="{00000000-0005-0000-0000-000073910000}"/>
    <cellStyle name="Output 2 2 17 3" xfId="37234" xr:uid="{00000000-0005-0000-0000-000074910000}"/>
    <cellStyle name="Output 2 2 18" xfId="37235" xr:uid="{00000000-0005-0000-0000-000075910000}"/>
    <cellStyle name="Output 2 2 18 2" xfId="37236" xr:uid="{00000000-0005-0000-0000-000076910000}"/>
    <cellStyle name="Output 2 2 18 2 2" xfId="37237" xr:uid="{00000000-0005-0000-0000-000077910000}"/>
    <cellStyle name="Output 2 2 18 3" xfId="37238" xr:uid="{00000000-0005-0000-0000-000078910000}"/>
    <cellStyle name="Output 2 2 19" xfId="37239" xr:uid="{00000000-0005-0000-0000-000079910000}"/>
    <cellStyle name="Output 2 2 19 2" xfId="37240" xr:uid="{00000000-0005-0000-0000-00007A910000}"/>
    <cellStyle name="Output 2 2 19 2 2" xfId="37241" xr:uid="{00000000-0005-0000-0000-00007B910000}"/>
    <cellStyle name="Output 2 2 19 3" xfId="37242" xr:uid="{00000000-0005-0000-0000-00007C910000}"/>
    <cellStyle name="Output 2 2 2" xfId="37243" xr:uid="{00000000-0005-0000-0000-00007D910000}"/>
    <cellStyle name="Output 2 2 2 10" xfId="37244" xr:uid="{00000000-0005-0000-0000-00007E910000}"/>
    <cellStyle name="Output 2 2 2 10 2" xfId="37245" xr:uid="{00000000-0005-0000-0000-00007F910000}"/>
    <cellStyle name="Output 2 2 2 10 2 2" xfId="37246" xr:uid="{00000000-0005-0000-0000-000080910000}"/>
    <cellStyle name="Output 2 2 2 10 3" xfId="37247" xr:uid="{00000000-0005-0000-0000-000081910000}"/>
    <cellStyle name="Output 2 2 2 11" xfId="37248" xr:uid="{00000000-0005-0000-0000-000082910000}"/>
    <cellStyle name="Output 2 2 2 11 2" xfId="37249" xr:uid="{00000000-0005-0000-0000-000083910000}"/>
    <cellStyle name="Output 2 2 2 11 2 2" xfId="37250" xr:uid="{00000000-0005-0000-0000-000084910000}"/>
    <cellStyle name="Output 2 2 2 11 3" xfId="37251" xr:uid="{00000000-0005-0000-0000-000085910000}"/>
    <cellStyle name="Output 2 2 2 12" xfId="37252" xr:uid="{00000000-0005-0000-0000-000086910000}"/>
    <cellStyle name="Output 2 2 2 12 2" xfId="37253" xr:uid="{00000000-0005-0000-0000-000087910000}"/>
    <cellStyle name="Output 2 2 2 12 2 2" xfId="37254" xr:uid="{00000000-0005-0000-0000-000088910000}"/>
    <cellStyle name="Output 2 2 2 12 3" xfId="37255" xr:uid="{00000000-0005-0000-0000-000089910000}"/>
    <cellStyle name="Output 2 2 2 13" xfId="37256" xr:uid="{00000000-0005-0000-0000-00008A910000}"/>
    <cellStyle name="Output 2 2 2 13 2" xfId="37257" xr:uid="{00000000-0005-0000-0000-00008B910000}"/>
    <cellStyle name="Output 2 2 2 13 2 2" xfId="37258" xr:uid="{00000000-0005-0000-0000-00008C910000}"/>
    <cellStyle name="Output 2 2 2 13 3" xfId="37259" xr:uid="{00000000-0005-0000-0000-00008D910000}"/>
    <cellStyle name="Output 2 2 2 14" xfId="37260" xr:uid="{00000000-0005-0000-0000-00008E910000}"/>
    <cellStyle name="Output 2 2 2 14 2" xfId="37261" xr:uid="{00000000-0005-0000-0000-00008F910000}"/>
    <cellStyle name="Output 2 2 2 14 2 2" xfId="37262" xr:uid="{00000000-0005-0000-0000-000090910000}"/>
    <cellStyle name="Output 2 2 2 14 3" xfId="37263" xr:uid="{00000000-0005-0000-0000-000091910000}"/>
    <cellStyle name="Output 2 2 2 15" xfId="37264" xr:uid="{00000000-0005-0000-0000-000092910000}"/>
    <cellStyle name="Output 2 2 2 15 2" xfId="37265" xr:uid="{00000000-0005-0000-0000-000093910000}"/>
    <cellStyle name="Output 2 2 2 15 2 2" xfId="37266" xr:uid="{00000000-0005-0000-0000-000094910000}"/>
    <cellStyle name="Output 2 2 2 15 3" xfId="37267" xr:uid="{00000000-0005-0000-0000-000095910000}"/>
    <cellStyle name="Output 2 2 2 16" xfId="37268" xr:uid="{00000000-0005-0000-0000-000096910000}"/>
    <cellStyle name="Output 2 2 2 16 2" xfId="37269" xr:uid="{00000000-0005-0000-0000-000097910000}"/>
    <cellStyle name="Output 2 2 2 16 2 2" xfId="37270" xr:uid="{00000000-0005-0000-0000-000098910000}"/>
    <cellStyle name="Output 2 2 2 16 3" xfId="37271" xr:uid="{00000000-0005-0000-0000-000099910000}"/>
    <cellStyle name="Output 2 2 2 17" xfId="37272" xr:uid="{00000000-0005-0000-0000-00009A910000}"/>
    <cellStyle name="Output 2 2 2 17 2" xfId="37273" xr:uid="{00000000-0005-0000-0000-00009B910000}"/>
    <cellStyle name="Output 2 2 2 17 2 2" xfId="37274" xr:uid="{00000000-0005-0000-0000-00009C910000}"/>
    <cellStyle name="Output 2 2 2 17 3" xfId="37275" xr:uid="{00000000-0005-0000-0000-00009D910000}"/>
    <cellStyle name="Output 2 2 2 18" xfId="37276" xr:uid="{00000000-0005-0000-0000-00009E910000}"/>
    <cellStyle name="Output 2 2 2 18 2" xfId="37277" xr:uid="{00000000-0005-0000-0000-00009F910000}"/>
    <cellStyle name="Output 2 2 2 19" xfId="37278" xr:uid="{00000000-0005-0000-0000-0000A0910000}"/>
    <cellStyle name="Output 2 2 2 2" xfId="37279" xr:uid="{00000000-0005-0000-0000-0000A1910000}"/>
    <cellStyle name="Output 2 2 2 2 10" xfId="37280" xr:uid="{00000000-0005-0000-0000-0000A2910000}"/>
    <cellStyle name="Output 2 2 2 2 10 2" xfId="37281" xr:uid="{00000000-0005-0000-0000-0000A3910000}"/>
    <cellStyle name="Output 2 2 2 2 10 2 2" xfId="37282" xr:uid="{00000000-0005-0000-0000-0000A4910000}"/>
    <cellStyle name="Output 2 2 2 2 10 3" xfId="37283" xr:uid="{00000000-0005-0000-0000-0000A5910000}"/>
    <cellStyle name="Output 2 2 2 2 11" xfId="37284" xr:uid="{00000000-0005-0000-0000-0000A6910000}"/>
    <cellStyle name="Output 2 2 2 2 11 2" xfId="37285" xr:uid="{00000000-0005-0000-0000-0000A7910000}"/>
    <cellStyle name="Output 2 2 2 2 11 2 2" xfId="37286" xr:uid="{00000000-0005-0000-0000-0000A8910000}"/>
    <cellStyle name="Output 2 2 2 2 11 3" xfId="37287" xr:uid="{00000000-0005-0000-0000-0000A9910000}"/>
    <cellStyle name="Output 2 2 2 2 12" xfId="37288" xr:uid="{00000000-0005-0000-0000-0000AA910000}"/>
    <cellStyle name="Output 2 2 2 2 12 2" xfId="37289" xr:uid="{00000000-0005-0000-0000-0000AB910000}"/>
    <cellStyle name="Output 2 2 2 2 12 2 2" xfId="37290" xr:uid="{00000000-0005-0000-0000-0000AC910000}"/>
    <cellStyle name="Output 2 2 2 2 12 3" xfId="37291" xr:uid="{00000000-0005-0000-0000-0000AD910000}"/>
    <cellStyle name="Output 2 2 2 2 13" xfId="37292" xr:uid="{00000000-0005-0000-0000-0000AE910000}"/>
    <cellStyle name="Output 2 2 2 2 13 2" xfId="37293" xr:uid="{00000000-0005-0000-0000-0000AF910000}"/>
    <cellStyle name="Output 2 2 2 2 13 2 2" xfId="37294" xr:uid="{00000000-0005-0000-0000-0000B0910000}"/>
    <cellStyle name="Output 2 2 2 2 13 3" xfId="37295" xr:uid="{00000000-0005-0000-0000-0000B1910000}"/>
    <cellStyle name="Output 2 2 2 2 14" xfId="37296" xr:uid="{00000000-0005-0000-0000-0000B2910000}"/>
    <cellStyle name="Output 2 2 2 2 14 2" xfId="37297" xr:uid="{00000000-0005-0000-0000-0000B3910000}"/>
    <cellStyle name="Output 2 2 2 2 14 2 2" xfId="37298" xr:uid="{00000000-0005-0000-0000-0000B4910000}"/>
    <cellStyle name="Output 2 2 2 2 14 3" xfId="37299" xr:uid="{00000000-0005-0000-0000-0000B5910000}"/>
    <cellStyle name="Output 2 2 2 2 15" xfId="37300" xr:uid="{00000000-0005-0000-0000-0000B6910000}"/>
    <cellStyle name="Output 2 2 2 2 15 2" xfId="37301" xr:uid="{00000000-0005-0000-0000-0000B7910000}"/>
    <cellStyle name="Output 2 2 2 2 15 2 2" xfId="37302" xr:uid="{00000000-0005-0000-0000-0000B8910000}"/>
    <cellStyle name="Output 2 2 2 2 15 3" xfId="37303" xr:uid="{00000000-0005-0000-0000-0000B9910000}"/>
    <cellStyle name="Output 2 2 2 2 16" xfId="37304" xr:uid="{00000000-0005-0000-0000-0000BA910000}"/>
    <cellStyle name="Output 2 2 2 2 16 2" xfId="37305" xr:uid="{00000000-0005-0000-0000-0000BB910000}"/>
    <cellStyle name="Output 2 2 2 2 16 2 2" xfId="37306" xr:uid="{00000000-0005-0000-0000-0000BC910000}"/>
    <cellStyle name="Output 2 2 2 2 16 3" xfId="37307" xr:uid="{00000000-0005-0000-0000-0000BD910000}"/>
    <cellStyle name="Output 2 2 2 2 17" xfId="37308" xr:uid="{00000000-0005-0000-0000-0000BE910000}"/>
    <cellStyle name="Output 2 2 2 2 17 2" xfId="37309" xr:uid="{00000000-0005-0000-0000-0000BF910000}"/>
    <cellStyle name="Output 2 2 2 2 17 2 2" xfId="37310" xr:uid="{00000000-0005-0000-0000-0000C0910000}"/>
    <cellStyle name="Output 2 2 2 2 17 3" xfId="37311" xr:uid="{00000000-0005-0000-0000-0000C1910000}"/>
    <cellStyle name="Output 2 2 2 2 18" xfId="37312" xr:uid="{00000000-0005-0000-0000-0000C2910000}"/>
    <cellStyle name="Output 2 2 2 2 18 2" xfId="37313" xr:uid="{00000000-0005-0000-0000-0000C3910000}"/>
    <cellStyle name="Output 2 2 2 2 18 2 2" xfId="37314" xr:uid="{00000000-0005-0000-0000-0000C4910000}"/>
    <cellStyle name="Output 2 2 2 2 18 3" xfId="37315" xr:uid="{00000000-0005-0000-0000-0000C5910000}"/>
    <cellStyle name="Output 2 2 2 2 19" xfId="37316" xr:uid="{00000000-0005-0000-0000-0000C6910000}"/>
    <cellStyle name="Output 2 2 2 2 19 2" xfId="37317" xr:uid="{00000000-0005-0000-0000-0000C7910000}"/>
    <cellStyle name="Output 2 2 2 2 19 2 2" xfId="37318" xr:uid="{00000000-0005-0000-0000-0000C8910000}"/>
    <cellStyle name="Output 2 2 2 2 19 3" xfId="37319" xr:uid="{00000000-0005-0000-0000-0000C9910000}"/>
    <cellStyle name="Output 2 2 2 2 2" xfId="37320" xr:uid="{00000000-0005-0000-0000-0000CA910000}"/>
    <cellStyle name="Output 2 2 2 2 2 2" xfId="37321" xr:uid="{00000000-0005-0000-0000-0000CB910000}"/>
    <cellStyle name="Output 2 2 2 2 2 2 2" xfId="37322" xr:uid="{00000000-0005-0000-0000-0000CC910000}"/>
    <cellStyle name="Output 2 2 2 2 2 2 3" xfId="37323" xr:uid="{00000000-0005-0000-0000-0000CD910000}"/>
    <cellStyle name="Output 2 2 2 2 2 3" xfId="37324" xr:uid="{00000000-0005-0000-0000-0000CE910000}"/>
    <cellStyle name="Output 2 2 2 2 2 3 2" xfId="37325" xr:uid="{00000000-0005-0000-0000-0000CF910000}"/>
    <cellStyle name="Output 2 2 2 2 2 4" xfId="37326" xr:uid="{00000000-0005-0000-0000-0000D0910000}"/>
    <cellStyle name="Output 2 2 2 2 20" xfId="37327" xr:uid="{00000000-0005-0000-0000-0000D1910000}"/>
    <cellStyle name="Output 2 2 2 2 20 2" xfId="37328" xr:uid="{00000000-0005-0000-0000-0000D2910000}"/>
    <cellStyle name="Output 2 2 2 2 20 2 2" xfId="37329" xr:uid="{00000000-0005-0000-0000-0000D3910000}"/>
    <cellStyle name="Output 2 2 2 2 20 3" xfId="37330" xr:uid="{00000000-0005-0000-0000-0000D4910000}"/>
    <cellStyle name="Output 2 2 2 2 21" xfId="37331" xr:uid="{00000000-0005-0000-0000-0000D5910000}"/>
    <cellStyle name="Output 2 2 2 2 21 2" xfId="37332" xr:uid="{00000000-0005-0000-0000-0000D6910000}"/>
    <cellStyle name="Output 2 2 2 2 22" xfId="37333" xr:uid="{00000000-0005-0000-0000-0000D7910000}"/>
    <cellStyle name="Output 2 2 2 2 23" xfId="37334" xr:uid="{00000000-0005-0000-0000-0000D8910000}"/>
    <cellStyle name="Output 2 2 2 2 3" xfId="37335" xr:uid="{00000000-0005-0000-0000-0000D9910000}"/>
    <cellStyle name="Output 2 2 2 2 3 2" xfId="37336" xr:uid="{00000000-0005-0000-0000-0000DA910000}"/>
    <cellStyle name="Output 2 2 2 2 3 2 2" xfId="37337" xr:uid="{00000000-0005-0000-0000-0000DB910000}"/>
    <cellStyle name="Output 2 2 2 2 3 3" xfId="37338" xr:uid="{00000000-0005-0000-0000-0000DC910000}"/>
    <cellStyle name="Output 2 2 2 2 3 4" xfId="37339" xr:uid="{00000000-0005-0000-0000-0000DD910000}"/>
    <cellStyle name="Output 2 2 2 2 4" xfId="37340" xr:uid="{00000000-0005-0000-0000-0000DE910000}"/>
    <cellStyle name="Output 2 2 2 2 4 2" xfId="37341" xr:uid="{00000000-0005-0000-0000-0000DF910000}"/>
    <cellStyle name="Output 2 2 2 2 4 2 2" xfId="37342" xr:uid="{00000000-0005-0000-0000-0000E0910000}"/>
    <cellStyle name="Output 2 2 2 2 4 3" xfId="37343" xr:uid="{00000000-0005-0000-0000-0000E1910000}"/>
    <cellStyle name="Output 2 2 2 2 4 4" xfId="37344" xr:uid="{00000000-0005-0000-0000-0000E2910000}"/>
    <cellStyle name="Output 2 2 2 2 5" xfId="37345" xr:uid="{00000000-0005-0000-0000-0000E3910000}"/>
    <cellStyle name="Output 2 2 2 2 5 2" xfId="37346" xr:uid="{00000000-0005-0000-0000-0000E4910000}"/>
    <cellStyle name="Output 2 2 2 2 5 2 2" xfId="37347" xr:uid="{00000000-0005-0000-0000-0000E5910000}"/>
    <cellStyle name="Output 2 2 2 2 5 3" xfId="37348" xr:uid="{00000000-0005-0000-0000-0000E6910000}"/>
    <cellStyle name="Output 2 2 2 2 6" xfId="37349" xr:uid="{00000000-0005-0000-0000-0000E7910000}"/>
    <cellStyle name="Output 2 2 2 2 6 2" xfId="37350" xr:uid="{00000000-0005-0000-0000-0000E8910000}"/>
    <cellStyle name="Output 2 2 2 2 6 2 2" xfId="37351" xr:uid="{00000000-0005-0000-0000-0000E9910000}"/>
    <cellStyle name="Output 2 2 2 2 6 3" xfId="37352" xr:uid="{00000000-0005-0000-0000-0000EA910000}"/>
    <cellStyle name="Output 2 2 2 2 7" xfId="37353" xr:uid="{00000000-0005-0000-0000-0000EB910000}"/>
    <cellStyle name="Output 2 2 2 2 7 2" xfId="37354" xr:uid="{00000000-0005-0000-0000-0000EC910000}"/>
    <cellStyle name="Output 2 2 2 2 7 2 2" xfId="37355" xr:uid="{00000000-0005-0000-0000-0000ED910000}"/>
    <cellStyle name="Output 2 2 2 2 7 3" xfId="37356" xr:uid="{00000000-0005-0000-0000-0000EE910000}"/>
    <cellStyle name="Output 2 2 2 2 8" xfId="37357" xr:uid="{00000000-0005-0000-0000-0000EF910000}"/>
    <cellStyle name="Output 2 2 2 2 8 2" xfId="37358" xr:uid="{00000000-0005-0000-0000-0000F0910000}"/>
    <cellStyle name="Output 2 2 2 2 8 2 2" xfId="37359" xr:uid="{00000000-0005-0000-0000-0000F1910000}"/>
    <cellStyle name="Output 2 2 2 2 8 3" xfId="37360" xr:uid="{00000000-0005-0000-0000-0000F2910000}"/>
    <cellStyle name="Output 2 2 2 2 9" xfId="37361" xr:uid="{00000000-0005-0000-0000-0000F3910000}"/>
    <cellStyle name="Output 2 2 2 2 9 2" xfId="37362" xr:uid="{00000000-0005-0000-0000-0000F4910000}"/>
    <cellStyle name="Output 2 2 2 2 9 2 2" xfId="37363" xr:uid="{00000000-0005-0000-0000-0000F5910000}"/>
    <cellStyle name="Output 2 2 2 2 9 3" xfId="37364" xr:uid="{00000000-0005-0000-0000-0000F6910000}"/>
    <cellStyle name="Output 2 2 2 20" xfId="37365" xr:uid="{00000000-0005-0000-0000-0000F7910000}"/>
    <cellStyle name="Output 2 2 2 3" xfId="37366" xr:uid="{00000000-0005-0000-0000-0000F8910000}"/>
    <cellStyle name="Output 2 2 2 3 2" xfId="37367" xr:uid="{00000000-0005-0000-0000-0000F9910000}"/>
    <cellStyle name="Output 2 2 2 3 2 2" xfId="37368" xr:uid="{00000000-0005-0000-0000-0000FA910000}"/>
    <cellStyle name="Output 2 2 2 3 2 3" xfId="37369" xr:uid="{00000000-0005-0000-0000-0000FB910000}"/>
    <cellStyle name="Output 2 2 2 3 3" xfId="37370" xr:uid="{00000000-0005-0000-0000-0000FC910000}"/>
    <cellStyle name="Output 2 2 2 3 3 2" xfId="37371" xr:uid="{00000000-0005-0000-0000-0000FD910000}"/>
    <cellStyle name="Output 2 2 2 3 4" xfId="37372" xr:uid="{00000000-0005-0000-0000-0000FE910000}"/>
    <cellStyle name="Output 2 2 2 4" xfId="37373" xr:uid="{00000000-0005-0000-0000-0000FF910000}"/>
    <cellStyle name="Output 2 2 2 4 2" xfId="37374" xr:uid="{00000000-0005-0000-0000-000000920000}"/>
    <cellStyle name="Output 2 2 2 4 2 2" xfId="37375" xr:uid="{00000000-0005-0000-0000-000001920000}"/>
    <cellStyle name="Output 2 2 2 4 3" xfId="37376" xr:uid="{00000000-0005-0000-0000-000002920000}"/>
    <cellStyle name="Output 2 2 2 4 4" xfId="37377" xr:uid="{00000000-0005-0000-0000-000003920000}"/>
    <cellStyle name="Output 2 2 2 5" xfId="37378" xr:uid="{00000000-0005-0000-0000-000004920000}"/>
    <cellStyle name="Output 2 2 2 5 2" xfId="37379" xr:uid="{00000000-0005-0000-0000-000005920000}"/>
    <cellStyle name="Output 2 2 2 5 2 2" xfId="37380" xr:uid="{00000000-0005-0000-0000-000006920000}"/>
    <cellStyle name="Output 2 2 2 5 3" xfId="37381" xr:uid="{00000000-0005-0000-0000-000007920000}"/>
    <cellStyle name="Output 2 2 2 5 4" xfId="37382" xr:uid="{00000000-0005-0000-0000-000008920000}"/>
    <cellStyle name="Output 2 2 2 6" xfId="37383" xr:uid="{00000000-0005-0000-0000-000009920000}"/>
    <cellStyle name="Output 2 2 2 6 2" xfId="37384" xr:uid="{00000000-0005-0000-0000-00000A920000}"/>
    <cellStyle name="Output 2 2 2 6 2 2" xfId="37385" xr:uid="{00000000-0005-0000-0000-00000B920000}"/>
    <cellStyle name="Output 2 2 2 6 3" xfId="37386" xr:uid="{00000000-0005-0000-0000-00000C920000}"/>
    <cellStyle name="Output 2 2 2 7" xfId="37387" xr:uid="{00000000-0005-0000-0000-00000D920000}"/>
    <cellStyle name="Output 2 2 2 7 2" xfId="37388" xr:uid="{00000000-0005-0000-0000-00000E920000}"/>
    <cellStyle name="Output 2 2 2 7 2 2" xfId="37389" xr:uid="{00000000-0005-0000-0000-00000F920000}"/>
    <cellStyle name="Output 2 2 2 7 3" xfId="37390" xr:uid="{00000000-0005-0000-0000-000010920000}"/>
    <cellStyle name="Output 2 2 2 8" xfId="37391" xr:uid="{00000000-0005-0000-0000-000011920000}"/>
    <cellStyle name="Output 2 2 2 8 2" xfId="37392" xr:uid="{00000000-0005-0000-0000-000012920000}"/>
    <cellStyle name="Output 2 2 2 8 2 2" xfId="37393" xr:uid="{00000000-0005-0000-0000-000013920000}"/>
    <cellStyle name="Output 2 2 2 8 3" xfId="37394" xr:uid="{00000000-0005-0000-0000-000014920000}"/>
    <cellStyle name="Output 2 2 2 9" xfId="37395" xr:uid="{00000000-0005-0000-0000-000015920000}"/>
    <cellStyle name="Output 2 2 2 9 2" xfId="37396" xr:uid="{00000000-0005-0000-0000-000016920000}"/>
    <cellStyle name="Output 2 2 2 9 2 2" xfId="37397" xr:uid="{00000000-0005-0000-0000-000017920000}"/>
    <cellStyle name="Output 2 2 2 9 3" xfId="37398" xr:uid="{00000000-0005-0000-0000-000018920000}"/>
    <cellStyle name="Output 2 2 20" xfId="37399" xr:uid="{00000000-0005-0000-0000-000019920000}"/>
    <cellStyle name="Output 2 2 20 2" xfId="37400" xr:uid="{00000000-0005-0000-0000-00001A920000}"/>
    <cellStyle name="Output 2 2 20 2 2" xfId="37401" xr:uid="{00000000-0005-0000-0000-00001B920000}"/>
    <cellStyle name="Output 2 2 20 3" xfId="37402" xr:uid="{00000000-0005-0000-0000-00001C920000}"/>
    <cellStyle name="Output 2 2 21" xfId="37403" xr:uid="{00000000-0005-0000-0000-00001D920000}"/>
    <cellStyle name="Output 2 2 21 2" xfId="37404" xr:uid="{00000000-0005-0000-0000-00001E920000}"/>
    <cellStyle name="Output 2 2 22" xfId="37405" xr:uid="{00000000-0005-0000-0000-00001F920000}"/>
    <cellStyle name="Output 2 2 23" xfId="37406" xr:uid="{00000000-0005-0000-0000-000020920000}"/>
    <cellStyle name="Output 2 2 3" xfId="37407" xr:uid="{00000000-0005-0000-0000-000021920000}"/>
    <cellStyle name="Output 2 2 3 10" xfId="37408" xr:uid="{00000000-0005-0000-0000-000022920000}"/>
    <cellStyle name="Output 2 2 3 10 2" xfId="37409" xr:uid="{00000000-0005-0000-0000-000023920000}"/>
    <cellStyle name="Output 2 2 3 10 2 2" xfId="37410" xr:uid="{00000000-0005-0000-0000-000024920000}"/>
    <cellStyle name="Output 2 2 3 10 3" xfId="37411" xr:uid="{00000000-0005-0000-0000-000025920000}"/>
    <cellStyle name="Output 2 2 3 11" xfId="37412" xr:uid="{00000000-0005-0000-0000-000026920000}"/>
    <cellStyle name="Output 2 2 3 11 2" xfId="37413" xr:uid="{00000000-0005-0000-0000-000027920000}"/>
    <cellStyle name="Output 2 2 3 11 2 2" xfId="37414" xr:uid="{00000000-0005-0000-0000-000028920000}"/>
    <cellStyle name="Output 2 2 3 11 3" xfId="37415" xr:uid="{00000000-0005-0000-0000-000029920000}"/>
    <cellStyle name="Output 2 2 3 12" xfId="37416" xr:uid="{00000000-0005-0000-0000-00002A920000}"/>
    <cellStyle name="Output 2 2 3 12 2" xfId="37417" xr:uid="{00000000-0005-0000-0000-00002B920000}"/>
    <cellStyle name="Output 2 2 3 12 2 2" xfId="37418" xr:uid="{00000000-0005-0000-0000-00002C920000}"/>
    <cellStyle name="Output 2 2 3 12 3" xfId="37419" xr:uid="{00000000-0005-0000-0000-00002D920000}"/>
    <cellStyle name="Output 2 2 3 13" xfId="37420" xr:uid="{00000000-0005-0000-0000-00002E920000}"/>
    <cellStyle name="Output 2 2 3 13 2" xfId="37421" xr:uid="{00000000-0005-0000-0000-00002F920000}"/>
    <cellStyle name="Output 2 2 3 13 2 2" xfId="37422" xr:uid="{00000000-0005-0000-0000-000030920000}"/>
    <cellStyle name="Output 2 2 3 13 3" xfId="37423" xr:uid="{00000000-0005-0000-0000-000031920000}"/>
    <cellStyle name="Output 2 2 3 14" xfId="37424" xr:uid="{00000000-0005-0000-0000-000032920000}"/>
    <cellStyle name="Output 2 2 3 14 2" xfId="37425" xr:uid="{00000000-0005-0000-0000-000033920000}"/>
    <cellStyle name="Output 2 2 3 14 2 2" xfId="37426" xr:uid="{00000000-0005-0000-0000-000034920000}"/>
    <cellStyle name="Output 2 2 3 14 3" xfId="37427" xr:uid="{00000000-0005-0000-0000-000035920000}"/>
    <cellStyle name="Output 2 2 3 15" xfId="37428" xr:uid="{00000000-0005-0000-0000-000036920000}"/>
    <cellStyle name="Output 2 2 3 15 2" xfId="37429" xr:uid="{00000000-0005-0000-0000-000037920000}"/>
    <cellStyle name="Output 2 2 3 15 2 2" xfId="37430" xr:uid="{00000000-0005-0000-0000-000038920000}"/>
    <cellStyle name="Output 2 2 3 15 3" xfId="37431" xr:uid="{00000000-0005-0000-0000-000039920000}"/>
    <cellStyle name="Output 2 2 3 16" xfId="37432" xr:uid="{00000000-0005-0000-0000-00003A920000}"/>
    <cellStyle name="Output 2 2 3 16 2" xfId="37433" xr:uid="{00000000-0005-0000-0000-00003B920000}"/>
    <cellStyle name="Output 2 2 3 16 2 2" xfId="37434" xr:uid="{00000000-0005-0000-0000-00003C920000}"/>
    <cellStyle name="Output 2 2 3 16 3" xfId="37435" xr:uid="{00000000-0005-0000-0000-00003D920000}"/>
    <cellStyle name="Output 2 2 3 17" xfId="37436" xr:uid="{00000000-0005-0000-0000-00003E920000}"/>
    <cellStyle name="Output 2 2 3 17 2" xfId="37437" xr:uid="{00000000-0005-0000-0000-00003F920000}"/>
    <cellStyle name="Output 2 2 3 17 2 2" xfId="37438" xr:uid="{00000000-0005-0000-0000-000040920000}"/>
    <cellStyle name="Output 2 2 3 17 3" xfId="37439" xr:uid="{00000000-0005-0000-0000-000041920000}"/>
    <cellStyle name="Output 2 2 3 18" xfId="37440" xr:uid="{00000000-0005-0000-0000-000042920000}"/>
    <cellStyle name="Output 2 2 3 18 2" xfId="37441" xr:uid="{00000000-0005-0000-0000-000043920000}"/>
    <cellStyle name="Output 2 2 3 19" xfId="37442" xr:uid="{00000000-0005-0000-0000-000044920000}"/>
    <cellStyle name="Output 2 2 3 2" xfId="37443" xr:uid="{00000000-0005-0000-0000-000045920000}"/>
    <cellStyle name="Output 2 2 3 2 10" xfId="37444" xr:uid="{00000000-0005-0000-0000-000046920000}"/>
    <cellStyle name="Output 2 2 3 2 10 2" xfId="37445" xr:uid="{00000000-0005-0000-0000-000047920000}"/>
    <cellStyle name="Output 2 2 3 2 10 2 2" xfId="37446" xr:uid="{00000000-0005-0000-0000-000048920000}"/>
    <cellStyle name="Output 2 2 3 2 10 3" xfId="37447" xr:uid="{00000000-0005-0000-0000-000049920000}"/>
    <cellStyle name="Output 2 2 3 2 11" xfId="37448" xr:uid="{00000000-0005-0000-0000-00004A920000}"/>
    <cellStyle name="Output 2 2 3 2 11 2" xfId="37449" xr:uid="{00000000-0005-0000-0000-00004B920000}"/>
    <cellStyle name="Output 2 2 3 2 11 2 2" xfId="37450" xr:uid="{00000000-0005-0000-0000-00004C920000}"/>
    <cellStyle name="Output 2 2 3 2 11 3" xfId="37451" xr:uid="{00000000-0005-0000-0000-00004D920000}"/>
    <cellStyle name="Output 2 2 3 2 12" xfId="37452" xr:uid="{00000000-0005-0000-0000-00004E920000}"/>
    <cellStyle name="Output 2 2 3 2 12 2" xfId="37453" xr:uid="{00000000-0005-0000-0000-00004F920000}"/>
    <cellStyle name="Output 2 2 3 2 12 2 2" xfId="37454" xr:uid="{00000000-0005-0000-0000-000050920000}"/>
    <cellStyle name="Output 2 2 3 2 12 3" xfId="37455" xr:uid="{00000000-0005-0000-0000-000051920000}"/>
    <cellStyle name="Output 2 2 3 2 13" xfId="37456" xr:uid="{00000000-0005-0000-0000-000052920000}"/>
    <cellStyle name="Output 2 2 3 2 13 2" xfId="37457" xr:uid="{00000000-0005-0000-0000-000053920000}"/>
    <cellStyle name="Output 2 2 3 2 13 2 2" xfId="37458" xr:uid="{00000000-0005-0000-0000-000054920000}"/>
    <cellStyle name="Output 2 2 3 2 13 3" xfId="37459" xr:uid="{00000000-0005-0000-0000-000055920000}"/>
    <cellStyle name="Output 2 2 3 2 14" xfId="37460" xr:uid="{00000000-0005-0000-0000-000056920000}"/>
    <cellStyle name="Output 2 2 3 2 14 2" xfId="37461" xr:uid="{00000000-0005-0000-0000-000057920000}"/>
    <cellStyle name="Output 2 2 3 2 14 2 2" xfId="37462" xr:uid="{00000000-0005-0000-0000-000058920000}"/>
    <cellStyle name="Output 2 2 3 2 14 3" xfId="37463" xr:uid="{00000000-0005-0000-0000-000059920000}"/>
    <cellStyle name="Output 2 2 3 2 15" xfId="37464" xr:uid="{00000000-0005-0000-0000-00005A920000}"/>
    <cellStyle name="Output 2 2 3 2 15 2" xfId="37465" xr:uid="{00000000-0005-0000-0000-00005B920000}"/>
    <cellStyle name="Output 2 2 3 2 15 2 2" xfId="37466" xr:uid="{00000000-0005-0000-0000-00005C920000}"/>
    <cellStyle name="Output 2 2 3 2 15 3" xfId="37467" xr:uid="{00000000-0005-0000-0000-00005D920000}"/>
    <cellStyle name="Output 2 2 3 2 16" xfId="37468" xr:uid="{00000000-0005-0000-0000-00005E920000}"/>
    <cellStyle name="Output 2 2 3 2 16 2" xfId="37469" xr:uid="{00000000-0005-0000-0000-00005F920000}"/>
    <cellStyle name="Output 2 2 3 2 16 2 2" xfId="37470" xr:uid="{00000000-0005-0000-0000-000060920000}"/>
    <cellStyle name="Output 2 2 3 2 16 3" xfId="37471" xr:uid="{00000000-0005-0000-0000-000061920000}"/>
    <cellStyle name="Output 2 2 3 2 17" xfId="37472" xr:uid="{00000000-0005-0000-0000-000062920000}"/>
    <cellStyle name="Output 2 2 3 2 17 2" xfId="37473" xr:uid="{00000000-0005-0000-0000-000063920000}"/>
    <cellStyle name="Output 2 2 3 2 17 2 2" xfId="37474" xr:uid="{00000000-0005-0000-0000-000064920000}"/>
    <cellStyle name="Output 2 2 3 2 17 3" xfId="37475" xr:uid="{00000000-0005-0000-0000-000065920000}"/>
    <cellStyle name="Output 2 2 3 2 18" xfId="37476" xr:uid="{00000000-0005-0000-0000-000066920000}"/>
    <cellStyle name="Output 2 2 3 2 18 2" xfId="37477" xr:uid="{00000000-0005-0000-0000-000067920000}"/>
    <cellStyle name="Output 2 2 3 2 18 2 2" xfId="37478" xr:uid="{00000000-0005-0000-0000-000068920000}"/>
    <cellStyle name="Output 2 2 3 2 18 3" xfId="37479" xr:uid="{00000000-0005-0000-0000-000069920000}"/>
    <cellStyle name="Output 2 2 3 2 19" xfId="37480" xr:uid="{00000000-0005-0000-0000-00006A920000}"/>
    <cellStyle name="Output 2 2 3 2 19 2" xfId="37481" xr:uid="{00000000-0005-0000-0000-00006B920000}"/>
    <cellStyle name="Output 2 2 3 2 19 2 2" xfId="37482" xr:uid="{00000000-0005-0000-0000-00006C920000}"/>
    <cellStyle name="Output 2 2 3 2 19 3" xfId="37483" xr:uid="{00000000-0005-0000-0000-00006D920000}"/>
    <cellStyle name="Output 2 2 3 2 2" xfId="37484" xr:uid="{00000000-0005-0000-0000-00006E920000}"/>
    <cellStyle name="Output 2 2 3 2 2 2" xfId="37485" xr:uid="{00000000-0005-0000-0000-00006F920000}"/>
    <cellStyle name="Output 2 2 3 2 2 2 2" xfId="37486" xr:uid="{00000000-0005-0000-0000-000070920000}"/>
    <cellStyle name="Output 2 2 3 2 2 3" xfId="37487" xr:uid="{00000000-0005-0000-0000-000071920000}"/>
    <cellStyle name="Output 2 2 3 2 2 4" xfId="37488" xr:uid="{00000000-0005-0000-0000-000072920000}"/>
    <cellStyle name="Output 2 2 3 2 20" xfId="37489" xr:uid="{00000000-0005-0000-0000-000073920000}"/>
    <cellStyle name="Output 2 2 3 2 20 2" xfId="37490" xr:uid="{00000000-0005-0000-0000-000074920000}"/>
    <cellStyle name="Output 2 2 3 2 20 2 2" xfId="37491" xr:uid="{00000000-0005-0000-0000-000075920000}"/>
    <cellStyle name="Output 2 2 3 2 20 3" xfId="37492" xr:uid="{00000000-0005-0000-0000-000076920000}"/>
    <cellStyle name="Output 2 2 3 2 21" xfId="37493" xr:uid="{00000000-0005-0000-0000-000077920000}"/>
    <cellStyle name="Output 2 2 3 2 21 2" xfId="37494" xr:uid="{00000000-0005-0000-0000-000078920000}"/>
    <cellStyle name="Output 2 2 3 2 22" xfId="37495" xr:uid="{00000000-0005-0000-0000-000079920000}"/>
    <cellStyle name="Output 2 2 3 2 23" xfId="37496" xr:uid="{00000000-0005-0000-0000-00007A920000}"/>
    <cellStyle name="Output 2 2 3 2 3" xfId="37497" xr:uid="{00000000-0005-0000-0000-00007B920000}"/>
    <cellStyle name="Output 2 2 3 2 3 2" xfId="37498" xr:uid="{00000000-0005-0000-0000-00007C920000}"/>
    <cellStyle name="Output 2 2 3 2 3 2 2" xfId="37499" xr:uid="{00000000-0005-0000-0000-00007D920000}"/>
    <cellStyle name="Output 2 2 3 2 3 3" xfId="37500" xr:uid="{00000000-0005-0000-0000-00007E920000}"/>
    <cellStyle name="Output 2 2 3 2 3 4" xfId="37501" xr:uid="{00000000-0005-0000-0000-00007F920000}"/>
    <cellStyle name="Output 2 2 3 2 4" xfId="37502" xr:uid="{00000000-0005-0000-0000-000080920000}"/>
    <cellStyle name="Output 2 2 3 2 4 2" xfId="37503" xr:uid="{00000000-0005-0000-0000-000081920000}"/>
    <cellStyle name="Output 2 2 3 2 4 2 2" xfId="37504" xr:uid="{00000000-0005-0000-0000-000082920000}"/>
    <cellStyle name="Output 2 2 3 2 4 3" xfId="37505" xr:uid="{00000000-0005-0000-0000-000083920000}"/>
    <cellStyle name="Output 2 2 3 2 5" xfId="37506" xr:uid="{00000000-0005-0000-0000-000084920000}"/>
    <cellStyle name="Output 2 2 3 2 5 2" xfId="37507" xr:uid="{00000000-0005-0000-0000-000085920000}"/>
    <cellStyle name="Output 2 2 3 2 5 2 2" xfId="37508" xr:uid="{00000000-0005-0000-0000-000086920000}"/>
    <cellStyle name="Output 2 2 3 2 5 3" xfId="37509" xr:uid="{00000000-0005-0000-0000-000087920000}"/>
    <cellStyle name="Output 2 2 3 2 6" xfId="37510" xr:uid="{00000000-0005-0000-0000-000088920000}"/>
    <cellStyle name="Output 2 2 3 2 6 2" xfId="37511" xr:uid="{00000000-0005-0000-0000-000089920000}"/>
    <cellStyle name="Output 2 2 3 2 6 2 2" xfId="37512" xr:uid="{00000000-0005-0000-0000-00008A920000}"/>
    <cellStyle name="Output 2 2 3 2 6 3" xfId="37513" xr:uid="{00000000-0005-0000-0000-00008B920000}"/>
    <cellStyle name="Output 2 2 3 2 7" xfId="37514" xr:uid="{00000000-0005-0000-0000-00008C920000}"/>
    <cellStyle name="Output 2 2 3 2 7 2" xfId="37515" xr:uid="{00000000-0005-0000-0000-00008D920000}"/>
    <cellStyle name="Output 2 2 3 2 7 2 2" xfId="37516" xr:uid="{00000000-0005-0000-0000-00008E920000}"/>
    <cellStyle name="Output 2 2 3 2 7 3" xfId="37517" xr:uid="{00000000-0005-0000-0000-00008F920000}"/>
    <cellStyle name="Output 2 2 3 2 8" xfId="37518" xr:uid="{00000000-0005-0000-0000-000090920000}"/>
    <cellStyle name="Output 2 2 3 2 8 2" xfId="37519" xr:uid="{00000000-0005-0000-0000-000091920000}"/>
    <cellStyle name="Output 2 2 3 2 8 2 2" xfId="37520" xr:uid="{00000000-0005-0000-0000-000092920000}"/>
    <cellStyle name="Output 2 2 3 2 8 3" xfId="37521" xr:uid="{00000000-0005-0000-0000-000093920000}"/>
    <cellStyle name="Output 2 2 3 2 9" xfId="37522" xr:uid="{00000000-0005-0000-0000-000094920000}"/>
    <cellStyle name="Output 2 2 3 2 9 2" xfId="37523" xr:uid="{00000000-0005-0000-0000-000095920000}"/>
    <cellStyle name="Output 2 2 3 2 9 2 2" xfId="37524" xr:uid="{00000000-0005-0000-0000-000096920000}"/>
    <cellStyle name="Output 2 2 3 2 9 3" xfId="37525" xr:uid="{00000000-0005-0000-0000-000097920000}"/>
    <cellStyle name="Output 2 2 3 20" xfId="37526" xr:uid="{00000000-0005-0000-0000-000098920000}"/>
    <cellStyle name="Output 2 2 3 3" xfId="37527" xr:uid="{00000000-0005-0000-0000-000099920000}"/>
    <cellStyle name="Output 2 2 3 3 2" xfId="37528" xr:uid="{00000000-0005-0000-0000-00009A920000}"/>
    <cellStyle name="Output 2 2 3 3 2 2" xfId="37529" xr:uid="{00000000-0005-0000-0000-00009B920000}"/>
    <cellStyle name="Output 2 2 3 3 3" xfId="37530" xr:uid="{00000000-0005-0000-0000-00009C920000}"/>
    <cellStyle name="Output 2 2 3 3 4" xfId="37531" xr:uid="{00000000-0005-0000-0000-00009D920000}"/>
    <cellStyle name="Output 2 2 3 4" xfId="37532" xr:uid="{00000000-0005-0000-0000-00009E920000}"/>
    <cellStyle name="Output 2 2 3 4 2" xfId="37533" xr:uid="{00000000-0005-0000-0000-00009F920000}"/>
    <cellStyle name="Output 2 2 3 4 2 2" xfId="37534" xr:uid="{00000000-0005-0000-0000-0000A0920000}"/>
    <cellStyle name="Output 2 2 3 4 3" xfId="37535" xr:uid="{00000000-0005-0000-0000-0000A1920000}"/>
    <cellStyle name="Output 2 2 3 4 4" xfId="37536" xr:uid="{00000000-0005-0000-0000-0000A2920000}"/>
    <cellStyle name="Output 2 2 3 5" xfId="37537" xr:uid="{00000000-0005-0000-0000-0000A3920000}"/>
    <cellStyle name="Output 2 2 3 5 2" xfId="37538" xr:uid="{00000000-0005-0000-0000-0000A4920000}"/>
    <cellStyle name="Output 2 2 3 5 2 2" xfId="37539" xr:uid="{00000000-0005-0000-0000-0000A5920000}"/>
    <cellStyle name="Output 2 2 3 5 3" xfId="37540" xr:uid="{00000000-0005-0000-0000-0000A6920000}"/>
    <cellStyle name="Output 2 2 3 6" xfId="37541" xr:uid="{00000000-0005-0000-0000-0000A7920000}"/>
    <cellStyle name="Output 2 2 3 6 2" xfId="37542" xr:uid="{00000000-0005-0000-0000-0000A8920000}"/>
    <cellStyle name="Output 2 2 3 6 2 2" xfId="37543" xr:uid="{00000000-0005-0000-0000-0000A9920000}"/>
    <cellStyle name="Output 2 2 3 6 3" xfId="37544" xr:uid="{00000000-0005-0000-0000-0000AA920000}"/>
    <cellStyle name="Output 2 2 3 7" xfId="37545" xr:uid="{00000000-0005-0000-0000-0000AB920000}"/>
    <cellStyle name="Output 2 2 3 7 2" xfId="37546" xr:uid="{00000000-0005-0000-0000-0000AC920000}"/>
    <cellStyle name="Output 2 2 3 7 2 2" xfId="37547" xr:uid="{00000000-0005-0000-0000-0000AD920000}"/>
    <cellStyle name="Output 2 2 3 7 3" xfId="37548" xr:uid="{00000000-0005-0000-0000-0000AE920000}"/>
    <cellStyle name="Output 2 2 3 8" xfId="37549" xr:uid="{00000000-0005-0000-0000-0000AF920000}"/>
    <cellStyle name="Output 2 2 3 8 2" xfId="37550" xr:uid="{00000000-0005-0000-0000-0000B0920000}"/>
    <cellStyle name="Output 2 2 3 8 2 2" xfId="37551" xr:uid="{00000000-0005-0000-0000-0000B1920000}"/>
    <cellStyle name="Output 2 2 3 8 3" xfId="37552" xr:uid="{00000000-0005-0000-0000-0000B2920000}"/>
    <cellStyle name="Output 2 2 3 9" xfId="37553" xr:uid="{00000000-0005-0000-0000-0000B3920000}"/>
    <cellStyle name="Output 2 2 3 9 2" xfId="37554" xr:uid="{00000000-0005-0000-0000-0000B4920000}"/>
    <cellStyle name="Output 2 2 3 9 2 2" xfId="37555" xr:uid="{00000000-0005-0000-0000-0000B5920000}"/>
    <cellStyle name="Output 2 2 3 9 3" xfId="37556" xr:uid="{00000000-0005-0000-0000-0000B6920000}"/>
    <cellStyle name="Output 2 2 4" xfId="37557" xr:uid="{00000000-0005-0000-0000-0000B7920000}"/>
    <cellStyle name="Output 2 2 4 10" xfId="37558" xr:uid="{00000000-0005-0000-0000-0000B8920000}"/>
    <cellStyle name="Output 2 2 4 10 2" xfId="37559" xr:uid="{00000000-0005-0000-0000-0000B9920000}"/>
    <cellStyle name="Output 2 2 4 10 2 2" xfId="37560" xr:uid="{00000000-0005-0000-0000-0000BA920000}"/>
    <cellStyle name="Output 2 2 4 10 3" xfId="37561" xr:uid="{00000000-0005-0000-0000-0000BB920000}"/>
    <cellStyle name="Output 2 2 4 11" xfId="37562" xr:uid="{00000000-0005-0000-0000-0000BC920000}"/>
    <cellStyle name="Output 2 2 4 11 2" xfId="37563" xr:uid="{00000000-0005-0000-0000-0000BD920000}"/>
    <cellStyle name="Output 2 2 4 11 2 2" xfId="37564" xr:uid="{00000000-0005-0000-0000-0000BE920000}"/>
    <cellStyle name="Output 2 2 4 11 3" xfId="37565" xr:uid="{00000000-0005-0000-0000-0000BF920000}"/>
    <cellStyle name="Output 2 2 4 12" xfId="37566" xr:uid="{00000000-0005-0000-0000-0000C0920000}"/>
    <cellStyle name="Output 2 2 4 12 2" xfId="37567" xr:uid="{00000000-0005-0000-0000-0000C1920000}"/>
    <cellStyle name="Output 2 2 4 12 2 2" xfId="37568" xr:uid="{00000000-0005-0000-0000-0000C2920000}"/>
    <cellStyle name="Output 2 2 4 12 3" xfId="37569" xr:uid="{00000000-0005-0000-0000-0000C3920000}"/>
    <cellStyle name="Output 2 2 4 13" xfId="37570" xr:uid="{00000000-0005-0000-0000-0000C4920000}"/>
    <cellStyle name="Output 2 2 4 13 2" xfId="37571" xr:uid="{00000000-0005-0000-0000-0000C5920000}"/>
    <cellStyle name="Output 2 2 4 13 2 2" xfId="37572" xr:uid="{00000000-0005-0000-0000-0000C6920000}"/>
    <cellStyle name="Output 2 2 4 13 3" xfId="37573" xr:uid="{00000000-0005-0000-0000-0000C7920000}"/>
    <cellStyle name="Output 2 2 4 14" xfId="37574" xr:uid="{00000000-0005-0000-0000-0000C8920000}"/>
    <cellStyle name="Output 2 2 4 14 2" xfId="37575" xr:uid="{00000000-0005-0000-0000-0000C9920000}"/>
    <cellStyle name="Output 2 2 4 14 2 2" xfId="37576" xr:uid="{00000000-0005-0000-0000-0000CA920000}"/>
    <cellStyle name="Output 2 2 4 14 3" xfId="37577" xr:uid="{00000000-0005-0000-0000-0000CB920000}"/>
    <cellStyle name="Output 2 2 4 15" xfId="37578" xr:uid="{00000000-0005-0000-0000-0000CC920000}"/>
    <cellStyle name="Output 2 2 4 15 2" xfId="37579" xr:uid="{00000000-0005-0000-0000-0000CD920000}"/>
    <cellStyle name="Output 2 2 4 15 2 2" xfId="37580" xr:uid="{00000000-0005-0000-0000-0000CE920000}"/>
    <cellStyle name="Output 2 2 4 15 3" xfId="37581" xr:uid="{00000000-0005-0000-0000-0000CF920000}"/>
    <cellStyle name="Output 2 2 4 16" xfId="37582" xr:uid="{00000000-0005-0000-0000-0000D0920000}"/>
    <cellStyle name="Output 2 2 4 16 2" xfId="37583" xr:uid="{00000000-0005-0000-0000-0000D1920000}"/>
    <cellStyle name="Output 2 2 4 16 2 2" xfId="37584" xr:uid="{00000000-0005-0000-0000-0000D2920000}"/>
    <cellStyle name="Output 2 2 4 16 3" xfId="37585" xr:uid="{00000000-0005-0000-0000-0000D3920000}"/>
    <cellStyle name="Output 2 2 4 17" xfId="37586" xr:uid="{00000000-0005-0000-0000-0000D4920000}"/>
    <cellStyle name="Output 2 2 4 17 2" xfId="37587" xr:uid="{00000000-0005-0000-0000-0000D5920000}"/>
    <cellStyle name="Output 2 2 4 17 2 2" xfId="37588" xr:uid="{00000000-0005-0000-0000-0000D6920000}"/>
    <cellStyle name="Output 2 2 4 17 3" xfId="37589" xr:uid="{00000000-0005-0000-0000-0000D7920000}"/>
    <cellStyle name="Output 2 2 4 18" xfId="37590" xr:uid="{00000000-0005-0000-0000-0000D8920000}"/>
    <cellStyle name="Output 2 2 4 18 2" xfId="37591" xr:uid="{00000000-0005-0000-0000-0000D9920000}"/>
    <cellStyle name="Output 2 2 4 18 2 2" xfId="37592" xr:uid="{00000000-0005-0000-0000-0000DA920000}"/>
    <cellStyle name="Output 2 2 4 18 3" xfId="37593" xr:uid="{00000000-0005-0000-0000-0000DB920000}"/>
    <cellStyle name="Output 2 2 4 19" xfId="37594" xr:uid="{00000000-0005-0000-0000-0000DC920000}"/>
    <cellStyle name="Output 2 2 4 19 2" xfId="37595" xr:uid="{00000000-0005-0000-0000-0000DD920000}"/>
    <cellStyle name="Output 2 2 4 19 2 2" xfId="37596" xr:uid="{00000000-0005-0000-0000-0000DE920000}"/>
    <cellStyle name="Output 2 2 4 19 3" xfId="37597" xr:uid="{00000000-0005-0000-0000-0000DF920000}"/>
    <cellStyle name="Output 2 2 4 2" xfId="37598" xr:uid="{00000000-0005-0000-0000-0000E0920000}"/>
    <cellStyle name="Output 2 2 4 2 10" xfId="37599" xr:uid="{00000000-0005-0000-0000-0000E1920000}"/>
    <cellStyle name="Output 2 2 4 2 10 2" xfId="37600" xr:uid="{00000000-0005-0000-0000-0000E2920000}"/>
    <cellStyle name="Output 2 2 4 2 10 2 2" xfId="37601" xr:uid="{00000000-0005-0000-0000-0000E3920000}"/>
    <cellStyle name="Output 2 2 4 2 10 3" xfId="37602" xr:uid="{00000000-0005-0000-0000-0000E4920000}"/>
    <cellStyle name="Output 2 2 4 2 11" xfId="37603" xr:uid="{00000000-0005-0000-0000-0000E5920000}"/>
    <cellStyle name="Output 2 2 4 2 11 2" xfId="37604" xr:uid="{00000000-0005-0000-0000-0000E6920000}"/>
    <cellStyle name="Output 2 2 4 2 11 2 2" xfId="37605" xr:uid="{00000000-0005-0000-0000-0000E7920000}"/>
    <cellStyle name="Output 2 2 4 2 11 3" xfId="37606" xr:uid="{00000000-0005-0000-0000-0000E8920000}"/>
    <cellStyle name="Output 2 2 4 2 12" xfId="37607" xr:uid="{00000000-0005-0000-0000-0000E9920000}"/>
    <cellStyle name="Output 2 2 4 2 12 2" xfId="37608" xr:uid="{00000000-0005-0000-0000-0000EA920000}"/>
    <cellStyle name="Output 2 2 4 2 12 2 2" xfId="37609" xr:uid="{00000000-0005-0000-0000-0000EB920000}"/>
    <cellStyle name="Output 2 2 4 2 12 3" xfId="37610" xr:uid="{00000000-0005-0000-0000-0000EC920000}"/>
    <cellStyle name="Output 2 2 4 2 13" xfId="37611" xr:uid="{00000000-0005-0000-0000-0000ED920000}"/>
    <cellStyle name="Output 2 2 4 2 13 2" xfId="37612" xr:uid="{00000000-0005-0000-0000-0000EE920000}"/>
    <cellStyle name="Output 2 2 4 2 13 2 2" xfId="37613" xr:uid="{00000000-0005-0000-0000-0000EF920000}"/>
    <cellStyle name="Output 2 2 4 2 13 3" xfId="37614" xr:uid="{00000000-0005-0000-0000-0000F0920000}"/>
    <cellStyle name="Output 2 2 4 2 14" xfId="37615" xr:uid="{00000000-0005-0000-0000-0000F1920000}"/>
    <cellStyle name="Output 2 2 4 2 14 2" xfId="37616" xr:uid="{00000000-0005-0000-0000-0000F2920000}"/>
    <cellStyle name="Output 2 2 4 2 14 2 2" xfId="37617" xr:uid="{00000000-0005-0000-0000-0000F3920000}"/>
    <cellStyle name="Output 2 2 4 2 14 3" xfId="37618" xr:uid="{00000000-0005-0000-0000-0000F4920000}"/>
    <cellStyle name="Output 2 2 4 2 15" xfId="37619" xr:uid="{00000000-0005-0000-0000-0000F5920000}"/>
    <cellStyle name="Output 2 2 4 2 15 2" xfId="37620" xr:uid="{00000000-0005-0000-0000-0000F6920000}"/>
    <cellStyle name="Output 2 2 4 2 15 2 2" xfId="37621" xr:uid="{00000000-0005-0000-0000-0000F7920000}"/>
    <cellStyle name="Output 2 2 4 2 15 3" xfId="37622" xr:uid="{00000000-0005-0000-0000-0000F8920000}"/>
    <cellStyle name="Output 2 2 4 2 16" xfId="37623" xr:uid="{00000000-0005-0000-0000-0000F9920000}"/>
    <cellStyle name="Output 2 2 4 2 16 2" xfId="37624" xr:uid="{00000000-0005-0000-0000-0000FA920000}"/>
    <cellStyle name="Output 2 2 4 2 16 2 2" xfId="37625" xr:uid="{00000000-0005-0000-0000-0000FB920000}"/>
    <cellStyle name="Output 2 2 4 2 16 3" xfId="37626" xr:uid="{00000000-0005-0000-0000-0000FC920000}"/>
    <cellStyle name="Output 2 2 4 2 17" xfId="37627" xr:uid="{00000000-0005-0000-0000-0000FD920000}"/>
    <cellStyle name="Output 2 2 4 2 17 2" xfId="37628" xr:uid="{00000000-0005-0000-0000-0000FE920000}"/>
    <cellStyle name="Output 2 2 4 2 17 2 2" xfId="37629" xr:uid="{00000000-0005-0000-0000-0000FF920000}"/>
    <cellStyle name="Output 2 2 4 2 17 3" xfId="37630" xr:uid="{00000000-0005-0000-0000-000000930000}"/>
    <cellStyle name="Output 2 2 4 2 18" xfId="37631" xr:uid="{00000000-0005-0000-0000-000001930000}"/>
    <cellStyle name="Output 2 2 4 2 18 2" xfId="37632" xr:uid="{00000000-0005-0000-0000-000002930000}"/>
    <cellStyle name="Output 2 2 4 2 18 2 2" xfId="37633" xr:uid="{00000000-0005-0000-0000-000003930000}"/>
    <cellStyle name="Output 2 2 4 2 18 3" xfId="37634" xr:uid="{00000000-0005-0000-0000-000004930000}"/>
    <cellStyle name="Output 2 2 4 2 19" xfId="37635" xr:uid="{00000000-0005-0000-0000-000005930000}"/>
    <cellStyle name="Output 2 2 4 2 19 2" xfId="37636" xr:uid="{00000000-0005-0000-0000-000006930000}"/>
    <cellStyle name="Output 2 2 4 2 19 2 2" xfId="37637" xr:uid="{00000000-0005-0000-0000-000007930000}"/>
    <cellStyle name="Output 2 2 4 2 19 3" xfId="37638" xr:uid="{00000000-0005-0000-0000-000008930000}"/>
    <cellStyle name="Output 2 2 4 2 2" xfId="37639" xr:uid="{00000000-0005-0000-0000-000009930000}"/>
    <cellStyle name="Output 2 2 4 2 2 2" xfId="37640" xr:uid="{00000000-0005-0000-0000-00000A930000}"/>
    <cellStyle name="Output 2 2 4 2 2 2 2" xfId="37641" xr:uid="{00000000-0005-0000-0000-00000B930000}"/>
    <cellStyle name="Output 2 2 4 2 2 3" xfId="37642" xr:uid="{00000000-0005-0000-0000-00000C930000}"/>
    <cellStyle name="Output 2 2 4 2 2 4" xfId="37643" xr:uid="{00000000-0005-0000-0000-00000D930000}"/>
    <cellStyle name="Output 2 2 4 2 20" xfId="37644" xr:uid="{00000000-0005-0000-0000-00000E930000}"/>
    <cellStyle name="Output 2 2 4 2 20 2" xfId="37645" xr:uid="{00000000-0005-0000-0000-00000F930000}"/>
    <cellStyle name="Output 2 2 4 2 20 2 2" xfId="37646" xr:uid="{00000000-0005-0000-0000-000010930000}"/>
    <cellStyle name="Output 2 2 4 2 20 3" xfId="37647" xr:uid="{00000000-0005-0000-0000-000011930000}"/>
    <cellStyle name="Output 2 2 4 2 21" xfId="37648" xr:uid="{00000000-0005-0000-0000-000012930000}"/>
    <cellStyle name="Output 2 2 4 2 21 2" xfId="37649" xr:uid="{00000000-0005-0000-0000-000013930000}"/>
    <cellStyle name="Output 2 2 4 2 22" xfId="37650" xr:uid="{00000000-0005-0000-0000-000014930000}"/>
    <cellStyle name="Output 2 2 4 2 23" xfId="37651" xr:uid="{00000000-0005-0000-0000-000015930000}"/>
    <cellStyle name="Output 2 2 4 2 3" xfId="37652" xr:uid="{00000000-0005-0000-0000-000016930000}"/>
    <cellStyle name="Output 2 2 4 2 3 2" xfId="37653" xr:uid="{00000000-0005-0000-0000-000017930000}"/>
    <cellStyle name="Output 2 2 4 2 3 2 2" xfId="37654" xr:uid="{00000000-0005-0000-0000-000018930000}"/>
    <cellStyle name="Output 2 2 4 2 3 3" xfId="37655" xr:uid="{00000000-0005-0000-0000-000019930000}"/>
    <cellStyle name="Output 2 2 4 2 4" xfId="37656" xr:uid="{00000000-0005-0000-0000-00001A930000}"/>
    <cellStyle name="Output 2 2 4 2 4 2" xfId="37657" xr:uid="{00000000-0005-0000-0000-00001B930000}"/>
    <cellStyle name="Output 2 2 4 2 4 2 2" xfId="37658" xr:uid="{00000000-0005-0000-0000-00001C930000}"/>
    <cellStyle name="Output 2 2 4 2 4 3" xfId="37659" xr:uid="{00000000-0005-0000-0000-00001D930000}"/>
    <cellStyle name="Output 2 2 4 2 5" xfId="37660" xr:uid="{00000000-0005-0000-0000-00001E930000}"/>
    <cellStyle name="Output 2 2 4 2 5 2" xfId="37661" xr:uid="{00000000-0005-0000-0000-00001F930000}"/>
    <cellStyle name="Output 2 2 4 2 5 2 2" xfId="37662" xr:uid="{00000000-0005-0000-0000-000020930000}"/>
    <cellStyle name="Output 2 2 4 2 5 3" xfId="37663" xr:uid="{00000000-0005-0000-0000-000021930000}"/>
    <cellStyle name="Output 2 2 4 2 6" xfId="37664" xr:uid="{00000000-0005-0000-0000-000022930000}"/>
    <cellStyle name="Output 2 2 4 2 6 2" xfId="37665" xr:uid="{00000000-0005-0000-0000-000023930000}"/>
    <cellStyle name="Output 2 2 4 2 6 2 2" xfId="37666" xr:uid="{00000000-0005-0000-0000-000024930000}"/>
    <cellStyle name="Output 2 2 4 2 6 3" xfId="37667" xr:uid="{00000000-0005-0000-0000-000025930000}"/>
    <cellStyle name="Output 2 2 4 2 7" xfId="37668" xr:uid="{00000000-0005-0000-0000-000026930000}"/>
    <cellStyle name="Output 2 2 4 2 7 2" xfId="37669" xr:uid="{00000000-0005-0000-0000-000027930000}"/>
    <cellStyle name="Output 2 2 4 2 7 2 2" xfId="37670" xr:uid="{00000000-0005-0000-0000-000028930000}"/>
    <cellStyle name="Output 2 2 4 2 7 3" xfId="37671" xr:uid="{00000000-0005-0000-0000-000029930000}"/>
    <cellStyle name="Output 2 2 4 2 8" xfId="37672" xr:uid="{00000000-0005-0000-0000-00002A930000}"/>
    <cellStyle name="Output 2 2 4 2 8 2" xfId="37673" xr:uid="{00000000-0005-0000-0000-00002B930000}"/>
    <cellStyle name="Output 2 2 4 2 8 2 2" xfId="37674" xr:uid="{00000000-0005-0000-0000-00002C930000}"/>
    <cellStyle name="Output 2 2 4 2 8 3" xfId="37675" xr:uid="{00000000-0005-0000-0000-00002D930000}"/>
    <cellStyle name="Output 2 2 4 2 9" xfId="37676" xr:uid="{00000000-0005-0000-0000-00002E930000}"/>
    <cellStyle name="Output 2 2 4 2 9 2" xfId="37677" xr:uid="{00000000-0005-0000-0000-00002F930000}"/>
    <cellStyle name="Output 2 2 4 2 9 2 2" xfId="37678" xr:uid="{00000000-0005-0000-0000-000030930000}"/>
    <cellStyle name="Output 2 2 4 2 9 3" xfId="37679" xr:uid="{00000000-0005-0000-0000-000031930000}"/>
    <cellStyle name="Output 2 2 4 20" xfId="37680" xr:uid="{00000000-0005-0000-0000-000032930000}"/>
    <cellStyle name="Output 2 2 4 20 2" xfId="37681" xr:uid="{00000000-0005-0000-0000-000033930000}"/>
    <cellStyle name="Output 2 2 4 20 2 2" xfId="37682" xr:uid="{00000000-0005-0000-0000-000034930000}"/>
    <cellStyle name="Output 2 2 4 20 3" xfId="37683" xr:uid="{00000000-0005-0000-0000-000035930000}"/>
    <cellStyle name="Output 2 2 4 21" xfId="37684" xr:uid="{00000000-0005-0000-0000-000036930000}"/>
    <cellStyle name="Output 2 2 4 21 2" xfId="37685" xr:uid="{00000000-0005-0000-0000-000037930000}"/>
    <cellStyle name="Output 2 2 4 21 2 2" xfId="37686" xr:uid="{00000000-0005-0000-0000-000038930000}"/>
    <cellStyle name="Output 2 2 4 21 3" xfId="37687" xr:uid="{00000000-0005-0000-0000-000039930000}"/>
    <cellStyle name="Output 2 2 4 22" xfId="37688" xr:uid="{00000000-0005-0000-0000-00003A930000}"/>
    <cellStyle name="Output 2 2 4 22 2" xfId="37689" xr:uid="{00000000-0005-0000-0000-00003B930000}"/>
    <cellStyle name="Output 2 2 4 23" xfId="37690" xr:uid="{00000000-0005-0000-0000-00003C930000}"/>
    <cellStyle name="Output 2 2 4 24" xfId="37691" xr:uid="{00000000-0005-0000-0000-00003D930000}"/>
    <cellStyle name="Output 2 2 4 3" xfId="37692" xr:uid="{00000000-0005-0000-0000-00003E930000}"/>
    <cellStyle name="Output 2 2 4 3 2" xfId="37693" xr:uid="{00000000-0005-0000-0000-00003F930000}"/>
    <cellStyle name="Output 2 2 4 3 2 2" xfId="37694" xr:uid="{00000000-0005-0000-0000-000040930000}"/>
    <cellStyle name="Output 2 2 4 3 3" xfId="37695" xr:uid="{00000000-0005-0000-0000-000041930000}"/>
    <cellStyle name="Output 2 2 4 3 4" xfId="37696" xr:uid="{00000000-0005-0000-0000-000042930000}"/>
    <cellStyle name="Output 2 2 4 4" xfId="37697" xr:uid="{00000000-0005-0000-0000-000043930000}"/>
    <cellStyle name="Output 2 2 4 4 2" xfId="37698" xr:uid="{00000000-0005-0000-0000-000044930000}"/>
    <cellStyle name="Output 2 2 4 4 2 2" xfId="37699" xr:uid="{00000000-0005-0000-0000-000045930000}"/>
    <cellStyle name="Output 2 2 4 4 3" xfId="37700" xr:uid="{00000000-0005-0000-0000-000046930000}"/>
    <cellStyle name="Output 2 2 4 4 4" xfId="37701" xr:uid="{00000000-0005-0000-0000-000047930000}"/>
    <cellStyle name="Output 2 2 4 5" xfId="37702" xr:uid="{00000000-0005-0000-0000-000048930000}"/>
    <cellStyle name="Output 2 2 4 5 2" xfId="37703" xr:uid="{00000000-0005-0000-0000-000049930000}"/>
    <cellStyle name="Output 2 2 4 5 2 2" xfId="37704" xr:uid="{00000000-0005-0000-0000-00004A930000}"/>
    <cellStyle name="Output 2 2 4 5 3" xfId="37705" xr:uid="{00000000-0005-0000-0000-00004B930000}"/>
    <cellStyle name="Output 2 2 4 6" xfId="37706" xr:uid="{00000000-0005-0000-0000-00004C930000}"/>
    <cellStyle name="Output 2 2 4 6 2" xfId="37707" xr:uid="{00000000-0005-0000-0000-00004D930000}"/>
    <cellStyle name="Output 2 2 4 6 2 2" xfId="37708" xr:uid="{00000000-0005-0000-0000-00004E930000}"/>
    <cellStyle name="Output 2 2 4 6 3" xfId="37709" xr:uid="{00000000-0005-0000-0000-00004F930000}"/>
    <cellStyle name="Output 2 2 4 7" xfId="37710" xr:uid="{00000000-0005-0000-0000-000050930000}"/>
    <cellStyle name="Output 2 2 4 7 2" xfId="37711" xr:uid="{00000000-0005-0000-0000-000051930000}"/>
    <cellStyle name="Output 2 2 4 7 2 2" xfId="37712" xr:uid="{00000000-0005-0000-0000-000052930000}"/>
    <cellStyle name="Output 2 2 4 7 3" xfId="37713" xr:uid="{00000000-0005-0000-0000-000053930000}"/>
    <cellStyle name="Output 2 2 4 8" xfId="37714" xr:uid="{00000000-0005-0000-0000-000054930000}"/>
    <cellStyle name="Output 2 2 4 8 2" xfId="37715" xr:uid="{00000000-0005-0000-0000-000055930000}"/>
    <cellStyle name="Output 2 2 4 8 2 2" xfId="37716" xr:uid="{00000000-0005-0000-0000-000056930000}"/>
    <cellStyle name="Output 2 2 4 8 3" xfId="37717" xr:uid="{00000000-0005-0000-0000-000057930000}"/>
    <cellStyle name="Output 2 2 4 9" xfId="37718" xr:uid="{00000000-0005-0000-0000-000058930000}"/>
    <cellStyle name="Output 2 2 4 9 2" xfId="37719" xr:uid="{00000000-0005-0000-0000-000059930000}"/>
    <cellStyle name="Output 2 2 4 9 2 2" xfId="37720" xr:uid="{00000000-0005-0000-0000-00005A930000}"/>
    <cellStyle name="Output 2 2 4 9 3" xfId="37721" xr:uid="{00000000-0005-0000-0000-00005B930000}"/>
    <cellStyle name="Output 2 2 5" xfId="37722" xr:uid="{00000000-0005-0000-0000-00005C930000}"/>
    <cellStyle name="Output 2 2 5 10" xfId="37723" xr:uid="{00000000-0005-0000-0000-00005D930000}"/>
    <cellStyle name="Output 2 2 5 10 2" xfId="37724" xr:uid="{00000000-0005-0000-0000-00005E930000}"/>
    <cellStyle name="Output 2 2 5 10 2 2" xfId="37725" xr:uid="{00000000-0005-0000-0000-00005F930000}"/>
    <cellStyle name="Output 2 2 5 10 3" xfId="37726" xr:uid="{00000000-0005-0000-0000-000060930000}"/>
    <cellStyle name="Output 2 2 5 11" xfId="37727" xr:uid="{00000000-0005-0000-0000-000061930000}"/>
    <cellStyle name="Output 2 2 5 11 2" xfId="37728" xr:uid="{00000000-0005-0000-0000-000062930000}"/>
    <cellStyle name="Output 2 2 5 11 2 2" xfId="37729" xr:uid="{00000000-0005-0000-0000-000063930000}"/>
    <cellStyle name="Output 2 2 5 11 3" xfId="37730" xr:uid="{00000000-0005-0000-0000-000064930000}"/>
    <cellStyle name="Output 2 2 5 12" xfId="37731" xr:uid="{00000000-0005-0000-0000-000065930000}"/>
    <cellStyle name="Output 2 2 5 12 2" xfId="37732" xr:uid="{00000000-0005-0000-0000-000066930000}"/>
    <cellStyle name="Output 2 2 5 12 2 2" xfId="37733" xr:uid="{00000000-0005-0000-0000-000067930000}"/>
    <cellStyle name="Output 2 2 5 12 3" xfId="37734" xr:uid="{00000000-0005-0000-0000-000068930000}"/>
    <cellStyle name="Output 2 2 5 13" xfId="37735" xr:uid="{00000000-0005-0000-0000-000069930000}"/>
    <cellStyle name="Output 2 2 5 13 2" xfId="37736" xr:uid="{00000000-0005-0000-0000-00006A930000}"/>
    <cellStyle name="Output 2 2 5 13 2 2" xfId="37737" xr:uid="{00000000-0005-0000-0000-00006B930000}"/>
    <cellStyle name="Output 2 2 5 13 3" xfId="37738" xr:uid="{00000000-0005-0000-0000-00006C930000}"/>
    <cellStyle name="Output 2 2 5 14" xfId="37739" xr:uid="{00000000-0005-0000-0000-00006D930000}"/>
    <cellStyle name="Output 2 2 5 14 2" xfId="37740" xr:uid="{00000000-0005-0000-0000-00006E930000}"/>
    <cellStyle name="Output 2 2 5 14 2 2" xfId="37741" xr:uid="{00000000-0005-0000-0000-00006F930000}"/>
    <cellStyle name="Output 2 2 5 14 3" xfId="37742" xr:uid="{00000000-0005-0000-0000-000070930000}"/>
    <cellStyle name="Output 2 2 5 15" xfId="37743" xr:uid="{00000000-0005-0000-0000-000071930000}"/>
    <cellStyle name="Output 2 2 5 15 2" xfId="37744" xr:uid="{00000000-0005-0000-0000-000072930000}"/>
    <cellStyle name="Output 2 2 5 15 2 2" xfId="37745" xr:uid="{00000000-0005-0000-0000-000073930000}"/>
    <cellStyle name="Output 2 2 5 15 3" xfId="37746" xr:uid="{00000000-0005-0000-0000-000074930000}"/>
    <cellStyle name="Output 2 2 5 16" xfId="37747" xr:uid="{00000000-0005-0000-0000-000075930000}"/>
    <cellStyle name="Output 2 2 5 16 2" xfId="37748" xr:uid="{00000000-0005-0000-0000-000076930000}"/>
    <cellStyle name="Output 2 2 5 16 2 2" xfId="37749" xr:uid="{00000000-0005-0000-0000-000077930000}"/>
    <cellStyle name="Output 2 2 5 16 3" xfId="37750" xr:uid="{00000000-0005-0000-0000-000078930000}"/>
    <cellStyle name="Output 2 2 5 17" xfId="37751" xr:uid="{00000000-0005-0000-0000-000079930000}"/>
    <cellStyle name="Output 2 2 5 17 2" xfId="37752" xr:uid="{00000000-0005-0000-0000-00007A930000}"/>
    <cellStyle name="Output 2 2 5 17 2 2" xfId="37753" xr:uid="{00000000-0005-0000-0000-00007B930000}"/>
    <cellStyle name="Output 2 2 5 17 3" xfId="37754" xr:uid="{00000000-0005-0000-0000-00007C930000}"/>
    <cellStyle name="Output 2 2 5 18" xfId="37755" xr:uid="{00000000-0005-0000-0000-00007D930000}"/>
    <cellStyle name="Output 2 2 5 18 2" xfId="37756" xr:uid="{00000000-0005-0000-0000-00007E930000}"/>
    <cellStyle name="Output 2 2 5 18 2 2" xfId="37757" xr:uid="{00000000-0005-0000-0000-00007F930000}"/>
    <cellStyle name="Output 2 2 5 18 3" xfId="37758" xr:uid="{00000000-0005-0000-0000-000080930000}"/>
    <cellStyle name="Output 2 2 5 19" xfId="37759" xr:uid="{00000000-0005-0000-0000-000081930000}"/>
    <cellStyle name="Output 2 2 5 19 2" xfId="37760" xr:uid="{00000000-0005-0000-0000-000082930000}"/>
    <cellStyle name="Output 2 2 5 19 2 2" xfId="37761" xr:uid="{00000000-0005-0000-0000-000083930000}"/>
    <cellStyle name="Output 2 2 5 19 3" xfId="37762" xr:uid="{00000000-0005-0000-0000-000084930000}"/>
    <cellStyle name="Output 2 2 5 2" xfId="37763" xr:uid="{00000000-0005-0000-0000-000085930000}"/>
    <cellStyle name="Output 2 2 5 2 2" xfId="37764" xr:uid="{00000000-0005-0000-0000-000086930000}"/>
    <cellStyle name="Output 2 2 5 2 2 2" xfId="37765" xr:uid="{00000000-0005-0000-0000-000087930000}"/>
    <cellStyle name="Output 2 2 5 2 3" xfId="37766" xr:uid="{00000000-0005-0000-0000-000088930000}"/>
    <cellStyle name="Output 2 2 5 2 4" xfId="37767" xr:uid="{00000000-0005-0000-0000-000089930000}"/>
    <cellStyle name="Output 2 2 5 20" xfId="37768" xr:uid="{00000000-0005-0000-0000-00008A930000}"/>
    <cellStyle name="Output 2 2 5 20 2" xfId="37769" xr:uid="{00000000-0005-0000-0000-00008B930000}"/>
    <cellStyle name="Output 2 2 5 20 2 2" xfId="37770" xr:uid="{00000000-0005-0000-0000-00008C930000}"/>
    <cellStyle name="Output 2 2 5 20 3" xfId="37771" xr:uid="{00000000-0005-0000-0000-00008D930000}"/>
    <cellStyle name="Output 2 2 5 21" xfId="37772" xr:uid="{00000000-0005-0000-0000-00008E930000}"/>
    <cellStyle name="Output 2 2 5 21 2" xfId="37773" xr:uid="{00000000-0005-0000-0000-00008F930000}"/>
    <cellStyle name="Output 2 2 5 22" xfId="37774" xr:uid="{00000000-0005-0000-0000-000090930000}"/>
    <cellStyle name="Output 2 2 5 23" xfId="37775" xr:uid="{00000000-0005-0000-0000-000091930000}"/>
    <cellStyle name="Output 2 2 5 3" xfId="37776" xr:uid="{00000000-0005-0000-0000-000092930000}"/>
    <cellStyle name="Output 2 2 5 3 2" xfId="37777" xr:uid="{00000000-0005-0000-0000-000093930000}"/>
    <cellStyle name="Output 2 2 5 3 2 2" xfId="37778" xr:uid="{00000000-0005-0000-0000-000094930000}"/>
    <cellStyle name="Output 2 2 5 3 3" xfId="37779" xr:uid="{00000000-0005-0000-0000-000095930000}"/>
    <cellStyle name="Output 2 2 5 4" xfId="37780" xr:uid="{00000000-0005-0000-0000-000096930000}"/>
    <cellStyle name="Output 2 2 5 4 2" xfId="37781" xr:uid="{00000000-0005-0000-0000-000097930000}"/>
    <cellStyle name="Output 2 2 5 4 2 2" xfId="37782" xr:uid="{00000000-0005-0000-0000-000098930000}"/>
    <cellStyle name="Output 2 2 5 4 3" xfId="37783" xr:uid="{00000000-0005-0000-0000-000099930000}"/>
    <cellStyle name="Output 2 2 5 5" xfId="37784" xr:uid="{00000000-0005-0000-0000-00009A930000}"/>
    <cellStyle name="Output 2 2 5 5 2" xfId="37785" xr:uid="{00000000-0005-0000-0000-00009B930000}"/>
    <cellStyle name="Output 2 2 5 5 2 2" xfId="37786" xr:uid="{00000000-0005-0000-0000-00009C930000}"/>
    <cellStyle name="Output 2 2 5 5 3" xfId="37787" xr:uid="{00000000-0005-0000-0000-00009D930000}"/>
    <cellStyle name="Output 2 2 5 6" xfId="37788" xr:uid="{00000000-0005-0000-0000-00009E930000}"/>
    <cellStyle name="Output 2 2 5 6 2" xfId="37789" xr:uid="{00000000-0005-0000-0000-00009F930000}"/>
    <cellStyle name="Output 2 2 5 6 2 2" xfId="37790" xr:uid="{00000000-0005-0000-0000-0000A0930000}"/>
    <cellStyle name="Output 2 2 5 6 3" xfId="37791" xr:uid="{00000000-0005-0000-0000-0000A1930000}"/>
    <cellStyle name="Output 2 2 5 7" xfId="37792" xr:uid="{00000000-0005-0000-0000-0000A2930000}"/>
    <cellStyle name="Output 2 2 5 7 2" xfId="37793" xr:uid="{00000000-0005-0000-0000-0000A3930000}"/>
    <cellStyle name="Output 2 2 5 7 2 2" xfId="37794" xr:uid="{00000000-0005-0000-0000-0000A4930000}"/>
    <cellStyle name="Output 2 2 5 7 3" xfId="37795" xr:uid="{00000000-0005-0000-0000-0000A5930000}"/>
    <cellStyle name="Output 2 2 5 8" xfId="37796" xr:uid="{00000000-0005-0000-0000-0000A6930000}"/>
    <cellStyle name="Output 2 2 5 8 2" xfId="37797" xr:uid="{00000000-0005-0000-0000-0000A7930000}"/>
    <cellStyle name="Output 2 2 5 8 2 2" xfId="37798" xr:uid="{00000000-0005-0000-0000-0000A8930000}"/>
    <cellStyle name="Output 2 2 5 8 3" xfId="37799" xr:uid="{00000000-0005-0000-0000-0000A9930000}"/>
    <cellStyle name="Output 2 2 5 9" xfId="37800" xr:uid="{00000000-0005-0000-0000-0000AA930000}"/>
    <cellStyle name="Output 2 2 5 9 2" xfId="37801" xr:uid="{00000000-0005-0000-0000-0000AB930000}"/>
    <cellStyle name="Output 2 2 5 9 2 2" xfId="37802" xr:uid="{00000000-0005-0000-0000-0000AC930000}"/>
    <cellStyle name="Output 2 2 5 9 3" xfId="37803" xr:uid="{00000000-0005-0000-0000-0000AD930000}"/>
    <cellStyle name="Output 2 2 6" xfId="37804" xr:uid="{00000000-0005-0000-0000-0000AE930000}"/>
    <cellStyle name="Output 2 2 6 2" xfId="37805" xr:uid="{00000000-0005-0000-0000-0000AF930000}"/>
    <cellStyle name="Output 2 2 6 2 2" xfId="37806" xr:uid="{00000000-0005-0000-0000-0000B0930000}"/>
    <cellStyle name="Output 2 2 6 3" xfId="37807" xr:uid="{00000000-0005-0000-0000-0000B1930000}"/>
    <cellStyle name="Output 2 2 6 4" xfId="37808" xr:uid="{00000000-0005-0000-0000-0000B2930000}"/>
    <cellStyle name="Output 2 2 7" xfId="37809" xr:uid="{00000000-0005-0000-0000-0000B3930000}"/>
    <cellStyle name="Output 2 2 7 2" xfId="37810" xr:uid="{00000000-0005-0000-0000-0000B4930000}"/>
    <cellStyle name="Output 2 2 7 2 2" xfId="37811" xr:uid="{00000000-0005-0000-0000-0000B5930000}"/>
    <cellStyle name="Output 2 2 7 3" xfId="37812" xr:uid="{00000000-0005-0000-0000-0000B6930000}"/>
    <cellStyle name="Output 2 2 8" xfId="37813" xr:uid="{00000000-0005-0000-0000-0000B7930000}"/>
    <cellStyle name="Output 2 2 8 2" xfId="37814" xr:uid="{00000000-0005-0000-0000-0000B8930000}"/>
    <cellStyle name="Output 2 2 8 2 2" xfId="37815" xr:uid="{00000000-0005-0000-0000-0000B9930000}"/>
    <cellStyle name="Output 2 2 8 3" xfId="37816" xr:uid="{00000000-0005-0000-0000-0000BA930000}"/>
    <cellStyle name="Output 2 2 9" xfId="37817" xr:uid="{00000000-0005-0000-0000-0000BB930000}"/>
    <cellStyle name="Output 2 2 9 2" xfId="37818" xr:uid="{00000000-0005-0000-0000-0000BC930000}"/>
    <cellStyle name="Output 2 2 9 2 2" xfId="37819" xr:uid="{00000000-0005-0000-0000-0000BD930000}"/>
    <cellStyle name="Output 2 2 9 3" xfId="37820" xr:uid="{00000000-0005-0000-0000-0000BE930000}"/>
    <cellStyle name="Output 2 20" xfId="37821" xr:uid="{00000000-0005-0000-0000-0000BF930000}"/>
    <cellStyle name="Output 2 20 2" xfId="37822" xr:uid="{00000000-0005-0000-0000-0000C0930000}"/>
    <cellStyle name="Output 2 20 2 2" xfId="37823" xr:uid="{00000000-0005-0000-0000-0000C1930000}"/>
    <cellStyle name="Output 2 20 3" xfId="37824" xr:uid="{00000000-0005-0000-0000-0000C2930000}"/>
    <cellStyle name="Output 2 21" xfId="37825" xr:uid="{00000000-0005-0000-0000-0000C3930000}"/>
    <cellStyle name="Output 2 21 2" xfId="37826" xr:uid="{00000000-0005-0000-0000-0000C4930000}"/>
    <cellStyle name="Output 2 21 2 2" xfId="37827" xr:uid="{00000000-0005-0000-0000-0000C5930000}"/>
    <cellStyle name="Output 2 21 3" xfId="37828" xr:uid="{00000000-0005-0000-0000-0000C6930000}"/>
    <cellStyle name="Output 2 22" xfId="37829" xr:uid="{00000000-0005-0000-0000-0000C7930000}"/>
    <cellStyle name="Output 2 22 2" xfId="37830" xr:uid="{00000000-0005-0000-0000-0000C8930000}"/>
    <cellStyle name="Output 2 23" xfId="37831" xr:uid="{00000000-0005-0000-0000-0000C9930000}"/>
    <cellStyle name="Output 2 24" xfId="37832" xr:uid="{00000000-0005-0000-0000-0000CA930000}"/>
    <cellStyle name="Output 2 25" xfId="37833" xr:uid="{00000000-0005-0000-0000-0000CB930000}"/>
    <cellStyle name="Output 2 26" xfId="37834" xr:uid="{00000000-0005-0000-0000-0000CC930000}"/>
    <cellStyle name="Output 2 27" xfId="37835" xr:uid="{00000000-0005-0000-0000-0000CD930000}"/>
    <cellStyle name="Output 2 28" xfId="50456" xr:uid="{7FF90C19-0433-490A-8043-1721FFCC70DC}"/>
    <cellStyle name="Output 2 29" xfId="50491" xr:uid="{D713BD96-EFCE-4E1C-8263-A2CBCA863A14}"/>
    <cellStyle name="Output 2 3" xfId="37836" xr:uid="{00000000-0005-0000-0000-0000CE930000}"/>
    <cellStyle name="Output 2 3 10" xfId="37837" xr:uid="{00000000-0005-0000-0000-0000CF930000}"/>
    <cellStyle name="Output 2 3 10 2" xfId="37838" xr:uid="{00000000-0005-0000-0000-0000D0930000}"/>
    <cellStyle name="Output 2 3 10 2 2" xfId="37839" xr:uid="{00000000-0005-0000-0000-0000D1930000}"/>
    <cellStyle name="Output 2 3 10 3" xfId="37840" xr:uid="{00000000-0005-0000-0000-0000D2930000}"/>
    <cellStyle name="Output 2 3 11" xfId="37841" xr:uid="{00000000-0005-0000-0000-0000D3930000}"/>
    <cellStyle name="Output 2 3 11 2" xfId="37842" xr:uid="{00000000-0005-0000-0000-0000D4930000}"/>
    <cellStyle name="Output 2 3 11 2 2" xfId="37843" xr:uid="{00000000-0005-0000-0000-0000D5930000}"/>
    <cellStyle name="Output 2 3 11 3" xfId="37844" xr:uid="{00000000-0005-0000-0000-0000D6930000}"/>
    <cellStyle name="Output 2 3 12" xfId="37845" xr:uid="{00000000-0005-0000-0000-0000D7930000}"/>
    <cellStyle name="Output 2 3 12 2" xfId="37846" xr:uid="{00000000-0005-0000-0000-0000D8930000}"/>
    <cellStyle name="Output 2 3 12 2 2" xfId="37847" xr:uid="{00000000-0005-0000-0000-0000D9930000}"/>
    <cellStyle name="Output 2 3 12 3" xfId="37848" xr:uid="{00000000-0005-0000-0000-0000DA930000}"/>
    <cellStyle name="Output 2 3 13" xfId="37849" xr:uid="{00000000-0005-0000-0000-0000DB930000}"/>
    <cellStyle name="Output 2 3 13 2" xfId="37850" xr:uid="{00000000-0005-0000-0000-0000DC930000}"/>
    <cellStyle name="Output 2 3 13 2 2" xfId="37851" xr:uid="{00000000-0005-0000-0000-0000DD930000}"/>
    <cellStyle name="Output 2 3 13 3" xfId="37852" xr:uid="{00000000-0005-0000-0000-0000DE930000}"/>
    <cellStyle name="Output 2 3 14" xfId="37853" xr:uid="{00000000-0005-0000-0000-0000DF930000}"/>
    <cellStyle name="Output 2 3 14 2" xfId="37854" xr:uid="{00000000-0005-0000-0000-0000E0930000}"/>
    <cellStyle name="Output 2 3 14 2 2" xfId="37855" xr:uid="{00000000-0005-0000-0000-0000E1930000}"/>
    <cellStyle name="Output 2 3 14 3" xfId="37856" xr:uid="{00000000-0005-0000-0000-0000E2930000}"/>
    <cellStyle name="Output 2 3 15" xfId="37857" xr:uid="{00000000-0005-0000-0000-0000E3930000}"/>
    <cellStyle name="Output 2 3 15 2" xfId="37858" xr:uid="{00000000-0005-0000-0000-0000E4930000}"/>
    <cellStyle name="Output 2 3 15 2 2" xfId="37859" xr:uid="{00000000-0005-0000-0000-0000E5930000}"/>
    <cellStyle name="Output 2 3 15 3" xfId="37860" xr:uid="{00000000-0005-0000-0000-0000E6930000}"/>
    <cellStyle name="Output 2 3 16" xfId="37861" xr:uid="{00000000-0005-0000-0000-0000E7930000}"/>
    <cellStyle name="Output 2 3 16 2" xfId="37862" xr:uid="{00000000-0005-0000-0000-0000E8930000}"/>
    <cellStyle name="Output 2 3 16 2 2" xfId="37863" xr:uid="{00000000-0005-0000-0000-0000E9930000}"/>
    <cellStyle name="Output 2 3 16 3" xfId="37864" xr:uid="{00000000-0005-0000-0000-0000EA930000}"/>
    <cellStyle name="Output 2 3 17" xfId="37865" xr:uid="{00000000-0005-0000-0000-0000EB930000}"/>
    <cellStyle name="Output 2 3 17 2" xfId="37866" xr:uid="{00000000-0005-0000-0000-0000EC930000}"/>
    <cellStyle name="Output 2 3 17 2 2" xfId="37867" xr:uid="{00000000-0005-0000-0000-0000ED930000}"/>
    <cellStyle name="Output 2 3 17 3" xfId="37868" xr:uid="{00000000-0005-0000-0000-0000EE930000}"/>
    <cellStyle name="Output 2 3 18" xfId="37869" xr:uid="{00000000-0005-0000-0000-0000EF930000}"/>
    <cellStyle name="Output 2 3 18 2" xfId="37870" xr:uid="{00000000-0005-0000-0000-0000F0930000}"/>
    <cellStyle name="Output 2 3 19" xfId="37871" xr:uid="{00000000-0005-0000-0000-0000F1930000}"/>
    <cellStyle name="Output 2 3 2" xfId="37872" xr:uid="{00000000-0005-0000-0000-0000F2930000}"/>
    <cellStyle name="Output 2 3 2 10" xfId="37873" xr:uid="{00000000-0005-0000-0000-0000F3930000}"/>
    <cellStyle name="Output 2 3 2 10 2" xfId="37874" xr:uid="{00000000-0005-0000-0000-0000F4930000}"/>
    <cellStyle name="Output 2 3 2 10 2 2" xfId="37875" xr:uid="{00000000-0005-0000-0000-0000F5930000}"/>
    <cellStyle name="Output 2 3 2 10 3" xfId="37876" xr:uid="{00000000-0005-0000-0000-0000F6930000}"/>
    <cellStyle name="Output 2 3 2 11" xfId="37877" xr:uid="{00000000-0005-0000-0000-0000F7930000}"/>
    <cellStyle name="Output 2 3 2 11 2" xfId="37878" xr:uid="{00000000-0005-0000-0000-0000F8930000}"/>
    <cellStyle name="Output 2 3 2 11 2 2" xfId="37879" xr:uid="{00000000-0005-0000-0000-0000F9930000}"/>
    <cellStyle name="Output 2 3 2 11 3" xfId="37880" xr:uid="{00000000-0005-0000-0000-0000FA930000}"/>
    <cellStyle name="Output 2 3 2 12" xfId="37881" xr:uid="{00000000-0005-0000-0000-0000FB930000}"/>
    <cellStyle name="Output 2 3 2 12 2" xfId="37882" xr:uid="{00000000-0005-0000-0000-0000FC930000}"/>
    <cellStyle name="Output 2 3 2 12 2 2" xfId="37883" xr:uid="{00000000-0005-0000-0000-0000FD930000}"/>
    <cellStyle name="Output 2 3 2 12 3" xfId="37884" xr:uid="{00000000-0005-0000-0000-0000FE930000}"/>
    <cellStyle name="Output 2 3 2 13" xfId="37885" xr:uid="{00000000-0005-0000-0000-0000FF930000}"/>
    <cellStyle name="Output 2 3 2 13 2" xfId="37886" xr:uid="{00000000-0005-0000-0000-000000940000}"/>
    <cellStyle name="Output 2 3 2 13 2 2" xfId="37887" xr:uid="{00000000-0005-0000-0000-000001940000}"/>
    <cellStyle name="Output 2 3 2 13 3" xfId="37888" xr:uid="{00000000-0005-0000-0000-000002940000}"/>
    <cellStyle name="Output 2 3 2 14" xfId="37889" xr:uid="{00000000-0005-0000-0000-000003940000}"/>
    <cellStyle name="Output 2 3 2 14 2" xfId="37890" xr:uid="{00000000-0005-0000-0000-000004940000}"/>
    <cellStyle name="Output 2 3 2 14 2 2" xfId="37891" xr:uid="{00000000-0005-0000-0000-000005940000}"/>
    <cellStyle name="Output 2 3 2 14 3" xfId="37892" xr:uid="{00000000-0005-0000-0000-000006940000}"/>
    <cellStyle name="Output 2 3 2 15" xfId="37893" xr:uid="{00000000-0005-0000-0000-000007940000}"/>
    <cellStyle name="Output 2 3 2 15 2" xfId="37894" xr:uid="{00000000-0005-0000-0000-000008940000}"/>
    <cellStyle name="Output 2 3 2 15 2 2" xfId="37895" xr:uid="{00000000-0005-0000-0000-000009940000}"/>
    <cellStyle name="Output 2 3 2 15 3" xfId="37896" xr:uid="{00000000-0005-0000-0000-00000A940000}"/>
    <cellStyle name="Output 2 3 2 16" xfId="37897" xr:uid="{00000000-0005-0000-0000-00000B940000}"/>
    <cellStyle name="Output 2 3 2 16 2" xfId="37898" xr:uid="{00000000-0005-0000-0000-00000C940000}"/>
    <cellStyle name="Output 2 3 2 16 2 2" xfId="37899" xr:uid="{00000000-0005-0000-0000-00000D940000}"/>
    <cellStyle name="Output 2 3 2 16 3" xfId="37900" xr:uid="{00000000-0005-0000-0000-00000E940000}"/>
    <cellStyle name="Output 2 3 2 17" xfId="37901" xr:uid="{00000000-0005-0000-0000-00000F940000}"/>
    <cellStyle name="Output 2 3 2 17 2" xfId="37902" xr:uid="{00000000-0005-0000-0000-000010940000}"/>
    <cellStyle name="Output 2 3 2 17 2 2" xfId="37903" xr:uid="{00000000-0005-0000-0000-000011940000}"/>
    <cellStyle name="Output 2 3 2 17 3" xfId="37904" xr:uid="{00000000-0005-0000-0000-000012940000}"/>
    <cellStyle name="Output 2 3 2 18" xfId="37905" xr:uid="{00000000-0005-0000-0000-000013940000}"/>
    <cellStyle name="Output 2 3 2 18 2" xfId="37906" xr:uid="{00000000-0005-0000-0000-000014940000}"/>
    <cellStyle name="Output 2 3 2 18 2 2" xfId="37907" xr:uid="{00000000-0005-0000-0000-000015940000}"/>
    <cellStyle name="Output 2 3 2 18 3" xfId="37908" xr:uid="{00000000-0005-0000-0000-000016940000}"/>
    <cellStyle name="Output 2 3 2 19" xfId="37909" xr:uid="{00000000-0005-0000-0000-000017940000}"/>
    <cellStyle name="Output 2 3 2 19 2" xfId="37910" xr:uid="{00000000-0005-0000-0000-000018940000}"/>
    <cellStyle name="Output 2 3 2 19 2 2" xfId="37911" xr:uid="{00000000-0005-0000-0000-000019940000}"/>
    <cellStyle name="Output 2 3 2 19 3" xfId="37912" xr:uid="{00000000-0005-0000-0000-00001A940000}"/>
    <cellStyle name="Output 2 3 2 2" xfId="37913" xr:uid="{00000000-0005-0000-0000-00001B940000}"/>
    <cellStyle name="Output 2 3 2 2 2" xfId="37914" xr:uid="{00000000-0005-0000-0000-00001C940000}"/>
    <cellStyle name="Output 2 3 2 2 2 2" xfId="37915" xr:uid="{00000000-0005-0000-0000-00001D940000}"/>
    <cellStyle name="Output 2 3 2 2 2 2 2" xfId="37916" xr:uid="{00000000-0005-0000-0000-00001E940000}"/>
    <cellStyle name="Output 2 3 2 2 2 3" xfId="37917" xr:uid="{00000000-0005-0000-0000-00001F940000}"/>
    <cellStyle name="Output 2 3 2 2 2 4" xfId="37918" xr:uid="{00000000-0005-0000-0000-000020940000}"/>
    <cellStyle name="Output 2 3 2 2 3" xfId="37919" xr:uid="{00000000-0005-0000-0000-000021940000}"/>
    <cellStyle name="Output 2 3 2 2 3 2" xfId="37920" xr:uid="{00000000-0005-0000-0000-000022940000}"/>
    <cellStyle name="Output 2 3 2 2 4" xfId="37921" xr:uid="{00000000-0005-0000-0000-000023940000}"/>
    <cellStyle name="Output 2 3 2 2 5" xfId="37922" xr:uid="{00000000-0005-0000-0000-000024940000}"/>
    <cellStyle name="Output 2 3 2 20" xfId="37923" xr:uid="{00000000-0005-0000-0000-000025940000}"/>
    <cellStyle name="Output 2 3 2 20 2" xfId="37924" xr:uid="{00000000-0005-0000-0000-000026940000}"/>
    <cellStyle name="Output 2 3 2 20 2 2" xfId="37925" xr:uid="{00000000-0005-0000-0000-000027940000}"/>
    <cellStyle name="Output 2 3 2 20 3" xfId="37926" xr:uid="{00000000-0005-0000-0000-000028940000}"/>
    <cellStyle name="Output 2 3 2 21" xfId="37927" xr:uid="{00000000-0005-0000-0000-000029940000}"/>
    <cellStyle name="Output 2 3 2 21 2" xfId="37928" xr:uid="{00000000-0005-0000-0000-00002A940000}"/>
    <cellStyle name="Output 2 3 2 22" xfId="37929" xr:uid="{00000000-0005-0000-0000-00002B940000}"/>
    <cellStyle name="Output 2 3 2 23" xfId="37930" xr:uid="{00000000-0005-0000-0000-00002C940000}"/>
    <cellStyle name="Output 2 3 2 3" xfId="37931" xr:uid="{00000000-0005-0000-0000-00002D940000}"/>
    <cellStyle name="Output 2 3 2 3 2" xfId="37932" xr:uid="{00000000-0005-0000-0000-00002E940000}"/>
    <cellStyle name="Output 2 3 2 3 2 2" xfId="37933" xr:uid="{00000000-0005-0000-0000-00002F940000}"/>
    <cellStyle name="Output 2 3 2 3 2 3" xfId="37934" xr:uid="{00000000-0005-0000-0000-000030940000}"/>
    <cellStyle name="Output 2 3 2 3 3" xfId="37935" xr:uid="{00000000-0005-0000-0000-000031940000}"/>
    <cellStyle name="Output 2 3 2 3 3 2" xfId="37936" xr:uid="{00000000-0005-0000-0000-000032940000}"/>
    <cellStyle name="Output 2 3 2 3 4" xfId="37937" xr:uid="{00000000-0005-0000-0000-000033940000}"/>
    <cellStyle name="Output 2 3 2 4" xfId="37938" xr:uid="{00000000-0005-0000-0000-000034940000}"/>
    <cellStyle name="Output 2 3 2 4 2" xfId="37939" xr:uid="{00000000-0005-0000-0000-000035940000}"/>
    <cellStyle name="Output 2 3 2 4 2 2" xfId="37940" xr:uid="{00000000-0005-0000-0000-000036940000}"/>
    <cellStyle name="Output 2 3 2 4 3" xfId="37941" xr:uid="{00000000-0005-0000-0000-000037940000}"/>
    <cellStyle name="Output 2 3 2 4 4" xfId="37942" xr:uid="{00000000-0005-0000-0000-000038940000}"/>
    <cellStyle name="Output 2 3 2 5" xfId="37943" xr:uid="{00000000-0005-0000-0000-000039940000}"/>
    <cellStyle name="Output 2 3 2 5 2" xfId="37944" xr:uid="{00000000-0005-0000-0000-00003A940000}"/>
    <cellStyle name="Output 2 3 2 5 2 2" xfId="37945" xr:uid="{00000000-0005-0000-0000-00003B940000}"/>
    <cellStyle name="Output 2 3 2 5 3" xfId="37946" xr:uid="{00000000-0005-0000-0000-00003C940000}"/>
    <cellStyle name="Output 2 3 2 5 4" xfId="37947" xr:uid="{00000000-0005-0000-0000-00003D940000}"/>
    <cellStyle name="Output 2 3 2 6" xfId="37948" xr:uid="{00000000-0005-0000-0000-00003E940000}"/>
    <cellStyle name="Output 2 3 2 6 2" xfId="37949" xr:uid="{00000000-0005-0000-0000-00003F940000}"/>
    <cellStyle name="Output 2 3 2 6 2 2" xfId="37950" xr:uid="{00000000-0005-0000-0000-000040940000}"/>
    <cellStyle name="Output 2 3 2 6 3" xfId="37951" xr:uid="{00000000-0005-0000-0000-000041940000}"/>
    <cellStyle name="Output 2 3 2 7" xfId="37952" xr:uid="{00000000-0005-0000-0000-000042940000}"/>
    <cellStyle name="Output 2 3 2 7 2" xfId="37953" xr:uid="{00000000-0005-0000-0000-000043940000}"/>
    <cellStyle name="Output 2 3 2 7 2 2" xfId="37954" xr:uid="{00000000-0005-0000-0000-000044940000}"/>
    <cellStyle name="Output 2 3 2 7 3" xfId="37955" xr:uid="{00000000-0005-0000-0000-000045940000}"/>
    <cellStyle name="Output 2 3 2 8" xfId="37956" xr:uid="{00000000-0005-0000-0000-000046940000}"/>
    <cellStyle name="Output 2 3 2 8 2" xfId="37957" xr:uid="{00000000-0005-0000-0000-000047940000}"/>
    <cellStyle name="Output 2 3 2 8 2 2" xfId="37958" xr:uid="{00000000-0005-0000-0000-000048940000}"/>
    <cellStyle name="Output 2 3 2 8 3" xfId="37959" xr:uid="{00000000-0005-0000-0000-000049940000}"/>
    <cellStyle name="Output 2 3 2 9" xfId="37960" xr:uid="{00000000-0005-0000-0000-00004A940000}"/>
    <cellStyle name="Output 2 3 2 9 2" xfId="37961" xr:uid="{00000000-0005-0000-0000-00004B940000}"/>
    <cellStyle name="Output 2 3 2 9 2 2" xfId="37962" xr:uid="{00000000-0005-0000-0000-00004C940000}"/>
    <cellStyle name="Output 2 3 2 9 3" xfId="37963" xr:uid="{00000000-0005-0000-0000-00004D940000}"/>
    <cellStyle name="Output 2 3 20" xfId="37964" xr:uid="{00000000-0005-0000-0000-00004E940000}"/>
    <cellStyle name="Output 2 3 3" xfId="37965" xr:uid="{00000000-0005-0000-0000-00004F940000}"/>
    <cellStyle name="Output 2 3 3 2" xfId="37966" xr:uid="{00000000-0005-0000-0000-000050940000}"/>
    <cellStyle name="Output 2 3 3 2 2" xfId="37967" xr:uid="{00000000-0005-0000-0000-000051940000}"/>
    <cellStyle name="Output 2 3 3 2 2 2" xfId="37968" xr:uid="{00000000-0005-0000-0000-000052940000}"/>
    <cellStyle name="Output 2 3 3 2 3" xfId="37969" xr:uid="{00000000-0005-0000-0000-000053940000}"/>
    <cellStyle name="Output 2 3 3 2 4" xfId="37970" xr:uid="{00000000-0005-0000-0000-000054940000}"/>
    <cellStyle name="Output 2 3 3 3" xfId="37971" xr:uid="{00000000-0005-0000-0000-000055940000}"/>
    <cellStyle name="Output 2 3 3 3 2" xfId="37972" xr:uid="{00000000-0005-0000-0000-000056940000}"/>
    <cellStyle name="Output 2 3 3 4" xfId="37973" xr:uid="{00000000-0005-0000-0000-000057940000}"/>
    <cellStyle name="Output 2 3 3 5" xfId="37974" xr:uid="{00000000-0005-0000-0000-000058940000}"/>
    <cellStyle name="Output 2 3 4" xfId="37975" xr:uid="{00000000-0005-0000-0000-000059940000}"/>
    <cellStyle name="Output 2 3 4 2" xfId="37976" xr:uid="{00000000-0005-0000-0000-00005A940000}"/>
    <cellStyle name="Output 2 3 4 2 2" xfId="37977" xr:uid="{00000000-0005-0000-0000-00005B940000}"/>
    <cellStyle name="Output 2 3 4 2 3" xfId="37978" xr:uid="{00000000-0005-0000-0000-00005C940000}"/>
    <cellStyle name="Output 2 3 4 3" xfId="37979" xr:uid="{00000000-0005-0000-0000-00005D940000}"/>
    <cellStyle name="Output 2 3 4 3 2" xfId="37980" xr:uid="{00000000-0005-0000-0000-00005E940000}"/>
    <cellStyle name="Output 2 3 4 4" xfId="37981" xr:uid="{00000000-0005-0000-0000-00005F940000}"/>
    <cellStyle name="Output 2 3 5" xfId="37982" xr:uid="{00000000-0005-0000-0000-000060940000}"/>
    <cellStyle name="Output 2 3 5 2" xfId="37983" xr:uid="{00000000-0005-0000-0000-000061940000}"/>
    <cellStyle name="Output 2 3 5 2 2" xfId="37984" xr:uid="{00000000-0005-0000-0000-000062940000}"/>
    <cellStyle name="Output 2 3 5 2 3" xfId="37985" xr:uid="{00000000-0005-0000-0000-000063940000}"/>
    <cellStyle name="Output 2 3 5 3" xfId="37986" xr:uid="{00000000-0005-0000-0000-000064940000}"/>
    <cellStyle name="Output 2 3 5 4" xfId="37987" xr:uid="{00000000-0005-0000-0000-000065940000}"/>
    <cellStyle name="Output 2 3 6" xfId="37988" xr:uid="{00000000-0005-0000-0000-000066940000}"/>
    <cellStyle name="Output 2 3 6 2" xfId="37989" xr:uid="{00000000-0005-0000-0000-000067940000}"/>
    <cellStyle name="Output 2 3 6 2 2" xfId="37990" xr:uid="{00000000-0005-0000-0000-000068940000}"/>
    <cellStyle name="Output 2 3 6 3" xfId="37991" xr:uid="{00000000-0005-0000-0000-000069940000}"/>
    <cellStyle name="Output 2 3 6 4" xfId="37992" xr:uid="{00000000-0005-0000-0000-00006A940000}"/>
    <cellStyle name="Output 2 3 7" xfId="37993" xr:uid="{00000000-0005-0000-0000-00006B940000}"/>
    <cellStyle name="Output 2 3 7 2" xfId="37994" xr:uid="{00000000-0005-0000-0000-00006C940000}"/>
    <cellStyle name="Output 2 3 7 2 2" xfId="37995" xr:uid="{00000000-0005-0000-0000-00006D940000}"/>
    <cellStyle name="Output 2 3 7 3" xfId="37996" xr:uid="{00000000-0005-0000-0000-00006E940000}"/>
    <cellStyle name="Output 2 3 8" xfId="37997" xr:uid="{00000000-0005-0000-0000-00006F940000}"/>
    <cellStyle name="Output 2 3 8 2" xfId="37998" xr:uid="{00000000-0005-0000-0000-000070940000}"/>
    <cellStyle name="Output 2 3 8 2 2" xfId="37999" xr:uid="{00000000-0005-0000-0000-000071940000}"/>
    <cellStyle name="Output 2 3 8 3" xfId="38000" xr:uid="{00000000-0005-0000-0000-000072940000}"/>
    <cellStyle name="Output 2 3 9" xfId="38001" xr:uid="{00000000-0005-0000-0000-000073940000}"/>
    <cellStyle name="Output 2 3 9 2" xfId="38002" xr:uid="{00000000-0005-0000-0000-000074940000}"/>
    <cellStyle name="Output 2 3 9 2 2" xfId="38003" xr:uid="{00000000-0005-0000-0000-000075940000}"/>
    <cellStyle name="Output 2 3 9 3" xfId="38004" xr:uid="{00000000-0005-0000-0000-000076940000}"/>
    <cellStyle name="Output 2 30" xfId="50504" xr:uid="{39E4DD9C-EDCD-42EF-88A7-6A4D9D1AB37B}"/>
    <cellStyle name="Output 2 31" xfId="50512" xr:uid="{6E8A1A03-DD4B-4AF2-B32A-A32C23729C58}"/>
    <cellStyle name="Output 2 32" xfId="50583" xr:uid="{8042F686-362A-4CCC-AA31-8A56877B0BFC}"/>
    <cellStyle name="Output 2 33" xfId="50549" xr:uid="{999AF5A3-CD69-4F4F-A952-2682AC366C3D}"/>
    <cellStyle name="Output 2 34" xfId="50603" xr:uid="{50A24318-CD03-4F89-86AC-FB39519B901C}"/>
    <cellStyle name="Output 2 4" xfId="38005" xr:uid="{00000000-0005-0000-0000-000077940000}"/>
    <cellStyle name="Output 2 4 10" xfId="38006" xr:uid="{00000000-0005-0000-0000-000078940000}"/>
    <cellStyle name="Output 2 4 10 2" xfId="38007" xr:uid="{00000000-0005-0000-0000-000079940000}"/>
    <cellStyle name="Output 2 4 10 2 2" xfId="38008" xr:uid="{00000000-0005-0000-0000-00007A940000}"/>
    <cellStyle name="Output 2 4 10 3" xfId="38009" xr:uid="{00000000-0005-0000-0000-00007B940000}"/>
    <cellStyle name="Output 2 4 11" xfId="38010" xr:uid="{00000000-0005-0000-0000-00007C940000}"/>
    <cellStyle name="Output 2 4 11 2" xfId="38011" xr:uid="{00000000-0005-0000-0000-00007D940000}"/>
    <cellStyle name="Output 2 4 11 2 2" xfId="38012" xr:uid="{00000000-0005-0000-0000-00007E940000}"/>
    <cellStyle name="Output 2 4 11 3" xfId="38013" xr:uid="{00000000-0005-0000-0000-00007F940000}"/>
    <cellStyle name="Output 2 4 12" xfId="38014" xr:uid="{00000000-0005-0000-0000-000080940000}"/>
    <cellStyle name="Output 2 4 12 2" xfId="38015" xr:uid="{00000000-0005-0000-0000-000081940000}"/>
    <cellStyle name="Output 2 4 12 2 2" xfId="38016" xr:uid="{00000000-0005-0000-0000-000082940000}"/>
    <cellStyle name="Output 2 4 12 3" xfId="38017" xr:uid="{00000000-0005-0000-0000-000083940000}"/>
    <cellStyle name="Output 2 4 13" xfId="38018" xr:uid="{00000000-0005-0000-0000-000084940000}"/>
    <cellStyle name="Output 2 4 13 2" xfId="38019" xr:uid="{00000000-0005-0000-0000-000085940000}"/>
    <cellStyle name="Output 2 4 13 2 2" xfId="38020" xr:uid="{00000000-0005-0000-0000-000086940000}"/>
    <cellStyle name="Output 2 4 13 3" xfId="38021" xr:uid="{00000000-0005-0000-0000-000087940000}"/>
    <cellStyle name="Output 2 4 14" xfId="38022" xr:uid="{00000000-0005-0000-0000-000088940000}"/>
    <cellStyle name="Output 2 4 14 2" xfId="38023" xr:uid="{00000000-0005-0000-0000-000089940000}"/>
    <cellStyle name="Output 2 4 14 2 2" xfId="38024" xr:uid="{00000000-0005-0000-0000-00008A940000}"/>
    <cellStyle name="Output 2 4 14 3" xfId="38025" xr:uid="{00000000-0005-0000-0000-00008B940000}"/>
    <cellStyle name="Output 2 4 15" xfId="38026" xr:uid="{00000000-0005-0000-0000-00008C940000}"/>
    <cellStyle name="Output 2 4 15 2" xfId="38027" xr:uid="{00000000-0005-0000-0000-00008D940000}"/>
    <cellStyle name="Output 2 4 15 2 2" xfId="38028" xr:uid="{00000000-0005-0000-0000-00008E940000}"/>
    <cellStyle name="Output 2 4 15 3" xfId="38029" xr:uid="{00000000-0005-0000-0000-00008F940000}"/>
    <cellStyle name="Output 2 4 16" xfId="38030" xr:uid="{00000000-0005-0000-0000-000090940000}"/>
    <cellStyle name="Output 2 4 16 2" xfId="38031" xr:uid="{00000000-0005-0000-0000-000091940000}"/>
    <cellStyle name="Output 2 4 16 2 2" xfId="38032" xr:uid="{00000000-0005-0000-0000-000092940000}"/>
    <cellStyle name="Output 2 4 16 3" xfId="38033" xr:uid="{00000000-0005-0000-0000-000093940000}"/>
    <cellStyle name="Output 2 4 17" xfId="38034" xr:uid="{00000000-0005-0000-0000-000094940000}"/>
    <cellStyle name="Output 2 4 17 2" xfId="38035" xr:uid="{00000000-0005-0000-0000-000095940000}"/>
    <cellStyle name="Output 2 4 17 2 2" xfId="38036" xr:uid="{00000000-0005-0000-0000-000096940000}"/>
    <cellStyle name="Output 2 4 17 3" xfId="38037" xr:uid="{00000000-0005-0000-0000-000097940000}"/>
    <cellStyle name="Output 2 4 18" xfId="38038" xr:uid="{00000000-0005-0000-0000-000098940000}"/>
    <cellStyle name="Output 2 4 18 2" xfId="38039" xr:uid="{00000000-0005-0000-0000-000099940000}"/>
    <cellStyle name="Output 2 4 19" xfId="38040" xr:uid="{00000000-0005-0000-0000-00009A940000}"/>
    <cellStyle name="Output 2 4 2" xfId="38041" xr:uid="{00000000-0005-0000-0000-00009B940000}"/>
    <cellStyle name="Output 2 4 2 10" xfId="38042" xr:uid="{00000000-0005-0000-0000-00009C940000}"/>
    <cellStyle name="Output 2 4 2 10 2" xfId="38043" xr:uid="{00000000-0005-0000-0000-00009D940000}"/>
    <cellStyle name="Output 2 4 2 10 2 2" xfId="38044" xr:uid="{00000000-0005-0000-0000-00009E940000}"/>
    <cellStyle name="Output 2 4 2 10 3" xfId="38045" xr:uid="{00000000-0005-0000-0000-00009F940000}"/>
    <cellStyle name="Output 2 4 2 11" xfId="38046" xr:uid="{00000000-0005-0000-0000-0000A0940000}"/>
    <cellStyle name="Output 2 4 2 11 2" xfId="38047" xr:uid="{00000000-0005-0000-0000-0000A1940000}"/>
    <cellStyle name="Output 2 4 2 11 2 2" xfId="38048" xr:uid="{00000000-0005-0000-0000-0000A2940000}"/>
    <cellStyle name="Output 2 4 2 11 3" xfId="38049" xr:uid="{00000000-0005-0000-0000-0000A3940000}"/>
    <cellStyle name="Output 2 4 2 12" xfId="38050" xr:uid="{00000000-0005-0000-0000-0000A4940000}"/>
    <cellStyle name="Output 2 4 2 12 2" xfId="38051" xr:uid="{00000000-0005-0000-0000-0000A5940000}"/>
    <cellStyle name="Output 2 4 2 12 2 2" xfId="38052" xr:uid="{00000000-0005-0000-0000-0000A6940000}"/>
    <cellStyle name="Output 2 4 2 12 3" xfId="38053" xr:uid="{00000000-0005-0000-0000-0000A7940000}"/>
    <cellStyle name="Output 2 4 2 13" xfId="38054" xr:uid="{00000000-0005-0000-0000-0000A8940000}"/>
    <cellStyle name="Output 2 4 2 13 2" xfId="38055" xr:uid="{00000000-0005-0000-0000-0000A9940000}"/>
    <cellStyle name="Output 2 4 2 13 2 2" xfId="38056" xr:uid="{00000000-0005-0000-0000-0000AA940000}"/>
    <cellStyle name="Output 2 4 2 13 3" xfId="38057" xr:uid="{00000000-0005-0000-0000-0000AB940000}"/>
    <cellStyle name="Output 2 4 2 14" xfId="38058" xr:uid="{00000000-0005-0000-0000-0000AC940000}"/>
    <cellStyle name="Output 2 4 2 14 2" xfId="38059" xr:uid="{00000000-0005-0000-0000-0000AD940000}"/>
    <cellStyle name="Output 2 4 2 14 2 2" xfId="38060" xr:uid="{00000000-0005-0000-0000-0000AE940000}"/>
    <cellStyle name="Output 2 4 2 14 3" xfId="38061" xr:uid="{00000000-0005-0000-0000-0000AF940000}"/>
    <cellStyle name="Output 2 4 2 15" xfId="38062" xr:uid="{00000000-0005-0000-0000-0000B0940000}"/>
    <cellStyle name="Output 2 4 2 15 2" xfId="38063" xr:uid="{00000000-0005-0000-0000-0000B1940000}"/>
    <cellStyle name="Output 2 4 2 15 2 2" xfId="38064" xr:uid="{00000000-0005-0000-0000-0000B2940000}"/>
    <cellStyle name="Output 2 4 2 15 3" xfId="38065" xr:uid="{00000000-0005-0000-0000-0000B3940000}"/>
    <cellStyle name="Output 2 4 2 16" xfId="38066" xr:uid="{00000000-0005-0000-0000-0000B4940000}"/>
    <cellStyle name="Output 2 4 2 16 2" xfId="38067" xr:uid="{00000000-0005-0000-0000-0000B5940000}"/>
    <cellStyle name="Output 2 4 2 16 2 2" xfId="38068" xr:uid="{00000000-0005-0000-0000-0000B6940000}"/>
    <cellStyle name="Output 2 4 2 16 3" xfId="38069" xr:uid="{00000000-0005-0000-0000-0000B7940000}"/>
    <cellStyle name="Output 2 4 2 17" xfId="38070" xr:uid="{00000000-0005-0000-0000-0000B8940000}"/>
    <cellStyle name="Output 2 4 2 17 2" xfId="38071" xr:uid="{00000000-0005-0000-0000-0000B9940000}"/>
    <cellStyle name="Output 2 4 2 17 2 2" xfId="38072" xr:uid="{00000000-0005-0000-0000-0000BA940000}"/>
    <cellStyle name="Output 2 4 2 17 3" xfId="38073" xr:uid="{00000000-0005-0000-0000-0000BB940000}"/>
    <cellStyle name="Output 2 4 2 18" xfId="38074" xr:uid="{00000000-0005-0000-0000-0000BC940000}"/>
    <cellStyle name="Output 2 4 2 18 2" xfId="38075" xr:uid="{00000000-0005-0000-0000-0000BD940000}"/>
    <cellStyle name="Output 2 4 2 18 2 2" xfId="38076" xr:uid="{00000000-0005-0000-0000-0000BE940000}"/>
    <cellStyle name="Output 2 4 2 18 3" xfId="38077" xr:uid="{00000000-0005-0000-0000-0000BF940000}"/>
    <cellStyle name="Output 2 4 2 19" xfId="38078" xr:uid="{00000000-0005-0000-0000-0000C0940000}"/>
    <cellStyle name="Output 2 4 2 19 2" xfId="38079" xr:uid="{00000000-0005-0000-0000-0000C1940000}"/>
    <cellStyle name="Output 2 4 2 19 2 2" xfId="38080" xr:uid="{00000000-0005-0000-0000-0000C2940000}"/>
    <cellStyle name="Output 2 4 2 19 3" xfId="38081" xr:uid="{00000000-0005-0000-0000-0000C3940000}"/>
    <cellStyle name="Output 2 4 2 2" xfId="38082" xr:uid="{00000000-0005-0000-0000-0000C4940000}"/>
    <cellStyle name="Output 2 4 2 2 2" xfId="38083" xr:uid="{00000000-0005-0000-0000-0000C5940000}"/>
    <cellStyle name="Output 2 4 2 2 2 2" xfId="38084" xr:uid="{00000000-0005-0000-0000-0000C6940000}"/>
    <cellStyle name="Output 2 4 2 2 2 2 2" xfId="38085" xr:uid="{00000000-0005-0000-0000-0000C7940000}"/>
    <cellStyle name="Output 2 4 2 2 2 3" xfId="38086" xr:uid="{00000000-0005-0000-0000-0000C8940000}"/>
    <cellStyle name="Output 2 4 2 2 2 4" xfId="38087" xr:uid="{00000000-0005-0000-0000-0000C9940000}"/>
    <cellStyle name="Output 2 4 2 2 3" xfId="38088" xr:uid="{00000000-0005-0000-0000-0000CA940000}"/>
    <cellStyle name="Output 2 4 2 2 3 2" xfId="38089" xr:uid="{00000000-0005-0000-0000-0000CB940000}"/>
    <cellStyle name="Output 2 4 2 2 4" xfId="38090" xr:uid="{00000000-0005-0000-0000-0000CC940000}"/>
    <cellStyle name="Output 2 4 2 2 5" xfId="38091" xr:uid="{00000000-0005-0000-0000-0000CD940000}"/>
    <cellStyle name="Output 2 4 2 20" xfId="38092" xr:uid="{00000000-0005-0000-0000-0000CE940000}"/>
    <cellStyle name="Output 2 4 2 20 2" xfId="38093" xr:uid="{00000000-0005-0000-0000-0000CF940000}"/>
    <cellStyle name="Output 2 4 2 20 2 2" xfId="38094" xr:uid="{00000000-0005-0000-0000-0000D0940000}"/>
    <cellStyle name="Output 2 4 2 20 3" xfId="38095" xr:uid="{00000000-0005-0000-0000-0000D1940000}"/>
    <cellStyle name="Output 2 4 2 21" xfId="38096" xr:uid="{00000000-0005-0000-0000-0000D2940000}"/>
    <cellStyle name="Output 2 4 2 21 2" xfId="38097" xr:uid="{00000000-0005-0000-0000-0000D3940000}"/>
    <cellStyle name="Output 2 4 2 22" xfId="38098" xr:uid="{00000000-0005-0000-0000-0000D4940000}"/>
    <cellStyle name="Output 2 4 2 23" xfId="38099" xr:uid="{00000000-0005-0000-0000-0000D5940000}"/>
    <cellStyle name="Output 2 4 2 3" xfId="38100" xr:uid="{00000000-0005-0000-0000-0000D6940000}"/>
    <cellStyle name="Output 2 4 2 3 2" xfId="38101" xr:uid="{00000000-0005-0000-0000-0000D7940000}"/>
    <cellStyle name="Output 2 4 2 3 2 2" xfId="38102" xr:uid="{00000000-0005-0000-0000-0000D8940000}"/>
    <cellStyle name="Output 2 4 2 3 2 3" xfId="38103" xr:uid="{00000000-0005-0000-0000-0000D9940000}"/>
    <cellStyle name="Output 2 4 2 3 3" xfId="38104" xr:uid="{00000000-0005-0000-0000-0000DA940000}"/>
    <cellStyle name="Output 2 4 2 3 3 2" xfId="38105" xr:uid="{00000000-0005-0000-0000-0000DB940000}"/>
    <cellStyle name="Output 2 4 2 3 4" xfId="38106" xr:uid="{00000000-0005-0000-0000-0000DC940000}"/>
    <cellStyle name="Output 2 4 2 4" xfId="38107" xr:uid="{00000000-0005-0000-0000-0000DD940000}"/>
    <cellStyle name="Output 2 4 2 4 2" xfId="38108" xr:uid="{00000000-0005-0000-0000-0000DE940000}"/>
    <cellStyle name="Output 2 4 2 4 2 2" xfId="38109" xr:uid="{00000000-0005-0000-0000-0000DF940000}"/>
    <cellStyle name="Output 2 4 2 4 3" xfId="38110" xr:uid="{00000000-0005-0000-0000-0000E0940000}"/>
    <cellStyle name="Output 2 4 2 4 4" xfId="38111" xr:uid="{00000000-0005-0000-0000-0000E1940000}"/>
    <cellStyle name="Output 2 4 2 5" xfId="38112" xr:uid="{00000000-0005-0000-0000-0000E2940000}"/>
    <cellStyle name="Output 2 4 2 5 2" xfId="38113" xr:uid="{00000000-0005-0000-0000-0000E3940000}"/>
    <cellStyle name="Output 2 4 2 5 2 2" xfId="38114" xr:uid="{00000000-0005-0000-0000-0000E4940000}"/>
    <cellStyle name="Output 2 4 2 5 3" xfId="38115" xr:uid="{00000000-0005-0000-0000-0000E5940000}"/>
    <cellStyle name="Output 2 4 2 5 4" xfId="38116" xr:uid="{00000000-0005-0000-0000-0000E6940000}"/>
    <cellStyle name="Output 2 4 2 6" xfId="38117" xr:uid="{00000000-0005-0000-0000-0000E7940000}"/>
    <cellStyle name="Output 2 4 2 6 2" xfId="38118" xr:uid="{00000000-0005-0000-0000-0000E8940000}"/>
    <cellStyle name="Output 2 4 2 6 2 2" xfId="38119" xr:uid="{00000000-0005-0000-0000-0000E9940000}"/>
    <cellStyle name="Output 2 4 2 6 3" xfId="38120" xr:uid="{00000000-0005-0000-0000-0000EA940000}"/>
    <cellStyle name="Output 2 4 2 7" xfId="38121" xr:uid="{00000000-0005-0000-0000-0000EB940000}"/>
    <cellStyle name="Output 2 4 2 7 2" xfId="38122" xr:uid="{00000000-0005-0000-0000-0000EC940000}"/>
    <cellStyle name="Output 2 4 2 7 2 2" xfId="38123" xr:uid="{00000000-0005-0000-0000-0000ED940000}"/>
    <cellStyle name="Output 2 4 2 7 3" xfId="38124" xr:uid="{00000000-0005-0000-0000-0000EE940000}"/>
    <cellStyle name="Output 2 4 2 8" xfId="38125" xr:uid="{00000000-0005-0000-0000-0000EF940000}"/>
    <cellStyle name="Output 2 4 2 8 2" xfId="38126" xr:uid="{00000000-0005-0000-0000-0000F0940000}"/>
    <cellStyle name="Output 2 4 2 8 2 2" xfId="38127" xr:uid="{00000000-0005-0000-0000-0000F1940000}"/>
    <cellStyle name="Output 2 4 2 8 3" xfId="38128" xr:uid="{00000000-0005-0000-0000-0000F2940000}"/>
    <cellStyle name="Output 2 4 2 9" xfId="38129" xr:uid="{00000000-0005-0000-0000-0000F3940000}"/>
    <cellStyle name="Output 2 4 2 9 2" xfId="38130" xr:uid="{00000000-0005-0000-0000-0000F4940000}"/>
    <cellStyle name="Output 2 4 2 9 2 2" xfId="38131" xr:uid="{00000000-0005-0000-0000-0000F5940000}"/>
    <cellStyle name="Output 2 4 2 9 3" xfId="38132" xr:uid="{00000000-0005-0000-0000-0000F6940000}"/>
    <cellStyle name="Output 2 4 20" xfId="38133" xr:uid="{00000000-0005-0000-0000-0000F7940000}"/>
    <cellStyle name="Output 2 4 3" xfId="38134" xr:uid="{00000000-0005-0000-0000-0000F8940000}"/>
    <cellStyle name="Output 2 4 3 2" xfId="38135" xr:uid="{00000000-0005-0000-0000-0000F9940000}"/>
    <cellStyle name="Output 2 4 3 2 2" xfId="38136" xr:uid="{00000000-0005-0000-0000-0000FA940000}"/>
    <cellStyle name="Output 2 4 3 2 2 2" xfId="38137" xr:uid="{00000000-0005-0000-0000-0000FB940000}"/>
    <cellStyle name="Output 2 4 3 2 3" xfId="38138" xr:uid="{00000000-0005-0000-0000-0000FC940000}"/>
    <cellStyle name="Output 2 4 3 2 4" xfId="38139" xr:uid="{00000000-0005-0000-0000-0000FD940000}"/>
    <cellStyle name="Output 2 4 3 3" xfId="38140" xr:uid="{00000000-0005-0000-0000-0000FE940000}"/>
    <cellStyle name="Output 2 4 3 3 2" xfId="38141" xr:uid="{00000000-0005-0000-0000-0000FF940000}"/>
    <cellStyle name="Output 2 4 3 4" xfId="38142" xr:uid="{00000000-0005-0000-0000-000000950000}"/>
    <cellStyle name="Output 2 4 3 5" xfId="38143" xr:uid="{00000000-0005-0000-0000-000001950000}"/>
    <cellStyle name="Output 2 4 4" xfId="38144" xr:uid="{00000000-0005-0000-0000-000002950000}"/>
    <cellStyle name="Output 2 4 4 2" xfId="38145" xr:uid="{00000000-0005-0000-0000-000003950000}"/>
    <cellStyle name="Output 2 4 4 2 2" xfId="38146" xr:uid="{00000000-0005-0000-0000-000004950000}"/>
    <cellStyle name="Output 2 4 4 2 3" xfId="38147" xr:uid="{00000000-0005-0000-0000-000005950000}"/>
    <cellStyle name="Output 2 4 4 3" xfId="38148" xr:uid="{00000000-0005-0000-0000-000006950000}"/>
    <cellStyle name="Output 2 4 4 3 2" xfId="38149" xr:uid="{00000000-0005-0000-0000-000007950000}"/>
    <cellStyle name="Output 2 4 4 4" xfId="38150" xr:uid="{00000000-0005-0000-0000-000008950000}"/>
    <cellStyle name="Output 2 4 5" xfId="38151" xr:uid="{00000000-0005-0000-0000-000009950000}"/>
    <cellStyle name="Output 2 4 5 2" xfId="38152" xr:uid="{00000000-0005-0000-0000-00000A950000}"/>
    <cellStyle name="Output 2 4 5 2 2" xfId="38153" xr:uid="{00000000-0005-0000-0000-00000B950000}"/>
    <cellStyle name="Output 2 4 5 2 3" xfId="38154" xr:uid="{00000000-0005-0000-0000-00000C950000}"/>
    <cellStyle name="Output 2 4 5 3" xfId="38155" xr:uid="{00000000-0005-0000-0000-00000D950000}"/>
    <cellStyle name="Output 2 4 5 4" xfId="38156" xr:uid="{00000000-0005-0000-0000-00000E950000}"/>
    <cellStyle name="Output 2 4 6" xfId="38157" xr:uid="{00000000-0005-0000-0000-00000F950000}"/>
    <cellStyle name="Output 2 4 6 2" xfId="38158" xr:uid="{00000000-0005-0000-0000-000010950000}"/>
    <cellStyle name="Output 2 4 6 2 2" xfId="38159" xr:uid="{00000000-0005-0000-0000-000011950000}"/>
    <cellStyle name="Output 2 4 6 3" xfId="38160" xr:uid="{00000000-0005-0000-0000-000012950000}"/>
    <cellStyle name="Output 2 4 6 4" xfId="38161" xr:uid="{00000000-0005-0000-0000-000013950000}"/>
    <cellStyle name="Output 2 4 7" xfId="38162" xr:uid="{00000000-0005-0000-0000-000014950000}"/>
    <cellStyle name="Output 2 4 7 2" xfId="38163" xr:uid="{00000000-0005-0000-0000-000015950000}"/>
    <cellStyle name="Output 2 4 7 2 2" xfId="38164" xr:uid="{00000000-0005-0000-0000-000016950000}"/>
    <cellStyle name="Output 2 4 7 3" xfId="38165" xr:uid="{00000000-0005-0000-0000-000017950000}"/>
    <cellStyle name="Output 2 4 8" xfId="38166" xr:uid="{00000000-0005-0000-0000-000018950000}"/>
    <cellStyle name="Output 2 4 8 2" xfId="38167" xr:uid="{00000000-0005-0000-0000-000019950000}"/>
    <cellStyle name="Output 2 4 8 2 2" xfId="38168" xr:uid="{00000000-0005-0000-0000-00001A950000}"/>
    <cellStyle name="Output 2 4 8 3" xfId="38169" xr:uid="{00000000-0005-0000-0000-00001B950000}"/>
    <cellStyle name="Output 2 4 9" xfId="38170" xr:uid="{00000000-0005-0000-0000-00001C950000}"/>
    <cellStyle name="Output 2 4 9 2" xfId="38171" xr:uid="{00000000-0005-0000-0000-00001D950000}"/>
    <cellStyle name="Output 2 4 9 2 2" xfId="38172" xr:uid="{00000000-0005-0000-0000-00001E950000}"/>
    <cellStyle name="Output 2 4 9 3" xfId="38173" xr:uid="{00000000-0005-0000-0000-00001F950000}"/>
    <cellStyle name="Output 2 5" xfId="38174" xr:uid="{00000000-0005-0000-0000-000020950000}"/>
    <cellStyle name="Output 2 5 10" xfId="38175" xr:uid="{00000000-0005-0000-0000-000021950000}"/>
    <cellStyle name="Output 2 5 10 2" xfId="38176" xr:uid="{00000000-0005-0000-0000-000022950000}"/>
    <cellStyle name="Output 2 5 10 2 2" xfId="38177" xr:uid="{00000000-0005-0000-0000-000023950000}"/>
    <cellStyle name="Output 2 5 10 3" xfId="38178" xr:uid="{00000000-0005-0000-0000-000024950000}"/>
    <cellStyle name="Output 2 5 11" xfId="38179" xr:uid="{00000000-0005-0000-0000-000025950000}"/>
    <cellStyle name="Output 2 5 11 2" xfId="38180" xr:uid="{00000000-0005-0000-0000-000026950000}"/>
    <cellStyle name="Output 2 5 11 2 2" xfId="38181" xr:uid="{00000000-0005-0000-0000-000027950000}"/>
    <cellStyle name="Output 2 5 11 3" xfId="38182" xr:uid="{00000000-0005-0000-0000-000028950000}"/>
    <cellStyle name="Output 2 5 12" xfId="38183" xr:uid="{00000000-0005-0000-0000-000029950000}"/>
    <cellStyle name="Output 2 5 12 2" xfId="38184" xr:uid="{00000000-0005-0000-0000-00002A950000}"/>
    <cellStyle name="Output 2 5 12 2 2" xfId="38185" xr:uid="{00000000-0005-0000-0000-00002B950000}"/>
    <cellStyle name="Output 2 5 12 3" xfId="38186" xr:uid="{00000000-0005-0000-0000-00002C950000}"/>
    <cellStyle name="Output 2 5 13" xfId="38187" xr:uid="{00000000-0005-0000-0000-00002D950000}"/>
    <cellStyle name="Output 2 5 13 2" xfId="38188" xr:uid="{00000000-0005-0000-0000-00002E950000}"/>
    <cellStyle name="Output 2 5 13 2 2" xfId="38189" xr:uid="{00000000-0005-0000-0000-00002F950000}"/>
    <cellStyle name="Output 2 5 13 3" xfId="38190" xr:uid="{00000000-0005-0000-0000-000030950000}"/>
    <cellStyle name="Output 2 5 14" xfId="38191" xr:uid="{00000000-0005-0000-0000-000031950000}"/>
    <cellStyle name="Output 2 5 14 2" xfId="38192" xr:uid="{00000000-0005-0000-0000-000032950000}"/>
    <cellStyle name="Output 2 5 14 2 2" xfId="38193" xr:uid="{00000000-0005-0000-0000-000033950000}"/>
    <cellStyle name="Output 2 5 14 3" xfId="38194" xr:uid="{00000000-0005-0000-0000-000034950000}"/>
    <cellStyle name="Output 2 5 15" xfId="38195" xr:uid="{00000000-0005-0000-0000-000035950000}"/>
    <cellStyle name="Output 2 5 15 2" xfId="38196" xr:uid="{00000000-0005-0000-0000-000036950000}"/>
    <cellStyle name="Output 2 5 15 2 2" xfId="38197" xr:uid="{00000000-0005-0000-0000-000037950000}"/>
    <cellStyle name="Output 2 5 15 3" xfId="38198" xr:uid="{00000000-0005-0000-0000-000038950000}"/>
    <cellStyle name="Output 2 5 16" xfId="38199" xr:uid="{00000000-0005-0000-0000-000039950000}"/>
    <cellStyle name="Output 2 5 16 2" xfId="38200" xr:uid="{00000000-0005-0000-0000-00003A950000}"/>
    <cellStyle name="Output 2 5 16 2 2" xfId="38201" xr:uid="{00000000-0005-0000-0000-00003B950000}"/>
    <cellStyle name="Output 2 5 16 3" xfId="38202" xr:uid="{00000000-0005-0000-0000-00003C950000}"/>
    <cellStyle name="Output 2 5 17" xfId="38203" xr:uid="{00000000-0005-0000-0000-00003D950000}"/>
    <cellStyle name="Output 2 5 17 2" xfId="38204" xr:uid="{00000000-0005-0000-0000-00003E950000}"/>
    <cellStyle name="Output 2 5 17 2 2" xfId="38205" xr:uid="{00000000-0005-0000-0000-00003F950000}"/>
    <cellStyle name="Output 2 5 17 3" xfId="38206" xr:uid="{00000000-0005-0000-0000-000040950000}"/>
    <cellStyle name="Output 2 5 18" xfId="38207" xr:uid="{00000000-0005-0000-0000-000041950000}"/>
    <cellStyle name="Output 2 5 18 2" xfId="38208" xr:uid="{00000000-0005-0000-0000-000042950000}"/>
    <cellStyle name="Output 2 5 18 2 2" xfId="38209" xr:uid="{00000000-0005-0000-0000-000043950000}"/>
    <cellStyle name="Output 2 5 18 3" xfId="38210" xr:uid="{00000000-0005-0000-0000-000044950000}"/>
    <cellStyle name="Output 2 5 19" xfId="38211" xr:uid="{00000000-0005-0000-0000-000045950000}"/>
    <cellStyle name="Output 2 5 19 2" xfId="38212" xr:uid="{00000000-0005-0000-0000-000046950000}"/>
    <cellStyle name="Output 2 5 19 2 2" xfId="38213" xr:uid="{00000000-0005-0000-0000-000047950000}"/>
    <cellStyle name="Output 2 5 19 3" xfId="38214" xr:uid="{00000000-0005-0000-0000-000048950000}"/>
    <cellStyle name="Output 2 5 2" xfId="38215" xr:uid="{00000000-0005-0000-0000-000049950000}"/>
    <cellStyle name="Output 2 5 2 10" xfId="38216" xr:uid="{00000000-0005-0000-0000-00004A950000}"/>
    <cellStyle name="Output 2 5 2 10 2" xfId="38217" xr:uid="{00000000-0005-0000-0000-00004B950000}"/>
    <cellStyle name="Output 2 5 2 10 2 2" xfId="38218" xr:uid="{00000000-0005-0000-0000-00004C950000}"/>
    <cellStyle name="Output 2 5 2 10 3" xfId="38219" xr:uid="{00000000-0005-0000-0000-00004D950000}"/>
    <cellStyle name="Output 2 5 2 11" xfId="38220" xr:uid="{00000000-0005-0000-0000-00004E950000}"/>
    <cellStyle name="Output 2 5 2 11 2" xfId="38221" xr:uid="{00000000-0005-0000-0000-00004F950000}"/>
    <cellStyle name="Output 2 5 2 11 2 2" xfId="38222" xr:uid="{00000000-0005-0000-0000-000050950000}"/>
    <cellStyle name="Output 2 5 2 11 3" xfId="38223" xr:uid="{00000000-0005-0000-0000-000051950000}"/>
    <cellStyle name="Output 2 5 2 12" xfId="38224" xr:uid="{00000000-0005-0000-0000-000052950000}"/>
    <cellStyle name="Output 2 5 2 12 2" xfId="38225" xr:uid="{00000000-0005-0000-0000-000053950000}"/>
    <cellStyle name="Output 2 5 2 12 2 2" xfId="38226" xr:uid="{00000000-0005-0000-0000-000054950000}"/>
    <cellStyle name="Output 2 5 2 12 3" xfId="38227" xr:uid="{00000000-0005-0000-0000-000055950000}"/>
    <cellStyle name="Output 2 5 2 13" xfId="38228" xr:uid="{00000000-0005-0000-0000-000056950000}"/>
    <cellStyle name="Output 2 5 2 13 2" xfId="38229" xr:uid="{00000000-0005-0000-0000-000057950000}"/>
    <cellStyle name="Output 2 5 2 13 2 2" xfId="38230" xr:uid="{00000000-0005-0000-0000-000058950000}"/>
    <cellStyle name="Output 2 5 2 13 3" xfId="38231" xr:uid="{00000000-0005-0000-0000-000059950000}"/>
    <cellStyle name="Output 2 5 2 14" xfId="38232" xr:uid="{00000000-0005-0000-0000-00005A950000}"/>
    <cellStyle name="Output 2 5 2 14 2" xfId="38233" xr:uid="{00000000-0005-0000-0000-00005B950000}"/>
    <cellStyle name="Output 2 5 2 14 2 2" xfId="38234" xr:uid="{00000000-0005-0000-0000-00005C950000}"/>
    <cellStyle name="Output 2 5 2 14 3" xfId="38235" xr:uid="{00000000-0005-0000-0000-00005D950000}"/>
    <cellStyle name="Output 2 5 2 15" xfId="38236" xr:uid="{00000000-0005-0000-0000-00005E950000}"/>
    <cellStyle name="Output 2 5 2 15 2" xfId="38237" xr:uid="{00000000-0005-0000-0000-00005F950000}"/>
    <cellStyle name="Output 2 5 2 15 2 2" xfId="38238" xr:uid="{00000000-0005-0000-0000-000060950000}"/>
    <cellStyle name="Output 2 5 2 15 3" xfId="38239" xr:uid="{00000000-0005-0000-0000-000061950000}"/>
    <cellStyle name="Output 2 5 2 16" xfId="38240" xr:uid="{00000000-0005-0000-0000-000062950000}"/>
    <cellStyle name="Output 2 5 2 16 2" xfId="38241" xr:uid="{00000000-0005-0000-0000-000063950000}"/>
    <cellStyle name="Output 2 5 2 16 2 2" xfId="38242" xr:uid="{00000000-0005-0000-0000-000064950000}"/>
    <cellStyle name="Output 2 5 2 16 3" xfId="38243" xr:uid="{00000000-0005-0000-0000-000065950000}"/>
    <cellStyle name="Output 2 5 2 17" xfId="38244" xr:uid="{00000000-0005-0000-0000-000066950000}"/>
    <cellStyle name="Output 2 5 2 17 2" xfId="38245" xr:uid="{00000000-0005-0000-0000-000067950000}"/>
    <cellStyle name="Output 2 5 2 17 2 2" xfId="38246" xr:uid="{00000000-0005-0000-0000-000068950000}"/>
    <cellStyle name="Output 2 5 2 17 3" xfId="38247" xr:uid="{00000000-0005-0000-0000-000069950000}"/>
    <cellStyle name="Output 2 5 2 18" xfId="38248" xr:uid="{00000000-0005-0000-0000-00006A950000}"/>
    <cellStyle name="Output 2 5 2 18 2" xfId="38249" xr:uid="{00000000-0005-0000-0000-00006B950000}"/>
    <cellStyle name="Output 2 5 2 18 2 2" xfId="38250" xr:uid="{00000000-0005-0000-0000-00006C950000}"/>
    <cellStyle name="Output 2 5 2 18 3" xfId="38251" xr:uid="{00000000-0005-0000-0000-00006D950000}"/>
    <cellStyle name="Output 2 5 2 19" xfId="38252" xr:uid="{00000000-0005-0000-0000-00006E950000}"/>
    <cellStyle name="Output 2 5 2 19 2" xfId="38253" xr:uid="{00000000-0005-0000-0000-00006F950000}"/>
    <cellStyle name="Output 2 5 2 19 2 2" xfId="38254" xr:uid="{00000000-0005-0000-0000-000070950000}"/>
    <cellStyle name="Output 2 5 2 19 3" xfId="38255" xr:uid="{00000000-0005-0000-0000-000071950000}"/>
    <cellStyle name="Output 2 5 2 2" xfId="38256" xr:uid="{00000000-0005-0000-0000-000072950000}"/>
    <cellStyle name="Output 2 5 2 2 2" xfId="38257" xr:uid="{00000000-0005-0000-0000-000073950000}"/>
    <cellStyle name="Output 2 5 2 2 2 2" xfId="38258" xr:uid="{00000000-0005-0000-0000-000074950000}"/>
    <cellStyle name="Output 2 5 2 2 2 3" xfId="38259" xr:uid="{00000000-0005-0000-0000-000075950000}"/>
    <cellStyle name="Output 2 5 2 2 3" xfId="38260" xr:uid="{00000000-0005-0000-0000-000076950000}"/>
    <cellStyle name="Output 2 5 2 2 3 2" xfId="38261" xr:uid="{00000000-0005-0000-0000-000077950000}"/>
    <cellStyle name="Output 2 5 2 2 4" xfId="38262" xr:uid="{00000000-0005-0000-0000-000078950000}"/>
    <cellStyle name="Output 2 5 2 20" xfId="38263" xr:uid="{00000000-0005-0000-0000-000079950000}"/>
    <cellStyle name="Output 2 5 2 20 2" xfId="38264" xr:uid="{00000000-0005-0000-0000-00007A950000}"/>
    <cellStyle name="Output 2 5 2 20 2 2" xfId="38265" xr:uid="{00000000-0005-0000-0000-00007B950000}"/>
    <cellStyle name="Output 2 5 2 20 3" xfId="38266" xr:uid="{00000000-0005-0000-0000-00007C950000}"/>
    <cellStyle name="Output 2 5 2 21" xfId="38267" xr:uid="{00000000-0005-0000-0000-00007D950000}"/>
    <cellStyle name="Output 2 5 2 21 2" xfId="38268" xr:uid="{00000000-0005-0000-0000-00007E950000}"/>
    <cellStyle name="Output 2 5 2 22" xfId="38269" xr:uid="{00000000-0005-0000-0000-00007F950000}"/>
    <cellStyle name="Output 2 5 2 23" xfId="38270" xr:uid="{00000000-0005-0000-0000-000080950000}"/>
    <cellStyle name="Output 2 5 2 3" xfId="38271" xr:uid="{00000000-0005-0000-0000-000081950000}"/>
    <cellStyle name="Output 2 5 2 3 2" xfId="38272" xr:uid="{00000000-0005-0000-0000-000082950000}"/>
    <cellStyle name="Output 2 5 2 3 2 2" xfId="38273" xr:uid="{00000000-0005-0000-0000-000083950000}"/>
    <cellStyle name="Output 2 5 2 3 3" xfId="38274" xr:uid="{00000000-0005-0000-0000-000084950000}"/>
    <cellStyle name="Output 2 5 2 3 4" xfId="38275" xr:uid="{00000000-0005-0000-0000-000085950000}"/>
    <cellStyle name="Output 2 5 2 4" xfId="38276" xr:uid="{00000000-0005-0000-0000-000086950000}"/>
    <cellStyle name="Output 2 5 2 4 2" xfId="38277" xr:uid="{00000000-0005-0000-0000-000087950000}"/>
    <cellStyle name="Output 2 5 2 4 2 2" xfId="38278" xr:uid="{00000000-0005-0000-0000-000088950000}"/>
    <cellStyle name="Output 2 5 2 4 3" xfId="38279" xr:uid="{00000000-0005-0000-0000-000089950000}"/>
    <cellStyle name="Output 2 5 2 4 4" xfId="38280" xr:uid="{00000000-0005-0000-0000-00008A950000}"/>
    <cellStyle name="Output 2 5 2 5" xfId="38281" xr:uid="{00000000-0005-0000-0000-00008B950000}"/>
    <cellStyle name="Output 2 5 2 5 2" xfId="38282" xr:uid="{00000000-0005-0000-0000-00008C950000}"/>
    <cellStyle name="Output 2 5 2 5 2 2" xfId="38283" xr:uid="{00000000-0005-0000-0000-00008D950000}"/>
    <cellStyle name="Output 2 5 2 5 3" xfId="38284" xr:uid="{00000000-0005-0000-0000-00008E950000}"/>
    <cellStyle name="Output 2 5 2 6" xfId="38285" xr:uid="{00000000-0005-0000-0000-00008F950000}"/>
    <cellStyle name="Output 2 5 2 6 2" xfId="38286" xr:uid="{00000000-0005-0000-0000-000090950000}"/>
    <cellStyle name="Output 2 5 2 6 2 2" xfId="38287" xr:uid="{00000000-0005-0000-0000-000091950000}"/>
    <cellStyle name="Output 2 5 2 6 3" xfId="38288" xr:uid="{00000000-0005-0000-0000-000092950000}"/>
    <cellStyle name="Output 2 5 2 7" xfId="38289" xr:uid="{00000000-0005-0000-0000-000093950000}"/>
    <cellStyle name="Output 2 5 2 7 2" xfId="38290" xr:uid="{00000000-0005-0000-0000-000094950000}"/>
    <cellStyle name="Output 2 5 2 7 2 2" xfId="38291" xr:uid="{00000000-0005-0000-0000-000095950000}"/>
    <cellStyle name="Output 2 5 2 7 3" xfId="38292" xr:uid="{00000000-0005-0000-0000-000096950000}"/>
    <cellStyle name="Output 2 5 2 8" xfId="38293" xr:uid="{00000000-0005-0000-0000-000097950000}"/>
    <cellStyle name="Output 2 5 2 8 2" xfId="38294" xr:uid="{00000000-0005-0000-0000-000098950000}"/>
    <cellStyle name="Output 2 5 2 8 2 2" xfId="38295" xr:uid="{00000000-0005-0000-0000-000099950000}"/>
    <cellStyle name="Output 2 5 2 8 3" xfId="38296" xr:uid="{00000000-0005-0000-0000-00009A950000}"/>
    <cellStyle name="Output 2 5 2 9" xfId="38297" xr:uid="{00000000-0005-0000-0000-00009B950000}"/>
    <cellStyle name="Output 2 5 2 9 2" xfId="38298" xr:uid="{00000000-0005-0000-0000-00009C950000}"/>
    <cellStyle name="Output 2 5 2 9 2 2" xfId="38299" xr:uid="{00000000-0005-0000-0000-00009D950000}"/>
    <cellStyle name="Output 2 5 2 9 3" xfId="38300" xr:uid="{00000000-0005-0000-0000-00009E950000}"/>
    <cellStyle name="Output 2 5 20" xfId="38301" xr:uid="{00000000-0005-0000-0000-00009F950000}"/>
    <cellStyle name="Output 2 5 20 2" xfId="38302" xr:uid="{00000000-0005-0000-0000-0000A0950000}"/>
    <cellStyle name="Output 2 5 20 2 2" xfId="38303" xr:uid="{00000000-0005-0000-0000-0000A1950000}"/>
    <cellStyle name="Output 2 5 20 3" xfId="38304" xr:uid="{00000000-0005-0000-0000-0000A2950000}"/>
    <cellStyle name="Output 2 5 21" xfId="38305" xr:uid="{00000000-0005-0000-0000-0000A3950000}"/>
    <cellStyle name="Output 2 5 21 2" xfId="38306" xr:uid="{00000000-0005-0000-0000-0000A4950000}"/>
    <cellStyle name="Output 2 5 21 2 2" xfId="38307" xr:uid="{00000000-0005-0000-0000-0000A5950000}"/>
    <cellStyle name="Output 2 5 21 3" xfId="38308" xr:uid="{00000000-0005-0000-0000-0000A6950000}"/>
    <cellStyle name="Output 2 5 22" xfId="38309" xr:uid="{00000000-0005-0000-0000-0000A7950000}"/>
    <cellStyle name="Output 2 5 22 2" xfId="38310" xr:uid="{00000000-0005-0000-0000-0000A8950000}"/>
    <cellStyle name="Output 2 5 23" xfId="38311" xr:uid="{00000000-0005-0000-0000-0000A9950000}"/>
    <cellStyle name="Output 2 5 24" xfId="38312" xr:uid="{00000000-0005-0000-0000-0000AA950000}"/>
    <cellStyle name="Output 2 5 3" xfId="38313" xr:uid="{00000000-0005-0000-0000-0000AB950000}"/>
    <cellStyle name="Output 2 5 3 2" xfId="38314" xr:uid="{00000000-0005-0000-0000-0000AC950000}"/>
    <cellStyle name="Output 2 5 3 2 2" xfId="38315" xr:uid="{00000000-0005-0000-0000-0000AD950000}"/>
    <cellStyle name="Output 2 5 3 2 3" xfId="38316" xr:uid="{00000000-0005-0000-0000-0000AE950000}"/>
    <cellStyle name="Output 2 5 3 3" xfId="38317" xr:uid="{00000000-0005-0000-0000-0000AF950000}"/>
    <cellStyle name="Output 2 5 3 3 2" xfId="38318" xr:uid="{00000000-0005-0000-0000-0000B0950000}"/>
    <cellStyle name="Output 2 5 3 4" xfId="38319" xr:uid="{00000000-0005-0000-0000-0000B1950000}"/>
    <cellStyle name="Output 2 5 4" xfId="38320" xr:uid="{00000000-0005-0000-0000-0000B2950000}"/>
    <cellStyle name="Output 2 5 4 2" xfId="38321" xr:uid="{00000000-0005-0000-0000-0000B3950000}"/>
    <cellStyle name="Output 2 5 4 2 2" xfId="38322" xr:uid="{00000000-0005-0000-0000-0000B4950000}"/>
    <cellStyle name="Output 2 5 4 3" xfId="38323" xr:uid="{00000000-0005-0000-0000-0000B5950000}"/>
    <cellStyle name="Output 2 5 4 4" xfId="38324" xr:uid="{00000000-0005-0000-0000-0000B6950000}"/>
    <cellStyle name="Output 2 5 5" xfId="38325" xr:uid="{00000000-0005-0000-0000-0000B7950000}"/>
    <cellStyle name="Output 2 5 5 2" xfId="38326" xr:uid="{00000000-0005-0000-0000-0000B8950000}"/>
    <cellStyle name="Output 2 5 5 2 2" xfId="38327" xr:uid="{00000000-0005-0000-0000-0000B9950000}"/>
    <cellStyle name="Output 2 5 5 3" xfId="38328" xr:uid="{00000000-0005-0000-0000-0000BA950000}"/>
    <cellStyle name="Output 2 5 5 4" xfId="38329" xr:uid="{00000000-0005-0000-0000-0000BB950000}"/>
    <cellStyle name="Output 2 5 6" xfId="38330" xr:uid="{00000000-0005-0000-0000-0000BC950000}"/>
    <cellStyle name="Output 2 5 6 2" xfId="38331" xr:uid="{00000000-0005-0000-0000-0000BD950000}"/>
    <cellStyle name="Output 2 5 6 2 2" xfId="38332" xr:uid="{00000000-0005-0000-0000-0000BE950000}"/>
    <cellStyle name="Output 2 5 6 3" xfId="38333" xr:uid="{00000000-0005-0000-0000-0000BF950000}"/>
    <cellStyle name="Output 2 5 7" xfId="38334" xr:uid="{00000000-0005-0000-0000-0000C0950000}"/>
    <cellStyle name="Output 2 5 7 2" xfId="38335" xr:uid="{00000000-0005-0000-0000-0000C1950000}"/>
    <cellStyle name="Output 2 5 7 2 2" xfId="38336" xr:uid="{00000000-0005-0000-0000-0000C2950000}"/>
    <cellStyle name="Output 2 5 7 3" xfId="38337" xr:uid="{00000000-0005-0000-0000-0000C3950000}"/>
    <cellStyle name="Output 2 5 8" xfId="38338" xr:uid="{00000000-0005-0000-0000-0000C4950000}"/>
    <cellStyle name="Output 2 5 8 2" xfId="38339" xr:uid="{00000000-0005-0000-0000-0000C5950000}"/>
    <cellStyle name="Output 2 5 8 2 2" xfId="38340" xr:uid="{00000000-0005-0000-0000-0000C6950000}"/>
    <cellStyle name="Output 2 5 8 3" xfId="38341" xr:uid="{00000000-0005-0000-0000-0000C7950000}"/>
    <cellStyle name="Output 2 5 9" xfId="38342" xr:uid="{00000000-0005-0000-0000-0000C8950000}"/>
    <cellStyle name="Output 2 5 9 2" xfId="38343" xr:uid="{00000000-0005-0000-0000-0000C9950000}"/>
    <cellStyle name="Output 2 5 9 2 2" xfId="38344" xr:uid="{00000000-0005-0000-0000-0000CA950000}"/>
    <cellStyle name="Output 2 5 9 3" xfId="38345" xr:uid="{00000000-0005-0000-0000-0000CB950000}"/>
    <cellStyle name="Output 2 6" xfId="38346" xr:uid="{00000000-0005-0000-0000-0000CC950000}"/>
    <cellStyle name="Output 2 6 10" xfId="38347" xr:uid="{00000000-0005-0000-0000-0000CD950000}"/>
    <cellStyle name="Output 2 6 10 2" xfId="38348" xr:uid="{00000000-0005-0000-0000-0000CE950000}"/>
    <cellStyle name="Output 2 6 10 2 2" xfId="38349" xr:uid="{00000000-0005-0000-0000-0000CF950000}"/>
    <cellStyle name="Output 2 6 10 3" xfId="38350" xr:uid="{00000000-0005-0000-0000-0000D0950000}"/>
    <cellStyle name="Output 2 6 11" xfId="38351" xr:uid="{00000000-0005-0000-0000-0000D1950000}"/>
    <cellStyle name="Output 2 6 11 2" xfId="38352" xr:uid="{00000000-0005-0000-0000-0000D2950000}"/>
    <cellStyle name="Output 2 6 11 2 2" xfId="38353" xr:uid="{00000000-0005-0000-0000-0000D3950000}"/>
    <cellStyle name="Output 2 6 11 3" xfId="38354" xr:uid="{00000000-0005-0000-0000-0000D4950000}"/>
    <cellStyle name="Output 2 6 12" xfId="38355" xr:uid="{00000000-0005-0000-0000-0000D5950000}"/>
    <cellStyle name="Output 2 6 12 2" xfId="38356" xr:uid="{00000000-0005-0000-0000-0000D6950000}"/>
    <cellStyle name="Output 2 6 12 2 2" xfId="38357" xr:uid="{00000000-0005-0000-0000-0000D7950000}"/>
    <cellStyle name="Output 2 6 12 3" xfId="38358" xr:uid="{00000000-0005-0000-0000-0000D8950000}"/>
    <cellStyle name="Output 2 6 13" xfId="38359" xr:uid="{00000000-0005-0000-0000-0000D9950000}"/>
    <cellStyle name="Output 2 6 13 2" xfId="38360" xr:uid="{00000000-0005-0000-0000-0000DA950000}"/>
    <cellStyle name="Output 2 6 13 2 2" xfId="38361" xr:uid="{00000000-0005-0000-0000-0000DB950000}"/>
    <cellStyle name="Output 2 6 13 3" xfId="38362" xr:uid="{00000000-0005-0000-0000-0000DC950000}"/>
    <cellStyle name="Output 2 6 14" xfId="38363" xr:uid="{00000000-0005-0000-0000-0000DD950000}"/>
    <cellStyle name="Output 2 6 14 2" xfId="38364" xr:uid="{00000000-0005-0000-0000-0000DE950000}"/>
    <cellStyle name="Output 2 6 14 2 2" xfId="38365" xr:uid="{00000000-0005-0000-0000-0000DF950000}"/>
    <cellStyle name="Output 2 6 14 3" xfId="38366" xr:uid="{00000000-0005-0000-0000-0000E0950000}"/>
    <cellStyle name="Output 2 6 15" xfId="38367" xr:uid="{00000000-0005-0000-0000-0000E1950000}"/>
    <cellStyle name="Output 2 6 15 2" xfId="38368" xr:uid="{00000000-0005-0000-0000-0000E2950000}"/>
    <cellStyle name="Output 2 6 15 2 2" xfId="38369" xr:uid="{00000000-0005-0000-0000-0000E3950000}"/>
    <cellStyle name="Output 2 6 15 3" xfId="38370" xr:uid="{00000000-0005-0000-0000-0000E4950000}"/>
    <cellStyle name="Output 2 6 16" xfId="38371" xr:uid="{00000000-0005-0000-0000-0000E5950000}"/>
    <cellStyle name="Output 2 6 16 2" xfId="38372" xr:uid="{00000000-0005-0000-0000-0000E6950000}"/>
    <cellStyle name="Output 2 6 16 2 2" xfId="38373" xr:uid="{00000000-0005-0000-0000-0000E7950000}"/>
    <cellStyle name="Output 2 6 16 3" xfId="38374" xr:uid="{00000000-0005-0000-0000-0000E8950000}"/>
    <cellStyle name="Output 2 6 17" xfId="38375" xr:uid="{00000000-0005-0000-0000-0000E9950000}"/>
    <cellStyle name="Output 2 6 17 2" xfId="38376" xr:uid="{00000000-0005-0000-0000-0000EA950000}"/>
    <cellStyle name="Output 2 6 17 2 2" xfId="38377" xr:uid="{00000000-0005-0000-0000-0000EB950000}"/>
    <cellStyle name="Output 2 6 17 3" xfId="38378" xr:uid="{00000000-0005-0000-0000-0000EC950000}"/>
    <cellStyle name="Output 2 6 18" xfId="38379" xr:uid="{00000000-0005-0000-0000-0000ED950000}"/>
    <cellStyle name="Output 2 6 18 2" xfId="38380" xr:uid="{00000000-0005-0000-0000-0000EE950000}"/>
    <cellStyle name="Output 2 6 18 2 2" xfId="38381" xr:uid="{00000000-0005-0000-0000-0000EF950000}"/>
    <cellStyle name="Output 2 6 18 3" xfId="38382" xr:uid="{00000000-0005-0000-0000-0000F0950000}"/>
    <cellStyle name="Output 2 6 19" xfId="38383" xr:uid="{00000000-0005-0000-0000-0000F1950000}"/>
    <cellStyle name="Output 2 6 19 2" xfId="38384" xr:uid="{00000000-0005-0000-0000-0000F2950000}"/>
    <cellStyle name="Output 2 6 19 2 2" xfId="38385" xr:uid="{00000000-0005-0000-0000-0000F3950000}"/>
    <cellStyle name="Output 2 6 19 3" xfId="38386" xr:uid="{00000000-0005-0000-0000-0000F4950000}"/>
    <cellStyle name="Output 2 6 2" xfId="38387" xr:uid="{00000000-0005-0000-0000-0000F5950000}"/>
    <cellStyle name="Output 2 6 2 2" xfId="38388" xr:uid="{00000000-0005-0000-0000-0000F6950000}"/>
    <cellStyle name="Output 2 6 2 2 2" xfId="38389" xr:uid="{00000000-0005-0000-0000-0000F7950000}"/>
    <cellStyle name="Output 2 6 2 2 3" xfId="38390" xr:uid="{00000000-0005-0000-0000-0000F8950000}"/>
    <cellStyle name="Output 2 6 2 3" xfId="38391" xr:uid="{00000000-0005-0000-0000-0000F9950000}"/>
    <cellStyle name="Output 2 6 2 3 2" xfId="38392" xr:uid="{00000000-0005-0000-0000-0000FA950000}"/>
    <cellStyle name="Output 2 6 2 4" xfId="38393" xr:uid="{00000000-0005-0000-0000-0000FB950000}"/>
    <cellStyle name="Output 2 6 20" xfId="38394" xr:uid="{00000000-0005-0000-0000-0000FC950000}"/>
    <cellStyle name="Output 2 6 20 2" xfId="38395" xr:uid="{00000000-0005-0000-0000-0000FD950000}"/>
    <cellStyle name="Output 2 6 20 2 2" xfId="38396" xr:uid="{00000000-0005-0000-0000-0000FE950000}"/>
    <cellStyle name="Output 2 6 20 3" xfId="38397" xr:uid="{00000000-0005-0000-0000-0000FF950000}"/>
    <cellStyle name="Output 2 6 21" xfId="38398" xr:uid="{00000000-0005-0000-0000-000000960000}"/>
    <cellStyle name="Output 2 6 21 2" xfId="38399" xr:uid="{00000000-0005-0000-0000-000001960000}"/>
    <cellStyle name="Output 2 6 22" xfId="38400" xr:uid="{00000000-0005-0000-0000-000002960000}"/>
    <cellStyle name="Output 2 6 23" xfId="38401" xr:uid="{00000000-0005-0000-0000-000003960000}"/>
    <cellStyle name="Output 2 6 3" xfId="38402" xr:uid="{00000000-0005-0000-0000-000004960000}"/>
    <cellStyle name="Output 2 6 3 2" xfId="38403" xr:uid="{00000000-0005-0000-0000-000005960000}"/>
    <cellStyle name="Output 2 6 3 2 2" xfId="38404" xr:uid="{00000000-0005-0000-0000-000006960000}"/>
    <cellStyle name="Output 2 6 3 3" xfId="38405" xr:uid="{00000000-0005-0000-0000-000007960000}"/>
    <cellStyle name="Output 2 6 3 4" xfId="38406" xr:uid="{00000000-0005-0000-0000-000008960000}"/>
    <cellStyle name="Output 2 6 4" xfId="38407" xr:uid="{00000000-0005-0000-0000-000009960000}"/>
    <cellStyle name="Output 2 6 4 2" xfId="38408" xr:uid="{00000000-0005-0000-0000-00000A960000}"/>
    <cellStyle name="Output 2 6 4 2 2" xfId="38409" xr:uid="{00000000-0005-0000-0000-00000B960000}"/>
    <cellStyle name="Output 2 6 4 3" xfId="38410" xr:uid="{00000000-0005-0000-0000-00000C960000}"/>
    <cellStyle name="Output 2 6 4 4" xfId="38411" xr:uid="{00000000-0005-0000-0000-00000D960000}"/>
    <cellStyle name="Output 2 6 5" xfId="38412" xr:uid="{00000000-0005-0000-0000-00000E960000}"/>
    <cellStyle name="Output 2 6 5 2" xfId="38413" xr:uid="{00000000-0005-0000-0000-00000F960000}"/>
    <cellStyle name="Output 2 6 5 2 2" xfId="38414" xr:uid="{00000000-0005-0000-0000-000010960000}"/>
    <cellStyle name="Output 2 6 5 3" xfId="38415" xr:uid="{00000000-0005-0000-0000-000011960000}"/>
    <cellStyle name="Output 2 6 6" xfId="38416" xr:uid="{00000000-0005-0000-0000-000012960000}"/>
    <cellStyle name="Output 2 6 6 2" xfId="38417" xr:uid="{00000000-0005-0000-0000-000013960000}"/>
    <cellStyle name="Output 2 6 6 2 2" xfId="38418" xr:uid="{00000000-0005-0000-0000-000014960000}"/>
    <cellStyle name="Output 2 6 6 3" xfId="38419" xr:uid="{00000000-0005-0000-0000-000015960000}"/>
    <cellStyle name="Output 2 6 7" xfId="38420" xr:uid="{00000000-0005-0000-0000-000016960000}"/>
    <cellStyle name="Output 2 6 7 2" xfId="38421" xr:uid="{00000000-0005-0000-0000-000017960000}"/>
    <cellStyle name="Output 2 6 7 2 2" xfId="38422" xr:uid="{00000000-0005-0000-0000-000018960000}"/>
    <cellStyle name="Output 2 6 7 3" xfId="38423" xr:uid="{00000000-0005-0000-0000-000019960000}"/>
    <cellStyle name="Output 2 6 8" xfId="38424" xr:uid="{00000000-0005-0000-0000-00001A960000}"/>
    <cellStyle name="Output 2 6 8 2" xfId="38425" xr:uid="{00000000-0005-0000-0000-00001B960000}"/>
    <cellStyle name="Output 2 6 8 2 2" xfId="38426" xr:uid="{00000000-0005-0000-0000-00001C960000}"/>
    <cellStyle name="Output 2 6 8 3" xfId="38427" xr:uid="{00000000-0005-0000-0000-00001D960000}"/>
    <cellStyle name="Output 2 6 9" xfId="38428" xr:uid="{00000000-0005-0000-0000-00001E960000}"/>
    <cellStyle name="Output 2 6 9 2" xfId="38429" xr:uid="{00000000-0005-0000-0000-00001F960000}"/>
    <cellStyle name="Output 2 6 9 2 2" xfId="38430" xr:uid="{00000000-0005-0000-0000-000020960000}"/>
    <cellStyle name="Output 2 6 9 3" xfId="38431" xr:uid="{00000000-0005-0000-0000-000021960000}"/>
    <cellStyle name="Output 2 7" xfId="38432" xr:uid="{00000000-0005-0000-0000-000022960000}"/>
    <cellStyle name="Output 2 7 2" xfId="38433" xr:uid="{00000000-0005-0000-0000-000023960000}"/>
    <cellStyle name="Output 2 7 2 2" xfId="38434" xr:uid="{00000000-0005-0000-0000-000024960000}"/>
    <cellStyle name="Output 2 7 2 3" xfId="38435" xr:uid="{00000000-0005-0000-0000-000025960000}"/>
    <cellStyle name="Output 2 7 3" xfId="38436" xr:uid="{00000000-0005-0000-0000-000026960000}"/>
    <cellStyle name="Output 2 7 3 2" xfId="38437" xr:uid="{00000000-0005-0000-0000-000027960000}"/>
    <cellStyle name="Output 2 7 4" xfId="38438" xr:uid="{00000000-0005-0000-0000-000028960000}"/>
    <cellStyle name="Output 2 8" xfId="38439" xr:uid="{00000000-0005-0000-0000-000029960000}"/>
    <cellStyle name="Output 2 8 2" xfId="38440" xr:uid="{00000000-0005-0000-0000-00002A960000}"/>
    <cellStyle name="Output 2 8 2 2" xfId="38441" xr:uid="{00000000-0005-0000-0000-00002B960000}"/>
    <cellStyle name="Output 2 8 2 3" xfId="38442" xr:uid="{00000000-0005-0000-0000-00002C960000}"/>
    <cellStyle name="Output 2 8 3" xfId="38443" xr:uid="{00000000-0005-0000-0000-00002D960000}"/>
    <cellStyle name="Output 2 8 4" xfId="38444" xr:uid="{00000000-0005-0000-0000-00002E960000}"/>
    <cellStyle name="Output 2 9" xfId="38445" xr:uid="{00000000-0005-0000-0000-00002F960000}"/>
    <cellStyle name="Output 2 9 2" xfId="38446" xr:uid="{00000000-0005-0000-0000-000030960000}"/>
    <cellStyle name="Output 2 9 2 2" xfId="38447" xr:uid="{00000000-0005-0000-0000-000031960000}"/>
    <cellStyle name="Output 2 9 3" xfId="38448" xr:uid="{00000000-0005-0000-0000-000032960000}"/>
    <cellStyle name="Output 2 9 4" xfId="38449" xr:uid="{00000000-0005-0000-0000-000033960000}"/>
    <cellStyle name="Output 3" xfId="38450" xr:uid="{00000000-0005-0000-0000-000034960000}"/>
    <cellStyle name="Output 3 10" xfId="38451" xr:uid="{00000000-0005-0000-0000-000035960000}"/>
    <cellStyle name="Output 3 10 2" xfId="38452" xr:uid="{00000000-0005-0000-0000-000036960000}"/>
    <cellStyle name="Output 3 10 2 2" xfId="38453" xr:uid="{00000000-0005-0000-0000-000037960000}"/>
    <cellStyle name="Output 3 10 3" xfId="38454" xr:uid="{00000000-0005-0000-0000-000038960000}"/>
    <cellStyle name="Output 3 11" xfId="38455" xr:uid="{00000000-0005-0000-0000-000039960000}"/>
    <cellStyle name="Output 3 11 2" xfId="38456" xr:uid="{00000000-0005-0000-0000-00003A960000}"/>
    <cellStyle name="Output 3 11 2 2" xfId="38457" xr:uid="{00000000-0005-0000-0000-00003B960000}"/>
    <cellStyle name="Output 3 11 3" xfId="38458" xr:uid="{00000000-0005-0000-0000-00003C960000}"/>
    <cellStyle name="Output 3 12" xfId="38459" xr:uid="{00000000-0005-0000-0000-00003D960000}"/>
    <cellStyle name="Output 3 12 2" xfId="38460" xr:uid="{00000000-0005-0000-0000-00003E960000}"/>
    <cellStyle name="Output 3 12 2 2" xfId="38461" xr:uid="{00000000-0005-0000-0000-00003F960000}"/>
    <cellStyle name="Output 3 12 3" xfId="38462" xr:uid="{00000000-0005-0000-0000-000040960000}"/>
    <cellStyle name="Output 3 13" xfId="38463" xr:uid="{00000000-0005-0000-0000-000041960000}"/>
    <cellStyle name="Output 3 13 2" xfId="38464" xr:uid="{00000000-0005-0000-0000-000042960000}"/>
    <cellStyle name="Output 3 13 2 2" xfId="38465" xr:uid="{00000000-0005-0000-0000-000043960000}"/>
    <cellStyle name="Output 3 13 3" xfId="38466" xr:uid="{00000000-0005-0000-0000-000044960000}"/>
    <cellStyle name="Output 3 14" xfId="38467" xr:uid="{00000000-0005-0000-0000-000045960000}"/>
    <cellStyle name="Output 3 14 2" xfId="38468" xr:uid="{00000000-0005-0000-0000-000046960000}"/>
    <cellStyle name="Output 3 14 2 2" xfId="38469" xr:uid="{00000000-0005-0000-0000-000047960000}"/>
    <cellStyle name="Output 3 14 3" xfId="38470" xr:uid="{00000000-0005-0000-0000-000048960000}"/>
    <cellStyle name="Output 3 15" xfId="38471" xr:uid="{00000000-0005-0000-0000-000049960000}"/>
    <cellStyle name="Output 3 15 2" xfId="38472" xr:uid="{00000000-0005-0000-0000-00004A960000}"/>
    <cellStyle name="Output 3 15 2 2" xfId="38473" xr:uid="{00000000-0005-0000-0000-00004B960000}"/>
    <cellStyle name="Output 3 15 3" xfId="38474" xr:uid="{00000000-0005-0000-0000-00004C960000}"/>
    <cellStyle name="Output 3 16" xfId="38475" xr:uid="{00000000-0005-0000-0000-00004D960000}"/>
    <cellStyle name="Output 3 16 2" xfId="38476" xr:uid="{00000000-0005-0000-0000-00004E960000}"/>
    <cellStyle name="Output 3 16 2 2" xfId="38477" xr:uid="{00000000-0005-0000-0000-00004F960000}"/>
    <cellStyle name="Output 3 16 3" xfId="38478" xr:uid="{00000000-0005-0000-0000-000050960000}"/>
    <cellStyle name="Output 3 17" xfId="38479" xr:uid="{00000000-0005-0000-0000-000051960000}"/>
    <cellStyle name="Output 3 17 2" xfId="38480" xr:uid="{00000000-0005-0000-0000-000052960000}"/>
    <cellStyle name="Output 3 17 2 2" xfId="38481" xr:uid="{00000000-0005-0000-0000-000053960000}"/>
    <cellStyle name="Output 3 17 3" xfId="38482" xr:uid="{00000000-0005-0000-0000-000054960000}"/>
    <cellStyle name="Output 3 18" xfId="38483" xr:uid="{00000000-0005-0000-0000-000055960000}"/>
    <cellStyle name="Output 3 18 2" xfId="38484" xr:uid="{00000000-0005-0000-0000-000056960000}"/>
    <cellStyle name="Output 3 18 2 2" xfId="38485" xr:uid="{00000000-0005-0000-0000-000057960000}"/>
    <cellStyle name="Output 3 18 3" xfId="38486" xr:uid="{00000000-0005-0000-0000-000058960000}"/>
    <cellStyle name="Output 3 19" xfId="38487" xr:uid="{00000000-0005-0000-0000-000059960000}"/>
    <cellStyle name="Output 3 19 2" xfId="38488" xr:uid="{00000000-0005-0000-0000-00005A960000}"/>
    <cellStyle name="Output 3 19 2 2" xfId="38489" xr:uid="{00000000-0005-0000-0000-00005B960000}"/>
    <cellStyle name="Output 3 19 3" xfId="38490" xr:uid="{00000000-0005-0000-0000-00005C960000}"/>
    <cellStyle name="Output 3 2" xfId="38491" xr:uid="{00000000-0005-0000-0000-00005D960000}"/>
    <cellStyle name="Output 3 2 10" xfId="38492" xr:uid="{00000000-0005-0000-0000-00005E960000}"/>
    <cellStyle name="Output 3 2 10 2" xfId="38493" xr:uid="{00000000-0005-0000-0000-00005F960000}"/>
    <cellStyle name="Output 3 2 10 2 2" xfId="38494" xr:uid="{00000000-0005-0000-0000-000060960000}"/>
    <cellStyle name="Output 3 2 10 3" xfId="38495" xr:uid="{00000000-0005-0000-0000-000061960000}"/>
    <cellStyle name="Output 3 2 11" xfId="38496" xr:uid="{00000000-0005-0000-0000-000062960000}"/>
    <cellStyle name="Output 3 2 11 2" xfId="38497" xr:uid="{00000000-0005-0000-0000-000063960000}"/>
    <cellStyle name="Output 3 2 11 2 2" xfId="38498" xr:uid="{00000000-0005-0000-0000-000064960000}"/>
    <cellStyle name="Output 3 2 11 3" xfId="38499" xr:uid="{00000000-0005-0000-0000-000065960000}"/>
    <cellStyle name="Output 3 2 12" xfId="38500" xr:uid="{00000000-0005-0000-0000-000066960000}"/>
    <cellStyle name="Output 3 2 12 2" xfId="38501" xr:uid="{00000000-0005-0000-0000-000067960000}"/>
    <cellStyle name="Output 3 2 12 2 2" xfId="38502" xr:uid="{00000000-0005-0000-0000-000068960000}"/>
    <cellStyle name="Output 3 2 12 3" xfId="38503" xr:uid="{00000000-0005-0000-0000-000069960000}"/>
    <cellStyle name="Output 3 2 13" xfId="38504" xr:uid="{00000000-0005-0000-0000-00006A960000}"/>
    <cellStyle name="Output 3 2 13 2" xfId="38505" xr:uid="{00000000-0005-0000-0000-00006B960000}"/>
    <cellStyle name="Output 3 2 13 2 2" xfId="38506" xr:uid="{00000000-0005-0000-0000-00006C960000}"/>
    <cellStyle name="Output 3 2 13 3" xfId="38507" xr:uid="{00000000-0005-0000-0000-00006D960000}"/>
    <cellStyle name="Output 3 2 14" xfId="38508" xr:uid="{00000000-0005-0000-0000-00006E960000}"/>
    <cellStyle name="Output 3 2 14 2" xfId="38509" xr:uid="{00000000-0005-0000-0000-00006F960000}"/>
    <cellStyle name="Output 3 2 14 2 2" xfId="38510" xr:uid="{00000000-0005-0000-0000-000070960000}"/>
    <cellStyle name="Output 3 2 14 3" xfId="38511" xr:uid="{00000000-0005-0000-0000-000071960000}"/>
    <cellStyle name="Output 3 2 15" xfId="38512" xr:uid="{00000000-0005-0000-0000-000072960000}"/>
    <cellStyle name="Output 3 2 15 2" xfId="38513" xr:uid="{00000000-0005-0000-0000-000073960000}"/>
    <cellStyle name="Output 3 2 15 2 2" xfId="38514" xr:uid="{00000000-0005-0000-0000-000074960000}"/>
    <cellStyle name="Output 3 2 15 3" xfId="38515" xr:uid="{00000000-0005-0000-0000-000075960000}"/>
    <cellStyle name="Output 3 2 16" xfId="38516" xr:uid="{00000000-0005-0000-0000-000076960000}"/>
    <cellStyle name="Output 3 2 16 2" xfId="38517" xr:uid="{00000000-0005-0000-0000-000077960000}"/>
    <cellStyle name="Output 3 2 16 2 2" xfId="38518" xr:uid="{00000000-0005-0000-0000-000078960000}"/>
    <cellStyle name="Output 3 2 16 3" xfId="38519" xr:uid="{00000000-0005-0000-0000-000079960000}"/>
    <cellStyle name="Output 3 2 17" xfId="38520" xr:uid="{00000000-0005-0000-0000-00007A960000}"/>
    <cellStyle name="Output 3 2 17 2" xfId="38521" xr:uid="{00000000-0005-0000-0000-00007B960000}"/>
    <cellStyle name="Output 3 2 17 2 2" xfId="38522" xr:uid="{00000000-0005-0000-0000-00007C960000}"/>
    <cellStyle name="Output 3 2 17 3" xfId="38523" xr:uid="{00000000-0005-0000-0000-00007D960000}"/>
    <cellStyle name="Output 3 2 18" xfId="38524" xr:uid="{00000000-0005-0000-0000-00007E960000}"/>
    <cellStyle name="Output 3 2 18 2" xfId="38525" xr:uid="{00000000-0005-0000-0000-00007F960000}"/>
    <cellStyle name="Output 3 2 18 2 2" xfId="38526" xr:uid="{00000000-0005-0000-0000-000080960000}"/>
    <cellStyle name="Output 3 2 18 3" xfId="38527" xr:uid="{00000000-0005-0000-0000-000081960000}"/>
    <cellStyle name="Output 3 2 19" xfId="38528" xr:uid="{00000000-0005-0000-0000-000082960000}"/>
    <cellStyle name="Output 3 2 19 2" xfId="38529" xr:uid="{00000000-0005-0000-0000-000083960000}"/>
    <cellStyle name="Output 3 2 19 2 2" xfId="38530" xr:uid="{00000000-0005-0000-0000-000084960000}"/>
    <cellStyle name="Output 3 2 19 3" xfId="38531" xr:uid="{00000000-0005-0000-0000-000085960000}"/>
    <cellStyle name="Output 3 2 2" xfId="38532" xr:uid="{00000000-0005-0000-0000-000086960000}"/>
    <cellStyle name="Output 3 2 2 10" xfId="38533" xr:uid="{00000000-0005-0000-0000-000087960000}"/>
    <cellStyle name="Output 3 2 2 10 2" xfId="38534" xr:uid="{00000000-0005-0000-0000-000088960000}"/>
    <cellStyle name="Output 3 2 2 10 2 2" xfId="38535" xr:uid="{00000000-0005-0000-0000-000089960000}"/>
    <cellStyle name="Output 3 2 2 10 3" xfId="38536" xr:uid="{00000000-0005-0000-0000-00008A960000}"/>
    <cellStyle name="Output 3 2 2 11" xfId="38537" xr:uid="{00000000-0005-0000-0000-00008B960000}"/>
    <cellStyle name="Output 3 2 2 11 2" xfId="38538" xr:uid="{00000000-0005-0000-0000-00008C960000}"/>
    <cellStyle name="Output 3 2 2 11 2 2" xfId="38539" xr:uid="{00000000-0005-0000-0000-00008D960000}"/>
    <cellStyle name="Output 3 2 2 11 3" xfId="38540" xr:uid="{00000000-0005-0000-0000-00008E960000}"/>
    <cellStyle name="Output 3 2 2 12" xfId="38541" xr:uid="{00000000-0005-0000-0000-00008F960000}"/>
    <cellStyle name="Output 3 2 2 12 2" xfId="38542" xr:uid="{00000000-0005-0000-0000-000090960000}"/>
    <cellStyle name="Output 3 2 2 12 2 2" xfId="38543" xr:uid="{00000000-0005-0000-0000-000091960000}"/>
    <cellStyle name="Output 3 2 2 12 3" xfId="38544" xr:uid="{00000000-0005-0000-0000-000092960000}"/>
    <cellStyle name="Output 3 2 2 13" xfId="38545" xr:uid="{00000000-0005-0000-0000-000093960000}"/>
    <cellStyle name="Output 3 2 2 13 2" xfId="38546" xr:uid="{00000000-0005-0000-0000-000094960000}"/>
    <cellStyle name="Output 3 2 2 13 2 2" xfId="38547" xr:uid="{00000000-0005-0000-0000-000095960000}"/>
    <cellStyle name="Output 3 2 2 13 3" xfId="38548" xr:uid="{00000000-0005-0000-0000-000096960000}"/>
    <cellStyle name="Output 3 2 2 14" xfId="38549" xr:uid="{00000000-0005-0000-0000-000097960000}"/>
    <cellStyle name="Output 3 2 2 14 2" xfId="38550" xr:uid="{00000000-0005-0000-0000-000098960000}"/>
    <cellStyle name="Output 3 2 2 14 2 2" xfId="38551" xr:uid="{00000000-0005-0000-0000-000099960000}"/>
    <cellStyle name="Output 3 2 2 14 3" xfId="38552" xr:uid="{00000000-0005-0000-0000-00009A960000}"/>
    <cellStyle name="Output 3 2 2 15" xfId="38553" xr:uid="{00000000-0005-0000-0000-00009B960000}"/>
    <cellStyle name="Output 3 2 2 15 2" xfId="38554" xr:uid="{00000000-0005-0000-0000-00009C960000}"/>
    <cellStyle name="Output 3 2 2 15 2 2" xfId="38555" xr:uid="{00000000-0005-0000-0000-00009D960000}"/>
    <cellStyle name="Output 3 2 2 15 3" xfId="38556" xr:uid="{00000000-0005-0000-0000-00009E960000}"/>
    <cellStyle name="Output 3 2 2 16" xfId="38557" xr:uid="{00000000-0005-0000-0000-00009F960000}"/>
    <cellStyle name="Output 3 2 2 16 2" xfId="38558" xr:uid="{00000000-0005-0000-0000-0000A0960000}"/>
    <cellStyle name="Output 3 2 2 16 2 2" xfId="38559" xr:uid="{00000000-0005-0000-0000-0000A1960000}"/>
    <cellStyle name="Output 3 2 2 16 3" xfId="38560" xr:uid="{00000000-0005-0000-0000-0000A2960000}"/>
    <cellStyle name="Output 3 2 2 17" xfId="38561" xr:uid="{00000000-0005-0000-0000-0000A3960000}"/>
    <cellStyle name="Output 3 2 2 17 2" xfId="38562" xr:uid="{00000000-0005-0000-0000-0000A4960000}"/>
    <cellStyle name="Output 3 2 2 17 2 2" xfId="38563" xr:uid="{00000000-0005-0000-0000-0000A5960000}"/>
    <cellStyle name="Output 3 2 2 17 3" xfId="38564" xr:uid="{00000000-0005-0000-0000-0000A6960000}"/>
    <cellStyle name="Output 3 2 2 18" xfId="38565" xr:uid="{00000000-0005-0000-0000-0000A7960000}"/>
    <cellStyle name="Output 3 2 2 18 2" xfId="38566" xr:uid="{00000000-0005-0000-0000-0000A8960000}"/>
    <cellStyle name="Output 3 2 2 19" xfId="38567" xr:uid="{00000000-0005-0000-0000-0000A9960000}"/>
    <cellStyle name="Output 3 2 2 2" xfId="38568" xr:uid="{00000000-0005-0000-0000-0000AA960000}"/>
    <cellStyle name="Output 3 2 2 2 10" xfId="38569" xr:uid="{00000000-0005-0000-0000-0000AB960000}"/>
    <cellStyle name="Output 3 2 2 2 10 2" xfId="38570" xr:uid="{00000000-0005-0000-0000-0000AC960000}"/>
    <cellStyle name="Output 3 2 2 2 10 2 2" xfId="38571" xr:uid="{00000000-0005-0000-0000-0000AD960000}"/>
    <cellStyle name="Output 3 2 2 2 10 3" xfId="38572" xr:uid="{00000000-0005-0000-0000-0000AE960000}"/>
    <cellStyle name="Output 3 2 2 2 11" xfId="38573" xr:uid="{00000000-0005-0000-0000-0000AF960000}"/>
    <cellStyle name="Output 3 2 2 2 11 2" xfId="38574" xr:uid="{00000000-0005-0000-0000-0000B0960000}"/>
    <cellStyle name="Output 3 2 2 2 11 2 2" xfId="38575" xr:uid="{00000000-0005-0000-0000-0000B1960000}"/>
    <cellStyle name="Output 3 2 2 2 11 3" xfId="38576" xr:uid="{00000000-0005-0000-0000-0000B2960000}"/>
    <cellStyle name="Output 3 2 2 2 12" xfId="38577" xr:uid="{00000000-0005-0000-0000-0000B3960000}"/>
    <cellStyle name="Output 3 2 2 2 12 2" xfId="38578" xr:uid="{00000000-0005-0000-0000-0000B4960000}"/>
    <cellStyle name="Output 3 2 2 2 12 2 2" xfId="38579" xr:uid="{00000000-0005-0000-0000-0000B5960000}"/>
    <cellStyle name="Output 3 2 2 2 12 3" xfId="38580" xr:uid="{00000000-0005-0000-0000-0000B6960000}"/>
    <cellStyle name="Output 3 2 2 2 13" xfId="38581" xr:uid="{00000000-0005-0000-0000-0000B7960000}"/>
    <cellStyle name="Output 3 2 2 2 13 2" xfId="38582" xr:uid="{00000000-0005-0000-0000-0000B8960000}"/>
    <cellStyle name="Output 3 2 2 2 13 2 2" xfId="38583" xr:uid="{00000000-0005-0000-0000-0000B9960000}"/>
    <cellStyle name="Output 3 2 2 2 13 3" xfId="38584" xr:uid="{00000000-0005-0000-0000-0000BA960000}"/>
    <cellStyle name="Output 3 2 2 2 14" xfId="38585" xr:uid="{00000000-0005-0000-0000-0000BB960000}"/>
    <cellStyle name="Output 3 2 2 2 14 2" xfId="38586" xr:uid="{00000000-0005-0000-0000-0000BC960000}"/>
    <cellStyle name="Output 3 2 2 2 14 2 2" xfId="38587" xr:uid="{00000000-0005-0000-0000-0000BD960000}"/>
    <cellStyle name="Output 3 2 2 2 14 3" xfId="38588" xr:uid="{00000000-0005-0000-0000-0000BE960000}"/>
    <cellStyle name="Output 3 2 2 2 15" xfId="38589" xr:uid="{00000000-0005-0000-0000-0000BF960000}"/>
    <cellStyle name="Output 3 2 2 2 15 2" xfId="38590" xr:uid="{00000000-0005-0000-0000-0000C0960000}"/>
    <cellStyle name="Output 3 2 2 2 15 2 2" xfId="38591" xr:uid="{00000000-0005-0000-0000-0000C1960000}"/>
    <cellStyle name="Output 3 2 2 2 15 3" xfId="38592" xr:uid="{00000000-0005-0000-0000-0000C2960000}"/>
    <cellStyle name="Output 3 2 2 2 16" xfId="38593" xr:uid="{00000000-0005-0000-0000-0000C3960000}"/>
    <cellStyle name="Output 3 2 2 2 16 2" xfId="38594" xr:uid="{00000000-0005-0000-0000-0000C4960000}"/>
    <cellStyle name="Output 3 2 2 2 16 2 2" xfId="38595" xr:uid="{00000000-0005-0000-0000-0000C5960000}"/>
    <cellStyle name="Output 3 2 2 2 16 3" xfId="38596" xr:uid="{00000000-0005-0000-0000-0000C6960000}"/>
    <cellStyle name="Output 3 2 2 2 17" xfId="38597" xr:uid="{00000000-0005-0000-0000-0000C7960000}"/>
    <cellStyle name="Output 3 2 2 2 17 2" xfId="38598" xr:uid="{00000000-0005-0000-0000-0000C8960000}"/>
    <cellStyle name="Output 3 2 2 2 17 2 2" xfId="38599" xr:uid="{00000000-0005-0000-0000-0000C9960000}"/>
    <cellStyle name="Output 3 2 2 2 17 3" xfId="38600" xr:uid="{00000000-0005-0000-0000-0000CA960000}"/>
    <cellStyle name="Output 3 2 2 2 18" xfId="38601" xr:uid="{00000000-0005-0000-0000-0000CB960000}"/>
    <cellStyle name="Output 3 2 2 2 18 2" xfId="38602" xr:uid="{00000000-0005-0000-0000-0000CC960000}"/>
    <cellStyle name="Output 3 2 2 2 18 2 2" xfId="38603" xr:uid="{00000000-0005-0000-0000-0000CD960000}"/>
    <cellStyle name="Output 3 2 2 2 18 3" xfId="38604" xr:uid="{00000000-0005-0000-0000-0000CE960000}"/>
    <cellStyle name="Output 3 2 2 2 19" xfId="38605" xr:uid="{00000000-0005-0000-0000-0000CF960000}"/>
    <cellStyle name="Output 3 2 2 2 19 2" xfId="38606" xr:uid="{00000000-0005-0000-0000-0000D0960000}"/>
    <cellStyle name="Output 3 2 2 2 19 2 2" xfId="38607" xr:uid="{00000000-0005-0000-0000-0000D1960000}"/>
    <cellStyle name="Output 3 2 2 2 19 3" xfId="38608" xr:uid="{00000000-0005-0000-0000-0000D2960000}"/>
    <cellStyle name="Output 3 2 2 2 2" xfId="38609" xr:uid="{00000000-0005-0000-0000-0000D3960000}"/>
    <cellStyle name="Output 3 2 2 2 2 2" xfId="38610" xr:uid="{00000000-0005-0000-0000-0000D4960000}"/>
    <cellStyle name="Output 3 2 2 2 2 2 2" xfId="38611" xr:uid="{00000000-0005-0000-0000-0000D5960000}"/>
    <cellStyle name="Output 3 2 2 2 2 2 3" xfId="38612" xr:uid="{00000000-0005-0000-0000-0000D6960000}"/>
    <cellStyle name="Output 3 2 2 2 2 3" xfId="38613" xr:uid="{00000000-0005-0000-0000-0000D7960000}"/>
    <cellStyle name="Output 3 2 2 2 2 3 2" xfId="38614" xr:uid="{00000000-0005-0000-0000-0000D8960000}"/>
    <cellStyle name="Output 3 2 2 2 2 4" xfId="38615" xr:uid="{00000000-0005-0000-0000-0000D9960000}"/>
    <cellStyle name="Output 3 2 2 2 20" xfId="38616" xr:uid="{00000000-0005-0000-0000-0000DA960000}"/>
    <cellStyle name="Output 3 2 2 2 20 2" xfId="38617" xr:uid="{00000000-0005-0000-0000-0000DB960000}"/>
    <cellStyle name="Output 3 2 2 2 20 2 2" xfId="38618" xr:uid="{00000000-0005-0000-0000-0000DC960000}"/>
    <cellStyle name="Output 3 2 2 2 20 3" xfId="38619" xr:uid="{00000000-0005-0000-0000-0000DD960000}"/>
    <cellStyle name="Output 3 2 2 2 21" xfId="38620" xr:uid="{00000000-0005-0000-0000-0000DE960000}"/>
    <cellStyle name="Output 3 2 2 2 21 2" xfId="38621" xr:uid="{00000000-0005-0000-0000-0000DF960000}"/>
    <cellStyle name="Output 3 2 2 2 22" xfId="38622" xr:uid="{00000000-0005-0000-0000-0000E0960000}"/>
    <cellStyle name="Output 3 2 2 2 23" xfId="38623" xr:uid="{00000000-0005-0000-0000-0000E1960000}"/>
    <cellStyle name="Output 3 2 2 2 3" xfId="38624" xr:uid="{00000000-0005-0000-0000-0000E2960000}"/>
    <cellStyle name="Output 3 2 2 2 3 2" xfId="38625" xr:uid="{00000000-0005-0000-0000-0000E3960000}"/>
    <cellStyle name="Output 3 2 2 2 3 2 2" xfId="38626" xr:uid="{00000000-0005-0000-0000-0000E4960000}"/>
    <cellStyle name="Output 3 2 2 2 3 3" xfId="38627" xr:uid="{00000000-0005-0000-0000-0000E5960000}"/>
    <cellStyle name="Output 3 2 2 2 3 4" xfId="38628" xr:uid="{00000000-0005-0000-0000-0000E6960000}"/>
    <cellStyle name="Output 3 2 2 2 4" xfId="38629" xr:uid="{00000000-0005-0000-0000-0000E7960000}"/>
    <cellStyle name="Output 3 2 2 2 4 2" xfId="38630" xr:uid="{00000000-0005-0000-0000-0000E8960000}"/>
    <cellStyle name="Output 3 2 2 2 4 2 2" xfId="38631" xr:uid="{00000000-0005-0000-0000-0000E9960000}"/>
    <cellStyle name="Output 3 2 2 2 4 3" xfId="38632" xr:uid="{00000000-0005-0000-0000-0000EA960000}"/>
    <cellStyle name="Output 3 2 2 2 4 4" xfId="38633" xr:uid="{00000000-0005-0000-0000-0000EB960000}"/>
    <cellStyle name="Output 3 2 2 2 5" xfId="38634" xr:uid="{00000000-0005-0000-0000-0000EC960000}"/>
    <cellStyle name="Output 3 2 2 2 5 2" xfId="38635" xr:uid="{00000000-0005-0000-0000-0000ED960000}"/>
    <cellStyle name="Output 3 2 2 2 5 2 2" xfId="38636" xr:uid="{00000000-0005-0000-0000-0000EE960000}"/>
    <cellStyle name="Output 3 2 2 2 5 3" xfId="38637" xr:uid="{00000000-0005-0000-0000-0000EF960000}"/>
    <cellStyle name="Output 3 2 2 2 6" xfId="38638" xr:uid="{00000000-0005-0000-0000-0000F0960000}"/>
    <cellStyle name="Output 3 2 2 2 6 2" xfId="38639" xr:uid="{00000000-0005-0000-0000-0000F1960000}"/>
    <cellStyle name="Output 3 2 2 2 6 2 2" xfId="38640" xr:uid="{00000000-0005-0000-0000-0000F2960000}"/>
    <cellStyle name="Output 3 2 2 2 6 3" xfId="38641" xr:uid="{00000000-0005-0000-0000-0000F3960000}"/>
    <cellStyle name="Output 3 2 2 2 7" xfId="38642" xr:uid="{00000000-0005-0000-0000-0000F4960000}"/>
    <cellStyle name="Output 3 2 2 2 7 2" xfId="38643" xr:uid="{00000000-0005-0000-0000-0000F5960000}"/>
    <cellStyle name="Output 3 2 2 2 7 2 2" xfId="38644" xr:uid="{00000000-0005-0000-0000-0000F6960000}"/>
    <cellStyle name="Output 3 2 2 2 7 3" xfId="38645" xr:uid="{00000000-0005-0000-0000-0000F7960000}"/>
    <cellStyle name="Output 3 2 2 2 8" xfId="38646" xr:uid="{00000000-0005-0000-0000-0000F8960000}"/>
    <cellStyle name="Output 3 2 2 2 8 2" xfId="38647" xr:uid="{00000000-0005-0000-0000-0000F9960000}"/>
    <cellStyle name="Output 3 2 2 2 8 2 2" xfId="38648" xr:uid="{00000000-0005-0000-0000-0000FA960000}"/>
    <cellStyle name="Output 3 2 2 2 8 3" xfId="38649" xr:uid="{00000000-0005-0000-0000-0000FB960000}"/>
    <cellStyle name="Output 3 2 2 2 9" xfId="38650" xr:uid="{00000000-0005-0000-0000-0000FC960000}"/>
    <cellStyle name="Output 3 2 2 2 9 2" xfId="38651" xr:uid="{00000000-0005-0000-0000-0000FD960000}"/>
    <cellStyle name="Output 3 2 2 2 9 2 2" xfId="38652" xr:uid="{00000000-0005-0000-0000-0000FE960000}"/>
    <cellStyle name="Output 3 2 2 2 9 3" xfId="38653" xr:uid="{00000000-0005-0000-0000-0000FF960000}"/>
    <cellStyle name="Output 3 2 2 20" xfId="38654" xr:uid="{00000000-0005-0000-0000-000000970000}"/>
    <cellStyle name="Output 3 2 2 3" xfId="38655" xr:uid="{00000000-0005-0000-0000-000001970000}"/>
    <cellStyle name="Output 3 2 2 3 2" xfId="38656" xr:uid="{00000000-0005-0000-0000-000002970000}"/>
    <cellStyle name="Output 3 2 2 3 2 2" xfId="38657" xr:uid="{00000000-0005-0000-0000-000003970000}"/>
    <cellStyle name="Output 3 2 2 3 2 3" xfId="38658" xr:uid="{00000000-0005-0000-0000-000004970000}"/>
    <cellStyle name="Output 3 2 2 3 3" xfId="38659" xr:uid="{00000000-0005-0000-0000-000005970000}"/>
    <cellStyle name="Output 3 2 2 3 3 2" xfId="38660" xr:uid="{00000000-0005-0000-0000-000006970000}"/>
    <cellStyle name="Output 3 2 2 3 4" xfId="38661" xr:uid="{00000000-0005-0000-0000-000007970000}"/>
    <cellStyle name="Output 3 2 2 4" xfId="38662" xr:uid="{00000000-0005-0000-0000-000008970000}"/>
    <cellStyle name="Output 3 2 2 4 2" xfId="38663" xr:uid="{00000000-0005-0000-0000-000009970000}"/>
    <cellStyle name="Output 3 2 2 4 2 2" xfId="38664" xr:uid="{00000000-0005-0000-0000-00000A970000}"/>
    <cellStyle name="Output 3 2 2 4 3" xfId="38665" xr:uid="{00000000-0005-0000-0000-00000B970000}"/>
    <cellStyle name="Output 3 2 2 4 4" xfId="38666" xr:uid="{00000000-0005-0000-0000-00000C970000}"/>
    <cellStyle name="Output 3 2 2 5" xfId="38667" xr:uid="{00000000-0005-0000-0000-00000D970000}"/>
    <cellStyle name="Output 3 2 2 5 2" xfId="38668" xr:uid="{00000000-0005-0000-0000-00000E970000}"/>
    <cellStyle name="Output 3 2 2 5 2 2" xfId="38669" xr:uid="{00000000-0005-0000-0000-00000F970000}"/>
    <cellStyle name="Output 3 2 2 5 3" xfId="38670" xr:uid="{00000000-0005-0000-0000-000010970000}"/>
    <cellStyle name="Output 3 2 2 5 4" xfId="38671" xr:uid="{00000000-0005-0000-0000-000011970000}"/>
    <cellStyle name="Output 3 2 2 6" xfId="38672" xr:uid="{00000000-0005-0000-0000-000012970000}"/>
    <cellStyle name="Output 3 2 2 6 2" xfId="38673" xr:uid="{00000000-0005-0000-0000-000013970000}"/>
    <cellStyle name="Output 3 2 2 6 2 2" xfId="38674" xr:uid="{00000000-0005-0000-0000-000014970000}"/>
    <cellStyle name="Output 3 2 2 6 3" xfId="38675" xr:uid="{00000000-0005-0000-0000-000015970000}"/>
    <cellStyle name="Output 3 2 2 7" xfId="38676" xr:uid="{00000000-0005-0000-0000-000016970000}"/>
    <cellStyle name="Output 3 2 2 7 2" xfId="38677" xr:uid="{00000000-0005-0000-0000-000017970000}"/>
    <cellStyle name="Output 3 2 2 7 2 2" xfId="38678" xr:uid="{00000000-0005-0000-0000-000018970000}"/>
    <cellStyle name="Output 3 2 2 7 3" xfId="38679" xr:uid="{00000000-0005-0000-0000-000019970000}"/>
    <cellStyle name="Output 3 2 2 8" xfId="38680" xr:uid="{00000000-0005-0000-0000-00001A970000}"/>
    <cellStyle name="Output 3 2 2 8 2" xfId="38681" xr:uid="{00000000-0005-0000-0000-00001B970000}"/>
    <cellStyle name="Output 3 2 2 8 2 2" xfId="38682" xr:uid="{00000000-0005-0000-0000-00001C970000}"/>
    <cellStyle name="Output 3 2 2 8 3" xfId="38683" xr:uid="{00000000-0005-0000-0000-00001D970000}"/>
    <cellStyle name="Output 3 2 2 9" xfId="38684" xr:uid="{00000000-0005-0000-0000-00001E970000}"/>
    <cellStyle name="Output 3 2 2 9 2" xfId="38685" xr:uid="{00000000-0005-0000-0000-00001F970000}"/>
    <cellStyle name="Output 3 2 2 9 2 2" xfId="38686" xr:uid="{00000000-0005-0000-0000-000020970000}"/>
    <cellStyle name="Output 3 2 2 9 3" xfId="38687" xr:uid="{00000000-0005-0000-0000-000021970000}"/>
    <cellStyle name="Output 3 2 20" xfId="38688" xr:uid="{00000000-0005-0000-0000-000022970000}"/>
    <cellStyle name="Output 3 2 20 2" xfId="38689" xr:uid="{00000000-0005-0000-0000-000023970000}"/>
    <cellStyle name="Output 3 2 20 2 2" xfId="38690" xr:uid="{00000000-0005-0000-0000-000024970000}"/>
    <cellStyle name="Output 3 2 20 3" xfId="38691" xr:uid="{00000000-0005-0000-0000-000025970000}"/>
    <cellStyle name="Output 3 2 21" xfId="38692" xr:uid="{00000000-0005-0000-0000-000026970000}"/>
    <cellStyle name="Output 3 2 21 2" xfId="38693" xr:uid="{00000000-0005-0000-0000-000027970000}"/>
    <cellStyle name="Output 3 2 22" xfId="38694" xr:uid="{00000000-0005-0000-0000-000028970000}"/>
    <cellStyle name="Output 3 2 23" xfId="38695" xr:uid="{00000000-0005-0000-0000-000029970000}"/>
    <cellStyle name="Output 3 2 3" xfId="38696" xr:uid="{00000000-0005-0000-0000-00002A970000}"/>
    <cellStyle name="Output 3 2 3 10" xfId="38697" xr:uid="{00000000-0005-0000-0000-00002B970000}"/>
    <cellStyle name="Output 3 2 3 10 2" xfId="38698" xr:uid="{00000000-0005-0000-0000-00002C970000}"/>
    <cellStyle name="Output 3 2 3 10 2 2" xfId="38699" xr:uid="{00000000-0005-0000-0000-00002D970000}"/>
    <cellStyle name="Output 3 2 3 10 3" xfId="38700" xr:uid="{00000000-0005-0000-0000-00002E970000}"/>
    <cellStyle name="Output 3 2 3 11" xfId="38701" xr:uid="{00000000-0005-0000-0000-00002F970000}"/>
    <cellStyle name="Output 3 2 3 11 2" xfId="38702" xr:uid="{00000000-0005-0000-0000-000030970000}"/>
    <cellStyle name="Output 3 2 3 11 2 2" xfId="38703" xr:uid="{00000000-0005-0000-0000-000031970000}"/>
    <cellStyle name="Output 3 2 3 11 3" xfId="38704" xr:uid="{00000000-0005-0000-0000-000032970000}"/>
    <cellStyle name="Output 3 2 3 12" xfId="38705" xr:uid="{00000000-0005-0000-0000-000033970000}"/>
    <cellStyle name="Output 3 2 3 12 2" xfId="38706" xr:uid="{00000000-0005-0000-0000-000034970000}"/>
    <cellStyle name="Output 3 2 3 12 2 2" xfId="38707" xr:uid="{00000000-0005-0000-0000-000035970000}"/>
    <cellStyle name="Output 3 2 3 12 3" xfId="38708" xr:uid="{00000000-0005-0000-0000-000036970000}"/>
    <cellStyle name="Output 3 2 3 13" xfId="38709" xr:uid="{00000000-0005-0000-0000-000037970000}"/>
    <cellStyle name="Output 3 2 3 13 2" xfId="38710" xr:uid="{00000000-0005-0000-0000-000038970000}"/>
    <cellStyle name="Output 3 2 3 13 2 2" xfId="38711" xr:uid="{00000000-0005-0000-0000-000039970000}"/>
    <cellStyle name="Output 3 2 3 13 3" xfId="38712" xr:uid="{00000000-0005-0000-0000-00003A970000}"/>
    <cellStyle name="Output 3 2 3 14" xfId="38713" xr:uid="{00000000-0005-0000-0000-00003B970000}"/>
    <cellStyle name="Output 3 2 3 14 2" xfId="38714" xr:uid="{00000000-0005-0000-0000-00003C970000}"/>
    <cellStyle name="Output 3 2 3 14 2 2" xfId="38715" xr:uid="{00000000-0005-0000-0000-00003D970000}"/>
    <cellStyle name="Output 3 2 3 14 3" xfId="38716" xr:uid="{00000000-0005-0000-0000-00003E970000}"/>
    <cellStyle name="Output 3 2 3 15" xfId="38717" xr:uid="{00000000-0005-0000-0000-00003F970000}"/>
    <cellStyle name="Output 3 2 3 15 2" xfId="38718" xr:uid="{00000000-0005-0000-0000-000040970000}"/>
    <cellStyle name="Output 3 2 3 15 2 2" xfId="38719" xr:uid="{00000000-0005-0000-0000-000041970000}"/>
    <cellStyle name="Output 3 2 3 15 3" xfId="38720" xr:uid="{00000000-0005-0000-0000-000042970000}"/>
    <cellStyle name="Output 3 2 3 16" xfId="38721" xr:uid="{00000000-0005-0000-0000-000043970000}"/>
    <cellStyle name="Output 3 2 3 16 2" xfId="38722" xr:uid="{00000000-0005-0000-0000-000044970000}"/>
    <cellStyle name="Output 3 2 3 16 2 2" xfId="38723" xr:uid="{00000000-0005-0000-0000-000045970000}"/>
    <cellStyle name="Output 3 2 3 16 3" xfId="38724" xr:uid="{00000000-0005-0000-0000-000046970000}"/>
    <cellStyle name="Output 3 2 3 17" xfId="38725" xr:uid="{00000000-0005-0000-0000-000047970000}"/>
    <cellStyle name="Output 3 2 3 17 2" xfId="38726" xr:uid="{00000000-0005-0000-0000-000048970000}"/>
    <cellStyle name="Output 3 2 3 17 2 2" xfId="38727" xr:uid="{00000000-0005-0000-0000-000049970000}"/>
    <cellStyle name="Output 3 2 3 17 3" xfId="38728" xr:uid="{00000000-0005-0000-0000-00004A970000}"/>
    <cellStyle name="Output 3 2 3 18" xfId="38729" xr:uid="{00000000-0005-0000-0000-00004B970000}"/>
    <cellStyle name="Output 3 2 3 18 2" xfId="38730" xr:uid="{00000000-0005-0000-0000-00004C970000}"/>
    <cellStyle name="Output 3 2 3 19" xfId="38731" xr:uid="{00000000-0005-0000-0000-00004D970000}"/>
    <cellStyle name="Output 3 2 3 2" xfId="38732" xr:uid="{00000000-0005-0000-0000-00004E970000}"/>
    <cellStyle name="Output 3 2 3 2 10" xfId="38733" xr:uid="{00000000-0005-0000-0000-00004F970000}"/>
    <cellStyle name="Output 3 2 3 2 10 2" xfId="38734" xr:uid="{00000000-0005-0000-0000-000050970000}"/>
    <cellStyle name="Output 3 2 3 2 10 2 2" xfId="38735" xr:uid="{00000000-0005-0000-0000-000051970000}"/>
    <cellStyle name="Output 3 2 3 2 10 3" xfId="38736" xr:uid="{00000000-0005-0000-0000-000052970000}"/>
    <cellStyle name="Output 3 2 3 2 11" xfId="38737" xr:uid="{00000000-0005-0000-0000-000053970000}"/>
    <cellStyle name="Output 3 2 3 2 11 2" xfId="38738" xr:uid="{00000000-0005-0000-0000-000054970000}"/>
    <cellStyle name="Output 3 2 3 2 11 2 2" xfId="38739" xr:uid="{00000000-0005-0000-0000-000055970000}"/>
    <cellStyle name="Output 3 2 3 2 11 3" xfId="38740" xr:uid="{00000000-0005-0000-0000-000056970000}"/>
    <cellStyle name="Output 3 2 3 2 12" xfId="38741" xr:uid="{00000000-0005-0000-0000-000057970000}"/>
    <cellStyle name="Output 3 2 3 2 12 2" xfId="38742" xr:uid="{00000000-0005-0000-0000-000058970000}"/>
    <cellStyle name="Output 3 2 3 2 12 2 2" xfId="38743" xr:uid="{00000000-0005-0000-0000-000059970000}"/>
    <cellStyle name="Output 3 2 3 2 12 3" xfId="38744" xr:uid="{00000000-0005-0000-0000-00005A970000}"/>
    <cellStyle name="Output 3 2 3 2 13" xfId="38745" xr:uid="{00000000-0005-0000-0000-00005B970000}"/>
    <cellStyle name="Output 3 2 3 2 13 2" xfId="38746" xr:uid="{00000000-0005-0000-0000-00005C970000}"/>
    <cellStyle name="Output 3 2 3 2 13 2 2" xfId="38747" xr:uid="{00000000-0005-0000-0000-00005D970000}"/>
    <cellStyle name="Output 3 2 3 2 13 3" xfId="38748" xr:uid="{00000000-0005-0000-0000-00005E970000}"/>
    <cellStyle name="Output 3 2 3 2 14" xfId="38749" xr:uid="{00000000-0005-0000-0000-00005F970000}"/>
    <cellStyle name="Output 3 2 3 2 14 2" xfId="38750" xr:uid="{00000000-0005-0000-0000-000060970000}"/>
    <cellStyle name="Output 3 2 3 2 14 2 2" xfId="38751" xr:uid="{00000000-0005-0000-0000-000061970000}"/>
    <cellStyle name="Output 3 2 3 2 14 3" xfId="38752" xr:uid="{00000000-0005-0000-0000-000062970000}"/>
    <cellStyle name="Output 3 2 3 2 15" xfId="38753" xr:uid="{00000000-0005-0000-0000-000063970000}"/>
    <cellStyle name="Output 3 2 3 2 15 2" xfId="38754" xr:uid="{00000000-0005-0000-0000-000064970000}"/>
    <cellStyle name="Output 3 2 3 2 15 2 2" xfId="38755" xr:uid="{00000000-0005-0000-0000-000065970000}"/>
    <cellStyle name="Output 3 2 3 2 15 3" xfId="38756" xr:uid="{00000000-0005-0000-0000-000066970000}"/>
    <cellStyle name="Output 3 2 3 2 16" xfId="38757" xr:uid="{00000000-0005-0000-0000-000067970000}"/>
    <cellStyle name="Output 3 2 3 2 16 2" xfId="38758" xr:uid="{00000000-0005-0000-0000-000068970000}"/>
    <cellStyle name="Output 3 2 3 2 16 2 2" xfId="38759" xr:uid="{00000000-0005-0000-0000-000069970000}"/>
    <cellStyle name="Output 3 2 3 2 16 3" xfId="38760" xr:uid="{00000000-0005-0000-0000-00006A970000}"/>
    <cellStyle name="Output 3 2 3 2 17" xfId="38761" xr:uid="{00000000-0005-0000-0000-00006B970000}"/>
    <cellStyle name="Output 3 2 3 2 17 2" xfId="38762" xr:uid="{00000000-0005-0000-0000-00006C970000}"/>
    <cellStyle name="Output 3 2 3 2 17 2 2" xfId="38763" xr:uid="{00000000-0005-0000-0000-00006D970000}"/>
    <cellStyle name="Output 3 2 3 2 17 3" xfId="38764" xr:uid="{00000000-0005-0000-0000-00006E970000}"/>
    <cellStyle name="Output 3 2 3 2 18" xfId="38765" xr:uid="{00000000-0005-0000-0000-00006F970000}"/>
    <cellStyle name="Output 3 2 3 2 18 2" xfId="38766" xr:uid="{00000000-0005-0000-0000-000070970000}"/>
    <cellStyle name="Output 3 2 3 2 18 2 2" xfId="38767" xr:uid="{00000000-0005-0000-0000-000071970000}"/>
    <cellStyle name="Output 3 2 3 2 18 3" xfId="38768" xr:uid="{00000000-0005-0000-0000-000072970000}"/>
    <cellStyle name="Output 3 2 3 2 19" xfId="38769" xr:uid="{00000000-0005-0000-0000-000073970000}"/>
    <cellStyle name="Output 3 2 3 2 19 2" xfId="38770" xr:uid="{00000000-0005-0000-0000-000074970000}"/>
    <cellStyle name="Output 3 2 3 2 19 2 2" xfId="38771" xr:uid="{00000000-0005-0000-0000-000075970000}"/>
    <cellStyle name="Output 3 2 3 2 19 3" xfId="38772" xr:uid="{00000000-0005-0000-0000-000076970000}"/>
    <cellStyle name="Output 3 2 3 2 2" xfId="38773" xr:uid="{00000000-0005-0000-0000-000077970000}"/>
    <cellStyle name="Output 3 2 3 2 2 2" xfId="38774" xr:uid="{00000000-0005-0000-0000-000078970000}"/>
    <cellStyle name="Output 3 2 3 2 2 2 2" xfId="38775" xr:uid="{00000000-0005-0000-0000-000079970000}"/>
    <cellStyle name="Output 3 2 3 2 2 3" xfId="38776" xr:uid="{00000000-0005-0000-0000-00007A970000}"/>
    <cellStyle name="Output 3 2 3 2 2 4" xfId="38777" xr:uid="{00000000-0005-0000-0000-00007B970000}"/>
    <cellStyle name="Output 3 2 3 2 20" xfId="38778" xr:uid="{00000000-0005-0000-0000-00007C970000}"/>
    <cellStyle name="Output 3 2 3 2 20 2" xfId="38779" xr:uid="{00000000-0005-0000-0000-00007D970000}"/>
    <cellStyle name="Output 3 2 3 2 20 2 2" xfId="38780" xr:uid="{00000000-0005-0000-0000-00007E970000}"/>
    <cellStyle name="Output 3 2 3 2 20 3" xfId="38781" xr:uid="{00000000-0005-0000-0000-00007F970000}"/>
    <cellStyle name="Output 3 2 3 2 21" xfId="38782" xr:uid="{00000000-0005-0000-0000-000080970000}"/>
    <cellStyle name="Output 3 2 3 2 21 2" xfId="38783" xr:uid="{00000000-0005-0000-0000-000081970000}"/>
    <cellStyle name="Output 3 2 3 2 22" xfId="38784" xr:uid="{00000000-0005-0000-0000-000082970000}"/>
    <cellStyle name="Output 3 2 3 2 23" xfId="38785" xr:uid="{00000000-0005-0000-0000-000083970000}"/>
    <cellStyle name="Output 3 2 3 2 3" xfId="38786" xr:uid="{00000000-0005-0000-0000-000084970000}"/>
    <cellStyle name="Output 3 2 3 2 3 2" xfId="38787" xr:uid="{00000000-0005-0000-0000-000085970000}"/>
    <cellStyle name="Output 3 2 3 2 3 2 2" xfId="38788" xr:uid="{00000000-0005-0000-0000-000086970000}"/>
    <cellStyle name="Output 3 2 3 2 3 3" xfId="38789" xr:uid="{00000000-0005-0000-0000-000087970000}"/>
    <cellStyle name="Output 3 2 3 2 3 4" xfId="38790" xr:uid="{00000000-0005-0000-0000-000088970000}"/>
    <cellStyle name="Output 3 2 3 2 4" xfId="38791" xr:uid="{00000000-0005-0000-0000-000089970000}"/>
    <cellStyle name="Output 3 2 3 2 4 2" xfId="38792" xr:uid="{00000000-0005-0000-0000-00008A970000}"/>
    <cellStyle name="Output 3 2 3 2 4 2 2" xfId="38793" xr:uid="{00000000-0005-0000-0000-00008B970000}"/>
    <cellStyle name="Output 3 2 3 2 4 3" xfId="38794" xr:uid="{00000000-0005-0000-0000-00008C970000}"/>
    <cellStyle name="Output 3 2 3 2 5" xfId="38795" xr:uid="{00000000-0005-0000-0000-00008D970000}"/>
    <cellStyle name="Output 3 2 3 2 5 2" xfId="38796" xr:uid="{00000000-0005-0000-0000-00008E970000}"/>
    <cellStyle name="Output 3 2 3 2 5 2 2" xfId="38797" xr:uid="{00000000-0005-0000-0000-00008F970000}"/>
    <cellStyle name="Output 3 2 3 2 5 3" xfId="38798" xr:uid="{00000000-0005-0000-0000-000090970000}"/>
    <cellStyle name="Output 3 2 3 2 6" xfId="38799" xr:uid="{00000000-0005-0000-0000-000091970000}"/>
    <cellStyle name="Output 3 2 3 2 6 2" xfId="38800" xr:uid="{00000000-0005-0000-0000-000092970000}"/>
    <cellStyle name="Output 3 2 3 2 6 2 2" xfId="38801" xr:uid="{00000000-0005-0000-0000-000093970000}"/>
    <cellStyle name="Output 3 2 3 2 6 3" xfId="38802" xr:uid="{00000000-0005-0000-0000-000094970000}"/>
    <cellStyle name="Output 3 2 3 2 7" xfId="38803" xr:uid="{00000000-0005-0000-0000-000095970000}"/>
    <cellStyle name="Output 3 2 3 2 7 2" xfId="38804" xr:uid="{00000000-0005-0000-0000-000096970000}"/>
    <cellStyle name="Output 3 2 3 2 7 2 2" xfId="38805" xr:uid="{00000000-0005-0000-0000-000097970000}"/>
    <cellStyle name="Output 3 2 3 2 7 3" xfId="38806" xr:uid="{00000000-0005-0000-0000-000098970000}"/>
    <cellStyle name="Output 3 2 3 2 8" xfId="38807" xr:uid="{00000000-0005-0000-0000-000099970000}"/>
    <cellStyle name="Output 3 2 3 2 8 2" xfId="38808" xr:uid="{00000000-0005-0000-0000-00009A970000}"/>
    <cellStyle name="Output 3 2 3 2 8 2 2" xfId="38809" xr:uid="{00000000-0005-0000-0000-00009B970000}"/>
    <cellStyle name="Output 3 2 3 2 8 3" xfId="38810" xr:uid="{00000000-0005-0000-0000-00009C970000}"/>
    <cellStyle name="Output 3 2 3 2 9" xfId="38811" xr:uid="{00000000-0005-0000-0000-00009D970000}"/>
    <cellStyle name="Output 3 2 3 2 9 2" xfId="38812" xr:uid="{00000000-0005-0000-0000-00009E970000}"/>
    <cellStyle name="Output 3 2 3 2 9 2 2" xfId="38813" xr:uid="{00000000-0005-0000-0000-00009F970000}"/>
    <cellStyle name="Output 3 2 3 2 9 3" xfId="38814" xr:uid="{00000000-0005-0000-0000-0000A0970000}"/>
    <cellStyle name="Output 3 2 3 20" xfId="38815" xr:uid="{00000000-0005-0000-0000-0000A1970000}"/>
    <cellStyle name="Output 3 2 3 3" xfId="38816" xr:uid="{00000000-0005-0000-0000-0000A2970000}"/>
    <cellStyle name="Output 3 2 3 3 2" xfId="38817" xr:uid="{00000000-0005-0000-0000-0000A3970000}"/>
    <cellStyle name="Output 3 2 3 3 2 2" xfId="38818" xr:uid="{00000000-0005-0000-0000-0000A4970000}"/>
    <cellStyle name="Output 3 2 3 3 3" xfId="38819" xr:uid="{00000000-0005-0000-0000-0000A5970000}"/>
    <cellStyle name="Output 3 2 3 3 4" xfId="38820" xr:uid="{00000000-0005-0000-0000-0000A6970000}"/>
    <cellStyle name="Output 3 2 3 4" xfId="38821" xr:uid="{00000000-0005-0000-0000-0000A7970000}"/>
    <cellStyle name="Output 3 2 3 4 2" xfId="38822" xr:uid="{00000000-0005-0000-0000-0000A8970000}"/>
    <cellStyle name="Output 3 2 3 4 2 2" xfId="38823" xr:uid="{00000000-0005-0000-0000-0000A9970000}"/>
    <cellStyle name="Output 3 2 3 4 3" xfId="38824" xr:uid="{00000000-0005-0000-0000-0000AA970000}"/>
    <cellStyle name="Output 3 2 3 4 4" xfId="38825" xr:uid="{00000000-0005-0000-0000-0000AB970000}"/>
    <cellStyle name="Output 3 2 3 5" xfId="38826" xr:uid="{00000000-0005-0000-0000-0000AC970000}"/>
    <cellStyle name="Output 3 2 3 5 2" xfId="38827" xr:uid="{00000000-0005-0000-0000-0000AD970000}"/>
    <cellStyle name="Output 3 2 3 5 2 2" xfId="38828" xr:uid="{00000000-0005-0000-0000-0000AE970000}"/>
    <cellStyle name="Output 3 2 3 5 3" xfId="38829" xr:uid="{00000000-0005-0000-0000-0000AF970000}"/>
    <cellStyle name="Output 3 2 3 6" xfId="38830" xr:uid="{00000000-0005-0000-0000-0000B0970000}"/>
    <cellStyle name="Output 3 2 3 6 2" xfId="38831" xr:uid="{00000000-0005-0000-0000-0000B1970000}"/>
    <cellStyle name="Output 3 2 3 6 2 2" xfId="38832" xr:uid="{00000000-0005-0000-0000-0000B2970000}"/>
    <cellStyle name="Output 3 2 3 6 3" xfId="38833" xr:uid="{00000000-0005-0000-0000-0000B3970000}"/>
    <cellStyle name="Output 3 2 3 7" xfId="38834" xr:uid="{00000000-0005-0000-0000-0000B4970000}"/>
    <cellStyle name="Output 3 2 3 7 2" xfId="38835" xr:uid="{00000000-0005-0000-0000-0000B5970000}"/>
    <cellStyle name="Output 3 2 3 7 2 2" xfId="38836" xr:uid="{00000000-0005-0000-0000-0000B6970000}"/>
    <cellStyle name="Output 3 2 3 7 3" xfId="38837" xr:uid="{00000000-0005-0000-0000-0000B7970000}"/>
    <cellStyle name="Output 3 2 3 8" xfId="38838" xr:uid="{00000000-0005-0000-0000-0000B8970000}"/>
    <cellStyle name="Output 3 2 3 8 2" xfId="38839" xr:uid="{00000000-0005-0000-0000-0000B9970000}"/>
    <cellStyle name="Output 3 2 3 8 2 2" xfId="38840" xr:uid="{00000000-0005-0000-0000-0000BA970000}"/>
    <cellStyle name="Output 3 2 3 8 3" xfId="38841" xr:uid="{00000000-0005-0000-0000-0000BB970000}"/>
    <cellStyle name="Output 3 2 3 9" xfId="38842" xr:uid="{00000000-0005-0000-0000-0000BC970000}"/>
    <cellStyle name="Output 3 2 3 9 2" xfId="38843" xr:uid="{00000000-0005-0000-0000-0000BD970000}"/>
    <cellStyle name="Output 3 2 3 9 2 2" xfId="38844" xr:uid="{00000000-0005-0000-0000-0000BE970000}"/>
    <cellStyle name="Output 3 2 3 9 3" xfId="38845" xr:uid="{00000000-0005-0000-0000-0000BF970000}"/>
    <cellStyle name="Output 3 2 4" xfId="38846" xr:uid="{00000000-0005-0000-0000-0000C0970000}"/>
    <cellStyle name="Output 3 2 4 10" xfId="38847" xr:uid="{00000000-0005-0000-0000-0000C1970000}"/>
    <cellStyle name="Output 3 2 4 10 2" xfId="38848" xr:uid="{00000000-0005-0000-0000-0000C2970000}"/>
    <cellStyle name="Output 3 2 4 10 2 2" xfId="38849" xr:uid="{00000000-0005-0000-0000-0000C3970000}"/>
    <cellStyle name="Output 3 2 4 10 3" xfId="38850" xr:uid="{00000000-0005-0000-0000-0000C4970000}"/>
    <cellStyle name="Output 3 2 4 11" xfId="38851" xr:uid="{00000000-0005-0000-0000-0000C5970000}"/>
    <cellStyle name="Output 3 2 4 11 2" xfId="38852" xr:uid="{00000000-0005-0000-0000-0000C6970000}"/>
    <cellStyle name="Output 3 2 4 11 2 2" xfId="38853" xr:uid="{00000000-0005-0000-0000-0000C7970000}"/>
    <cellStyle name="Output 3 2 4 11 3" xfId="38854" xr:uid="{00000000-0005-0000-0000-0000C8970000}"/>
    <cellStyle name="Output 3 2 4 12" xfId="38855" xr:uid="{00000000-0005-0000-0000-0000C9970000}"/>
    <cellStyle name="Output 3 2 4 12 2" xfId="38856" xr:uid="{00000000-0005-0000-0000-0000CA970000}"/>
    <cellStyle name="Output 3 2 4 12 2 2" xfId="38857" xr:uid="{00000000-0005-0000-0000-0000CB970000}"/>
    <cellStyle name="Output 3 2 4 12 3" xfId="38858" xr:uid="{00000000-0005-0000-0000-0000CC970000}"/>
    <cellStyle name="Output 3 2 4 13" xfId="38859" xr:uid="{00000000-0005-0000-0000-0000CD970000}"/>
    <cellStyle name="Output 3 2 4 13 2" xfId="38860" xr:uid="{00000000-0005-0000-0000-0000CE970000}"/>
    <cellStyle name="Output 3 2 4 13 2 2" xfId="38861" xr:uid="{00000000-0005-0000-0000-0000CF970000}"/>
    <cellStyle name="Output 3 2 4 13 3" xfId="38862" xr:uid="{00000000-0005-0000-0000-0000D0970000}"/>
    <cellStyle name="Output 3 2 4 14" xfId="38863" xr:uid="{00000000-0005-0000-0000-0000D1970000}"/>
    <cellStyle name="Output 3 2 4 14 2" xfId="38864" xr:uid="{00000000-0005-0000-0000-0000D2970000}"/>
    <cellStyle name="Output 3 2 4 14 2 2" xfId="38865" xr:uid="{00000000-0005-0000-0000-0000D3970000}"/>
    <cellStyle name="Output 3 2 4 14 3" xfId="38866" xr:uid="{00000000-0005-0000-0000-0000D4970000}"/>
    <cellStyle name="Output 3 2 4 15" xfId="38867" xr:uid="{00000000-0005-0000-0000-0000D5970000}"/>
    <cellStyle name="Output 3 2 4 15 2" xfId="38868" xr:uid="{00000000-0005-0000-0000-0000D6970000}"/>
    <cellStyle name="Output 3 2 4 15 2 2" xfId="38869" xr:uid="{00000000-0005-0000-0000-0000D7970000}"/>
    <cellStyle name="Output 3 2 4 15 3" xfId="38870" xr:uid="{00000000-0005-0000-0000-0000D8970000}"/>
    <cellStyle name="Output 3 2 4 16" xfId="38871" xr:uid="{00000000-0005-0000-0000-0000D9970000}"/>
    <cellStyle name="Output 3 2 4 16 2" xfId="38872" xr:uid="{00000000-0005-0000-0000-0000DA970000}"/>
    <cellStyle name="Output 3 2 4 16 2 2" xfId="38873" xr:uid="{00000000-0005-0000-0000-0000DB970000}"/>
    <cellStyle name="Output 3 2 4 16 3" xfId="38874" xr:uid="{00000000-0005-0000-0000-0000DC970000}"/>
    <cellStyle name="Output 3 2 4 17" xfId="38875" xr:uid="{00000000-0005-0000-0000-0000DD970000}"/>
    <cellStyle name="Output 3 2 4 17 2" xfId="38876" xr:uid="{00000000-0005-0000-0000-0000DE970000}"/>
    <cellStyle name="Output 3 2 4 17 2 2" xfId="38877" xr:uid="{00000000-0005-0000-0000-0000DF970000}"/>
    <cellStyle name="Output 3 2 4 17 3" xfId="38878" xr:uid="{00000000-0005-0000-0000-0000E0970000}"/>
    <cellStyle name="Output 3 2 4 18" xfId="38879" xr:uid="{00000000-0005-0000-0000-0000E1970000}"/>
    <cellStyle name="Output 3 2 4 18 2" xfId="38880" xr:uid="{00000000-0005-0000-0000-0000E2970000}"/>
    <cellStyle name="Output 3 2 4 18 2 2" xfId="38881" xr:uid="{00000000-0005-0000-0000-0000E3970000}"/>
    <cellStyle name="Output 3 2 4 18 3" xfId="38882" xr:uid="{00000000-0005-0000-0000-0000E4970000}"/>
    <cellStyle name="Output 3 2 4 19" xfId="38883" xr:uid="{00000000-0005-0000-0000-0000E5970000}"/>
    <cellStyle name="Output 3 2 4 19 2" xfId="38884" xr:uid="{00000000-0005-0000-0000-0000E6970000}"/>
    <cellStyle name="Output 3 2 4 19 2 2" xfId="38885" xr:uid="{00000000-0005-0000-0000-0000E7970000}"/>
    <cellStyle name="Output 3 2 4 19 3" xfId="38886" xr:uid="{00000000-0005-0000-0000-0000E8970000}"/>
    <cellStyle name="Output 3 2 4 2" xfId="38887" xr:uid="{00000000-0005-0000-0000-0000E9970000}"/>
    <cellStyle name="Output 3 2 4 2 10" xfId="38888" xr:uid="{00000000-0005-0000-0000-0000EA970000}"/>
    <cellStyle name="Output 3 2 4 2 10 2" xfId="38889" xr:uid="{00000000-0005-0000-0000-0000EB970000}"/>
    <cellStyle name="Output 3 2 4 2 10 2 2" xfId="38890" xr:uid="{00000000-0005-0000-0000-0000EC970000}"/>
    <cellStyle name="Output 3 2 4 2 10 3" xfId="38891" xr:uid="{00000000-0005-0000-0000-0000ED970000}"/>
    <cellStyle name="Output 3 2 4 2 11" xfId="38892" xr:uid="{00000000-0005-0000-0000-0000EE970000}"/>
    <cellStyle name="Output 3 2 4 2 11 2" xfId="38893" xr:uid="{00000000-0005-0000-0000-0000EF970000}"/>
    <cellStyle name="Output 3 2 4 2 11 2 2" xfId="38894" xr:uid="{00000000-0005-0000-0000-0000F0970000}"/>
    <cellStyle name="Output 3 2 4 2 11 3" xfId="38895" xr:uid="{00000000-0005-0000-0000-0000F1970000}"/>
    <cellStyle name="Output 3 2 4 2 12" xfId="38896" xr:uid="{00000000-0005-0000-0000-0000F2970000}"/>
    <cellStyle name="Output 3 2 4 2 12 2" xfId="38897" xr:uid="{00000000-0005-0000-0000-0000F3970000}"/>
    <cellStyle name="Output 3 2 4 2 12 2 2" xfId="38898" xr:uid="{00000000-0005-0000-0000-0000F4970000}"/>
    <cellStyle name="Output 3 2 4 2 12 3" xfId="38899" xr:uid="{00000000-0005-0000-0000-0000F5970000}"/>
    <cellStyle name="Output 3 2 4 2 13" xfId="38900" xr:uid="{00000000-0005-0000-0000-0000F6970000}"/>
    <cellStyle name="Output 3 2 4 2 13 2" xfId="38901" xr:uid="{00000000-0005-0000-0000-0000F7970000}"/>
    <cellStyle name="Output 3 2 4 2 13 2 2" xfId="38902" xr:uid="{00000000-0005-0000-0000-0000F8970000}"/>
    <cellStyle name="Output 3 2 4 2 13 3" xfId="38903" xr:uid="{00000000-0005-0000-0000-0000F9970000}"/>
    <cellStyle name="Output 3 2 4 2 14" xfId="38904" xr:uid="{00000000-0005-0000-0000-0000FA970000}"/>
    <cellStyle name="Output 3 2 4 2 14 2" xfId="38905" xr:uid="{00000000-0005-0000-0000-0000FB970000}"/>
    <cellStyle name="Output 3 2 4 2 14 2 2" xfId="38906" xr:uid="{00000000-0005-0000-0000-0000FC970000}"/>
    <cellStyle name="Output 3 2 4 2 14 3" xfId="38907" xr:uid="{00000000-0005-0000-0000-0000FD970000}"/>
    <cellStyle name="Output 3 2 4 2 15" xfId="38908" xr:uid="{00000000-0005-0000-0000-0000FE970000}"/>
    <cellStyle name="Output 3 2 4 2 15 2" xfId="38909" xr:uid="{00000000-0005-0000-0000-0000FF970000}"/>
    <cellStyle name="Output 3 2 4 2 15 2 2" xfId="38910" xr:uid="{00000000-0005-0000-0000-000000980000}"/>
    <cellStyle name="Output 3 2 4 2 15 3" xfId="38911" xr:uid="{00000000-0005-0000-0000-000001980000}"/>
    <cellStyle name="Output 3 2 4 2 16" xfId="38912" xr:uid="{00000000-0005-0000-0000-000002980000}"/>
    <cellStyle name="Output 3 2 4 2 16 2" xfId="38913" xr:uid="{00000000-0005-0000-0000-000003980000}"/>
    <cellStyle name="Output 3 2 4 2 16 2 2" xfId="38914" xr:uid="{00000000-0005-0000-0000-000004980000}"/>
    <cellStyle name="Output 3 2 4 2 16 3" xfId="38915" xr:uid="{00000000-0005-0000-0000-000005980000}"/>
    <cellStyle name="Output 3 2 4 2 17" xfId="38916" xr:uid="{00000000-0005-0000-0000-000006980000}"/>
    <cellStyle name="Output 3 2 4 2 17 2" xfId="38917" xr:uid="{00000000-0005-0000-0000-000007980000}"/>
    <cellStyle name="Output 3 2 4 2 17 2 2" xfId="38918" xr:uid="{00000000-0005-0000-0000-000008980000}"/>
    <cellStyle name="Output 3 2 4 2 17 3" xfId="38919" xr:uid="{00000000-0005-0000-0000-000009980000}"/>
    <cellStyle name="Output 3 2 4 2 18" xfId="38920" xr:uid="{00000000-0005-0000-0000-00000A980000}"/>
    <cellStyle name="Output 3 2 4 2 18 2" xfId="38921" xr:uid="{00000000-0005-0000-0000-00000B980000}"/>
    <cellStyle name="Output 3 2 4 2 18 2 2" xfId="38922" xr:uid="{00000000-0005-0000-0000-00000C980000}"/>
    <cellStyle name="Output 3 2 4 2 18 3" xfId="38923" xr:uid="{00000000-0005-0000-0000-00000D980000}"/>
    <cellStyle name="Output 3 2 4 2 19" xfId="38924" xr:uid="{00000000-0005-0000-0000-00000E980000}"/>
    <cellStyle name="Output 3 2 4 2 19 2" xfId="38925" xr:uid="{00000000-0005-0000-0000-00000F980000}"/>
    <cellStyle name="Output 3 2 4 2 19 2 2" xfId="38926" xr:uid="{00000000-0005-0000-0000-000010980000}"/>
    <cellStyle name="Output 3 2 4 2 19 3" xfId="38927" xr:uid="{00000000-0005-0000-0000-000011980000}"/>
    <cellStyle name="Output 3 2 4 2 2" xfId="38928" xr:uid="{00000000-0005-0000-0000-000012980000}"/>
    <cellStyle name="Output 3 2 4 2 2 2" xfId="38929" xr:uid="{00000000-0005-0000-0000-000013980000}"/>
    <cellStyle name="Output 3 2 4 2 2 2 2" xfId="38930" xr:uid="{00000000-0005-0000-0000-000014980000}"/>
    <cellStyle name="Output 3 2 4 2 2 3" xfId="38931" xr:uid="{00000000-0005-0000-0000-000015980000}"/>
    <cellStyle name="Output 3 2 4 2 2 4" xfId="38932" xr:uid="{00000000-0005-0000-0000-000016980000}"/>
    <cellStyle name="Output 3 2 4 2 20" xfId="38933" xr:uid="{00000000-0005-0000-0000-000017980000}"/>
    <cellStyle name="Output 3 2 4 2 20 2" xfId="38934" xr:uid="{00000000-0005-0000-0000-000018980000}"/>
    <cellStyle name="Output 3 2 4 2 20 2 2" xfId="38935" xr:uid="{00000000-0005-0000-0000-000019980000}"/>
    <cellStyle name="Output 3 2 4 2 20 3" xfId="38936" xr:uid="{00000000-0005-0000-0000-00001A980000}"/>
    <cellStyle name="Output 3 2 4 2 21" xfId="38937" xr:uid="{00000000-0005-0000-0000-00001B980000}"/>
    <cellStyle name="Output 3 2 4 2 21 2" xfId="38938" xr:uid="{00000000-0005-0000-0000-00001C980000}"/>
    <cellStyle name="Output 3 2 4 2 22" xfId="38939" xr:uid="{00000000-0005-0000-0000-00001D980000}"/>
    <cellStyle name="Output 3 2 4 2 23" xfId="38940" xr:uid="{00000000-0005-0000-0000-00001E980000}"/>
    <cellStyle name="Output 3 2 4 2 3" xfId="38941" xr:uid="{00000000-0005-0000-0000-00001F980000}"/>
    <cellStyle name="Output 3 2 4 2 3 2" xfId="38942" xr:uid="{00000000-0005-0000-0000-000020980000}"/>
    <cellStyle name="Output 3 2 4 2 3 2 2" xfId="38943" xr:uid="{00000000-0005-0000-0000-000021980000}"/>
    <cellStyle name="Output 3 2 4 2 3 3" xfId="38944" xr:uid="{00000000-0005-0000-0000-000022980000}"/>
    <cellStyle name="Output 3 2 4 2 4" xfId="38945" xr:uid="{00000000-0005-0000-0000-000023980000}"/>
    <cellStyle name="Output 3 2 4 2 4 2" xfId="38946" xr:uid="{00000000-0005-0000-0000-000024980000}"/>
    <cellStyle name="Output 3 2 4 2 4 2 2" xfId="38947" xr:uid="{00000000-0005-0000-0000-000025980000}"/>
    <cellStyle name="Output 3 2 4 2 4 3" xfId="38948" xr:uid="{00000000-0005-0000-0000-000026980000}"/>
    <cellStyle name="Output 3 2 4 2 5" xfId="38949" xr:uid="{00000000-0005-0000-0000-000027980000}"/>
    <cellStyle name="Output 3 2 4 2 5 2" xfId="38950" xr:uid="{00000000-0005-0000-0000-000028980000}"/>
    <cellStyle name="Output 3 2 4 2 5 2 2" xfId="38951" xr:uid="{00000000-0005-0000-0000-000029980000}"/>
    <cellStyle name="Output 3 2 4 2 5 3" xfId="38952" xr:uid="{00000000-0005-0000-0000-00002A980000}"/>
    <cellStyle name="Output 3 2 4 2 6" xfId="38953" xr:uid="{00000000-0005-0000-0000-00002B980000}"/>
    <cellStyle name="Output 3 2 4 2 6 2" xfId="38954" xr:uid="{00000000-0005-0000-0000-00002C980000}"/>
    <cellStyle name="Output 3 2 4 2 6 2 2" xfId="38955" xr:uid="{00000000-0005-0000-0000-00002D980000}"/>
    <cellStyle name="Output 3 2 4 2 6 3" xfId="38956" xr:uid="{00000000-0005-0000-0000-00002E980000}"/>
    <cellStyle name="Output 3 2 4 2 7" xfId="38957" xr:uid="{00000000-0005-0000-0000-00002F980000}"/>
    <cellStyle name="Output 3 2 4 2 7 2" xfId="38958" xr:uid="{00000000-0005-0000-0000-000030980000}"/>
    <cellStyle name="Output 3 2 4 2 7 2 2" xfId="38959" xr:uid="{00000000-0005-0000-0000-000031980000}"/>
    <cellStyle name="Output 3 2 4 2 7 3" xfId="38960" xr:uid="{00000000-0005-0000-0000-000032980000}"/>
    <cellStyle name="Output 3 2 4 2 8" xfId="38961" xr:uid="{00000000-0005-0000-0000-000033980000}"/>
    <cellStyle name="Output 3 2 4 2 8 2" xfId="38962" xr:uid="{00000000-0005-0000-0000-000034980000}"/>
    <cellStyle name="Output 3 2 4 2 8 2 2" xfId="38963" xr:uid="{00000000-0005-0000-0000-000035980000}"/>
    <cellStyle name="Output 3 2 4 2 8 3" xfId="38964" xr:uid="{00000000-0005-0000-0000-000036980000}"/>
    <cellStyle name="Output 3 2 4 2 9" xfId="38965" xr:uid="{00000000-0005-0000-0000-000037980000}"/>
    <cellStyle name="Output 3 2 4 2 9 2" xfId="38966" xr:uid="{00000000-0005-0000-0000-000038980000}"/>
    <cellStyle name="Output 3 2 4 2 9 2 2" xfId="38967" xr:uid="{00000000-0005-0000-0000-000039980000}"/>
    <cellStyle name="Output 3 2 4 2 9 3" xfId="38968" xr:uid="{00000000-0005-0000-0000-00003A980000}"/>
    <cellStyle name="Output 3 2 4 20" xfId="38969" xr:uid="{00000000-0005-0000-0000-00003B980000}"/>
    <cellStyle name="Output 3 2 4 20 2" xfId="38970" xr:uid="{00000000-0005-0000-0000-00003C980000}"/>
    <cellStyle name="Output 3 2 4 20 2 2" xfId="38971" xr:uid="{00000000-0005-0000-0000-00003D980000}"/>
    <cellStyle name="Output 3 2 4 20 3" xfId="38972" xr:uid="{00000000-0005-0000-0000-00003E980000}"/>
    <cellStyle name="Output 3 2 4 21" xfId="38973" xr:uid="{00000000-0005-0000-0000-00003F980000}"/>
    <cellStyle name="Output 3 2 4 21 2" xfId="38974" xr:uid="{00000000-0005-0000-0000-000040980000}"/>
    <cellStyle name="Output 3 2 4 21 2 2" xfId="38975" xr:uid="{00000000-0005-0000-0000-000041980000}"/>
    <cellStyle name="Output 3 2 4 21 3" xfId="38976" xr:uid="{00000000-0005-0000-0000-000042980000}"/>
    <cellStyle name="Output 3 2 4 22" xfId="38977" xr:uid="{00000000-0005-0000-0000-000043980000}"/>
    <cellStyle name="Output 3 2 4 22 2" xfId="38978" xr:uid="{00000000-0005-0000-0000-000044980000}"/>
    <cellStyle name="Output 3 2 4 23" xfId="38979" xr:uid="{00000000-0005-0000-0000-000045980000}"/>
    <cellStyle name="Output 3 2 4 24" xfId="38980" xr:uid="{00000000-0005-0000-0000-000046980000}"/>
    <cellStyle name="Output 3 2 4 3" xfId="38981" xr:uid="{00000000-0005-0000-0000-000047980000}"/>
    <cellStyle name="Output 3 2 4 3 2" xfId="38982" xr:uid="{00000000-0005-0000-0000-000048980000}"/>
    <cellStyle name="Output 3 2 4 3 2 2" xfId="38983" xr:uid="{00000000-0005-0000-0000-000049980000}"/>
    <cellStyle name="Output 3 2 4 3 3" xfId="38984" xr:uid="{00000000-0005-0000-0000-00004A980000}"/>
    <cellStyle name="Output 3 2 4 3 4" xfId="38985" xr:uid="{00000000-0005-0000-0000-00004B980000}"/>
    <cellStyle name="Output 3 2 4 4" xfId="38986" xr:uid="{00000000-0005-0000-0000-00004C980000}"/>
    <cellStyle name="Output 3 2 4 4 2" xfId="38987" xr:uid="{00000000-0005-0000-0000-00004D980000}"/>
    <cellStyle name="Output 3 2 4 4 2 2" xfId="38988" xr:uid="{00000000-0005-0000-0000-00004E980000}"/>
    <cellStyle name="Output 3 2 4 4 3" xfId="38989" xr:uid="{00000000-0005-0000-0000-00004F980000}"/>
    <cellStyle name="Output 3 2 4 4 4" xfId="38990" xr:uid="{00000000-0005-0000-0000-000050980000}"/>
    <cellStyle name="Output 3 2 4 5" xfId="38991" xr:uid="{00000000-0005-0000-0000-000051980000}"/>
    <cellStyle name="Output 3 2 4 5 2" xfId="38992" xr:uid="{00000000-0005-0000-0000-000052980000}"/>
    <cellStyle name="Output 3 2 4 5 2 2" xfId="38993" xr:uid="{00000000-0005-0000-0000-000053980000}"/>
    <cellStyle name="Output 3 2 4 5 3" xfId="38994" xr:uid="{00000000-0005-0000-0000-000054980000}"/>
    <cellStyle name="Output 3 2 4 6" xfId="38995" xr:uid="{00000000-0005-0000-0000-000055980000}"/>
    <cellStyle name="Output 3 2 4 6 2" xfId="38996" xr:uid="{00000000-0005-0000-0000-000056980000}"/>
    <cellStyle name="Output 3 2 4 6 2 2" xfId="38997" xr:uid="{00000000-0005-0000-0000-000057980000}"/>
    <cellStyle name="Output 3 2 4 6 3" xfId="38998" xr:uid="{00000000-0005-0000-0000-000058980000}"/>
    <cellStyle name="Output 3 2 4 7" xfId="38999" xr:uid="{00000000-0005-0000-0000-000059980000}"/>
    <cellStyle name="Output 3 2 4 7 2" xfId="39000" xr:uid="{00000000-0005-0000-0000-00005A980000}"/>
    <cellStyle name="Output 3 2 4 7 2 2" xfId="39001" xr:uid="{00000000-0005-0000-0000-00005B980000}"/>
    <cellStyle name="Output 3 2 4 7 3" xfId="39002" xr:uid="{00000000-0005-0000-0000-00005C980000}"/>
    <cellStyle name="Output 3 2 4 8" xfId="39003" xr:uid="{00000000-0005-0000-0000-00005D980000}"/>
    <cellStyle name="Output 3 2 4 8 2" xfId="39004" xr:uid="{00000000-0005-0000-0000-00005E980000}"/>
    <cellStyle name="Output 3 2 4 8 2 2" xfId="39005" xr:uid="{00000000-0005-0000-0000-00005F980000}"/>
    <cellStyle name="Output 3 2 4 8 3" xfId="39006" xr:uid="{00000000-0005-0000-0000-000060980000}"/>
    <cellStyle name="Output 3 2 4 9" xfId="39007" xr:uid="{00000000-0005-0000-0000-000061980000}"/>
    <cellStyle name="Output 3 2 4 9 2" xfId="39008" xr:uid="{00000000-0005-0000-0000-000062980000}"/>
    <cellStyle name="Output 3 2 4 9 2 2" xfId="39009" xr:uid="{00000000-0005-0000-0000-000063980000}"/>
    <cellStyle name="Output 3 2 4 9 3" xfId="39010" xr:uid="{00000000-0005-0000-0000-000064980000}"/>
    <cellStyle name="Output 3 2 5" xfId="39011" xr:uid="{00000000-0005-0000-0000-000065980000}"/>
    <cellStyle name="Output 3 2 5 10" xfId="39012" xr:uid="{00000000-0005-0000-0000-000066980000}"/>
    <cellStyle name="Output 3 2 5 10 2" xfId="39013" xr:uid="{00000000-0005-0000-0000-000067980000}"/>
    <cellStyle name="Output 3 2 5 10 2 2" xfId="39014" xr:uid="{00000000-0005-0000-0000-000068980000}"/>
    <cellStyle name="Output 3 2 5 10 3" xfId="39015" xr:uid="{00000000-0005-0000-0000-000069980000}"/>
    <cellStyle name="Output 3 2 5 11" xfId="39016" xr:uid="{00000000-0005-0000-0000-00006A980000}"/>
    <cellStyle name="Output 3 2 5 11 2" xfId="39017" xr:uid="{00000000-0005-0000-0000-00006B980000}"/>
    <cellStyle name="Output 3 2 5 11 2 2" xfId="39018" xr:uid="{00000000-0005-0000-0000-00006C980000}"/>
    <cellStyle name="Output 3 2 5 11 3" xfId="39019" xr:uid="{00000000-0005-0000-0000-00006D980000}"/>
    <cellStyle name="Output 3 2 5 12" xfId="39020" xr:uid="{00000000-0005-0000-0000-00006E980000}"/>
    <cellStyle name="Output 3 2 5 12 2" xfId="39021" xr:uid="{00000000-0005-0000-0000-00006F980000}"/>
    <cellStyle name="Output 3 2 5 12 2 2" xfId="39022" xr:uid="{00000000-0005-0000-0000-000070980000}"/>
    <cellStyle name="Output 3 2 5 12 3" xfId="39023" xr:uid="{00000000-0005-0000-0000-000071980000}"/>
    <cellStyle name="Output 3 2 5 13" xfId="39024" xr:uid="{00000000-0005-0000-0000-000072980000}"/>
    <cellStyle name="Output 3 2 5 13 2" xfId="39025" xr:uid="{00000000-0005-0000-0000-000073980000}"/>
    <cellStyle name="Output 3 2 5 13 2 2" xfId="39026" xr:uid="{00000000-0005-0000-0000-000074980000}"/>
    <cellStyle name="Output 3 2 5 13 3" xfId="39027" xr:uid="{00000000-0005-0000-0000-000075980000}"/>
    <cellStyle name="Output 3 2 5 14" xfId="39028" xr:uid="{00000000-0005-0000-0000-000076980000}"/>
    <cellStyle name="Output 3 2 5 14 2" xfId="39029" xr:uid="{00000000-0005-0000-0000-000077980000}"/>
    <cellStyle name="Output 3 2 5 14 2 2" xfId="39030" xr:uid="{00000000-0005-0000-0000-000078980000}"/>
    <cellStyle name="Output 3 2 5 14 3" xfId="39031" xr:uid="{00000000-0005-0000-0000-000079980000}"/>
    <cellStyle name="Output 3 2 5 15" xfId="39032" xr:uid="{00000000-0005-0000-0000-00007A980000}"/>
    <cellStyle name="Output 3 2 5 15 2" xfId="39033" xr:uid="{00000000-0005-0000-0000-00007B980000}"/>
    <cellStyle name="Output 3 2 5 15 2 2" xfId="39034" xr:uid="{00000000-0005-0000-0000-00007C980000}"/>
    <cellStyle name="Output 3 2 5 15 3" xfId="39035" xr:uid="{00000000-0005-0000-0000-00007D980000}"/>
    <cellStyle name="Output 3 2 5 16" xfId="39036" xr:uid="{00000000-0005-0000-0000-00007E980000}"/>
    <cellStyle name="Output 3 2 5 16 2" xfId="39037" xr:uid="{00000000-0005-0000-0000-00007F980000}"/>
    <cellStyle name="Output 3 2 5 16 2 2" xfId="39038" xr:uid="{00000000-0005-0000-0000-000080980000}"/>
    <cellStyle name="Output 3 2 5 16 3" xfId="39039" xr:uid="{00000000-0005-0000-0000-000081980000}"/>
    <cellStyle name="Output 3 2 5 17" xfId="39040" xr:uid="{00000000-0005-0000-0000-000082980000}"/>
    <cellStyle name="Output 3 2 5 17 2" xfId="39041" xr:uid="{00000000-0005-0000-0000-000083980000}"/>
    <cellStyle name="Output 3 2 5 17 2 2" xfId="39042" xr:uid="{00000000-0005-0000-0000-000084980000}"/>
    <cellStyle name="Output 3 2 5 17 3" xfId="39043" xr:uid="{00000000-0005-0000-0000-000085980000}"/>
    <cellStyle name="Output 3 2 5 18" xfId="39044" xr:uid="{00000000-0005-0000-0000-000086980000}"/>
    <cellStyle name="Output 3 2 5 18 2" xfId="39045" xr:uid="{00000000-0005-0000-0000-000087980000}"/>
    <cellStyle name="Output 3 2 5 18 2 2" xfId="39046" xr:uid="{00000000-0005-0000-0000-000088980000}"/>
    <cellStyle name="Output 3 2 5 18 3" xfId="39047" xr:uid="{00000000-0005-0000-0000-000089980000}"/>
    <cellStyle name="Output 3 2 5 19" xfId="39048" xr:uid="{00000000-0005-0000-0000-00008A980000}"/>
    <cellStyle name="Output 3 2 5 19 2" xfId="39049" xr:uid="{00000000-0005-0000-0000-00008B980000}"/>
    <cellStyle name="Output 3 2 5 19 2 2" xfId="39050" xr:uid="{00000000-0005-0000-0000-00008C980000}"/>
    <cellStyle name="Output 3 2 5 19 3" xfId="39051" xr:uid="{00000000-0005-0000-0000-00008D980000}"/>
    <cellStyle name="Output 3 2 5 2" xfId="39052" xr:uid="{00000000-0005-0000-0000-00008E980000}"/>
    <cellStyle name="Output 3 2 5 2 2" xfId="39053" xr:uid="{00000000-0005-0000-0000-00008F980000}"/>
    <cellStyle name="Output 3 2 5 2 2 2" xfId="39054" xr:uid="{00000000-0005-0000-0000-000090980000}"/>
    <cellStyle name="Output 3 2 5 2 3" xfId="39055" xr:uid="{00000000-0005-0000-0000-000091980000}"/>
    <cellStyle name="Output 3 2 5 2 4" xfId="39056" xr:uid="{00000000-0005-0000-0000-000092980000}"/>
    <cellStyle name="Output 3 2 5 20" xfId="39057" xr:uid="{00000000-0005-0000-0000-000093980000}"/>
    <cellStyle name="Output 3 2 5 20 2" xfId="39058" xr:uid="{00000000-0005-0000-0000-000094980000}"/>
    <cellStyle name="Output 3 2 5 20 2 2" xfId="39059" xr:uid="{00000000-0005-0000-0000-000095980000}"/>
    <cellStyle name="Output 3 2 5 20 3" xfId="39060" xr:uid="{00000000-0005-0000-0000-000096980000}"/>
    <cellStyle name="Output 3 2 5 21" xfId="39061" xr:uid="{00000000-0005-0000-0000-000097980000}"/>
    <cellStyle name="Output 3 2 5 21 2" xfId="39062" xr:uid="{00000000-0005-0000-0000-000098980000}"/>
    <cellStyle name="Output 3 2 5 22" xfId="39063" xr:uid="{00000000-0005-0000-0000-000099980000}"/>
    <cellStyle name="Output 3 2 5 23" xfId="39064" xr:uid="{00000000-0005-0000-0000-00009A980000}"/>
    <cellStyle name="Output 3 2 5 3" xfId="39065" xr:uid="{00000000-0005-0000-0000-00009B980000}"/>
    <cellStyle name="Output 3 2 5 3 2" xfId="39066" xr:uid="{00000000-0005-0000-0000-00009C980000}"/>
    <cellStyle name="Output 3 2 5 3 2 2" xfId="39067" xr:uid="{00000000-0005-0000-0000-00009D980000}"/>
    <cellStyle name="Output 3 2 5 3 3" xfId="39068" xr:uid="{00000000-0005-0000-0000-00009E980000}"/>
    <cellStyle name="Output 3 2 5 4" xfId="39069" xr:uid="{00000000-0005-0000-0000-00009F980000}"/>
    <cellStyle name="Output 3 2 5 4 2" xfId="39070" xr:uid="{00000000-0005-0000-0000-0000A0980000}"/>
    <cellStyle name="Output 3 2 5 4 2 2" xfId="39071" xr:uid="{00000000-0005-0000-0000-0000A1980000}"/>
    <cellStyle name="Output 3 2 5 4 3" xfId="39072" xr:uid="{00000000-0005-0000-0000-0000A2980000}"/>
    <cellStyle name="Output 3 2 5 5" xfId="39073" xr:uid="{00000000-0005-0000-0000-0000A3980000}"/>
    <cellStyle name="Output 3 2 5 5 2" xfId="39074" xr:uid="{00000000-0005-0000-0000-0000A4980000}"/>
    <cellStyle name="Output 3 2 5 5 2 2" xfId="39075" xr:uid="{00000000-0005-0000-0000-0000A5980000}"/>
    <cellStyle name="Output 3 2 5 5 3" xfId="39076" xr:uid="{00000000-0005-0000-0000-0000A6980000}"/>
    <cellStyle name="Output 3 2 5 6" xfId="39077" xr:uid="{00000000-0005-0000-0000-0000A7980000}"/>
    <cellStyle name="Output 3 2 5 6 2" xfId="39078" xr:uid="{00000000-0005-0000-0000-0000A8980000}"/>
    <cellStyle name="Output 3 2 5 6 2 2" xfId="39079" xr:uid="{00000000-0005-0000-0000-0000A9980000}"/>
    <cellStyle name="Output 3 2 5 6 3" xfId="39080" xr:uid="{00000000-0005-0000-0000-0000AA980000}"/>
    <cellStyle name="Output 3 2 5 7" xfId="39081" xr:uid="{00000000-0005-0000-0000-0000AB980000}"/>
    <cellStyle name="Output 3 2 5 7 2" xfId="39082" xr:uid="{00000000-0005-0000-0000-0000AC980000}"/>
    <cellStyle name="Output 3 2 5 7 2 2" xfId="39083" xr:uid="{00000000-0005-0000-0000-0000AD980000}"/>
    <cellStyle name="Output 3 2 5 7 3" xfId="39084" xr:uid="{00000000-0005-0000-0000-0000AE980000}"/>
    <cellStyle name="Output 3 2 5 8" xfId="39085" xr:uid="{00000000-0005-0000-0000-0000AF980000}"/>
    <cellStyle name="Output 3 2 5 8 2" xfId="39086" xr:uid="{00000000-0005-0000-0000-0000B0980000}"/>
    <cellStyle name="Output 3 2 5 8 2 2" xfId="39087" xr:uid="{00000000-0005-0000-0000-0000B1980000}"/>
    <cellStyle name="Output 3 2 5 8 3" xfId="39088" xr:uid="{00000000-0005-0000-0000-0000B2980000}"/>
    <cellStyle name="Output 3 2 5 9" xfId="39089" xr:uid="{00000000-0005-0000-0000-0000B3980000}"/>
    <cellStyle name="Output 3 2 5 9 2" xfId="39090" xr:uid="{00000000-0005-0000-0000-0000B4980000}"/>
    <cellStyle name="Output 3 2 5 9 2 2" xfId="39091" xr:uid="{00000000-0005-0000-0000-0000B5980000}"/>
    <cellStyle name="Output 3 2 5 9 3" xfId="39092" xr:uid="{00000000-0005-0000-0000-0000B6980000}"/>
    <cellStyle name="Output 3 2 6" xfId="39093" xr:uid="{00000000-0005-0000-0000-0000B7980000}"/>
    <cellStyle name="Output 3 2 6 2" xfId="39094" xr:uid="{00000000-0005-0000-0000-0000B8980000}"/>
    <cellStyle name="Output 3 2 6 2 2" xfId="39095" xr:uid="{00000000-0005-0000-0000-0000B9980000}"/>
    <cellStyle name="Output 3 2 6 3" xfId="39096" xr:uid="{00000000-0005-0000-0000-0000BA980000}"/>
    <cellStyle name="Output 3 2 6 4" xfId="39097" xr:uid="{00000000-0005-0000-0000-0000BB980000}"/>
    <cellStyle name="Output 3 2 7" xfId="39098" xr:uid="{00000000-0005-0000-0000-0000BC980000}"/>
    <cellStyle name="Output 3 2 7 2" xfId="39099" xr:uid="{00000000-0005-0000-0000-0000BD980000}"/>
    <cellStyle name="Output 3 2 7 2 2" xfId="39100" xr:uid="{00000000-0005-0000-0000-0000BE980000}"/>
    <cellStyle name="Output 3 2 7 3" xfId="39101" xr:uid="{00000000-0005-0000-0000-0000BF980000}"/>
    <cellStyle name="Output 3 2 8" xfId="39102" xr:uid="{00000000-0005-0000-0000-0000C0980000}"/>
    <cellStyle name="Output 3 2 8 2" xfId="39103" xr:uid="{00000000-0005-0000-0000-0000C1980000}"/>
    <cellStyle name="Output 3 2 8 2 2" xfId="39104" xr:uid="{00000000-0005-0000-0000-0000C2980000}"/>
    <cellStyle name="Output 3 2 8 3" xfId="39105" xr:uid="{00000000-0005-0000-0000-0000C3980000}"/>
    <cellStyle name="Output 3 2 9" xfId="39106" xr:uid="{00000000-0005-0000-0000-0000C4980000}"/>
    <cellStyle name="Output 3 2 9 2" xfId="39107" xr:uid="{00000000-0005-0000-0000-0000C5980000}"/>
    <cellStyle name="Output 3 2 9 2 2" xfId="39108" xr:uid="{00000000-0005-0000-0000-0000C6980000}"/>
    <cellStyle name="Output 3 2 9 3" xfId="39109" xr:uid="{00000000-0005-0000-0000-0000C7980000}"/>
    <cellStyle name="Output 3 20" xfId="39110" xr:uid="{00000000-0005-0000-0000-0000C8980000}"/>
    <cellStyle name="Output 3 20 2" xfId="39111" xr:uid="{00000000-0005-0000-0000-0000C9980000}"/>
    <cellStyle name="Output 3 20 2 2" xfId="39112" xr:uid="{00000000-0005-0000-0000-0000CA980000}"/>
    <cellStyle name="Output 3 20 3" xfId="39113" xr:uid="{00000000-0005-0000-0000-0000CB980000}"/>
    <cellStyle name="Output 3 21" xfId="39114" xr:uid="{00000000-0005-0000-0000-0000CC980000}"/>
    <cellStyle name="Output 3 21 2" xfId="39115" xr:uid="{00000000-0005-0000-0000-0000CD980000}"/>
    <cellStyle name="Output 3 21 2 2" xfId="39116" xr:uid="{00000000-0005-0000-0000-0000CE980000}"/>
    <cellStyle name="Output 3 21 3" xfId="39117" xr:uid="{00000000-0005-0000-0000-0000CF980000}"/>
    <cellStyle name="Output 3 22" xfId="39118" xr:uid="{00000000-0005-0000-0000-0000D0980000}"/>
    <cellStyle name="Output 3 22 2" xfId="39119" xr:uid="{00000000-0005-0000-0000-0000D1980000}"/>
    <cellStyle name="Output 3 23" xfId="39120" xr:uid="{00000000-0005-0000-0000-0000D2980000}"/>
    <cellStyle name="Output 3 24" xfId="39121" xr:uid="{00000000-0005-0000-0000-0000D3980000}"/>
    <cellStyle name="Output 3 25" xfId="39122" xr:uid="{00000000-0005-0000-0000-0000D4980000}"/>
    <cellStyle name="Output 3 26" xfId="39123" xr:uid="{00000000-0005-0000-0000-0000D5980000}"/>
    <cellStyle name="Output 3 27" xfId="39124" xr:uid="{00000000-0005-0000-0000-0000D6980000}"/>
    <cellStyle name="Output 3 3" xfId="39125" xr:uid="{00000000-0005-0000-0000-0000D7980000}"/>
    <cellStyle name="Output 3 3 10" xfId="39126" xr:uid="{00000000-0005-0000-0000-0000D8980000}"/>
    <cellStyle name="Output 3 3 10 2" xfId="39127" xr:uid="{00000000-0005-0000-0000-0000D9980000}"/>
    <cellStyle name="Output 3 3 10 2 2" xfId="39128" xr:uid="{00000000-0005-0000-0000-0000DA980000}"/>
    <cellStyle name="Output 3 3 10 3" xfId="39129" xr:uid="{00000000-0005-0000-0000-0000DB980000}"/>
    <cellStyle name="Output 3 3 11" xfId="39130" xr:uid="{00000000-0005-0000-0000-0000DC980000}"/>
    <cellStyle name="Output 3 3 11 2" xfId="39131" xr:uid="{00000000-0005-0000-0000-0000DD980000}"/>
    <cellStyle name="Output 3 3 11 2 2" xfId="39132" xr:uid="{00000000-0005-0000-0000-0000DE980000}"/>
    <cellStyle name="Output 3 3 11 3" xfId="39133" xr:uid="{00000000-0005-0000-0000-0000DF980000}"/>
    <cellStyle name="Output 3 3 12" xfId="39134" xr:uid="{00000000-0005-0000-0000-0000E0980000}"/>
    <cellStyle name="Output 3 3 12 2" xfId="39135" xr:uid="{00000000-0005-0000-0000-0000E1980000}"/>
    <cellStyle name="Output 3 3 12 2 2" xfId="39136" xr:uid="{00000000-0005-0000-0000-0000E2980000}"/>
    <cellStyle name="Output 3 3 12 3" xfId="39137" xr:uid="{00000000-0005-0000-0000-0000E3980000}"/>
    <cellStyle name="Output 3 3 13" xfId="39138" xr:uid="{00000000-0005-0000-0000-0000E4980000}"/>
    <cellStyle name="Output 3 3 13 2" xfId="39139" xr:uid="{00000000-0005-0000-0000-0000E5980000}"/>
    <cellStyle name="Output 3 3 13 2 2" xfId="39140" xr:uid="{00000000-0005-0000-0000-0000E6980000}"/>
    <cellStyle name="Output 3 3 13 3" xfId="39141" xr:uid="{00000000-0005-0000-0000-0000E7980000}"/>
    <cellStyle name="Output 3 3 14" xfId="39142" xr:uid="{00000000-0005-0000-0000-0000E8980000}"/>
    <cellStyle name="Output 3 3 14 2" xfId="39143" xr:uid="{00000000-0005-0000-0000-0000E9980000}"/>
    <cellStyle name="Output 3 3 14 2 2" xfId="39144" xr:uid="{00000000-0005-0000-0000-0000EA980000}"/>
    <cellStyle name="Output 3 3 14 3" xfId="39145" xr:uid="{00000000-0005-0000-0000-0000EB980000}"/>
    <cellStyle name="Output 3 3 15" xfId="39146" xr:uid="{00000000-0005-0000-0000-0000EC980000}"/>
    <cellStyle name="Output 3 3 15 2" xfId="39147" xr:uid="{00000000-0005-0000-0000-0000ED980000}"/>
    <cellStyle name="Output 3 3 15 2 2" xfId="39148" xr:uid="{00000000-0005-0000-0000-0000EE980000}"/>
    <cellStyle name="Output 3 3 15 3" xfId="39149" xr:uid="{00000000-0005-0000-0000-0000EF980000}"/>
    <cellStyle name="Output 3 3 16" xfId="39150" xr:uid="{00000000-0005-0000-0000-0000F0980000}"/>
    <cellStyle name="Output 3 3 16 2" xfId="39151" xr:uid="{00000000-0005-0000-0000-0000F1980000}"/>
    <cellStyle name="Output 3 3 16 2 2" xfId="39152" xr:uid="{00000000-0005-0000-0000-0000F2980000}"/>
    <cellStyle name="Output 3 3 16 3" xfId="39153" xr:uid="{00000000-0005-0000-0000-0000F3980000}"/>
    <cellStyle name="Output 3 3 17" xfId="39154" xr:uid="{00000000-0005-0000-0000-0000F4980000}"/>
    <cellStyle name="Output 3 3 17 2" xfId="39155" xr:uid="{00000000-0005-0000-0000-0000F5980000}"/>
    <cellStyle name="Output 3 3 17 2 2" xfId="39156" xr:uid="{00000000-0005-0000-0000-0000F6980000}"/>
    <cellStyle name="Output 3 3 17 3" xfId="39157" xr:uid="{00000000-0005-0000-0000-0000F7980000}"/>
    <cellStyle name="Output 3 3 18" xfId="39158" xr:uid="{00000000-0005-0000-0000-0000F8980000}"/>
    <cellStyle name="Output 3 3 18 2" xfId="39159" xr:uid="{00000000-0005-0000-0000-0000F9980000}"/>
    <cellStyle name="Output 3 3 19" xfId="39160" xr:uid="{00000000-0005-0000-0000-0000FA980000}"/>
    <cellStyle name="Output 3 3 2" xfId="39161" xr:uid="{00000000-0005-0000-0000-0000FB980000}"/>
    <cellStyle name="Output 3 3 2 10" xfId="39162" xr:uid="{00000000-0005-0000-0000-0000FC980000}"/>
    <cellStyle name="Output 3 3 2 10 2" xfId="39163" xr:uid="{00000000-0005-0000-0000-0000FD980000}"/>
    <cellStyle name="Output 3 3 2 10 2 2" xfId="39164" xr:uid="{00000000-0005-0000-0000-0000FE980000}"/>
    <cellStyle name="Output 3 3 2 10 3" xfId="39165" xr:uid="{00000000-0005-0000-0000-0000FF980000}"/>
    <cellStyle name="Output 3 3 2 11" xfId="39166" xr:uid="{00000000-0005-0000-0000-000000990000}"/>
    <cellStyle name="Output 3 3 2 11 2" xfId="39167" xr:uid="{00000000-0005-0000-0000-000001990000}"/>
    <cellStyle name="Output 3 3 2 11 2 2" xfId="39168" xr:uid="{00000000-0005-0000-0000-000002990000}"/>
    <cellStyle name="Output 3 3 2 11 3" xfId="39169" xr:uid="{00000000-0005-0000-0000-000003990000}"/>
    <cellStyle name="Output 3 3 2 12" xfId="39170" xr:uid="{00000000-0005-0000-0000-000004990000}"/>
    <cellStyle name="Output 3 3 2 12 2" xfId="39171" xr:uid="{00000000-0005-0000-0000-000005990000}"/>
    <cellStyle name="Output 3 3 2 12 2 2" xfId="39172" xr:uid="{00000000-0005-0000-0000-000006990000}"/>
    <cellStyle name="Output 3 3 2 12 3" xfId="39173" xr:uid="{00000000-0005-0000-0000-000007990000}"/>
    <cellStyle name="Output 3 3 2 13" xfId="39174" xr:uid="{00000000-0005-0000-0000-000008990000}"/>
    <cellStyle name="Output 3 3 2 13 2" xfId="39175" xr:uid="{00000000-0005-0000-0000-000009990000}"/>
    <cellStyle name="Output 3 3 2 13 2 2" xfId="39176" xr:uid="{00000000-0005-0000-0000-00000A990000}"/>
    <cellStyle name="Output 3 3 2 13 3" xfId="39177" xr:uid="{00000000-0005-0000-0000-00000B990000}"/>
    <cellStyle name="Output 3 3 2 14" xfId="39178" xr:uid="{00000000-0005-0000-0000-00000C990000}"/>
    <cellStyle name="Output 3 3 2 14 2" xfId="39179" xr:uid="{00000000-0005-0000-0000-00000D990000}"/>
    <cellStyle name="Output 3 3 2 14 2 2" xfId="39180" xr:uid="{00000000-0005-0000-0000-00000E990000}"/>
    <cellStyle name="Output 3 3 2 14 3" xfId="39181" xr:uid="{00000000-0005-0000-0000-00000F990000}"/>
    <cellStyle name="Output 3 3 2 15" xfId="39182" xr:uid="{00000000-0005-0000-0000-000010990000}"/>
    <cellStyle name="Output 3 3 2 15 2" xfId="39183" xr:uid="{00000000-0005-0000-0000-000011990000}"/>
    <cellStyle name="Output 3 3 2 15 2 2" xfId="39184" xr:uid="{00000000-0005-0000-0000-000012990000}"/>
    <cellStyle name="Output 3 3 2 15 3" xfId="39185" xr:uid="{00000000-0005-0000-0000-000013990000}"/>
    <cellStyle name="Output 3 3 2 16" xfId="39186" xr:uid="{00000000-0005-0000-0000-000014990000}"/>
    <cellStyle name="Output 3 3 2 16 2" xfId="39187" xr:uid="{00000000-0005-0000-0000-000015990000}"/>
    <cellStyle name="Output 3 3 2 16 2 2" xfId="39188" xr:uid="{00000000-0005-0000-0000-000016990000}"/>
    <cellStyle name="Output 3 3 2 16 3" xfId="39189" xr:uid="{00000000-0005-0000-0000-000017990000}"/>
    <cellStyle name="Output 3 3 2 17" xfId="39190" xr:uid="{00000000-0005-0000-0000-000018990000}"/>
    <cellStyle name="Output 3 3 2 17 2" xfId="39191" xr:uid="{00000000-0005-0000-0000-000019990000}"/>
    <cellStyle name="Output 3 3 2 17 2 2" xfId="39192" xr:uid="{00000000-0005-0000-0000-00001A990000}"/>
    <cellStyle name="Output 3 3 2 17 3" xfId="39193" xr:uid="{00000000-0005-0000-0000-00001B990000}"/>
    <cellStyle name="Output 3 3 2 18" xfId="39194" xr:uid="{00000000-0005-0000-0000-00001C990000}"/>
    <cellStyle name="Output 3 3 2 18 2" xfId="39195" xr:uid="{00000000-0005-0000-0000-00001D990000}"/>
    <cellStyle name="Output 3 3 2 18 2 2" xfId="39196" xr:uid="{00000000-0005-0000-0000-00001E990000}"/>
    <cellStyle name="Output 3 3 2 18 3" xfId="39197" xr:uid="{00000000-0005-0000-0000-00001F990000}"/>
    <cellStyle name="Output 3 3 2 19" xfId="39198" xr:uid="{00000000-0005-0000-0000-000020990000}"/>
    <cellStyle name="Output 3 3 2 19 2" xfId="39199" xr:uid="{00000000-0005-0000-0000-000021990000}"/>
    <cellStyle name="Output 3 3 2 19 2 2" xfId="39200" xr:uid="{00000000-0005-0000-0000-000022990000}"/>
    <cellStyle name="Output 3 3 2 19 3" xfId="39201" xr:uid="{00000000-0005-0000-0000-000023990000}"/>
    <cellStyle name="Output 3 3 2 2" xfId="39202" xr:uid="{00000000-0005-0000-0000-000024990000}"/>
    <cellStyle name="Output 3 3 2 2 2" xfId="39203" xr:uid="{00000000-0005-0000-0000-000025990000}"/>
    <cellStyle name="Output 3 3 2 2 2 2" xfId="39204" xr:uid="{00000000-0005-0000-0000-000026990000}"/>
    <cellStyle name="Output 3 3 2 2 2 2 2" xfId="39205" xr:uid="{00000000-0005-0000-0000-000027990000}"/>
    <cellStyle name="Output 3 3 2 2 2 3" xfId="39206" xr:uid="{00000000-0005-0000-0000-000028990000}"/>
    <cellStyle name="Output 3 3 2 2 2 4" xfId="39207" xr:uid="{00000000-0005-0000-0000-000029990000}"/>
    <cellStyle name="Output 3 3 2 2 3" xfId="39208" xr:uid="{00000000-0005-0000-0000-00002A990000}"/>
    <cellStyle name="Output 3 3 2 2 3 2" xfId="39209" xr:uid="{00000000-0005-0000-0000-00002B990000}"/>
    <cellStyle name="Output 3 3 2 2 4" xfId="39210" xr:uid="{00000000-0005-0000-0000-00002C990000}"/>
    <cellStyle name="Output 3 3 2 2 5" xfId="39211" xr:uid="{00000000-0005-0000-0000-00002D990000}"/>
    <cellStyle name="Output 3 3 2 20" xfId="39212" xr:uid="{00000000-0005-0000-0000-00002E990000}"/>
    <cellStyle name="Output 3 3 2 20 2" xfId="39213" xr:uid="{00000000-0005-0000-0000-00002F990000}"/>
    <cellStyle name="Output 3 3 2 20 2 2" xfId="39214" xr:uid="{00000000-0005-0000-0000-000030990000}"/>
    <cellStyle name="Output 3 3 2 20 3" xfId="39215" xr:uid="{00000000-0005-0000-0000-000031990000}"/>
    <cellStyle name="Output 3 3 2 21" xfId="39216" xr:uid="{00000000-0005-0000-0000-000032990000}"/>
    <cellStyle name="Output 3 3 2 21 2" xfId="39217" xr:uid="{00000000-0005-0000-0000-000033990000}"/>
    <cellStyle name="Output 3 3 2 22" xfId="39218" xr:uid="{00000000-0005-0000-0000-000034990000}"/>
    <cellStyle name="Output 3 3 2 23" xfId="39219" xr:uid="{00000000-0005-0000-0000-000035990000}"/>
    <cellStyle name="Output 3 3 2 3" xfId="39220" xr:uid="{00000000-0005-0000-0000-000036990000}"/>
    <cellStyle name="Output 3 3 2 3 2" xfId="39221" xr:uid="{00000000-0005-0000-0000-000037990000}"/>
    <cellStyle name="Output 3 3 2 3 2 2" xfId="39222" xr:uid="{00000000-0005-0000-0000-000038990000}"/>
    <cellStyle name="Output 3 3 2 3 2 3" xfId="39223" xr:uid="{00000000-0005-0000-0000-000039990000}"/>
    <cellStyle name="Output 3 3 2 3 3" xfId="39224" xr:uid="{00000000-0005-0000-0000-00003A990000}"/>
    <cellStyle name="Output 3 3 2 3 3 2" xfId="39225" xr:uid="{00000000-0005-0000-0000-00003B990000}"/>
    <cellStyle name="Output 3 3 2 3 4" xfId="39226" xr:uid="{00000000-0005-0000-0000-00003C990000}"/>
    <cellStyle name="Output 3 3 2 4" xfId="39227" xr:uid="{00000000-0005-0000-0000-00003D990000}"/>
    <cellStyle name="Output 3 3 2 4 2" xfId="39228" xr:uid="{00000000-0005-0000-0000-00003E990000}"/>
    <cellStyle name="Output 3 3 2 4 2 2" xfId="39229" xr:uid="{00000000-0005-0000-0000-00003F990000}"/>
    <cellStyle name="Output 3 3 2 4 3" xfId="39230" xr:uid="{00000000-0005-0000-0000-000040990000}"/>
    <cellStyle name="Output 3 3 2 4 4" xfId="39231" xr:uid="{00000000-0005-0000-0000-000041990000}"/>
    <cellStyle name="Output 3 3 2 5" xfId="39232" xr:uid="{00000000-0005-0000-0000-000042990000}"/>
    <cellStyle name="Output 3 3 2 5 2" xfId="39233" xr:uid="{00000000-0005-0000-0000-000043990000}"/>
    <cellStyle name="Output 3 3 2 5 2 2" xfId="39234" xr:uid="{00000000-0005-0000-0000-000044990000}"/>
    <cellStyle name="Output 3 3 2 5 3" xfId="39235" xr:uid="{00000000-0005-0000-0000-000045990000}"/>
    <cellStyle name="Output 3 3 2 5 4" xfId="39236" xr:uid="{00000000-0005-0000-0000-000046990000}"/>
    <cellStyle name="Output 3 3 2 6" xfId="39237" xr:uid="{00000000-0005-0000-0000-000047990000}"/>
    <cellStyle name="Output 3 3 2 6 2" xfId="39238" xr:uid="{00000000-0005-0000-0000-000048990000}"/>
    <cellStyle name="Output 3 3 2 6 2 2" xfId="39239" xr:uid="{00000000-0005-0000-0000-000049990000}"/>
    <cellStyle name="Output 3 3 2 6 3" xfId="39240" xr:uid="{00000000-0005-0000-0000-00004A990000}"/>
    <cellStyle name="Output 3 3 2 7" xfId="39241" xr:uid="{00000000-0005-0000-0000-00004B990000}"/>
    <cellStyle name="Output 3 3 2 7 2" xfId="39242" xr:uid="{00000000-0005-0000-0000-00004C990000}"/>
    <cellStyle name="Output 3 3 2 7 2 2" xfId="39243" xr:uid="{00000000-0005-0000-0000-00004D990000}"/>
    <cellStyle name="Output 3 3 2 7 3" xfId="39244" xr:uid="{00000000-0005-0000-0000-00004E990000}"/>
    <cellStyle name="Output 3 3 2 8" xfId="39245" xr:uid="{00000000-0005-0000-0000-00004F990000}"/>
    <cellStyle name="Output 3 3 2 8 2" xfId="39246" xr:uid="{00000000-0005-0000-0000-000050990000}"/>
    <cellStyle name="Output 3 3 2 8 2 2" xfId="39247" xr:uid="{00000000-0005-0000-0000-000051990000}"/>
    <cellStyle name="Output 3 3 2 8 3" xfId="39248" xr:uid="{00000000-0005-0000-0000-000052990000}"/>
    <cellStyle name="Output 3 3 2 9" xfId="39249" xr:uid="{00000000-0005-0000-0000-000053990000}"/>
    <cellStyle name="Output 3 3 2 9 2" xfId="39250" xr:uid="{00000000-0005-0000-0000-000054990000}"/>
    <cellStyle name="Output 3 3 2 9 2 2" xfId="39251" xr:uid="{00000000-0005-0000-0000-000055990000}"/>
    <cellStyle name="Output 3 3 2 9 3" xfId="39252" xr:uid="{00000000-0005-0000-0000-000056990000}"/>
    <cellStyle name="Output 3 3 20" xfId="39253" xr:uid="{00000000-0005-0000-0000-000057990000}"/>
    <cellStyle name="Output 3 3 3" xfId="39254" xr:uid="{00000000-0005-0000-0000-000058990000}"/>
    <cellStyle name="Output 3 3 3 2" xfId="39255" xr:uid="{00000000-0005-0000-0000-000059990000}"/>
    <cellStyle name="Output 3 3 3 2 2" xfId="39256" xr:uid="{00000000-0005-0000-0000-00005A990000}"/>
    <cellStyle name="Output 3 3 3 2 2 2" xfId="39257" xr:uid="{00000000-0005-0000-0000-00005B990000}"/>
    <cellStyle name="Output 3 3 3 2 3" xfId="39258" xr:uid="{00000000-0005-0000-0000-00005C990000}"/>
    <cellStyle name="Output 3 3 3 2 4" xfId="39259" xr:uid="{00000000-0005-0000-0000-00005D990000}"/>
    <cellStyle name="Output 3 3 3 3" xfId="39260" xr:uid="{00000000-0005-0000-0000-00005E990000}"/>
    <cellStyle name="Output 3 3 3 3 2" xfId="39261" xr:uid="{00000000-0005-0000-0000-00005F990000}"/>
    <cellStyle name="Output 3 3 3 4" xfId="39262" xr:uid="{00000000-0005-0000-0000-000060990000}"/>
    <cellStyle name="Output 3 3 3 5" xfId="39263" xr:uid="{00000000-0005-0000-0000-000061990000}"/>
    <cellStyle name="Output 3 3 4" xfId="39264" xr:uid="{00000000-0005-0000-0000-000062990000}"/>
    <cellStyle name="Output 3 3 4 2" xfId="39265" xr:uid="{00000000-0005-0000-0000-000063990000}"/>
    <cellStyle name="Output 3 3 4 2 2" xfId="39266" xr:uid="{00000000-0005-0000-0000-000064990000}"/>
    <cellStyle name="Output 3 3 4 2 3" xfId="39267" xr:uid="{00000000-0005-0000-0000-000065990000}"/>
    <cellStyle name="Output 3 3 4 3" xfId="39268" xr:uid="{00000000-0005-0000-0000-000066990000}"/>
    <cellStyle name="Output 3 3 4 3 2" xfId="39269" xr:uid="{00000000-0005-0000-0000-000067990000}"/>
    <cellStyle name="Output 3 3 4 4" xfId="39270" xr:uid="{00000000-0005-0000-0000-000068990000}"/>
    <cellStyle name="Output 3 3 5" xfId="39271" xr:uid="{00000000-0005-0000-0000-000069990000}"/>
    <cellStyle name="Output 3 3 5 2" xfId="39272" xr:uid="{00000000-0005-0000-0000-00006A990000}"/>
    <cellStyle name="Output 3 3 5 2 2" xfId="39273" xr:uid="{00000000-0005-0000-0000-00006B990000}"/>
    <cellStyle name="Output 3 3 5 2 3" xfId="39274" xr:uid="{00000000-0005-0000-0000-00006C990000}"/>
    <cellStyle name="Output 3 3 5 3" xfId="39275" xr:uid="{00000000-0005-0000-0000-00006D990000}"/>
    <cellStyle name="Output 3 3 5 4" xfId="39276" xr:uid="{00000000-0005-0000-0000-00006E990000}"/>
    <cellStyle name="Output 3 3 6" xfId="39277" xr:uid="{00000000-0005-0000-0000-00006F990000}"/>
    <cellStyle name="Output 3 3 6 2" xfId="39278" xr:uid="{00000000-0005-0000-0000-000070990000}"/>
    <cellStyle name="Output 3 3 6 2 2" xfId="39279" xr:uid="{00000000-0005-0000-0000-000071990000}"/>
    <cellStyle name="Output 3 3 6 3" xfId="39280" xr:uid="{00000000-0005-0000-0000-000072990000}"/>
    <cellStyle name="Output 3 3 6 4" xfId="39281" xr:uid="{00000000-0005-0000-0000-000073990000}"/>
    <cellStyle name="Output 3 3 7" xfId="39282" xr:uid="{00000000-0005-0000-0000-000074990000}"/>
    <cellStyle name="Output 3 3 7 2" xfId="39283" xr:uid="{00000000-0005-0000-0000-000075990000}"/>
    <cellStyle name="Output 3 3 7 2 2" xfId="39284" xr:uid="{00000000-0005-0000-0000-000076990000}"/>
    <cellStyle name="Output 3 3 7 3" xfId="39285" xr:uid="{00000000-0005-0000-0000-000077990000}"/>
    <cellStyle name="Output 3 3 8" xfId="39286" xr:uid="{00000000-0005-0000-0000-000078990000}"/>
    <cellStyle name="Output 3 3 8 2" xfId="39287" xr:uid="{00000000-0005-0000-0000-000079990000}"/>
    <cellStyle name="Output 3 3 8 2 2" xfId="39288" xr:uid="{00000000-0005-0000-0000-00007A990000}"/>
    <cellStyle name="Output 3 3 8 3" xfId="39289" xr:uid="{00000000-0005-0000-0000-00007B990000}"/>
    <cellStyle name="Output 3 3 9" xfId="39290" xr:uid="{00000000-0005-0000-0000-00007C990000}"/>
    <cellStyle name="Output 3 3 9 2" xfId="39291" xr:uid="{00000000-0005-0000-0000-00007D990000}"/>
    <cellStyle name="Output 3 3 9 2 2" xfId="39292" xr:uid="{00000000-0005-0000-0000-00007E990000}"/>
    <cellStyle name="Output 3 3 9 3" xfId="39293" xr:uid="{00000000-0005-0000-0000-00007F990000}"/>
    <cellStyle name="Output 3 4" xfId="39294" xr:uid="{00000000-0005-0000-0000-000080990000}"/>
    <cellStyle name="Output 3 4 10" xfId="39295" xr:uid="{00000000-0005-0000-0000-000081990000}"/>
    <cellStyle name="Output 3 4 10 2" xfId="39296" xr:uid="{00000000-0005-0000-0000-000082990000}"/>
    <cellStyle name="Output 3 4 10 2 2" xfId="39297" xr:uid="{00000000-0005-0000-0000-000083990000}"/>
    <cellStyle name="Output 3 4 10 3" xfId="39298" xr:uid="{00000000-0005-0000-0000-000084990000}"/>
    <cellStyle name="Output 3 4 11" xfId="39299" xr:uid="{00000000-0005-0000-0000-000085990000}"/>
    <cellStyle name="Output 3 4 11 2" xfId="39300" xr:uid="{00000000-0005-0000-0000-000086990000}"/>
    <cellStyle name="Output 3 4 11 2 2" xfId="39301" xr:uid="{00000000-0005-0000-0000-000087990000}"/>
    <cellStyle name="Output 3 4 11 3" xfId="39302" xr:uid="{00000000-0005-0000-0000-000088990000}"/>
    <cellStyle name="Output 3 4 12" xfId="39303" xr:uid="{00000000-0005-0000-0000-000089990000}"/>
    <cellStyle name="Output 3 4 12 2" xfId="39304" xr:uid="{00000000-0005-0000-0000-00008A990000}"/>
    <cellStyle name="Output 3 4 12 2 2" xfId="39305" xr:uid="{00000000-0005-0000-0000-00008B990000}"/>
    <cellStyle name="Output 3 4 12 3" xfId="39306" xr:uid="{00000000-0005-0000-0000-00008C990000}"/>
    <cellStyle name="Output 3 4 13" xfId="39307" xr:uid="{00000000-0005-0000-0000-00008D990000}"/>
    <cellStyle name="Output 3 4 13 2" xfId="39308" xr:uid="{00000000-0005-0000-0000-00008E990000}"/>
    <cellStyle name="Output 3 4 13 2 2" xfId="39309" xr:uid="{00000000-0005-0000-0000-00008F990000}"/>
    <cellStyle name="Output 3 4 13 3" xfId="39310" xr:uid="{00000000-0005-0000-0000-000090990000}"/>
    <cellStyle name="Output 3 4 14" xfId="39311" xr:uid="{00000000-0005-0000-0000-000091990000}"/>
    <cellStyle name="Output 3 4 14 2" xfId="39312" xr:uid="{00000000-0005-0000-0000-000092990000}"/>
    <cellStyle name="Output 3 4 14 2 2" xfId="39313" xr:uid="{00000000-0005-0000-0000-000093990000}"/>
    <cellStyle name="Output 3 4 14 3" xfId="39314" xr:uid="{00000000-0005-0000-0000-000094990000}"/>
    <cellStyle name="Output 3 4 15" xfId="39315" xr:uid="{00000000-0005-0000-0000-000095990000}"/>
    <cellStyle name="Output 3 4 15 2" xfId="39316" xr:uid="{00000000-0005-0000-0000-000096990000}"/>
    <cellStyle name="Output 3 4 15 2 2" xfId="39317" xr:uid="{00000000-0005-0000-0000-000097990000}"/>
    <cellStyle name="Output 3 4 15 3" xfId="39318" xr:uid="{00000000-0005-0000-0000-000098990000}"/>
    <cellStyle name="Output 3 4 16" xfId="39319" xr:uid="{00000000-0005-0000-0000-000099990000}"/>
    <cellStyle name="Output 3 4 16 2" xfId="39320" xr:uid="{00000000-0005-0000-0000-00009A990000}"/>
    <cellStyle name="Output 3 4 16 2 2" xfId="39321" xr:uid="{00000000-0005-0000-0000-00009B990000}"/>
    <cellStyle name="Output 3 4 16 3" xfId="39322" xr:uid="{00000000-0005-0000-0000-00009C990000}"/>
    <cellStyle name="Output 3 4 17" xfId="39323" xr:uid="{00000000-0005-0000-0000-00009D990000}"/>
    <cellStyle name="Output 3 4 17 2" xfId="39324" xr:uid="{00000000-0005-0000-0000-00009E990000}"/>
    <cellStyle name="Output 3 4 17 2 2" xfId="39325" xr:uid="{00000000-0005-0000-0000-00009F990000}"/>
    <cellStyle name="Output 3 4 17 3" xfId="39326" xr:uid="{00000000-0005-0000-0000-0000A0990000}"/>
    <cellStyle name="Output 3 4 18" xfId="39327" xr:uid="{00000000-0005-0000-0000-0000A1990000}"/>
    <cellStyle name="Output 3 4 18 2" xfId="39328" xr:uid="{00000000-0005-0000-0000-0000A2990000}"/>
    <cellStyle name="Output 3 4 19" xfId="39329" xr:uid="{00000000-0005-0000-0000-0000A3990000}"/>
    <cellStyle name="Output 3 4 2" xfId="39330" xr:uid="{00000000-0005-0000-0000-0000A4990000}"/>
    <cellStyle name="Output 3 4 2 10" xfId="39331" xr:uid="{00000000-0005-0000-0000-0000A5990000}"/>
    <cellStyle name="Output 3 4 2 10 2" xfId="39332" xr:uid="{00000000-0005-0000-0000-0000A6990000}"/>
    <cellStyle name="Output 3 4 2 10 2 2" xfId="39333" xr:uid="{00000000-0005-0000-0000-0000A7990000}"/>
    <cellStyle name="Output 3 4 2 10 3" xfId="39334" xr:uid="{00000000-0005-0000-0000-0000A8990000}"/>
    <cellStyle name="Output 3 4 2 11" xfId="39335" xr:uid="{00000000-0005-0000-0000-0000A9990000}"/>
    <cellStyle name="Output 3 4 2 11 2" xfId="39336" xr:uid="{00000000-0005-0000-0000-0000AA990000}"/>
    <cellStyle name="Output 3 4 2 11 2 2" xfId="39337" xr:uid="{00000000-0005-0000-0000-0000AB990000}"/>
    <cellStyle name="Output 3 4 2 11 3" xfId="39338" xr:uid="{00000000-0005-0000-0000-0000AC990000}"/>
    <cellStyle name="Output 3 4 2 12" xfId="39339" xr:uid="{00000000-0005-0000-0000-0000AD990000}"/>
    <cellStyle name="Output 3 4 2 12 2" xfId="39340" xr:uid="{00000000-0005-0000-0000-0000AE990000}"/>
    <cellStyle name="Output 3 4 2 12 2 2" xfId="39341" xr:uid="{00000000-0005-0000-0000-0000AF990000}"/>
    <cellStyle name="Output 3 4 2 12 3" xfId="39342" xr:uid="{00000000-0005-0000-0000-0000B0990000}"/>
    <cellStyle name="Output 3 4 2 13" xfId="39343" xr:uid="{00000000-0005-0000-0000-0000B1990000}"/>
    <cellStyle name="Output 3 4 2 13 2" xfId="39344" xr:uid="{00000000-0005-0000-0000-0000B2990000}"/>
    <cellStyle name="Output 3 4 2 13 2 2" xfId="39345" xr:uid="{00000000-0005-0000-0000-0000B3990000}"/>
    <cellStyle name="Output 3 4 2 13 3" xfId="39346" xr:uid="{00000000-0005-0000-0000-0000B4990000}"/>
    <cellStyle name="Output 3 4 2 14" xfId="39347" xr:uid="{00000000-0005-0000-0000-0000B5990000}"/>
    <cellStyle name="Output 3 4 2 14 2" xfId="39348" xr:uid="{00000000-0005-0000-0000-0000B6990000}"/>
    <cellStyle name="Output 3 4 2 14 2 2" xfId="39349" xr:uid="{00000000-0005-0000-0000-0000B7990000}"/>
    <cellStyle name="Output 3 4 2 14 3" xfId="39350" xr:uid="{00000000-0005-0000-0000-0000B8990000}"/>
    <cellStyle name="Output 3 4 2 15" xfId="39351" xr:uid="{00000000-0005-0000-0000-0000B9990000}"/>
    <cellStyle name="Output 3 4 2 15 2" xfId="39352" xr:uid="{00000000-0005-0000-0000-0000BA990000}"/>
    <cellStyle name="Output 3 4 2 15 2 2" xfId="39353" xr:uid="{00000000-0005-0000-0000-0000BB990000}"/>
    <cellStyle name="Output 3 4 2 15 3" xfId="39354" xr:uid="{00000000-0005-0000-0000-0000BC990000}"/>
    <cellStyle name="Output 3 4 2 16" xfId="39355" xr:uid="{00000000-0005-0000-0000-0000BD990000}"/>
    <cellStyle name="Output 3 4 2 16 2" xfId="39356" xr:uid="{00000000-0005-0000-0000-0000BE990000}"/>
    <cellStyle name="Output 3 4 2 16 2 2" xfId="39357" xr:uid="{00000000-0005-0000-0000-0000BF990000}"/>
    <cellStyle name="Output 3 4 2 16 3" xfId="39358" xr:uid="{00000000-0005-0000-0000-0000C0990000}"/>
    <cellStyle name="Output 3 4 2 17" xfId="39359" xr:uid="{00000000-0005-0000-0000-0000C1990000}"/>
    <cellStyle name="Output 3 4 2 17 2" xfId="39360" xr:uid="{00000000-0005-0000-0000-0000C2990000}"/>
    <cellStyle name="Output 3 4 2 17 2 2" xfId="39361" xr:uid="{00000000-0005-0000-0000-0000C3990000}"/>
    <cellStyle name="Output 3 4 2 17 3" xfId="39362" xr:uid="{00000000-0005-0000-0000-0000C4990000}"/>
    <cellStyle name="Output 3 4 2 18" xfId="39363" xr:uid="{00000000-0005-0000-0000-0000C5990000}"/>
    <cellStyle name="Output 3 4 2 18 2" xfId="39364" xr:uid="{00000000-0005-0000-0000-0000C6990000}"/>
    <cellStyle name="Output 3 4 2 18 2 2" xfId="39365" xr:uid="{00000000-0005-0000-0000-0000C7990000}"/>
    <cellStyle name="Output 3 4 2 18 3" xfId="39366" xr:uid="{00000000-0005-0000-0000-0000C8990000}"/>
    <cellStyle name="Output 3 4 2 19" xfId="39367" xr:uid="{00000000-0005-0000-0000-0000C9990000}"/>
    <cellStyle name="Output 3 4 2 19 2" xfId="39368" xr:uid="{00000000-0005-0000-0000-0000CA990000}"/>
    <cellStyle name="Output 3 4 2 19 2 2" xfId="39369" xr:uid="{00000000-0005-0000-0000-0000CB990000}"/>
    <cellStyle name="Output 3 4 2 19 3" xfId="39370" xr:uid="{00000000-0005-0000-0000-0000CC990000}"/>
    <cellStyle name="Output 3 4 2 2" xfId="39371" xr:uid="{00000000-0005-0000-0000-0000CD990000}"/>
    <cellStyle name="Output 3 4 2 2 2" xfId="39372" xr:uid="{00000000-0005-0000-0000-0000CE990000}"/>
    <cellStyle name="Output 3 4 2 2 2 2" xfId="39373" xr:uid="{00000000-0005-0000-0000-0000CF990000}"/>
    <cellStyle name="Output 3 4 2 2 2 2 2" xfId="39374" xr:uid="{00000000-0005-0000-0000-0000D0990000}"/>
    <cellStyle name="Output 3 4 2 2 2 3" xfId="39375" xr:uid="{00000000-0005-0000-0000-0000D1990000}"/>
    <cellStyle name="Output 3 4 2 2 2 4" xfId="39376" xr:uid="{00000000-0005-0000-0000-0000D2990000}"/>
    <cellStyle name="Output 3 4 2 2 3" xfId="39377" xr:uid="{00000000-0005-0000-0000-0000D3990000}"/>
    <cellStyle name="Output 3 4 2 2 3 2" xfId="39378" xr:uid="{00000000-0005-0000-0000-0000D4990000}"/>
    <cellStyle name="Output 3 4 2 2 4" xfId="39379" xr:uid="{00000000-0005-0000-0000-0000D5990000}"/>
    <cellStyle name="Output 3 4 2 2 5" xfId="39380" xr:uid="{00000000-0005-0000-0000-0000D6990000}"/>
    <cellStyle name="Output 3 4 2 20" xfId="39381" xr:uid="{00000000-0005-0000-0000-0000D7990000}"/>
    <cellStyle name="Output 3 4 2 20 2" xfId="39382" xr:uid="{00000000-0005-0000-0000-0000D8990000}"/>
    <cellStyle name="Output 3 4 2 20 2 2" xfId="39383" xr:uid="{00000000-0005-0000-0000-0000D9990000}"/>
    <cellStyle name="Output 3 4 2 20 3" xfId="39384" xr:uid="{00000000-0005-0000-0000-0000DA990000}"/>
    <cellStyle name="Output 3 4 2 21" xfId="39385" xr:uid="{00000000-0005-0000-0000-0000DB990000}"/>
    <cellStyle name="Output 3 4 2 21 2" xfId="39386" xr:uid="{00000000-0005-0000-0000-0000DC990000}"/>
    <cellStyle name="Output 3 4 2 22" xfId="39387" xr:uid="{00000000-0005-0000-0000-0000DD990000}"/>
    <cellStyle name="Output 3 4 2 23" xfId="39388" xr:uid="{00000000-0005-0000-0000-0000DE990000}"/>
    <cellStyle name="Output 3 4 2 3" xfId="39389" xr:uid="{00000000-0005-0000-0000-0000DF990000}"/>
    <cellStyle name="Output 3 4 2 3 2" xfId="39390" xr:uid="{00000000-0005-0000-0000-0000E0990000}"/>
    <cellStyle name="Output 3 4 2 3 2 2" xfId="39391" xr:uid="{00000000-0005-0000-0000-0000E1990000}"/>
    <cellStyle name="Output 3 4 2 3 2 3" xfId="39392" xr:uid="{00000000-0005-0000-0000-0000E2990000}"/>
    <cellStyle name="Output 3 4 2 3 3" xfId="39393" xr:uid="{00000000-0005-0000-0000-0000E3990000}"/>
    <cellStyle name="Output 3 4 2 3 3 2" xfId="39394" xr:uid="{00000000-0005-0000-0000-0000E4990000}"/>
    <cellStyle name="Output 3 4 2 3 4" xfId="39395" xr:uid="{00000000-0005-0000-0000-0000E5990000}"/>
    <cellStyle name="Output 3 4 2 4" xfId="39396" xr:uid="{00000000-0005-0000-0000-0000E6990000}"/>
    <cellStyle name="Output 3 4 2 4 2" xfId="39397" xr:uid="{00000000-0005-0000-0000-0000E7990000}"/>
    <cellStyle name="Output 3 4 2 4 2 2" xfId="39398" xr:uid="{00000000-0005-0000-0000-0000E8990000}"/>
    <cellStyle name="Output 3 4 2 4 3" xfId="39399" xr:uid="{00000000-0005-0000-0000-0000E9990000}"/>
    <cellStyle name="Output 3 4 2 4 4" xfId="39400" xr:uid="{00000000-0005-0000-0000-0000EA990000}"/>
    <cellStyle name="Output 3 4 2 5" xfId="39401" xr:uid="{00000000-0005-0000-0000-0000EB990000}"/>
    <cellStyle name="Output 3 4 2 5 2" xfId="39402" xr:uid="{00000000-0005-0000-0000-0000EC990000}"/>
    <cellStyle name="Output 3 4 2 5 2 2" xfId="39403" xr:uid="{00000000-0005-0000-0000-0000ED990000}"/>
    <cellStyle name="Output 3 4 2 5 3" xfId="39404" xr:uid="{00000000-0005-0000-0000-0000EE990000}"/>
    <cellStyle name="Output 3 4 2 5 4" xfId="39405" xr:uid="{00000000-0005-0000-0000-0000EF990000}"/>
    <cellStyle name="Output 3 4 2 6" xfId="39406" xr:uid="{00000000-0005-0000-0000-0000F0990000}"/>
    <cellStyle name="Output 3 4 2 6 2" xfId="39407" xr:uid="{00000000-0005-0000-0000-0000F1990000}"/>
    <cellStyle name="Output 3 4 2 6 2 2" xfId="39408" xr:uid="{00000000-0005-0000-0000-0000F2990000}"/>
    <cellStyle name="Output 3 4 2 6 3" xfId="39409" xr:uid="{00000000-0005-0000-0000-0000F3990000}"/>
    <cellStyle name="Output 3 4 2 7" xfId="39410" xr:uid="{00000000-0005-0000-0000-0000F4990000}"/>
    <cellStyle name="Output 3 4 2 7 2" xfId="39411" xr:uid="{00000000-0005-0000-0000-0000F5990000}"/>
    <cellStyle name="Output 3 4 2 7 2 2" xfId="39412" xr:uid="{00000000-0005-0000-0000-0000F6990000}"/>
    <cellStyle name="Output 3 4 2 7 3" xfId="39413" xr:uid="{00000000-0005-0000-0000-0000F7990000}"/>
    <cellStyle name="Output 3 4 2 8" xfId="39414" xr:uid="{00000000-0005-0000-0000-0000F8990000}"/>
    <cellStyle name="Output 3 4 2 8 2" xfId="39415" xr:uid="{00000000-0005-0000-0000-0000F9990000}"/>
    <cellStyle name="Output 3 4 2 8 2 2" xfId="39416" xr:uid="{00000000-0005-0000-0000-0000FA990000}"/>
    <cellStyle name="Output 3 4 2 8 3" xfId="39417" xr:uid="{00000000-0005-0000-0000-0000FB990000}"/>
    <cellStyle name="Output 3 4 2 9" xfId="39418" xr:uid="{00000000-0005-0000-0000-0000FC990000}"/>
    <cellStyle name="Output 3 4 2 9 2" xfId="39419" xr:uid="{00000000-0005-0000-0000-0000FD990000}"/>
    <cellStyle name="Output 3 4 2 9 2 2" xfId="39420" xr:uid="{00000000-0005-0000-0000-0000FE990000}"/>
    <cellStyle name="Output 3 4 2 9 3" xfId="39421" xr:uid="{00000000-0005-0000-0000-0000FF990000}"/>
    <cellStyle name="Output 3 4 20" xfId="39422" xr:uid="{00000000-0005-0000-0000-0000009A0000}"/>
    <cellStyle name="Output 3 4 3" xfId="39423" xr:uid="{00000000-0005-0000-0000-0000019A0000}"/>
    <cellStyle name="Output 3 4 3 2" xfId="39424" xr:uid="{00000000-0005-0000-0000-0000029A0000}"/>
    <cellStyle name="Output 3 4 3 2 2" xfId="39425" xr:uid="{00000000-0005-0000-0000-0000039A0000}"/>
    <cellStyle name="Output 3 4 3 2 2 2" xfId="39426" xr:uid="{00000000-0005-0000-0000-0000049A0000}"/>
    <cellStyle name="Output 3 4 3 2 3" xfId="39427" xr:uid="{00000000-0005-0000-0000-0000059A0000}"/>
    <cellStyle name="Output 3 4 3 2 4" xfId="39428" xr:uid="{00000000-0005-0000-0000-0000069A0000}"/>
    <cellStyle name="Output 3 4 3 3" xfId="39429" xr:uid="{00000000-0005-0000-0000-0000079A0000}"/>
    <cellStyle name="Output 3 4 3 3 2" xfId="39430" xr:uid="{00000000-0005-0000-0000-0000089A0000}"/>
    <cellStyle name="Output 3 4 3 4" xfId="39431" xr:uid="{00000000-0005-0000-0000-0000099A0000}"/>
    <cellStyle name="Output 3 4 3 5" xfId="39432" xr:uid="{00000000-0005-0000-0000-00000A9A0000}"/>
    <cellStyle name="Output 3 4 4" xfId="39433" xr:uid="{00000000-0005-0000-0000-00000B9A0000}"/>
    <cellStyle name="Output 3 4 4 2" xfId="39434" xr:uid="{00000000-0005-0000-0000-00000C9A0000}"/>
    <cellStyle name="Output 3 4 4 2 2" xfId="39435" xr:uid="{00000000-0005-0000-0000-00000D9A0000}"/>
    <cellStyle name="Output 3 4 4 2 3" xfId="39436" xr:uid="{00000000-0005-0000-0000-00000E9A0000}"/>
    <cellStyle name="Output 3 4 4 3" xfId="39437" xr:uid="{00000000-0005-0000-0000-00000F9A0000}"/>
    <cellStyle name="Output 3 4 4 3 2" xfId="39438" xr:uid="{00000000-0005-0000-0000-0000109A0000}"/>
    <cellStyle name="Output 3 4 4 4" xfId="39439" xr:uid="{00000000-0005-0000-0000-0000119A0000}"/>
    <cellStyle name="Output 3 4 5" xfId="39440" xr:uid="{00000000-0005-0000-0000-0000129A0000}"/>
    <cellStyle name="Output 3 4 5 2" xfId="39441" xr:uid="{00000000-0005-0000-0000-0000139A0000}"/>
    <cellStyle name="Output 3 4 5 2 2" xfId="39442" xr:uid="{00000000-0005-0000-0000-0000149A0000}"/>
    <cellStyle name="Output 3 4 5 2 3" xfId="39443" xr:uid="{00000000-0005-0000-0000-0000159A0000}"/>
    <cellStyle name="Output 3 4 5 3" xfId="39444" xr:uid="{00000000-0005-0000-0000-0000169A0000}"/>
    <cellStyle name="Output 3 4 5 4" xfId="39445" xr:uid="{00000000-0005-0000-0000-0000179A0000}"/>
    <cellStyle name="Output 3 4 6" xfId="39446" xr:uid="{00000000-0005-0000-0000-0000189A0000}"/>
    <cellStyle name="Output 3 4 6 2" xfId="39447" xr:uid="{00000000-0005-0000-0000-0000199A0000}"/>
    <cellStyle name="Output 3 4 6 2 2" xfId="39448" xr:uid="{00000000-0005-0000-0000-00001A9A0000}"/>
    <cellStyle name="Output 3 4 6 3" xfId="39449" xr:uid="{00000000-0005-0000-0000-00001B9A0000}"/>
    <cellStyle name="Output 3 4 6 4" xfId="39450" xr:uid="{00000000-0005-0000-0000-00001C9A0000}"/>
    <cellStyle name="Output 3 4 7" xfId="39451" xr:uid="{00000000-0005-0000-0000-00001D9A0000}"/>
    <cellStyle name="Output 3 4 7 2" xfId="39452" xr:uid="{00000000-0005-0000-0000-00001E9A0000}"/>
    <cellStyle name="Output 3 4 7 2 2" xfId="39453" xr:uid="{00000000-0005-0000-0000-00001F9A0000}"/>
    <cellStyle name="Output 3 4 7 3" xfId="39454" xr:uid="{00000000-0005-0000-0000-0000209A0000}"/>
    <cellStyle name="Output 3 4 8" xfId="39455" xr:uid="{00000000-0005-0000-0000-0000219A0000}"/>
    <cellStyle name="Output 3 4 8 2" xfId="39456" xr:uid="{00000000-0005-0000-0000-0000229A0000}"/>
    <cellStyle name="Output 3 4 8 2 2" xfId="39457" xr:uid="{00000000-0005-0000-0000-0000239A0000}"/>
    <cellStyle name="Output 3 4 8 3" xfId="39458" xr:uid="{00000000-0005-0000-0000-0000249A0000}"/>
    <cellStyle name="Output 3 4 9" xfId="39459" xr:uid="{00000000-0005-0000-0000-0000259A0000}"/>
    <cellStyle name="Output 3 4 9 2" xfId="39460" xr:uid="{00000000-0005-0000-0000-0000269A0000}"/>
    <cellStyle name="Output 3 4 9 2 2" xfId="39461" xr:uid="{00000000-0005-0000-0000-0000279A0000}"/>
    <cellStyle name="Output 3 4 9 3" xfId="39462" xr:uid="{00000000-0005-0000-0000-0000289A0000}"/>
    <cellStyle name="Output 3 5" xfId="39463" xr:uid="{00000000-0005-0000-0000-0000299A0000}"/>
    <cellStyle name="Output 3 5 10" xfId="39464" xr:uid="{00000000-0005-0000-0000-00002A9A0000}"/>
    <cellStyle name="Output 3 5 10 2" xfId="39465" xr:uid="{00000000-0005-0000-0000-00002B9A0000}"/>
    <cellStyle name="Output 3 5 10 2 2" xfId="39466" xr:uid="{00000000-0005-0000-0000-00002C9A0000}"/>
    <cellStyle name="Output 3 5 10 3" xfId="39467" xr:uid="{00000000-0005-0000-0000-00002D9A0000}"/>
    <cellStyle name="Output 3 5 11" xfId="39468" xr:uid="{00000000-0005-0000-0000-00002E9A0000}"/>
    <cellStyle name="Output 3 5 11 2" xfId="39469" xr:uid="{00000000-0005-0000-0000-00002F9A0000}"/>
    <cellStyle name="Output 3 5 11 2 2" xfId="39470" xr:uid="{00000000-0005-0000-0000-0000309A0000}"/>
    <cellStyle name="Output 3 5 11 3" xfId="39471" xr:uid="{00000000-0005-0000-0000-0000319A0000}"/>
    <cellStyle name="Output 3 5 12" xfId="39472" xr:uid="{00000000-0005-0000-0000-0000329A0000}"/>
    <cellStyle name="Output 3 5 12 2" xfId="39473" xr:uid="{00000000-0005-0000-0000-0000339A0000}"/>
    <cellStyle name="Output 3 5 12 2 2" xfId="39474" xr:uid="{00000000-0005-0000-0000-0000349A0000}"/>
    <cellStyle name="Output 3 5 12 3" xfId="39475" xr:uid="{00000000-0005-0000-0000-0000359A0000}"/>
    <cellStyle name="Output 3 5 13" xfId="39476" xr:uid="{00000000-0005-0000-0000-0000369A0000}"/>
    <cellStyle name="Output 3 5 13 2" xfId="39477" xr:uid="{00000000-0005-0000-0000-0000379A0000}"/>
    <cellStyle name="Output 3 5 13 2 2" xfId="39478" xr:uid="{00000000-0005-0000-0000-0000389A0000}"/>
    <cellStyle name="Output 3 5 13 3" xfId="39479" xr:uid="{00000000-0005-0000-0000-0000399A0000}"/>
    <cellStyle name="Output 3 5 14" xfId="39480" xr:uid="{00000000-0005-0000-0000-00003A9A0000}"/>
    <cellStyle name="Output 3 5 14 2" xfId="39481" xr:uid="{00000000-0005-0000-0000-00003B9A0000}"/>
    <cellStyle name="Output 3 5 14 2 2" xfId="39482" xr:uid="{00000000-0005-0000-0000-00003C9A0000}"/>
    <cellStyle name="Output 3 5 14 3" xfId="39483" xr:uid="{00000000-0005-0000-0000-00003D9A0000}"/>
    <cellStyle name="Output 3 5 15" xfId="39484" xr:uid="{00000000-0005-0000-0000-00003E9A0000}"/>
    <cellStyle name="Output 3 5 15 2" xfId="39485" xr:uid="{00000000-0005-0000-0000-00003F9A0000}"/>
    <cellStyle name="Output 3 5 15 2 2" xfId="39486" xr:uid="{00000000-0005-0000-0000-0000409A0000}"/>
    <cellStyle name="Output 3 5 15 3" xfId="39487" xr:uid="{00000000-0005-0000-0000-0000419A0000}"/>
    <cellStyle name="Output 3 5 16" xfId="39488" xr:uid="{00000000-0005-0000-0000-0000429A0000}"/>
    <cellStyle name="Output 3 5 16 2" xfId="39489" xr:uid="{00000000-0005-0000-0000-0000439A0000}"/>
    <cellStyle name="Output 3 5 16 2 2" xfId="39490" xr:uid="{00000000-0005-0000-0000-0000449A0000}"/>
    <cellStyle name="Output 3 5 16 3" xfId="39491" xr:uid="{00000000-0005-0000-0000-0000459A0000}"/>
    <cellStyle name="Output 3 5 17" xfId="39492" xr:uid="{00000000-0005-0000-0000-0000469A0000}"/>
    <cellStyle name="Output 3 5 17 2" xfId="39493" xr:uid="{00000000-0005-0000-0000-0000479A0000}"/>
    <cellStyle name="Output 3 5 17 2 2" xfId="39494" xr:uid="{00000000-0005-0000-0000-0000489A0000}"/>
    <cellStyle name="Output 3 5 17 3" xfId="39495" xr:uid="{00000000-0005-0000-0000-0000499A0000}"/>
    <cellStyle name="Output 3 5 18" xfId="39496" xr:uid="{00000000-0005-0000-0000-00004A9A0000}"/>
    <cellStyle name="Output 3 5 18 2" xfId="39497" xr:uid="{00000000-0005-0000-0000-00004B9A0000}"/>
    <cellStyle name="Output 3 5 18 2 2" xfId="39498" xr:uid="{00000000-0005-0000-0000-00004C9A0000}"/>
    <cellStyle name="Output 3 5 18 3" xfId="39499" xr:uid="{00000000-0005-0000-0000-00004D9A0000}"/>
    <cellStyle name="Output 3 5 19" xfId="39500" xr:uid="{00000000-0005-0000-0000-00004E9A0000}"/>
    <cellStyle name="Output 3 5 19 2" xfId="39501" xr:uid="{00000000-0005-0000-0000-00004F9A0000}"/>
    <cellStyle name="Output 3 5 19 2 2" xfId="39502" xr:uid="{00000000-0005-0000-0000-0000509A0000}"/>
    <cellStyle name="Output 3 5 19 3" xfId="39503" xr:uid="{00000000-0005-0000-0000-0000519A0000}"/>
    <cellStyle name="Output 3 5 2" xfId="39504" xr:uid="{00000000-0005-0000-0000-0000529A0000}"/>
    <cellStyle name="Output 3 5 2 10" xfId="39505" xr:uid="{00000000-0005-0000-0000-0000539A0000}"/>
    <cellStyle name="Output 3 5 2 10 2" xfId="39506" xr:uid="{00000000-0005-0000-0000-0000549A0000}"/>
    <cellStyle name="Output 3 5 2 10 2 2" xfId="39507" xr:uid="{00000000-0005-0000-0000-0000559A0000}"/>
    <cellStyle name="Output 3 5 2 10 3" xfId="39508" xr:uid="{00000000-0005-0000-0000-0000569A0000}"/>
    <cellStyle name="Output 3 5 2 11" xfId="39509" xr:uid="{00000000-0005-0000-0000-0000579A0000}"/>
    <cellStyle name="Output 3 5 2 11 2" xfId="39510" xr:uid="{00000000-0005-0000-0000-0000589A0000}"/>
    <cellStyle name="Output 3 5 2 11 2 2" xfId="39511" xr:uid="{00000000-0005-0000-0000-0000599A0000}"/>
    <cellStyle name="Output 3 5 2 11 3" xfId="39512" xr:uid="{00000000-0005-0000-0000-00005A9A0000}"/>
    <cellStyle name="Output 3 5 2 12" xfId="39513" xr:uid="{00000000-0005-0000-0000-00005B9A0000}"/>
    <cellStyle name="Output 3 5 2 12 2" xfId="39514" xr:uid="{00000000-0005-0000-0000-00005C9A0000}"/>
    <cellStyle name="Output 3 5 2 12 2 2" xfId="39515" xr:uid="{00000000-0005-0000-0000-00005D9A0000}"/>
    <cellStyle name="Output 3 5 2 12 3" xfId="39516" xr:uid="{00000000-0005-0000-0000-00005E9A0000}"/>
    <cellStyle name="Output 3 5 2 13" xfId="39517" xr:uid="{00000000-0005-0000-0000-00005F9A0000}"/>
    <cellStyle name="Output 3 5 2 13 2" xfId="39518" xr:uid="{00000000-0005-0000-0000-0000609A0000}"/>
    <cellStyle name="Output 3 5 2 13 2 2" xfId="39519" xr:uid="{00000000-0005-0000-0000-0000619A0000}"/>
    <cellStyle name="Output 3 5 2 13 3" xfId="39520" xr:uid="{00000000-0005-0000-0000-0000629A0000}"/>
    <cellStyle name="Output 3 5 2 14" xfId="39521" xr:uid="{00000000-0005-0000-0000-0000639A0000}"/>
    <cellStyle name="Output 3 5 2 14 2" xfId="39522" xr:uid="{00000000-0005-0000-0000-0000649A0000}"/>
    <cellStyle name="Output 3 5 2 14 2 2" xfId="39523" xr:uid="{00000000-0005-0000-0000-0000659A0000}"/>
    <cellStyle name="Output 3 5 2 14 3" xfId="39524" xr:uid="{00000000-0005-0000-0000-0000669A0000}"/>
    <cellStyle name="Output 3 5 2 15" xfId="39525" xr:uid="{00000000-0005-0000-0000-0000679A0000}"/>
    <cellStyle name="Output 3 5 2 15 2" xfId="39526" xr:uid="{00000000-0005-0000-0000-0000689A0000}"/>
    <cellStyle name="Output 3 5 2 15 2 2" xfId="39527" xr:uid="{00000000-0005-0000-0000-0000699A0000}"/>
    <cellStyle name="Output 3 5 2 15 3" xfId="39528" xr:uid="{00000000-0005-0000-0000-00006A9A0000}"/>
    <cellStyle name="Output 3 5 2 16" xfId="39529" xr:uid="{00000000-0005-0000-0000-00006B9A0000}"/>
    <cellStyle name="Output 3 5 2 16 2" xfId="39530" xr:uid="{00000000-0005-0000-0000-00006C9A0000}"/>
    <cellStyle name="Output 3 5 2 16 2 2" xfId="39531" xr:uid="{00000000-0005-0000-0000-00006D9A0000}"/>
    <cellStyle name="Output 3 5 2 16 3" xfId="39532" xr:uid="{00000000-0005-0000-0000-00006E9A0000}"/>
    <cellStyle name="Output 3 5 2 17" xfId="39533" xr:uid="{00000000-0005-0000-0000-00006F9A0000}"/>
    <cellStyle name="Output 3 5 2 17 2" xfId="39534" xr:uid="{00000000-0005-0000-0000-0000709A0000}"/>
    <cellStyle name="Output 3 5 2 17 2 2" xfId="39535" xr:uid="{00000000-0005-0000-0000-0000719A0000}"/>
    <cellStyle name="Output 3 5 2 17 3" xfId="39536" xr:uid="{00000000-0005-0000-0000-0000729A0000}"/>
    <cellStyle name="Output 3 5 2 18" xfId="39537" xr:uid="{00000000-0005-0000-0000-0000739A0000}"/>
    <cellStyle name="Output 3 5 2 18 2" xfId="39538" xr:uid="{00000000-0005-0000-0000-0000749A0000}"/>
    <cellStyle name="Output 3 5 2 18 2 2" xfId="39539" xr:uid="{00000000-0005-0000-0000-0000759A0000}"/>
    <cellStyle name="Output 3 5 2 18 3" xfId="39540" xr:uid="{00000000-0005-0000-0000-0000769A0000}"/>
    <cellStyle name="Output 3 5 2 19" xfId="39541" xr:uid="{00000000-0005-0000-0000-0000779A0000}"/>
    <cellStyle name="Output 3 5 2 19 2" xfId="39542" xr:uid="{00000000-0005-0000-0000-0000789A0000}"/>
    <cellStyle name="Output 3 5 2 19 2 2" xfId="39543" xr:uid="{00000000-0005-0000-0000-0000799A0000}"/>
    <cellStyle name="Output 3 5 2 19 3" xfId="39544" xr:uid="{00000000-0005-0000-0000-00007A9A0000}"/>
    <cellStyle name="Output 3 5 2 2" xfId="39545" xr:uid="{00000000-0005-0000-0000-00007B9A0000}"/>
    <cellStyle name="Output 3 5 2 2 2" xfId="39546" xr:uid="{00000000-0005-0000-0000-00007C9A0000}"/>
    <cellStyle name="Output 3 5 2 2 2 2" xfId="39547" xr:uid="{00000000-0005-0000-0000-00007D9A0000}"/>
    <cellStyle name="Output 3 5 2 2 2 3" xfId="39548" xr:uid="{00000000-0005-0000-0000-00007E9A0000}"/>
    <cellStyle name="Output 3 5 2 2 3" xfId="39549" xr:uid="{00000000-0005-0000-0000-00007F9A0000}"/>
    <cellStyle name="Output 3 5 2 2 3 2" xfId="39550" xr:uid="{00000000-0005-0000-0000-0000809A0000}"/>
    <cellStyle name="Output 3 5 2 2 4" xfId="39551" xr:uid="{00000000-0005-0000-0000-0000819A0000}"/>
    <cellStyle name="Output 3 5 2 20" xfId="39552" xr:uid="{00000000-0005-0000-0000-0000829A0000}"/>
    <cellStyle name="Output 3 5 2 20 2" xfId="39553" xr:uid="{00000000-0005-0000-0000-0000839A0000}"/>
    <cellStyle name="Output 3 5 2 20 2 2" xfId="39554" xr:uid="{00000000-0005-0000-0000-0000849A0000}"/>
    <cellStyle name="Output 3 5 2 20 3" xfId="39555" xr:uid="{00000000-0005-0000-0000-0000859A0000}"/>
    <cellStyle name="Output 3 5 2 21" xfId="39556" xr:uid="{00000000-0005-0000-0000-0000869A0000}"/>
    <cellStyle name="Output 3 5 2 21 2" xfId="39557" xr:uid="{00000000-0005-0000-0000-0000879A0000}"/>
    <cellStyle name="Output 3 5 2 22" xfId="39558" xr:uid="{00000000-0005-0000-0000-0000889A0000}"/>
    <cellStyle name="Output 3 5 2 23" xfId="39559" xr:uid="{00000000-0005-0000-0000-0000899A0000}"/>
    <cellStyle name="Output 3 5 2 3" xfId="39560" xr:uid="{00000000-0005-0000-0000-00008A9A0000}"/>
    <cellStyle name="Output 3 5 2 3 2" xfId="39561" xr:uid="{00000000-0005-0000-0000-00008B9A0000}"/>
    <cellStyle name="Output 3 5 2 3 2 2" xfId="39562" xr:uid="{00000000-0005-0000-0000-00008C9A0000}"/>
    <cellStyle name="Output 3 5 2 3 3" xfId="39563" xr:uid="{00000000-0005-0000-0000-00008D9A0000}"/>
    <cellStyle name="Output 3 5 2 3 4" xfId="39564" xr:uid="{00000000-0005-0000-0000-00008E9A0000}"/>
    <cellStyle name="Output 3 5 2 4" xfId="39565" xr:uid="{00000000-0005-0000-0000-00008F9A0000}"/>
    <cellStyle name="Output 3 5 2 4 2" xfId="39566" xr:uid="{00000000-0005-0000-0000-0000909A0000}"/>
    <cellStyle name="Output 3 5 2 4 2 2" xfId="39567" xr:uid="{00000000-0005-0000-0000-0000919A0000}"/>
    <cellStyle name="Output 3 5 2 4 3" xfId="39568" xr:uid="{00000000-0005-0000-0000-0000929A0000}"/>
    <cellStyle name="Output 3 5 2 4 4" xfId="39569" xr:uid="{00000000-0005-0000-0000-0000939A0000}"/>
    <cellStyle name="Output 3 5 2 5" xfId="39570" xr:uid="{00000000-0005-0000-0000-0000949A0000}"/>
    <cellStyle name="Output 3 5 2 5 2" xfId="39571" xr:uid="{00000000-0005-0000-0000-0000959A0000}"/>
    <cellStyle name="Output 3 5 2 5 2 2" xfId="39572" xr:uid="{00000000-0005-0000-0000-0000969A0000}"/>
    <cellStyle name="Output 3 5 2 5 3" xfId="39573" xr:uid="{00000000-0005-0000-0000-0000979A0000}"/>
    <cellStyle name="Output 3 5 2 6" xfId="39574" xr:uid="{00000000-0005-0000-0000-0000989A0000}"/>
    <cellStyle name="Output 3 5 2 6 2" xfId="39575" xr:uid="{00000000-0005-0000-0000-0000999A0000}"/>
    <cellStyle name="Output 3 5 2 6 2 2" xfId="39576" xr:uid="{00000000-0005-0000-0000-00009A9A0000}"/>
    <cellStyle name="Output 3 5 2 6 3" xfId="39577" xr:uid="{00000000-0005-0000-0000-00009B9A0000}"/>
    <cellStyle name="Output 3 5 2 7" xfId="39578" xr:uid="{00000000-0005-0000-0000-00009C9A0000}"/>
    <cellStyle name="Output 3 5 2 7 2" xfId="39579" xr:uid="{00000000-0005-0000-0000-00009D9A0000}"/>
    <cellStyle name="Output 3 5 2 7 2 2" xfId="39580" xr:uid="{00000000-0005-0000-0000-00009E9A0000}"/>
    <cellStyle name="Output 3 5 2 7 3" xfId="39581" xr:uid="{00000000-0005-0000-0000-00009F9A0000}"/>
    <cellStyle name="Output 3 5 2 8" xfId="39582" xr:uid="{00000000-0005-0000-0000-0000A09A0000}"/>
    <cellStyle name="Output 3 5 2 8 2" xfId="39583" xr:uid="{00000000-0005-0000-0000-0000A19A0000}"/>
    <cellStyle name="Output 3 5 2 8 2 2" xfId="39584" xr:uid="{00000000-0005-0000-0000-0000A29A0000}"/>
    <cellStyle name="Output 3 5 2 8 3" xfId="39585" xr:uid="{00000000-0005-0000-0000-0000A39A0000}"/>
    <cellStyle name="Output 3 5 2 9" xfId="39586" xr:uid="{00000000-0005-0000-0000-0000A49A0000}"/>
    <cellStyle name="Output 3 5 2 9 2" xfId="39587" xr:uid="{00000000-0005-0000-0000-0000A59A0000}"/>
    <cellStyle name="Output 3 5 2 9 2 2" xfId="39588" xr:uid="{00000000-0005-0000-0000-0000A69A0000}"/>
    <cellStyle name="Output 3 5 2 9 3" xfId="39589" xr:uid="{00000000-0005-0000-0000-0000A79A0000}"/>
    <cellStyle name="Output 3 5 20" xfId="39590" xr:uid="{00000000-0005-0000-0000-0000A89A0000}"/>
    <cellStyle name="Output 3 5 20 2" xfId="39591" xr:uid="{00000000-0005-0000-0000-0000A99A0000}"/>
    <cellStyle name="Output 3 5 20 2 2" xfId="39592" xr:uid="{00000000-0005-0000-0000-0000AA9A0000}"/>
    <cellStyle name="Output 3 5 20 3" xfId="39593" xr:uid="{00000000-0005-0000-0000-0000AB9A0000}"/>
    <cellStyle name="Output 3 5 21" xfId="39594" xr:uid="{00000000-0005-0000-0000-0000AC9A0000}"/>
    <cellStyle name="Output 3 5 21 2" xfId="39595" xr:uid="{00000000-0005-0000-0000-0000AD9A0000}"/>
    <cellStyle name="Output 3 5 21 2 2" xfId="39596" xr:uid="{00000000-0005-0000-0000-0000AE9A0000}"/>
    <cellStyle name="Output 3 5 21 3" xfId="39597" xr:uid="{00000000-0005-0000-0000-0000AF9A0000}"/>
    <cellStyle name="Output 3 5 22" xfId="39598" xr:uid="{00000000-0005-0000-0000-0000B09A0000}"/>
    <cellStyle name="Output 3 5 22 2" xfId="39599" xr:uid="{00000000-0005-0000-0000-0000B19A0000}"/>
    <cellStyle name="Output 3 5 23" xfId="39600" xr:uid="{00000000-0005-0000-0000-0000B29A0000}"/>
    <cellStyle name="Output 3 5 24" xfId="39601" xr:uid="{00000000-0005-0000-0000-0000B39A0000}"/>
    <cellStyle name="Output 3 5 3" xfId="39602" xr:uid="{00000000-0005-0000-0000-0000B49A0000}"/>
    <cellStyle name="Output 3 5 3 2" xfId="39603" xr:uid="{00000000-0005-0000-0000-0000B59A0000}"/>
    <cellStyle name="Output 3 5 3 2 2" xfId="39604" xr:uid="{00000000-0005-0000-0000-0000B69A0000}"/>
    <cellStyle name="Output 3 5 3 2 3" xfId="39605" xr:uid="{00000000-0005-0000-0000-0000B79A0000}"/>
    <cellStyle name="Output 3 5 3 3" xfId="39606" xr:uid="{00000000-0005-0000-0000-0000B89A0000}"/>
    <cellStyle name="Output 3 5 3 3 2" xfId="39607" xr:uid="{00000000-0005-0000-0000-0000B99A0000}"/>
    <cellStyle name="Output 3 5 3 4" xfId="39608" xr:uid="{00000000-0005-0000-0000-0000BA9A0000}"/>
    <cellStyle name="Output 3 5 4" xfId="39609" xr:uid="{00000000-0005-0000-0000-0000BB9A0000}"/>
    <cellStyle name="Output 3 5 4 2" xfId="39610" xr:uid="{00000000-0005-0000-0000-0000BC9A0000}"/>
    <cellStyle name="Output 3 5 4 2 2" xfId="39611" xr:uid="{00000000-0005-0000-0000-0000BD9A0000}"/>
    <cellStyle name="Output 3 5 4 3" xfId="39612" xr:uid="{00000000-0005-0000-0000-0000BE9A0000}"/>
    <cellStyle name="Output 3 5 4 4" xfId="39613" xr:uid="{00000000-0005-0000-0000-0000BF9A0000}"/>
    <cellStyle name="Output 3 5 5" xfId="39614" xr:uid="{00000000-0005-0000-0000-0000C09A0000}"/>
    <cellStyle name="Output 3 5 5 2" xfId="39615" xr:uid="{00000000-0005-0000-0000-0000C19A0000}"/>
    <cellStyle name="Output 3 5 5 2 2" xfId="39616" xr:uid="{00000000-0005-0000-0000-0000C29A0000}"/>
    <cellStyle name="Output 3 5 5 3" xfId="39617" xr:uid="{00000000-0005-0000-0000-0000C39A0000}"/>
    <cellStyle name="Output 3 5 5 4" xfId="39618" xr:uid="{00000000-0005-0000-0000-0000C49A0000}"/>
    <cellStyle name="Output 3 5 6" xfId="39619" xr:uid="{00000000-0005-0000-0000-0000C59A0000}"/>
    <cellStyle name="Output 3 5 6 2" xfId="39620" xr:uid="{00000000-0005-0000-0000-0000C69A0000}"/>
    <cellStyle name="Output 3 5 6 2 2" xfId="39621" xr:uid="{00000000-0005-0000-0000-0000C79A0000}"/>
    <cellStyle name="Output 3 5 6 3" xfId="39622" xr:uid="{00000000-0005-0000-0000-0000C89A0000}"/>
    <cellStyle name="Output 3 5 7" xfId="39623" xr:uid="{00000000-0005-0000-0000-0000C99A0000}"/>
    <cellStyle name="Output 3 5 7 2" xfId="39624" xr:uid="{00000000-0005-0000-0000-0000CA9A0000}"/>
    <cellStyle name="Output 3 5 7 2 2" xfId="39625" xr:uid="{00000000-0005-0000-0000-0000CB9A0000}"/>
    <cellStyle name="Output 3 5 7 3" xfId="39626" xr:uid="{00000000-0005-0000-0000-0000CC9A0000}"/>
    <cellStyle name="Output 3 5 8" xfId="39627" xr:uid="{00000000-0005-0000-0000-0000CD9A0000}"/>
    <cellStyle name="Output 3 5 8 2" xfId="39628" xr:uid="{00000000-0005-0000-0000-0000CE9A0000}"/>
    <cellStyle name="Output 3 5 8 2 2" xfId="39629" xr:uid="{00000000-0005-0000-0000-0000CF9A0000}"/>
    <cellStyle name="Output 3 5 8 3" xfId="39630" xr:uid="{00000000-0005-0000-0000-0000D09A0000}"/>
    <cellStyle name="Output 3 5 9" xfId="39631" xr:uid="{00000000-0005-0000-0000-0000D19A0000}"/>
    <cellStyle name="Output 3 5 9 2" xfId="39632" xr:uid="{00000000-0005-0000-0000-0000D29A0000}"/>
    <cellStyle name="Output 3 5 9 2 2" xfId="39633" xr:uid="{00000000-0005-0000-0000-0000D39A0000}"/>
    <cellStyle name="Output 3 5 9 3" xfId="39634" xr:uid="{00000000-0005-0000-0000-0000D49A0000}"/>
    <cellStyle name="Output 3 6" xfId="39635" xr:uid="{00000000-0005-0000-0000-0000D59A0000}"/>
    <cellStyle name="Output 3 6 10" xfId="39636" xr:uid="{00000000-0005-0000-0000-0000D69A0000}"/>
    <cellStyle name="Output 3 6 10 2" xfId="39637" xr:uid="{00000000-0005-0000-0000-0000D79A0000}"/>
    <cellStyle name="Output 3 6 10 2 2" xfId="39638" xr:uid="{00000000-0005-0000-0000-0000D89A0000}"/>
    <cellStyle name="Output 3 6 10 3" xfId="39639" xr:uid="{00000000-0005-0000-0000-0000D99A0000}"/>
    <cellStyle name="Output 3 6 11" xfId="39640" xr:uid="{00000000-0005-0000-0000-0000DA9A0000}"/>
    <cellStyle name="Output 3 6 11 2" xfId="39641" xr:uid="{00000000-0005-0000-0000-0000DB9A0000}"/>
    <cellStyle name="Output 3 6 11 2 2" xfId="39642" xr:uid="{00000000-0005-0000-0000-0000DC9A0000}"/>
    <cellStyle name="Output 3 6 11 3" xfId="39643" xr:uid="{00000000-0005-0000-0000-0000DD9A0000}"/>
    <cellStyle name="Output 3 6 12" xfId="39644" xr:uid="{00000000-0005-0000-0000-0000DE9A0000}"/>
    <cellStyle name="Output 3 6 12 2" xfId="39645" xr:uid="{00000000-0005-0000-0000-0000DF9A0000}"/>
    <cellStyle name="Output 3 6 12 2 2" xfId="39646" xr:uid="{00000000-0005-0000-0000-0000E09A0000}"/>
    <cellStyle name="Output 3 6 12 3" xfId="39647" xr:uid="{00000000-0005-0000-0000-0000E19A0000}"/>
    <cellStyle name="Output 3 6 13" xfId="39648" xr:uid="{00000000-0005-0000-0000-0000E29A0000}"/>
    <cellStyle name="Output 3 6 13 2" xfId="39649" xr:uid="{00000000-0005-0000-0000-0000E39A0000}"/>
    <cellStyle name="Output 3 6 13 2 2" xfId="39650" xr:uid="{00000000-0005-0000-0000-0000E49A0000}"/>
    <cellStyle name="Output 3 6 13 3" xfId="39651" xr:uid="{00000000-0005-0000-0000-0000E59A0000}"/>
    <cellStyle name="Output 3 6 14" xfId="39652" xr:uid="{00000000-0005-0000-0000-0000E69A0000}"/>
    <cellStyle name="Output 3 6 14 2" xfId="39653" xr:uid="{00000000-0005-0000-0000-0000E79A0000}"/>
    <cellStyle name="Output 3 6 14 2 2" xfId="39654" xr:uid="{00000000-0005-0000-0000-0000E89A0000}"/>
    <cellStyle name="Output 3 6 14 3" xfId="39655" xr:uid="{00000000-0005-0000-0000-0000E99A0000}"/>
    <cellStyle name="Output 3 6 15" xfId="39656" xr:uid="{00000000-0005-0000-0000-0000EA9A0000}"/>
    <cellStyle name="Output 3 6 15 2" xfId="39657" xr:uid="{00000000-0005-0000-0000-0000EB9A0000}"/>
    <cellStyle name="Output 3 6 15 2 2" xfId="39658" xr:uid="{00000000-0005-0000-0000-0000EC9A0000}"/>
    <cellStyle name="Output 3 6 15 3" xfId="39659" xr:uid="{00000000-0005-0000-0000-0000ED9A0000}"/>
    <cellStyle name="Output 3 6 16" xfId="39660" xr:uid="{00000000-0005-0000-0000-0000EE9A0000}"/>
    <cellStyle name="Output 3 6 16 2" xfId="39661" xr:uid="{00000000-0005-0000-0000-0000EF9A0000}"/>
    <cellStyle name="Output 3 6 16 2 2" xfId="39662" xr:uid="{00000000-0005-0000-0000-0000F09A0000}"/>
    <cellStyle name="Output 3 6 16 3" xfId="39663" xr:uid="{00000000-0005-0000-0000-0000F19A0000}"/>
    <cellStyle name="Output 3 6 17" xfId="39664" xr:uid="{00000000-0005-0000-0000-0000F29A0000}"/>
    <cellStyle name="Output 3 6 17 2" xfId="39665" xr:uid="{00000000-0005-0000-0000-0000F39A0000}"/>
    <cellStyle name="Output 3 6 17 2 2" xfId="39666" xr:uid="{00000000-0005-0000-0000-0000F49A0000}"/>
    <cellStyle name="Output 3 6 17 3" xfId="39667" xr:uid="{00000000-0005-0000-0000-0000F59A0000}"/>
    <cellStyle name="Output 3 6 18" xfId="39668" xr:uid="{00000000-0005-0000-0000-0000F69A0000}"/>
    <cellStyle name="Output 3 6 18 2" xfId="39669" xr:uid="{00000000-0005-0000-0000-0000F79A0000}"/>
    <cellStyle name="Output 3 6 18 2 2" xfId="39670" xr:uid="{00000000-0005-0000-0000-0000F89A0000}"/>
    <cellStyle name="Output 3 6 18 3" xfId="39671" xr:uid="{00000000-0005-0000-0000-0000F99A0000}"/>
    <cellStyle name="Output 3 6 19" xfId="39672" xr:uid="{00000000-0005-0000-0000-0000FA9A0000}"/>
    <cellStyle name="Output 3 6 19 2" xfId="39673" xr:uid="{00000000-0005-0000-0000-0000FB9A0000}"/>
    <cellStyle name="Output 3 6 19 2 2" xfId="39674" xr:uid="{00000000-0005-0000-0000-0000FC9A0000}"/>
    <cellStyle name="Output 3 6 19 3" xfId="39675" xr:uid="{00000000-0005-0000-0000-0000FD9A0000}"/>
    <cellStyle name="Output 3 6 2" xfId="39676" xr:uid="{00000000-0005-0000-0000-0000FE9A0000}"/>
    <cellStyle name="Output 3 6 2 2" xfId="39677" xr:uid="{00000000-0005-0000-0000-0000FF9A0000}"/>
    <cellStyle name="Output 3 6 2 2 2" xfId="39678" xr:uid="{00000000-0005-0000-0000-0000009B0000}"/>
    <cellStyle name="Output 3 6 2 2 3" xfId="39679" xr:uid="{00000000-0005-0000-0000-0000019B0000}"/>
    <cellStyle name="Output 3 6 2 3" xfId="39680" xr:uid="{00000000-0005-0000-0000-0000029B0000}"/>
    <cellStyle name="Output 3 6 2 3 2" xfId="39681" xr:uid="{00000000-0005-0000-0000-0000039B0000}"/>
    <cellStyle name="Output 3 6 2 4" xfId="39682" xr:uid="{00000000-0005-0000-0000-0000049B0000}"/>
    <cellStyle name="Output 3 6 20" xfId="39683" xr:uid="{00000000-0005-0000-0000-0000059B0000}"/>
    <cellStyle name="Output 3 6 20 2" xfId="39684" xr:uid="{00000000-0005-0000-0000-0000069B0000}"/>
    <cellStyle name="Output 3 6 20 2 2" xfId="39685" xr:uid="{00000000-0005-0000-0000-0000079B0000}"/>
    <cellStyle name="Output 3 6 20 3" xfId="39686" xr:uid="{00000000-0005-0000-0000-0000089B0000}"/>
    <cellStyle name="Output 3 6 21" xfId="39687" xr:uid="{00000000-0005-0000-0000-0000099B0000}"/>
    <cellStyle name="Output 3 6 21 2" xfId="39688" xr:uid="{00000000-0005-0000-0000-00000A9B0000}"/>
    <cellStyle name="Output 3 6 22" xfId="39689" xr:uid="{00000000-0005-0000-0000-00000B9B0000}"/>
    <cellStyle name="Output 3 6 23" xfId="39690" xr:uid="{00000000-0005-0000-0000-00000C9B0000}"/>
    <cellStyle name="Output 3 6 3" xfId="39691" xr:uid="{00000000-0005-0000-0000-00000D9B0000}"/>
    <cellStyle name="Output 3 6 3 2" xfId="39692" xr:uid="{00000000-0005-0000-0000-00000E9B0000}"/>
    <cellStyle name="Output 3 6 3 2 2" xfId="39693" xr:uid="{00000000-0005-0000-0000-00000F9B0000}"/>
    <cellStyle name="Output 3 6 3 3" xfId="39694" xr:uid="{00000000-0005-0000-0000-0000109B0000}"/>
    <cellStyle name="Output 3 6 3 4" xfId="39695" xr:uid="{00000000-0005-0000-0000-0000119B0000}"/>
    <cellStyle name="Output 3 6 4" xfId="39696" xr:uid="{00000000-0005-0000-0000-0000129B0000}"/>
    <cellStyle name="Output 3 6 4 2" xfId="39697" xr:uid="{00000000-0005-0000-0000-0000139B0000}"/>
    <cellStyle name="Output 3 6 4 2 2" xfId="39698" xr:uid="{00000000-0005-0000-0000-0000149B0000}"/>
    <cellStyle name="Output 3 6 4 3" xfId="39699" xr:uid="{00000000-0005-0000-0000-0000159B0000}"/>
    <cellStyle name="Output 3 6 4 4" xfId="39700" xr:uid="{00000000-0005-0000-0000-0000169B0000}"/>
    <cellStyle name="Output 3 6 5" xfId="39701" xr:uid="{00000000-0005-0000-0000-0000179B0000}"/>
    <cellStyle name="Output 3 6 5 2" xfId="39702" xr:uid="{00000000-0005-0000-0000-0000189B0000}"/>
    <cellStyle name="Output 3 6 5 2 2" xfId="39703" xr:uid="{00000000-0005-0000-0000-0000199B0000}"/>
    <cellStyle name="Output 3 6 5 3" xfId="39704" xr:uid="{00000000-0005-0000-0000-00001A9B0000}"/>
    <cellStyle name="Output 3 6 6" xfId="39705" xr:uid="{00000000-0005-0000-0000-00001B9B0000}"/>
    <cellStyle name="Output 3 6 6 2" xfId="39706" xr:uid="{00000000-0005-0000-0000-00001C9B0000}"/>
    <cellStyle name="Output 3 6 6 2 2" xfId="39707" xr:uid="{00000000-0005-0000-0000-00001D9B0000}"/>
    <cellStyle name="Output 3 6 6 3" xfId="39708" xr:uid="{00000000-0005-0000-0000-00001E9B0000}"/>
    <cellStyle name="Output 3 6 7" xfId="39709" xr:uid="{00000000-0005-0000-0000-00001F9B0000}"/>
    <cellStyle name="Output 3 6 7 2" xfId="39710" xr:uid="{00000000-0005-0000-0000-0000209B0000}"/>
    <cellStyle name="Output 3 6 7 2 2" xfId="39711" xr:uid="{00000000-0005-0000-0000-0000219B0000}"/>
    <cellStyle name="Output 3 6 7 3" xfId="39712" xr:uid="{00000000-0005-0000-0000-0000229B0000}"/>
    <cellStyle name="Output 3 6 8" xfId="39713" xr:uid="{00000000-0005-0000-0000-0000239B0000}"/>
    <cellStyle name="Output 3 6 8 2" xfId="39714" xr:uid="{00000000-0005-0000-0000-0000249B0000}"/>
    <cellStyle name="Output 3 6 8 2 2" xfId="39715" xr:uid="{00000000-0005-0000-0000-0000259B0000}"/>
    <cellStyle name="Output 3 6 8 3" xfId="39716" xr:uid="{00000000-0005-0000-0000-0000269B0000}"/>
    <cellStyle name="Output 3 6 9" xfId="39717" xr:uid="{00000000-0005-0000-0000-0000279B0000}"/>
    <cellStyle name="Output 3 6 9 2" xfId="39718" xr:uid="{00000000-0005-0000-0000-0000289B0000}"/>
    <cellStyle name="Output 3 6 9 2 2" xfId="39719" xr:uid="{00000000-0005-0000-0000-0000299B0000}"/>
    <cellStyle name="Output 3 6 9 3" xfId="39720" xr:uid="{00000000-0005-0000-0000-00002A9B0000}"/>
    <cellStyle name="Output 3 7" xfId="39721" xr:uid="{00000000-0005-0000-0000-00002B9B0000}"/>
    <cellStyle name="Output 3 7 2" xfId="39722" xr:uid="{00000000-0005-0000-0000-00002C9B0000}"/>
    <cellStyle name="Output 3 7 2 2" xfId="39723" xr:uid="{00000000-0005-0000-0000-00002D9B0000}"/>
    <cellStyle name="Output 3 7 2 3" xfId="39724" xr:uid="{00000000-0005-0000-0000-00002E9B0000}"/>
    <cellStyle name="Output 3 7 3" xfId="39725" xr:uid="{00000000-0005-0000-0000-00002F9B0000}"/>
    <cellStyle name="Output 3 7 3 2" xfId="39726" xr:uid="{00000000-0005-0000-0000-0000309B0000}"/>
    <cellStyle name="Output 3 7 4" xfId="39727" xr:uid="{00000000-0005-0000-0000-0000319B0000}"/>
    <cellStyle name="Output 3 8" xfId="39728" xr:uid="{00000000-0005-0000-0000-0000329B0000}"/>
    <cellStyle name="Output 3 8 2" xfId="39729" xr:uid="{00000000-0005-0000-0000-0000339B0000}"/>
    <cellStyle name="Output 3 8 2 2" xfId="39730" xr:uid="{00000000-0005-0000-0000-0000349B0000}"/>
    <cellStyle name="Output 3 8 2 3" xfId="39731" xr:uid="{00000000-0005-0000-0000-0000359B0000}"/>
    <cellStyle name="Output 3 8 3" xfId="39732" xr:uid="{00000000-0005-0000-0000-0000369B0000}"/>
    <cellStyle name="Output 3 8 4" xfId="39733" xr:uid="{00000000-0005-0000-0000-0000379B0000}"/>
    <cellStyle name="Output 3 9" xfId="39734" xr:uid="{00000000-0005-0000-0000-0000389B0000}"/>
    <cellStyle name="Output 3 9 2" xfId="39735" xr:uid="{00000000-0005-0000-0000-0000399B0000}"/>
    <cellStyle name="Output 3 9 2 2" xfId="39736" xr:uid="{00000000-0005-0000-0000-00003A9B0000}"/>
    <cellStyle name="Output 3 9 3" xfId="39737" xr:uid="{00000000-0005-0000-0000-00003B9B0000}"/>
    <cellStyle name="Output 3 9 4" xfId="39738" xr:uid="{00000000-0005-0000-0000-00003C9B0000}"/>
    <cellStyle name="Output 4" xfId="39739" xr:uid="{00000000-0005-0000-0000-00003D9B0000}"/>
    <cellStyle name="Output 4 10" xfId="39740" xr:uid="{00000000-0005-0000-0000-00003E9B0000}"/>
    <cellStyle name="Output 4 10 2" xfId="39741" xr:uid="{00000000-0005-0000-0000-00003F9B0000}"/>
    <cellStyle name="Output 4 10 2 2" xfId="39742" xr:uid="{00000000-0005-0000-0000-0000409B0000}"/>
    <cellStyle name="Output 4 10 3" xfId="39743" xr:uid="{00000000-0005-0000-0000-0000419B0000}"/>
    <cellStyle name="Output 4 11" xfId="39744" xr:uid="{00000000-0005-0000-0000-0000429B0000}"/>
    <cellStyle name="Output 4 11 2" xfId="39745" xr:uid="{00000000-0005-0000-0000-0000439B0000}"/>
    <cellStyle name="Output 4 11 2 2" xfId="39746" xr:uid="{00000000-0005-0000-0000-0000449B0000}"/>
    <cellStyle name="Output 4 11 3" xfId="39747" xr:uid="{00000000-0005-0000-0000-0000459B0000}"/>
    <cellStyle name="Output 4 12" xfId="39748" xr:uid="{00000000-0005-0000-0000-0000469B0000}"/>
    <cellStyle name="Output 4 12 2" xfId="39749" xr:uid="{00000000-0005-0000-0000-0000479B0000}"/>
    <cellStyle name="Output 4 12 2 2" xfId="39750" xr:uid="{00000000-0005-0000-0000-0000489B0000}"/>
    <cellStyle name="Output 4 12 3" xfId="39751" xr:uid="{00000000-0005-0000-0000-0000499B0000}"/>
    <cellStyle name="Output 4 13" xfId="39752" xr:uid="{00000000-0005-0000-0000-00004A9B0000}"/>
    <cellStyle name="Output 4 13 2" xfId="39753" xr:uid="{00000000-0005-0000-0000-00004B9B0000}"/>
    <cellStyle name="Output 4 13 2 2" xfId="39754" xr:uid="{00000000-0005-0000-0000-00004C9B0000}"/>
    <cellStyle name="Output 4 13 3" xfId="39755" xr:uid="{00000000-0005-0000-0000-00004D9B0000}"/>
    <cellStyle name="Output 4 14" xfId="39756" xr:uid="{00000000-0005-0000-0000-00004E9B0000}"/>
    <cellStyle name="Output 4 14 2" xfId="39757" xr:uid="{00000000-0005-0000-0000-00004F9B0000}"/>
    <cellStyle name="Output 4 14 2 2" xfId="39758" xr:uid="{00000000-0005-0000-0000-0000509B0000}"/>
    <cellStyle name="Output 4 14 3" xfId="39759" xr:uid="{00000000-0005-0000-0000-0000519B0000}"/>
    <cellStyle name="Output 4 15" xfId="39760" xr:uid="{00000000-0005-0000-0000-0000529B0000}"/>
    <cellStyle name="Output 4 15 2" xfId="39761" xr:uid="{00000000-0005-0000-0000-0000539B0000}"/>
    <cellStyle name="Output 4 15 2 2" xfId="39762" xr:uid="{00000000-0005-0000-0000-0000549B0000}"/>
    <cellStyle name="Output 4 15 3" xfId="39763" xr:uid="{00000000-0005-0000-0000-0000559B0000}"/>
    <cellStyle name="Output 4 16" xfId="39764" xr:uid="{00000000-0005-0000-0000-0000569B0000}"/>
    <cellStyle name="Output 4 16 2" xfId="39765" xr:uid="{00000000-0005-0000-0000-0000579B0000}"/>
    <cellStyle name="Output 4 16 2 2" xfId="39766" xr:uid="{00000000-0005-0000-0000-0000589B0000}"/>
    <cellStyle name="Output 4 16 3" xfId="39767" xr:uid="{00000000-0005-0000-0000-0000599B0000}"/>
    <cellStyle name="Output 4 17" xfId="39768" xr:uid="{00000000-0005-0000-0000-00005A9B0000}"/>
    <cellStyle name="Output 4 17 2" xfId="39769" xr:uid="{00000000-0005-0000-0000-00005B9B0000}"/>
    <cellStyle name="Output 4 17 2 2" xfId="39770" xr:uid="{00000000-0005-0000-0000-00005C9B0000}"/>
    <cellStyle name="Output 4 17 3" xfId="39771" xr:uid="{00000000-0005-0000-0000-00005D9B0000}"/>
    <cellStyle name="Output 4 18" xfId="39772" xr:uid="{00000000-0005-0000-0000-00005E9B0000}"/>
    <cellStyle name="Output 4 18 2" xfId="39773" xr:uid="{00000000-0005-0000-0000-00005F9B0000}"/>
    <cellStyle name="Output 4 18 2 2" xfId="39774" xr:uid="{00000000-0005-0000-0000-0000609B0000}"/>
    <cellStyle name="Output 4 18 3" xfId="39775" xr:uid="{00000000-0005-0000-0000-0000619B0000}"/>
    <cellStyle name="Output 4 19" xfId="39776" xr:uid="{00000000-0005-0000-0000-0000629B0000}"/>
    <cellStyle name="Output 4 19 2" xfId="39777" xr:uid="{00000000-0005-0000-0000-0000639B0000}"/>
    <cellStyle name="Output 4 19 2 2" xfId="39778" xr:uid="{00000000-0005-0000-0000-0000649B0000}"/>
    <cellStyle name="Output 4 19 3" xfId="39779" xr:uid="{00000000-0005-0000-0000-0000659B0000}"/>
    <cellStyle name="Output 4 2" xfId="39780" xr:uid="{00000000-0005-0000-0000-0000669B0000}"/>
    <cellStyle name="Output 4 2 10" xfId="39781" xr:uid="{00000000-0005-0000-0000-0000679B0000}"/>
    <cellStyle name="Output 4 2 10 2" xfId="39782" xr:uid="{00000000-0005-0000-0000-0000689B0000}"/>
    <cellStyle name="Output 4 2 10 2 2" xfId="39783" xr:uid="{00000000-0005-0000-0000-0000699B0000}"/>
    <cellStyle name="Output 4 2 10 3" xfId="39784" xr:uid="{00000000-0005-0000-0000-00006A9B0000}"/>
    <cellStyle name="Output 4 2 11" xfId="39785" xr:uid="{00000000-0005-0000-0000-00006B9B0000}"/>
    <cellStyle name="Output 4 2 11 2" xfId="39786" xr:uid="{00000000-0005-0000-0000-00006C9B0000}"/>
    <cellStyle name="Output 4 2 11 2 2" xfId="39787" xr:uid="{00000000-0005-0000-0000-00006D9B0000}"/>
    <cellStyle name="Output 4 2 11 3" xfId="39788" xr:uid="{00000000-0005-0000-0000-00006E9B0000}"/>
    <cellStyle name="Output 4 2 12" xfId="39789" xr:uid="{00000000-0005-0000-0000-00006F9B0000}"/>
    <cellStyle name="Output 4 2 12 2" xfId="39790" xr:uid="{00000000-0005-0000-0000-0000709B0000}"/>
    <cellStyle name="Output 4 2 12 2 2" xfId="39791" xr:uid="{00000000-0005-0000-0000-0000719B0000}"/>
    <cellStyle name="Output 4 2 12 3" xfId="39792" xr:uid="{00000000-0005-0000-0000-0000729B0000}"/>
    <cellStyle name="Output 4 2 13" xfId="39793" xr:uid="{00000000-0005-0000-0000-0000739B0000}"/>
    <cellStyle name="Output 4 2 13 2" xfId="39794" xr:uid="{00000000-0005-0000-0000-0000749B0000}"/>
    <cellStyle name="Output 4 2 13 2 2" xfId="39795" xr:uid="{00000000-0005-0000-0000-0000759B0000}"/>
    <cellStyle name="Output 4 2 13 3" xfId="39796" xr:uid="{00000000-0005-0000-0000-0000769B0000}"/>
    <cellStyle name="Output 4 2 14" xfId="39797" xr:uid="{00000000-0005-0000-0000-0000779B0000}"/>
    <cellStyle name="Output 4 2 14 2" xfId="39798" xr:uid="{00000000-0005-0000-0000-0000789B0000}"/>
    <cellStyle name="Output 4 2 14 2 2" xfId="39799" xr:uid="{00000000-0005-0000-0000-0000799B0000}"/>
    <cellStyle name="Output 4 2 14 3" xfId="39800" xr:uid="{00000000-0005-0000-0000-00007A9B0000}"/>
    <cellStyle name="Output 4 2 15" xfId="39801" xr:uid="{00000000-0005-0000-0000-00007B9B0000}"/>
    <cellStyle name="Output 4 2 15 2" xfId="39802" xr:uid="{00000000-0005-0000-0000-00007C9B0000}"/>
    <cellStyle name="Output 4 2 15 2 2" xfId="39803" xr:uid="{00000000-0005-0000-0000-00007D9B0000}"/>
    <cellStyle name="Output 4 2 15 3" xfId="39804" xr:uid="{00000000-0005-0000-0000-00007E9B0000}"/>
    <cellStyle name="Output 4 2 16" xfId="39805" xr:uid="{00000000-0005-0000-0000-00007F9B0000}"/>
    <cellStyle name="Output 4 2 16 2" xfId="39806" xr:uid="{00000000-0005-0000-0000-0000809B0000}"/>
    <cellStyle name="Output 4 2 16 2 2" xfId="39807" xr:uid="{00000000-0005-0000-0000-0000819B0000}"/>
    <cellStyle name="Output 4 2 16 3" xfId="39808" xr:uid="{00000000-0005-0000-0000-0000829B0000}"/>
    <cellStyle name="Output 4 2 17" xfId="39809" xr:uid="{00000000-0005-0000-0000-0000839B0000}"/>
    <cellStyle name="Output 4 2 17 2" xfId="39810" xr:uid="{00000000-0005-0000-0000-0000849B0000}"/>
    <cellStyle name="Output 4 2 17 2 2" xfId="39811" xr:uid="{00000000-0005-0000-0000-0000859B0000}"/>
    <cellStyle name="Output 4 2 17 3" xfId="39812" xr:uid="{00000000-0005-0000-0000-0000869B0000}"/>
    <cellStyle name="Output 4 2 18" xfId="39813" xr:uid="{00000000-0005-0000-0000-0000879B0000}"/>
    <cellStyle name="Output 4 2 18 2" xfId="39814" xr:uid="{00000000-0005-0000-0000-0000889B0000}"/>
    <cellStyle name="Output 4 2 18 2 2" xfId="39815" xr:uid="{00000000-0005-0000-0000-0000899B0000}"/>
    <cellStyle name="Output 4 2 18 3" xfId="39816" xr:uid="{00000000-0005-0000-0000-00008A9B0000}"/>
    <cellStyle name="Output 4 2 19" xfId="39817" xr:uid="{00000000-0005-0000-0000-00008B9B0000}"/>
    <cellStyle name="Output 4 2 19 2" xfId="39818" xr:uid="{00000000-0005-0000-0000-00008C9B0000}"/>
    <cellStyle name="Output 4 2 19 2 2" xfId="39819" xr:uid="{00000000-0005-0000-0000-00008D9B0000}"/>
    <cellStyle name="Output 4 2 19 3" xfId="39820" xr:uid="{00000000-0005-0000-0000-00008E9B0000}"/>
    <cellStyle name="Output 4 2 2" xfId="39821" xr:uid="{00000000-0005-0000-0000-00008F9B0000}"/>
    <cellStyle name="Output 4 2 2 10" xfId="39822" xr:uid="{00000000-0005-0000-0000-0000909B0000}"/>
    <cellStyle name="Output 4 2 2 10 2" xfId="39823" xr:uid="{00000000-0005-0000-0000-0000919B0000}"/>
    <cellStyle name="Output 4 2 2 10 2 2" xfId="39824" xr:uid="{00000000-0005-0000-0000-0000929B0000}"/>
    <cellStyle name="Output 4 2 2 10 3" xfId="39825" xr:uid="{00000000-0005-0000-0000-0000939B0000}"/>
    <cellStyle name="Output 4 2 2 11" xfId="39826" xr:uid="{00000000-0005-0000-0000-0000949B0000}"/>
    <cellStyle name="Output 4 2 2 11 2" xfId="39827" xr:uid="{00000000-0005-0000-0000-0000959B0000}"/>
    <cellStyle name="Output 4 2 2 11 2 2" xfId="39828" xr:uid="{00000000-0005-0000-0000-0000969B0000}"/>
    <cellStyle name="Output 4 2 2 11 3" xfId="39829" xr:uid="{00000000-0005-0000-0000-0000979B0000}"/>
    <cellStyle name="Output 4 2 2 12" xfId="39830" xr:uid="{00000000-0005-0000-0000-0000989B0000}"/>
    <cellStyle name="Output 4 2 2 12 2" xfId="39831" xr:uid="{00000000-0005-0000-0000-0000999B0000}"/>
    <cellStyle name="Output 4 2 2 12 2 2" xfId="39832" xr:uid="{00000000-0005-0000-0000-00009A9B0000}"/>
    <cellStyle name="Output 4 2 2 12 3" xfId="39833" xr:uid="{00000000-0005-0000-0000-00009B9B0000}"/>
    <cellStyle name="Output 4 2 2 13" xfId="39834" xr:uid="{00000000-0005-0000-0000-00009C9B0000}"/>
    <cellStyle name="Output 4 2 2 13 2" xfId="39835" xr:uid="{00000000-0005-0000-0000-00009D9B0000}"/>
    <cellStyle name="Output 4 2 2 13 2 2" xfId="39836" xr:uid="{00000000-0005-0000-0000-00009E9B0000}"/>
    <cellStyle name="Output 4 2 2 13 3" xfId="39837" xr:uid="{00000000-0005-0000-0000-00009F9B0000}"/>
    <cellStyle name="Output 4 2 2 14" xfId="39838" xr:uid="{00000000-0005-0000-0000-0000A09B0000}"/>
    <cellStyle name="Output 4 2 2 14 2" xfId="39839" xr:uid="{00000000-0005-0000-0000-0000A19B0000}"/>
    <cellStyle name="Output 4 2 2 14 2 2" xfId="39840" xr:uid="{00000000-0005-0000-0000-0000A29B0000}"/>
    <cellStyle name="Output 4 2 2 14 3" xfId="39841" xr:uid="{00000000-0005-0000-0000-0000A39B0000}"/>
    <cellStyle name="Output 4 2 2 15" xfId="39842" xr:uid="{00000000-0005-0000-0000-0000A49B0000}"/>
    <cellStyle name="Output 4 2 2 15 2" xfId="39843" xr:uid="{00000000-0005-0000-0000-0000A59B0000}"/>
    <cellStyle name="Output 4 2 2 15 2 2" xfId="39844" xr:uid="{00000000-0005-0000-0000-0000A69B0000}"/>
    <cellStyle name="Output 4 2 2 15 3" xfId="39845" xr:uid="{00000000-0005-0000-0000-0000A79B0000}"/>
    <cellStyle name="Output 4 2 2 16" xfId="39846" xr:uid="{00000000-0005-0000-0000-0000A89B0000}"/>
    <cellStyle name="Output 4 2 2 16 2" xfId="39847" xr:uid="{00000000-0005-0000-0000-0000A99B0000}"/>
    <cellStyle name="Output 4 2 2 16 2 2" xfId="39848" xr:uid="{00000000-0005-0000-0000-0000AA9B0000}"/>
    <cellStyle name="Output 4 2 2 16 3" xfId="39849" xr:uid="{00000000-0005-0000-0000-0000AB9B0000}"/>
    <cellStyle name="Output 4 2 2 17" xfId="39850" xr:uid="{00000000-0005-0000-0000-0000AC9B0000}"/>
    <cellStyle name="Output 4 2 2 17 2" xfId="39851" xr:uid="{00000000-0005-0000-0000-0000AD9B0000}"/>
    <cellStyle name="Output 4 2 2 17 2 2" xfId="39852" xr:uid="{00000000-0005-0000-0000-0000AE9B0000}"/>
    <cellStyle name="Output 4 2 2 17 3" xfId="39853" xr:uid="{00000000-0005-0000-0000-0000AF9B0000}"/>
    <cellStyle name="Output 4 2 2 18" xfId="39854" xr:uid="{00000000-0005-0000-0000-0000B09B0000}"/>
    <cellStyle name="Output 4 2 2 18 2" xfId="39855" xr:uid="{00000000-0005-0000-0000-0000B19B0000}"/>
    <cellStyle name="Output 4 2 2 19" xfId="39856" xr:uid="{00000000-0005-0000-0000-0000B29B0000}"/>
    <cellStyle name="Output 4 2 2 2" xfId="39857" xr:uid="{00000000-0005-0000-0000-0000B39B0000}"/>
    <cellStyle name="Output 4 2 2 2 10" xfId="39858" xr:uid="{00000000-0005-0000-0000-0000B49B0000}"/>
    <cellStyle name="Output 4 2 2 2 10 2" xfId="39859" xr:uid="{00000000-0005-0000-0000-0000B59B0000}"/>
    <cellStyle name="Output 4 2 2 2 10 2 2" xfId="39860" xr:uid="{00000000-0005-0000-0000-0000B69B0000}"/>
    <cellStyle name="Output 4 2 2 2 10 3" xfId="39861" xr:uid="{00000000-0005-0000-0000-0000B79B0000}"/>
    <cellStyle name="Output 4 2 2 2 11" xfId="39862" xr:uid="{00000000-0005-0000-0000-0000B89B0000}"/>
    <cellStyle name="Output 4 2 2 2 11 2" xfId="39863" xr:uid="{00000000-0005-0000-0000-0000B99B0000}"/>
    <cellStyle name="Output 4 2 2 2 11 2 2" xfId="39864" xr:uid="{00000000-0005-0000-0000-0000BA9B0000}"/>
    <cellStyle name="Output 4 2 2 2 11 3" xfId="39865" xr:uid="{00000000-0005-0000-0000-0000BB9B0000}"/>
    <cellStyle name="Output 4 2 2 2 12" xfId="39866" xr:uid="{00000000-0005-0000-0000-0000BC9B0000}"/>
    <cellStyle name="Output 4 2 2 2 12 2" xfId="39867" xr:uid="{00000000-0005-0000-0000-0000BD9B0000}"/>
    <cellStyle name="Output 4 2 2 2 12 2 2" xfId="39868" xr:uid="{00000000-0005-0000-0000-0000BE9B0000}"/>
    <cellStyle name="Output 4 2 2 2 12 3" xfId="39869" xr:uid="{00000000-0005-0000-0000-0000BF9B0000}"/>
    <cellStyle name="Output 4 2 2 2 13" xfId="39870" xr:uid="{00000000-0005-0000-0000-0000C09B0000}"/>
    <cellStyle name="Output 4 2 2 2 13 2" xfId="39871" xr:uid="{00000000-0005-0000-0000-0000C19B0000}"/>
    <cellStyle name="Output 4 2 2 2 13 2 2" xfId="39872" xr:uid="{00000000-0005-0000-0000-0000C29B0000}"/>
    <cellStyle name="Output 4 2 2 2 13 3" xfId="39873" xr:uid="{00000000-0005-0000-0000-0000C39B0000}"/>
    <cellStyle name="Output 4 2 2 2 14" xfId="39874" xr:uid="{00000000-0005-0000-0000-0000C49B0000}"/>
    <cellStyle name="Output 4 2 2 2 14 2" xfId="39875" xr:uid="{00000000-0005-0000-0000-0000C59B0000}"/>
    <cellStyle name="Output 4 2 2 2 14 2 2" xfId="39876" xr:uid="{00000000-0005-0000-0000-0000C69B0000}"/>
    <cellStyle name="Output 4 2 2 2 14 3" xfId="39877" xr:uid="{00000000-0005-0000-0000-0000C79B0000}"/>
    <cellStyle name="Output 4 2 2 2 15" xfId="39878" xr:uid="{00000000-0005-0000-0000-0000C89B0000}"/>
    <cellStyle name="Output 4 2 2 2 15 2" xfId="39879" xr:uid="{00000000-0005-0000-0000-0000C99B0000}"/>
    <cellStyle name="Output 4 2 2 2 15 2 2" xfId="39880" xr:uid="{00000000-0005-0000-0000-0000CA9B0000}"/>
    <cellStyle name="Output 4 2 2 2 15 3" xfId="39881" xr:uid="{00000000-0005-0000-0000-0000CB9B0000}"/>
    <cellStyle name="Output 4 2 2 2 16" xfId="39882" xr:uid="{00000000-0005-0000-0000-0000CC9B0000}"/>
    <cellStyle name="Output 4 2 2 2 16 2" xfId="39883" xr:uid="{00000000-0005-0000-0000-0000CD9B0000}"/>
    <cellStyle name="Output 4 2 2 2 16 2 2" xfId="39884" xr:uid="{00000000-0005-0000-0000-0000CE9B0000}"/>
    <cellStyle name="Output 4 2 2 2 16 3" xfId="39885" xr:uid="{00000000-0005-0000-0000-0000CF9B0000}"/>
    <cellStyle name="Output 4 2 2 2 17" xfId="39886" xr:uid="{00000000-0005-0000-0000-0000D09B0000}"/>
    <cellStyle name="Output 4 2 2 2 17 2" xfId="39887" xr:uid="{00000000-0005-0000-0000-0000D19B0000}"/>
    <cellStyle name="Output 4 2 2 2 17 2 2" xfId="39888" xr:uid="{00000000-0005-0000-0000-0000D29B0000}"/>
    <cellStyle name="Output 4 2 2 2 17 3" xfId="39889" xr:uid="{00000000-0005-0000-0000-0000D39B0000}"/>
    <cellStyle name="Output 4 2 2 2 18" xfId="39890" xr:uid="{00000000-0005-0000-0000-0000D49B0000}"/>
    <cellStyle name="Output 4 2 2 2 18 2" xfId="39891" xr:uid="{00000000-0005-0000-0000-0000D59B0000}"/>
    <cellStyle name="Output 4 2 2 2 18 2 2" xfId="39892" xr:uid="{00000000-0005-0000-0000-0000D69B0000}"/>
    <cellStyle name="Output 4 2 2 2 18 3" xfId="39893" xr:uid="{00000000-0005-0000-0000-0000D79B0000}"/>
    <cellStyle name="Output 4 2 2 2 19" xfId="39894" xr:uid="{00000000-0005-0000-0000-0000D89B0000}"/>
    <cellStyle name="Output 4 2 2 2 19 2" xfId="39895" xr:uid="{00000000-0005-0000-0000-0000D99B0000}"/>
    <cellStyle name="Output 4 2 2 2 19 2 2" xfId="39896" xr:uid="{00000000-0005-0000-0000-0000DA9B0000}"/>
    <cellStyle name="Output 4 2 2 2 19 3" xfId="39897" xr:uid="{00000000-0005-0000-0000-0000DB9B0000}"/>
    <cellStyle name="Output 4 2 2 2 2" xfId="39898" xr:uid="{00000000-0005-0000-0000-0000DC9B0000}"/>
    <cellStyle name="Output 4 2 2 2 2 2" xfId="39899" xr:uid="{00000000-0005-0000-0000-0000DD9B0000}"/>
    <cellStyle name="Output 4 2 2 2 2 2 2" xfId="39900" xr:uid="{00000000-0005-0000-0000-0000DE9B0000}"/>
    <cellStyle name="Output 4 2 2 2 2 2 3" xfId="39901" xr:uid="{00000000-0005-0000-0000-0000DF9B0000}"/>
    <cellStyle name="Output 4 2 2 2 2 3" xfId="39902" xr:uid="{00000000-0005-0000-0000-0000E09B0000}"/>
    <cellStyle name="Output 4 2 2 2 2 3 2" xfId="39903" xr:uid="{00000000-0005-0000-0000-0000E19B0000}"/>
    <cellStyle name="Output 4 2 2 2 2 4" xfId="39904" xr:uid="{00000000-0005-0000-0000-0000E29B0000}"/>
    <cellStyle name="Output 4 2 2 2 20" xfId="39905" xr:uid="{00000000-0005-0000-0000-0000E39B0000}"/>
    <cellStyle name="Output 4 2 2 2 20 2" xfId="39906" xr:uid="{00000000-0005-0000-0000-0000E49B0000}"/>
    <cellStyle name="Output 4 2 2 2 20 2 2" xfId="39907" xr:uid="{00000000-0005-0000-0000-0000E59B0000}"/>
    <cellStyle name="Output 4 2 2 2 20 3" xfId="39908" xr:uid="{00000000-0005-0000-0000-0000E69B0000}"/>
    <cellStyle name="Output 4 2 2 2 21" xfId="39909" xr:uid="{00000000-0005-0000-0000-0000E79B0000}"/>
    <cellStyle name="Output 4 2 2 2 21 2" xfId="39910" xr:uid="{00000000-0005-0000-0000-0000E89B0000}"/>
    <cellStyle name="Output 4 2 2 2 22" xfId="39911" xr:uid="{00000000-0005-0000-0000-0000E99B0000}"/>
    <cellStyle name="Output 4 2 2 2 23" xfId="39912" xr:uid="{00000000-0005-0000-0000-0000EA9B0000}"/>
    <cellStyle name="Output 4 2 2 2 3" xfId="39913" xr:uid="{00000000-0005-0000-0000-0000EB9B0000}"/>
    <cellStyle name="Output 4 2 2 2 3 2" xfId="39914" xr:uid="{00000000-0005-0000-0000-0000EC9B0000}"/>
    <cellStyle name="Output 4 2 2 2 3 2 2" xfId="39915" xr:uid="{00000000-0005-0000-0000-0000ED9B0000}"/>
    <cellStyle name="Output 4 2 2 2 3 3" xfId="39916" xr:uid="{00000000-0005-0000-0000-0000EE9B0000}"/>
    <cellStyle name="Output 4 2 2 2 3 4" xfId="39917" xr:uid="{00000000-0005-0000-0000-0000EF9B0000}"/>
    <cellStyle name="Output 4 2 2 2 4" xfId="39918" xr:uid="{00000000-0005-0000-0000-0000F09B0000}"/>
    <cellStyle name="Output 4 2 2 2 4 2" xfId="39919" xr:uid="{00000000-0005-0000-0000-0000F19B0000}"/>
    <cellStyle name="Output 4 2 2 2 4 2 2" xfId="39920" xr:uid="{00000000-0005-0000-0000-0000F29B0000}"/>
    <cellStyle name="Output 4 2 2 2 4 3" xfId="39921" xr:uid="{00000000-0005-0000-0000-0000F39B0000}"/>
    <cellStyle name="Output 4 2 2 2 4 4" xfId="39922" xr:uid="{00000000-0005-0000-0000-0000F49B0000}"/>
    <cellStyle name="Output 4 2 2 2 5" xfId="39923" xr:uid="{00000000-0005-0000-0000-0000F59B0000}"/>
    <cellStyle name="Output 4 2 2 2 5 2" xfId="39924" xr:uid="{00000000-0005-0000-0000-0000F69B0000}"/>
    <cellStyle name="Output 4 2 2 2 5 2 2" xfId="39925" xr:uid="{00000000-0005-0000-0000-0000F79B0000}"/>
    <cellStyle name="Output 4 2 2 2 5 3" xfId="39926" xr:uid="{00000000-0005-0000-0000-0000F89B0000}"/>
    <cellStyle name="Output 4 2 2 2 6" xfId="39927" xr:uid="{00000000-0005-0000-0000-0000F99B0000}"/>
    <cellStyle name="Output 4 2 2 2 6 2" xfId="39928" xr:uid="{00000000-0005-0000-0000-0000FA9B0000}"/>
    <cellStyle name="Output 4 2 2 2 6 2 2" xfId="39929" xr:uid="{00000000-0005-0000-0000-0000FB9B0000}"/>
    <cellStyle name="Output 4 2 2 2 6 3" xfId="39930" xr:uid="{00000000-0005-0000-0000-0000FC9B0000}"/>
    <cellStyle name="Output 4 2 2 2 7" xfId="39931" xr:uid="{00000000-0005-0000-0000-0000FD9B0000}"/>
    <cellStyle name="Output 4 2 2 2 7 2" xfId="39932" xr:uid="{00000000-0005-0000-0000-0000FE9B0000}"/>
    <cellStyle name="Output 4 2 2 2 7 2 2" xfId="39933" xr:uid="{00000000-0005-0000-0000-0000FF9B0000}"/>
    <cellStyle name="Output 4 2 2 2 7 3" xfId="39934" xr:uid="{00000000-0005-0000-0000-0000009C0000}"/>
    <cellStyle name="Output 4 2 2 2 8" xfId="39935" xr:uid="{00000000-0005-0000-0000-0000019C0000}"/>
    <cellStyle name="Output 4 2 2 2 8 2" xfId="39936" xr:uid="{00000000-0005-0000-0000-0000029C0000}"/>
    <cellStyle name="Output 4 2 2 2 8 2 2" xfId="39937" xr:uid="{00000000-0005-0000-0000-0000039C0000}"/>
    <cellStyle name="Output 4 2 2 2 8 3" xfId="39938" xr:uid="{00000000-0005-0000-0000-0000049C0000}"/>
    <cellStyle name="Output 4 2 2 2 9" xfId="39939" xr:uid="{00000000-0005-0000-0000-0000059C0000}"/>
    <cellStyle name="Output 4 2 2 2 9 2" xfId="39940" xr:uid="{00000000-0005-0000-0000-0000069C0000}"/>
    <cellStyle name="Output 4 2 2 2 9 2 2" xfId="39941" xr:uid="{00000000-0005-0000-0000-0000079C0000}"/>
    <cellStyle name="Output 4 2 2 2 9 3" xfId="39942" xr:uid="{00000000-0005-0000-0000-0000089C0000}"/>
    <cellStyle name="Output 4 2 2 20" xfId="39943" xr:uid="{00000000-0005-0000-0000-0000099C0000}"/>
    <cellStyle name="Output 4 2 2 3" xfId="39944" xr:uid="{00000000-0005-0000-0000-00000A9C0000}"/>
    <cellStyle name="Output 4 2 2 3 2" xfId="39945" xr:uid="{00000000-0005-0000-0000-00000B9C0000}"/>
    <cellStyle name="Output 4 2 2 3 2 2" xfId="39946" xr:uid="{00000000-0005-0000-0000-00000C9C0000}"/>
    <cellStyle name="Output 4 2 2 3 2 3" xfId="39947" xr:uid="{00000000-0005-0000-0000-00000D9C0000}"/>
    <cellStyle name="Output 4 2 2 3 3" xfId="39948" xr:uid="{00000000-0005-0000-0000-00000E9C0000}"/>
    <cellStyle name="Output 4 2 2 3 3 2" xfId="39949" xr:uid="{00000000-0005-0000-0000-00000F9C0000}"/>
    <cellStyle name="Output 4 2 2 3 4" xfId="39950" xr:uid="{00000000-0005-0000-0000-0000109C0000}"/>
    <cellStyle name="Output 4 2 2 4" xfId="39951" xr:uid="{00000000-0005-0000-0000-0000119C0000}"/>
    <cellStyle name="Output 4 2 2 4 2" xfId="39952" xr:uid="{00000000-0005-0000-0000-0000129C0000}"/>
    <cellStyle name="Output 4 2 2 4 2 2" xfId="39953" xr:uid="{00000000-0005-0000-0000-0000139C0000}"/>
    <cellStyle name="Output 4 2 2 4 3" xfId="39954" xr:uid="{00000000-0005-0000-0000-0000149C0000}"/>
    <cellStyle name="Output 4 2 2 4 4" xfId="39955" xr:uid="{00000000-0005-0000-0000-0000159C0000}"/>
    <cellStyle name="Output 4 2 2 5" xfId="39956" xr:uid="{00000000-0005-0000-0000-0000169C0000}"/>
    <cellStyle name="Output 4 2 2 5 2" xfId="39957" xr:uid="{00000000-0005-0000-0000-0000179C0000}"/>
    <cellStyle name="Output 4 2 2 5 2 2" xfId="39958" xr:uid="{00000000-0005-0000-0000-0000189C0000}"/>
    <cellStyle name="Output 4 2 2 5 3" xfId="39959" xr:uid="{00000000-0005-0000-0000-0000199C0000}"/>
    <cellStyle name="Output 4 2 2 5 4" xfId="39960" xr:uid="{00000000-0005-0000-0000-00001A9C0000}"/>
    <cellStyle name="Output 4 2 2 6" xfId="39961" xr:uid="{00000000-0005-0000-0000-00001B9C0000}"/>
    <cellStyle name="Output 4 2 2 6 2" xfId="39962" xr:uid="{00000000-0005-0000-0000-00001C9C0000}"/>
    <cellStyle name="Output 4 2 2 6 2 2" xfId="39963" xr:uid="{00000000-0005-0000-0000-00001D9C0000}"/>
    <cellStyle name="Output 4 2 2 6 3" xfId="39964" xr:uid="{00000000-0005-0000-0000-00001E9C0000}"/>
    <cellStyle name="Output 4 2 2 7" xfId="39965" xr:uid="{00000000-0005-0000-0000-00001F9C0000}"/>
    <cellStyle name="Output 4 2 2 7 2" xfId="39966" xr:uid="{00000000-0005-0000-0000-0000209C0000}"/>
    <cellStyle name="Output 4 2 2 7 2 2" xfId="39967" xr:uid="{00000000-0005-0000-0000-0000219C0000}"/>
    <cellStyle name="Output 4 2 2 7 3" xfId="39968" xr:uid="{00000000-0005-0000-0000-0000229C0000}"/>
    <cellStyle name="Output 4 2 2 8" xfId="39969" xr:uid="{00000000-0005-0000-0000-0000239C0000}"/>
    <cellStyle name="Output 4 2 2 8 2" xfId="39970" xr:uid="{00000000-0005-0000-0000-0000249C0000}"/>
    <cellStyle name="Output 4 2 2 8 2 2" xfId="39971" xr:uid="{00000000-0005-0000-0000-0000259C0000}"/>
    <cellStyle name="Output 4 2 2 8 3" xfId="39972" xr:uid="{00000000-0005-0000-0000-0000269C0000}"/>
    <cellStyle name="Output 4 2 2 9" xfId="39973" xr:uid="{00000000-0005-0000-0000-0000279C0000}"/>
    <cellStyle name="Output 4 2 2 9 2" xfId="39974" xr:uid="{00000000-0005-0000-0000-0000289C0000}"/>
    <cellStyle name="Output 4 2 2 9 2 2" xfId="39975" xr:uid="{00000000-0005-0000-0000-0000299C0000}"/>
    <cellStyle name="Output 4 2 2 9 3" xfId="39976" xr:uid="{00000000-0005-0000-0000-00002A9C0000}"/>
    <cellStyle name="Output 4 2 20" xfId="39977" xr:uid="{00000000-0005-0000-0000-00002B9C0000}"/>
    <cellStyle name="Output 4 2 20 2" xfId="39978" xr:uid="{00000000-0005-0000-0000-00002C9C0000}"/>
    <cellStyle name="Output 4 2 20 2 2" xfId="39979" xr:uid="{00000000-0005-0000-0000-00002D9C0000}"/>
    <cellStyle name="Output 4 2 20 3" xfId="39980" xr:uid="{00000000-0005-0000-0000-00002E9C0000}"/>
    <cellStyle name="Output 4 2 21" xfId="39981" xr:uid="{00000000-0005-0000-0000-00002F9C0000}"/>
    <cellStyle name="Output 4 2 21 2" xfId="39982" xr:uid="{00000000-0005-0000-0000-0000309C0000}"/>
    <cellStyle name="Output 4 2 22" xfId="39983" xr:uid="{00000000-0005-0000-0000-0000319C0000}"/>
    <cellStyle name="Output 4 2 23" xfId="39984" xr:uid="{00000000-0005-0000-0000-0000329C0000}"/>
    <cellStyle name="Output 4 2 3" xfId="39985" xr:uid="{00000000-0005-0000-0000-0000339C0000}"/>
    <cellStyle name="Output 4 2 3 10" xfId="39986" xr:uid="{00000000-0005-0000-0000-0000349C0000}"/>
    <cellStyle name="Output 4 2 3 10 2" xfId="39987" xr:uid="{00000000-0005-0000-0000-0000359C0000}"/>
    <cellStyle name="Output 4 2 3 10 2 2" xfId="39988" xr:uid="{00000000-0005-0000-0000-0000369C0000}"/>
    <cellStyle name="Output 4 2 3 10 3" xfId="39989" xr:uid="{00000000-0005-0000-0000-0000379C0000}"/>
    <cellStyle name="Output 4 2 3 11" xfId="39990" xr:uid="{00000000-0005-0000-0000-0000389C0000}"/>
    <cellStyle name="Output 4 2 3 11 2" xfId="39991" xr:uid="{00000000-0005-0000-0000-0000399C0000}"/>
    <cellStyle name="Output 4 2 3 11 2 2" xfId="39992" xr:uid="{00000000-0005-0000-0000-00003A9C0000}"/>
    <cellStyle name="Output 4 2 3 11 3" xfId="39993" xr:uid="{00000000-0005-0000-0000-00003B9C0000}"/>
    <cellStyle name="Output 4 2 3 12" xfId="39994" xr:uid="{00000000-0005-0000-0000-00003C9C0000}"/>
    <cellStyle name="Output 4 2 3 12 2" xfId="39995" xr:uid="{00000000-0005-0000-0000-00003D9C0000}"/>
    <cellStyle name="Output 4 2 3 12 2 2" xfId="39996" xr:uid="{00000000-0005-0000-0000-00003E9C0000}"/>
    <cellStyle name="Output 4 2 3 12 3" xfId="39997" xr:uid="{00000000-0005-0000-0000-00003F9C0000}"/>
    <cellStyle name="Output 4 2 3 13" xfId="39998" xr:uid="{00000000-0005-0000-0000-0000409C0000}"/>
    <cellStyle name="Output 4 2 3 13 2" xfId="39999" xr:uid="{00000000-0005-0000-0000-0000419C0000}"/>
    <cellStyle name="Output 4 2 3 13 2 2" xfId="40000" xr:uid="{00000000-0005-0000-0000-0000429C0000}"/>
    <cellStyle name="Output 4 2 3 13 3" xfId="40001" xr:uid="{00000000-0005-0000-0000-0000439C0000}"/>
    <cellStyle name="Output 4 2 3 14" xfId="40002" xr:uid="{00000000-0005-0000-0000-0000449C0000}"/>
    <cellStyle name="Output 4 2 3 14 2" xfId="40003" xr:uid="{00000000-0005-0000-0000-0000459C0000}"/>
    <cellStyle name="Output 4 2 3 14 2 2" xfId="40004" xr:uid="{00000000-0005-0000-0000-0000469C0000}"/>
    <cellStyle name="Output 4 2 3 14 3" xfId="40005" xr:uid="{00000000-0005-0000-0000-0000479C0000}"/>
    <cellStyle name="Output 4 2 3 15" xfId="40006" xr:uid="{00000000-0005-0000-0000-0000489C0000}"/>
    <cellStyle name="Output 4 2 3 15 2" xfId="40007" xr:uid="{00000000-0005-0000-0000-0000499C0000}"/>
    <cellStyle name="Output 4 2 3 15 2 2" xfId="40008" xr:uid="{00000000-0005-0000-0000-00004A9C0000}"/>
    <cellStyle name="Output 4 2 3 15 3" xfId="40009" xr:uid="{00000000-0005-0000-0000-00004B9C0000}"/>
    <cellStyle name="Output 4 2 3 16" xfId="40010" xr:uid="{00000000-0005-0000-0000-00004C9C0000}"/>
    <cellStyle name="Output 4 2 3 16 2" xfId="40011" xr:uid="{00000000-0005-0000-0000-00004D9C0000}"/>
    <cellStyle name="Output 4 2 3 16 2 2" xfId="40012" xr:uid="{00000000-0005-0000-0000-00004E9C0000}"/>
    <cellStyle name="Output 4 2 3 16 3" xfId="40013" xr:uid="{00000000-0005-0000-0000-00004F9C0000}"/>
    <cellStyle name="Output 4 2 3 17" xfId="40014" xr:uid="{00000000-0005-0000-0000-0000509C0000}"/>
    <cellStyle name="Output 4 2 3 17 2" xfId="40015" xr:uid="{00000000-0005-0000-0000-0000519C0000}"/>
    <cellStyle name="Output 4 2 3 17 2 2" xfId="40016" xr:uid="{00000000-0005-0000-0000-0000529C0000}"/>
    <cellStyle name="Output 4 2 3 17 3" xfId="40017" xr:uid="{00000000-0005-0000-0000-0000539C0000}"/>
    <cellStyle name="Output 4 2 3 18" xfId="40018" xr:uid="{00000000-0005-0000-0000-0000549C0000}"/>
    <cellStyle name="Output 4 2 3 18 2" xfId="40019" xr:uid="{00000000-0005-0000-0000-0000559C0000}"/>
    <cellStyle name="Output 4 2 3 19" xfId="40020" xr:uid="{00000000-0005-0000-0000-0000569C0000}"/>
    <cellStyle name="Output 4 2 3 2" xfId="40021" xr:uid="{00000000-0005-0000-0000-0000579C0000}"/>
    <cellStyle name="Output 4 2 3 2 10" xfId="40022" xr:uid="{00000000-0005-0000-0000-0000589C0000}"/>
    <cellStyle name="Output 4 2 3 2 10 2" xfId="40023" xr:uid="{00000000-0005-0000-0000-0000599C0000}"/>
    <cellStyle name="Output 4 2 3 2 10 2 2" xfId="40024" xr:uid="{00000000-0005-0000-0000-00005A9C0000}"/>
    <cellStyle name="Output 4 2 3 2 10 3" xfId="40025" xr:uid="{00000000-0005-0000-0000-00005B9C0000}"/>
    <cellStyle name="Output 4 2 3 2 11" xfId="40026" xr:uid="{00000000-0005-0000-0000-00005C9C0000}"/>
    <cellStyle name="Output 4 2 3 2 11 2" xfId="40027" xr:uid="{00000000-0005-0000-0000-00005D9C0000}"/>
    <cellStyle name="Output 4 2 3 2 11 2 2" xfId="40028" xr:uid="{00000000-0005-0000-0000-00005E9C0000}"/>
    <cellStyle name="Output 4 2 3 2 11 3" xfId="40029" xr:uid="{00000000-0005-0000-0000-00005F9C0000}"/>
    <cellStyle name="Output 4 2 3 2 12" xfId="40030" xr:uid="{00000000-0005-0000-0000-0000609C0000}"/>
    <cellStyle name="Output 4 2 3 2 12 2" xfId="40031" xr:uid="{00000000-0005-0000-0000-0000619C0000}"/>
    <cellStyle name="Output 4 2 3 2 12 2 2" xfId="40032" xr:uid="{00000000-0005-0000-0000-0000629C0000}"/>
    <cellStyle name="Output 4 2 3 2 12 3" xfId="40033" xr:uid="{00000000-0005-0000-0000-0000639C0000}"/>
    <cellStyle name="Output 4 2 3 2 13" xfId="40034" xr:uid="{00000000-0005-0000-0000-0000649C0000}"/>
    <cellStyle name="Output 4 2 3 2 13 2" xfId="40035" xr:uid="{00000000-0005-0000-0000-0000659C0000}"/>
    <cellStyle name="Output 4 2 3 2 13 2 2" xfId="40036" xr:uid="{00000000-0005-0000-0000-0000669C0000}"/>
    <cellStyle name="Output 4 2 3 2 13 3" xfId="40037" xr:uid="{00000000-0005-0000-0000-0000679C0000}"/>
    <cellStyle name="Output 4 2 3 2 14" xfId="40038" xr:uid="{00000000-0005-0000-0000-0000689C0000}"/>
    <cellStyle name="Output 4 2 3 2 14 2" xfId="40039" xr:uid="{00000000-0005-0000-0000-0000699C0000}"/>
    <cellStyle name="Output 4 2 3 2 14 2 2" xfId="40040" xr:uid="{00000000-0005-0000-0000-00006A9C0000}"/>
    <cellStyle name="Output 4 2 3 2 14 3" xfId="40041" xr:uid="{00000000-0005-0000-0000-00006B9C0000}"/>
    <cellStyle name="Output 4 2 3 2 15" xfId="40042" xr:uid="{00000000-0005-0000-0000-00006C9C0000}"/>
    <cellStyle name="Output 4 2 3 2 15 2" xfId="40043" xr:uid="{00000000-0005-0000-0000-00006D9C0000}"/>
    <cellStyle name="Output 4 2 3 2 15 2 2" xfId="40044" xr:uid="{00000000-0005-0000-0000-00006E9C0000}"/>
    <cellStyle name="Output 4 2 3 2 15 3" xfId="40045" xr:uid="{00000000-0005-0000-0000-00006F9C0000}"/>
    <cellStyle name="Output 4 2 3 2 16" xfId="40046" xr:uid="{00000000-0005-0000-0000-0000709C0000}"/>
    <cellStyle name="Output 4 2 3 2 16 2" xfId="40047" xr:uid="{00000000-0005-0000-0000-0000719C0000}"/>
    <cellStyle name="Output 4 2 3 2 16 2 2" xfId="40048" xr:uid="{00000000-0005-0000-0000-0000729C0000}"/>
    <cellStyle name="Output 4 2 3 2 16 3" xfId="40049" xr:uid="{00000000-0005-0000-0000-0000739C0000}"/>
    <cellStyle name="Output 4 2 3 2 17" xfId="40050" xr:uid="{00000000-0005-0000-0000-0000749C0000}"/>
    <cellStyle name="Output 4 2 3 2 17 2" xfId="40051" xr:uid="{00000000-0005-0000-0000-0000759C0000}"/>
    <cellStyle name="Output 4 2 3 2 17 2 2" xfId="40052" xr:uid="{00000000-0005-0000-0000-0000769C0000}"/>
    <cellStyle name="Output 4 2 3 2 17 3" xfId="40053" xr:uid="{00000000-0005-0000-0000-0000779C0000}"/>
    <cellStyle name="Output 4 2 3 2 18" xfId="40054" xr:uid="{00000000-0005-0000-0000-0000789C0000}"/>
    <cellStyle name="Output 4 2 3 2 18 2" xfId="40055" xr:uid="{00000000-0005-0000-0000-0000799C0000}"/>
    <cellStyle name="Output 4 2 3 2 18 2 2" xfId="40056" xr:uid="{00000000-0005-0000-0000-00007A9C0000}"/>
    <cellStyle name="Output 4 2 3 2 18 3" xfId="40057" xr:uid="{00000000-0005-0000-0000-00007B9C0000}"/>
    <cellStyle name="Output 4 2 3 2 19" xfId="40058" xr:uid="{00000000-0005-0000-0000-00007C9C0000}"/>
    <cellStyle name="Output 4 2 3 2 19 2" xfId="40059" xr:uid="{00000000-0005-0000-0000-00007D9C0000}"/>
    <cellStyle name="Output 4 2 3 2 19 2 2" xfId="40060" xr:uid="{00000000-0005-0000-0000-00007E9C0000}"/>
    <cellStyle name="Output 4 2 3 2 19 3" xfId="40061" xr:uid="{00000000-0005-0000-0000-00007F9C0000}"/>
    <cellStyle name="Output 4 2 3 2 2" xfId="40062" xr:uid="{00000000-0005-0000-0000-0000809C0000}"/>
    <cellStyle name="Output 4 2 3 2 2 2" xfId="40063" xr:uid="{00000000-0005-0000-0000-0000819C0000}"/>
    <cellStyle name="Output 4 2 3 2 2 2 2" xfId="40064" xr:uid="{00000000-0005-0000-0000-0000829C0000}"/>
    <cellStyle name="Output 4 2 3 2 2 3" xfId="40065" xr:uid="{00000000-0005-0000-0000-0000839C0000}"/>
    <cellStyle name="Output 4 2 3 2 2 4" xfId="40066" xr:uid="{00000000-0005-0000-0000-0000849C0000}"/>
    <cellStyle name="Output 4 2 3 2 20" xfId="40067" xr:uid="{00000000-0005-0000-0000-0000859C0000}"/>
    <cellStyle name="Output 4 2 3 2 20 2" xfId="40068" xr:uid="{00000000-0005-0000-0000-0000869C0000}"/>
    <cellStyle name="Output 4 2 3 2 20 2 2" xfId="40069" xr:uid="{00000000-0005-0000-0000-0000879C0000}"/>
    <cellStyle name="Output 4 2 3 2 20 3" xfId="40070" xr:uid="{00000000-0005-0000-0000-0000889C0000}"/>
    <cellStyle name="Output 4 2 3 2 21" xfId="40071" xr:uid="{00000000-0005-0000-0000-0000899C0000}"/>
    <cellStyle name="Output 4 2 3 2 21 2" xfId="40072" xr:uid="{00000000-0005-0000-0000-00008A9C0000}"/>
    <cellStyle name="Output 4 2 3 2 22" xfId="40073" xr:uid="{00000000-0005-0000-0000-00008B9C0000}"/>
    <cellStyle name="Output 4 2 3 2 23" xfId="40074" xr:uid="{00000000-0005-0000-0000-00008C9C0000}"/>
    <cellStyle name="Output 4 2 3 2 3" xfId="40075" xr:uid="{00000000-0005-0000-0000-00008D9C0000}"/>
    <cellStyle name="Output 4 2 3 2 3 2" xfId="40076" xr:uid="{00000000-0005-0000-0000-00008E9C0000}"/>
    <cellStyle name="Output 4 2 3 2 3 2 2" xfId="40077" xr:uid="{00000000-0005-0000-0000-00008F9C0000}"/>
    <cellStyle name="Output 4 2 3 2 3 3" xfId="40078" xr:uid="{00000000-0005-0000-0000-0000909C0000}"/>
    <cellStyle name="Output 4 2 3 2 3 4" xfId="40079" xr:uid="{00000000-0005-0000-0000-0000919C0000}"/>
    <cellStyle name="Output 4 2 3 2 4" xfId="40080" xr:uid="{00000000-0005-0000-0000-0000929C0000}"/>
    <cellStyle name="Output 4 2 3 2 4 2" xfId="40081" xr:uid="{00000000-0005-0000-0000-0000939C0000}"/>
    <cellStyle name="Output 4 2 3 2 4 2 2" xfId="40082" xr:uid="{00000000-0005-0000-0000-0000949C0000}"/>
    <cellStyle name="Output 4 2 3 2 4 3" xfId="40083" xr:uid="{00000000-0005-0000-0000-0000959C0000}"/>
    <cellStyle name="Output 4 2 3 2 5" xfId="40084" xr:uid="{00000000-0005-0000-0000-0000969C0000}"/>
    <cellStyle name="Output 4 2 3 2 5 2" xfId="40085" xr:uid="{00000000-0005-0000-0000-0000979C0000}"/>
    <cellStyle name="Output 4 2 3 2 5 2 2" xfId="40086" xr:uid="{00000000-0005-0000-0000-0000989C0000}"/>
    <cellStyle name="Output 4 2 3 2 5 3" xfId="40087" xr:uid="{00000000-0005-0000-0000-0000999C0000}"/>
    <cellStyle name="Output 4 2 3 2 6" xfId="40088" xr:uid="{00000000-0005-0000-0000-00009A9C0000}"/>
    <cellStyle name="Output 4 2 3 2 6 2" xfId="40089" xr:uid="{00000000-0005-0000-0000-00009B9C0000}"/>
    <cellStyle name="Output 4 2 3 2 6 2 2" xfId="40090" xr:uid="{00000000-0005-0000-0000-00009C9C0000}"/>
    <cellStyle name="Output 4 2 3 2 6 3" xfId="40091" xr:uid="{00000000-0005-0000-0000-00009D9C0000}"/>
    <cellStyle name="Output 4 2 3 2 7" xfId="40092" xr:uid="{00000000-0005-0000-0000-00009E9C0000}"/>
    <cellStyle name="Output 4 2 3 2 7 2" xfId="40093" xr:uid="{00000000-0005-0000-0000-00009F9C0000}"/>
    <cellStyle name="Output 4 2 3 2 7 2 2" xfId="40094" xr:uid="{00000000-0005-0000-0000-0000A09C0000}"/>
    <cellStyle name="Output 4 2 3 2 7 3" xfId="40095" xr:uid="{00000000-0005-0000-0000-0000A19C0000}"/>
    <cellStyle name="Output 4 2 3 2 8" xfId="40096" xr:uid="{00000000-0005-0000-0000-0000A29C0000}"/>
    <cellStyle name="Output 4 2 3 2 8 2" xfId="40097" xr:uid="{00000000-0005-0000-0000-0000A39C0000}"/>
    <cellStyle name="Output 4 2 3 2 8 2 2" xfId="40098" xr:uid="{00000000-0005-0000-0000-0000A49C0000}"/>
    <cellStyle name="Output 4 2 3 2 8 3" xfId="40099" xr:uid="{00000000-0005-0000-0000-0000A59C0000}"/>
    <cellStyle name="Output 4 2 3 2 9" xfId="40100" xr:uid="{00000000-0005-0000-0000-0000A69C0000}"/>
    <cellStyle name="Output 4 2 3 2 9 2" xfId="40101" xr:uid="{00000000-0005-0000-0000-0000A79C0000}"/>
    <cellStyle name="Output 4 2 3 2 9 2 2" xfId="40102" xr:uid="{00000000-0005-0000-0000-0000A89C0000}"/>
    <cellStyle name="Output 4 2 3 2 9 3" xfId="40103" xr:uid="{00000000-0005-0000-0000-0000A99C0000}"/>
    <cellStyle name="Output 4 2 3 20" xfId="40104" xr:uid="{00000000-0005-0000-0000-0000AA9C0000}"/>
    <cellStyle name="Output 4 2 3 3" xfId="40105" xr:uid="{00000000-0005-0000-0000-0000AB9C0000}"/>
    <cellStyle name="Output 4 2 3 3 2" xfId="40106" xr:uid="{00000000-0005-0000-0000-0000AC9C0000}"/>
    <cellStyle name="Output 4 2 3 3 2 2" xfId="40107" xr:uid="{00000000-0005-0000-0000-0000AD9C0000}"/>
    <cellStyle name="Output 4 2 3 3 3" xfId="40108" xr:uid="{00000000-0005-0000-0000-0000AE9C0000}"/>
    <cellStyle name="Output 4 2 3 3 4" xfId="40109" xr:uid="{00000000-0005-0000-0000-0000AF9C0000}"/>
    <cellStyle name="Output 4 2 3 4" xfId="40110" xr:uid="{00000000-0005-0000-0000-0000B09C0000}"/>
    <cellStyle name="Output 4 2 3 4 2" xfId="40111" xr:uid="{00000000-0005-0000-0000-0000B19C0000}"/>
    <cellStyle name="Output 4 2 3 4 2 2" xfId="40112" xr:uid="{00000000-0005-0000-0000-0000B29C0000}"/>
    <cellStyle name="Output 4 2 3 4 3" xfId="40113" xr:uid="{00000000-0005-0000-0000-0000B39C0000}"/>
    <cellStyle name="Output 4 2 3 4 4" xfId="40114" xr:uid="{00000000-0005-0000-0000-0000B49C0000}"/>
    <cellStyle name="Output 4 2 3 5" xfId="40115" xr:uid="{00000000-0005-0000-0000-0000B59C0000}"/>
    <cellStyle name="Output 4 2 3 5 2" xfId="40116" xr:uid="{00000000-0005-0000-0000-0000B69C0000}"/>
    <cellStyle name="Output 4 2 3 5 2 2" xfId="40117" xr:uid="{00000000-0005-0000-0000-0000B79C0000}"/>
    <cellStyle name="Output 4 2 3 5 3" xfId="40118" xr:uid="{00000000-0005-0000-0000-0000B89C0000}"/>
    <cellStyle name="Output 4 2 3 6" xfId="40119" xr:uid="{00000000-0005-0000-0000-0000B99C0000}"/>
    <cellStyle name="Output 4 2 3 6 2" xfId="40120" xr:uid="{00000000-0005-0000-0000-0000BA9C0000}"/>
    <cellStyle name="Output 4 2 3 6 2 2" xfId="40121" xr:uid="{00000000-0005-0000-0000-0000BB9C0000}"/>
    <cellStyle name="Output 4 2 3 6 3" xfId="40122" xr:uid="{00000000-0005-0000-0000-0000BC9C0000}"/>
    <cellStyle name="Output 4 2 3 7" xfId="40123" xr:uid="{00000000-0005-0000-0000-0000BD9C0000}"/>
    <cellStyle name="Output 4 2 3 7 2" xfId="40124" xr:uid="{00000000-0005-0000-0000-0000BE9C0000}"/>
    <cellStyle name="Output 4 2 3 7 2 2" xfId="40125" xr:uid="{00000000-0005-0000-0000-0000BF9C0000}"/>
    <cellStyle name="Output 4 2 3 7 3" xfId="40126" xr:uid="{00000000-0005-0000-0000-0000C09C0000}"/>
    <cellStyle name="Output 4 2 3 8" xfId="40127" xr:uid="{00000000-0005-0000-0000-0000C19C0000}"/>
    <cellStyle name="Output 4 2 3 8 2" xfId="40128" xr:uid="{00000000-0005-0000-0000-0000C29C0000}"/>
    <cellStyle name="Output 4 2 3 8 2 2" xfId="40129" xr:uid="{00000000-0005-0000-0000-0000C39C0000}"/>
    <cellStyle name="Output 4 2 3 8 3" xfId="40130" xr:uid="{00000000-0005-0000-0000-0000C49C0000}"/>
    <cellStyle name="Output 4 2 3 9" xfId="40131" xr:uid="{00000000-0005-0000-0000-0000C59C0000}"/>
    <cellStyle name="Output 4 2 3 9 2" xfId="40132" xr:uid="{00000000-0005-0000-0000-0000C69C0000}"/>
    <cellStyle name="Output 4 2 3 9 2 2" xfId="40133" xr:uid="{00000000-0005-0000-0000-0000C79C0000}"/>
    <cellStyle name="Output 4 2 3 9 3" xfId="40134" xr:uid="{00000000-0005-0000-0000-0000C89C0000}"/>
    <cellStyle name="Output 4 2 4" xfId="40135" xr:uid="{00000000-0005-0000-0000-0000C99C0000}"/>
    <cellStyle name="Output 4 2 4 10" xfId="40136" xr:uid="{00000000-0005-0000-0000-0000CA9C0000}"/>
    <cellStyle name="Output 4 2 4 10 2" xfId="40137" xr:uid="{00000000-0005-0000-0000-0000CB9C0000}"/>
    <cellStyle name="Output 4 2 4 10 2 2" xfId="40138" xr:uid="{00000000-0005-0000-0000-0000CC9C0000}"/>
    <cellStyle name="Output 4 2 4 10 3" xfId="40139" xr:uid="{00000000-0005-0000-0000-0000CD9C0000}"/>
    <cellStyle name="Output 4 2 4 11" xfId="40140" xr:uid="{00000000-0005-0000-0000-0000CE9C0000}"/>
    <cellStyle name="Output 4 2 4 11 2" xfId="40141" xr:uid="{00000000-0005-0000-0000-0000CF9C0000}"/>
    <cellStyle name="Output 4 2 4 11 2 2" xfId="40142" xr:uid="{00000000-0005-0000-0000-0000D09C0000}"/>
    <cellStyle name="Output 4 2 4 11 3" xfId="40143" xr:uid="{00000000-0005-0000-0000-0000D19C0000}"/>
    <cellStyle name="Output 4 2 4 12" xfId="40144" xr:uid="{00000000-0005-0000-0000-0000D29C0000}"/>
    <cellStyle name="Output 4 2 4 12 2" xfId="40145" xr:uid="{00000000-0005-0000-0000-0000D39C0000}"/>
    <cellStyle name="Output 4 2 4 12 2 2" xfId="40146" xr:uid="{00000000-0005-0000-0000-0000D49C0000}"/>
    <cellStyle name="Output 4 2 4 12 3" xfId="40147" xr:uid="{00000000-0005-0000-0000-0000D59C0000}"/>
    <cellStyle name="Output 4 2 4 13" xfId="40148" xr:uid="{00000000-0005-0000-0000-0000D69C0000}"/>
    <cellStyle name="Output 4 2 4 13 2" xfId="40149" xr:uid="{00000000-0005-0000-0000-0000D79C0000}"/>
    <cellStyle name="Output 4 2 4 13 2 2" xfId="40150" xr:uid="{00000000-0005-0000-0000-0000D89C0000}"/>
    <cellStyle name="Output 4 2 4 13 3" xfId="40151" xr:uid="{00000000-0005-0000-0000-0000D99C0000}"/>
    <cellStyle name="Output 4 2 4 14" xfId="40152" xr:uid="{00000000-0005-0000-0000-0000DA9C0000}"/>
    <cellStyle name="Output 4 2 4 14 2" xfId="40153" xr:uid="{00000000-0005-0000-0000-0000DB9C0000}"/>
    <cellStyle name="Output 4 2 4 14 2 2" xfId="40154" xr:uid="{00000000-0005-0000-0000-0000DC9C0000}"/>
    <cellStyle name="Output 4 2 4 14 3" xfId="40155" xr:uid="{00000000-0005-0000-0000-0000DD9C0000}"/>
    <cellStyle name="Output 4 2 4 15" xfId="40156" xr:uid="{00000000-0005-0000-0000-0000DE9C0000}"/>
    <cellStyle name="Output 4 2 4 15 2" xfId="40157" xr:uid="{00000000-0005-0000-0000-0000DF9C0000}"/>
    <cellStyle name="Output 4 2 4 15 2 2" xfId="40158" xr:uid="{00000000-0005-0000-0000-0000E09C0000}"/>
    <cellStyle name="Output 4 2 4 15 3" xfId="40159" xr:uid="{00000000-0005-0000-0000-0000E19C0000}"/>
    <cellStyle name="Output 4 2 4 16" xfId="40160" xr:uid="{00000000-0005-0000-0000-0000E29C0000}"/>
    <cellStyle name="Output 4 2 4 16 2" xfId="40161" xr:uid="{00000000-0005-0000-0000-0000E39C0000}"/>
    <cellStyle name="Output 4 2 4 16 2 2" xfId="40162" xr:uid="{00000000-0005-0000-0000-0000E49C0000}"/>
    <cellStyle name="Output 4 2 4 16 3" xfId="40163" xr:uid="{00000000-0005-0000-0000-0000E59C0000}"/>
    <cellStyle name="Output 4 2 4 17" xfId="40164" xr:uid="{00000000-0005-0000-0000-0000E69C0000}"/>
    <cellStyle name="Output 4 2 4 17 2" xfId="40165" xr:uid="{00000000-0005-0000-0000-0000E79C0000}"/>
    <cellStyle name="Output 4 2 4 17 2 2" xfId="40166" xr:uid="{00000000-0005-0000-0000-0000E89C0000}"/>
    <cellStyle name="Output 4 2 4 17 3" xfId="40167" xr:uid="{00000000-0005-0000-0000-0000E99C0000}"/>
    <cellStyle name="Output 4 2 4 18" xfId="40168" xr:uid="{00000000-0005-0000-0000-0000EA9C0000}"/>
    <cellStyle name="Output 4 2 4 18 2" xfId="40169" xr:uid="{00000000-0005-0000-0000-0000EB9C0000}"/>
    <cellStyle name="Output 4 2 4 18 2 2" xfId="40170" xr:uid="{00000000-0005-0000-0000-0000EC9C0000}"/>
    <cellStyle name="Output 4 2 4 18 3" xfId="40171" xr:uid="{00000000-0005-0000-0000-0000ED9C0000}"/>
    <cellStyle name="Output 4 2 4 19" xfId="40172" xr:uid="{00000000-0005-0000-0000-0000EE9C0000}"/>
    <cellStyle name="Output 4 2 4 19 2" xfId="40173" xr:uid="{00000000-0005-0000-0000-0000EF9C0000}"/>
    <cellStyle name="Output 4 2 4 19 2 2" xfId="40174" xr:uid="{00000000-0005-0000-0000-0000F09C0000}"/>
    <cellStyle name="Output 4 2 4 19 3" xfId="40175" xr:uid="{00000000-0005-0000-0000-0000F19C0000}"/>
    <cellStyle name="Output 4 2 4 2" xfId="40176" xr:uid="{00000000-0005-0000-0000-0000F29C0000}"/>
    <cellStyle name="Output 4 2 4 2 10" xfId="40177" xr:uid="{00000000-0005-0000-0000-0000F39C0000}"/>
    <cellStyle name="Output 4 2 4 2 10 2" xfId="40178" xr:uid="{00000000-0005-0000-0000-0000F49C0000}"/>
    <cellStyle name="Output 4 2 4 2 10 2 2" xfId="40179" xr:uid="{00000000-0005-0000-0000-0000F59C0000}"/>
    <cellStyle name="Output 4 2 4 2 10 3" xfId="40180" xr:uid="{00000000-0005-0000-0000-0000F69C0000}"/>
    <cellStyle name="Output 4 2 4 2 11" xfId="40181" xr:uid="{00000000-0005-0000-0000-0000F79C0000}"/>
    <cellStyle name="Output 4 2 4 2 11 2" xfId="40182" xr:uid="{00000000-0005-0000-0000-0000F89C0000}"/>
    <cellStyle name="Output 4 2 4 2 11 2 2" xfId="40183" xr:uid="{00000000-0005-0000-0000-0000F99C0000}"/>
    <cellStyle name="Output 4 2 4 2 11 3" xfId="40184" xr:uid="{00000000-0005-0000-0000-0000FA9C0000}"/>
    <cellStyle name="Output 4 2 4 2 12" xfId="40185" xr:uid="{00000000-0005-0000-0000-0000FB9C0000}"/>
    <cellStyle name="Output 4 2 4 2 12 2" xfId="40186" xr:uid="{00000000-0005-0000-0000-0000FC9C0000}"/>
    <cellStyle name="Output 4 2 4 2 12 2 2" xfId="40187" xr:uid="{00000000-0005-0000-0000-0000FD9C0000}"/>
    <cellStyle name="Output 4 2 4 2 12 3" xfId="40188" xr:uid="{00000000-0005-0000-0000-0000FE9C0000}"/>
    <cellStyle name="Output 4 2 4 2 13" xfId="40189" xr:uid="{00000000-0005-0000-0000-0000FF9C0000}"/>
    <cellStyle name="Output 4 2 4 2 13 2" xfId="40190" xr:uid="{00000000-0005-0000-0000-0000009D0000}"/>
    <cellStyle name="Output 4 2 4 2 13 2 2" xfId="40191" xr:uid="{00000000-0005-0000-0000-0000019D0000}"/>
    <cellStyle name="Output 4 2 4 2 13 3" xfId="40192" xr:uid="{00000000-0005-0000-0000-0000029D0000}"/>
    <cellStyle name="Output 4 2 4 2 14" xfId="40193" xr:uid="{00000000-0005-0000-0000-0000039D0000}"/>
    <cellStyle name="Output 4 2 4 2 14 2" xfId="40194" xr:uid="{00000000-0005-0000-0000-0000049D0000}"/>
    <cellStyle name="Output 4 2 4 2 14 2 2" xfId="40195" xr:uid="{00000000-0005-0000-0000-0000059D0000}"/>
    <cellStyle name="Output 4 2 4 2 14 3" xfId="40196" xr:uid="{00000000-0005-0000-0000-0000069D0000}"/>
    <cellStyle name="Output 4 2 4 2 15" xfId="40197" xr:uid="{00000000-0005-0000-0000-0000079D0000}"/>
    <cellStyle name="Output 4 2 4 2 15 2" xfId="40198" xr:uid="{00000000-0005-0000-0000-0000089D0000}"/>
    <cellStyle name="Output 4 2 4 2 15 2 2" xfId="40199" xr:uid="{00000000-0005-0000-0000-0000099D0000}"/>
    <cellStyle name="Output 4 2 4 2 15 3" xfId="40200" xr:uid="{00000000-0005-0000-0000-00000A9D0000}"/>
    <cellStyle name="Output 4 2 4 2 16" xfId="40201" xr:uid="{00000000-0005-0000-0000-00000B9D0000}"/>
    <cellStyle name="Output 4 2 4 2 16 2" xfId="40202" xr:uid="{00000000-0005-0000-0000-00000C9D0000}"/>
    <cellStyle name="Output 4 2 4 2 16 2 2" xfId="40203" xr:uid="{00000000-0005-0000-0000-00000D9D0000}"/>
    <cellStyle name="Output 4 2 4 2 16 3" xfId="40204" xr:uid="{00000000-0005-0000-0000-00000E9D0000}"/>
    <cellStyle name="Output 4 2 4 2 17" xfId="40205" xr:uid="{00000000-0005-0000-0000-00000F9D0000}"/>
    <cellStyle name="Output 4 2 4 2 17 2" xfId="40206" xr:uid="{00000000-0005-0000-0000-0000109D0000}"/>
    <cellStyle name="Output 4 2 4 2 17 2 2" xfId="40207" xr:uid="{00000000-0005-0000-0000-0000119D0000}"/>
    <cellStyle name="Output 4 2 4 2 17 3" xfId="40208" xr:uid="{00000000-0005-0000-0000-0000129D0000}"/>
    <cellStyle name="Output 4 2 4 2 18" xfId="40209" xr:uid="{00000000-0005-0000-0000-0000139D0000}"/>
    <cellStyle name="Output 4 2 4 2 18 2" xfId="40210" xr:uid="{00000000-0005-0000-0000-0000149D0000}"/>
    <cellStyle name="Output 4 2 4 2 18 2 2" xfId="40211" xr:uid="{00000000-0005-0000-0000-0000159D0000}"/>
    <cellStyle name="Output 4 2 4 2 18 3" xfId="40212" xr:uid="{00000000-0005-0000-0000-0000169D0000}"/>
    <cellStyle name="Output 4 2 4 2 19" xfId="40213" xr:uid="{00000000-0005-0000-0000-0000179D0000}"/>
    <cellStyle name="Output 4 2 4 2 19 2" xfId="40214" xr:uid="{00000000-0005-0000-0000-0000189D0000}"/>
    <cellStyle name="Output 4 2 4 2 19 2 2" xfId="40215" xr:uid="{00000000-0005-0000-0000-0000199D0000}"/>
    <cellStyle name="Output 4 2 4 2 19 3" xfId="40216" xr:uid="{00000000-0005-0000-0000-00001A9D0000}"/>
    <cellStyle name="Output 4 2 4 2 2" xfId="40217" xr:uid="{00000000-0005-0000-0000-00001B9D0000}"/>
    <cellStyle name="Output 4 2 4 2 2 2" xfId="40218" xr:uid="{00000000-0005-0000-0000-00001C9D0000}"/>
    <cellStyle name="Output 4 2 4 2 2 2 2" xfId="40219" xr:uid="{00000000-0005-0000-0000-00001D9D0000}"/>
    <cellStyle name="Output 4 2 4 2 2 3" xfId="40220" xr:uid="{00000000-0005-0000-0000-00001E9D0000}"/>
    <cellStyle name="Output 4 2 4 2 2 4" xfId="40221" xr:uid="{00000000-0005-0000-0000-00001F9D0000}"/>
    <cellStyle name="Output 4 2 4 2 20" xfId="40222" xr:uid="{00000000-0005-0000-0000-0000209D0000}"/>
    <cellStyle name="Output 4 2 4 2 20 2" xfId="40223" xr:uid="{00000000-0005-0000-0000-0000219D0000}"/>
    <cellStyle name="Output 4 2 4 2 20 2 2" xfId="40224" xr:uid="{00000000-0005-0000-0000-0000229D0000}"/>
    <cellStyle name="Output 4 2 4 2 20 3" xfId="40225" xr:uid="{00000000-0005-0000-0000-0000239D0000}"/>
    <cellStyle name="Output 4 2 4 2 21" xfId="40226" xr:uid="{00000000-0005-0000-0000-0000249D0000}"/>
    <cellStyle name="Output 4 2 4 2 21 2" xfId="40227" xr:uid="{00000000-0005-0000-0000-0000259D0000}"/>
    <cellStyle name="Output 4 2 4 2 22" xfId="40228" xr:uid="{00000000-0005-0000-0000-0000269D0000}"/>
    <cellStyle name="Output 4 2 4 2 23" xfId="40229" xr:uid="{00000000-0005-0000-0000-0000279D0000}"/>
    <cellStyle name="Output 4 2 4 2 3" xfId="40230" xr:uid="{00000000-0005-0000-0000-0000289D0000}"/>
    <cellStyle name="Output 4 2 4 2 3 2" xfId="40231" xr:uid="{00000000-0005-0000-0000-0000299D0000}"/>
    <cellStyle name="Output 4 2 4 2 3 2 2" xfId="40232" xr:uid="{00000000-0005-0000-0000-00002A9D0000}"/>
    <cellStyle name="Output 4 2 4 2 3 3" xfId="40233" xr:uid="{00000000-0005-0000-0000-00002B9D0000}"/>
    <cellStyle name="Output 4 2 4 2 4" xfId="40234" xr:uid="{00000000-0005-0000-0000-00002C9D0000}"/>
    <cellStyle name="Output 4 2 4 2 4 2" xfId="40235" xr:uid="{00000000-0005-0000-0000-00002D9D0000}"/>
    <cellStyle name="Output 4 2 4 2 4 2 2" xfId="40236" xr:uid="{00000000-0005-0000-0000-00002E9D0000}"/>
    <cellStyle name="Output 4 2 4 2 4 3" xfId="40237" xr:uid="{00000000-0005-0000-0000-00002F9D0000}"/>
    <cellStyle name="Output 4 2 4 2 5" xfId="40238" xr:uid="{00000000-0005-0000-0000-0000309D0000}"/>
    <cellStyle name="Output 4 2 4 2 5 2" xfId="40239" xr:uid="{00000000-0005-0000-0000-0000319D0000}"/>
    <cellStyle name="Output 4 2 4 2 5 2 2" xfId="40240" xr:uid="{00000000-0005-0000-0000-0000329D0000}"/>
    <cellStyle name="Output 4 2 4 2 5 3" xfId="40241" xr:uid="{00000000-0005-0000-0000-0000339D0000}"/>
    <cellStyle name="Output 4 2 4 2 6" xfId="40242" xr:uid="{00000000-0005-0000-0000-0000349D0000}"/>
    <cellStyle name="Output 4 2 4 2 6 2" xfId="40243" xr:uid="{00000000-0005-0000-0000-0000359D0000}"/>
    <cellStyle name="Output 4 2 4 2 6 2 2" xfId="40244" xr:uid="{00000000-0005-0000-0000-0000369D0000}"/>
    <cellStyle name="Output 4 2 4 2 6 3" xfId="40245" xr:uid="{00000000-0005-0000-0000-0000379D0000}"/>
    <cellStyle name="Output 4 2 4 2 7" xfId="40246" xr:uid="{00000000-0005-0000-0000-0000389D0000}"/>
    <cellStyle name="Output 4 2 4 2 7 2" xfId="40247" xr:uid="{00000000-0005-0000-0000-0000399D0000}"/>
    <cellStyle name="Output 4 2 4 2 7 2 2" xfId="40248" xr:uid="{00000000-0005-0000-0000-00003A9D0000}"/>
    <cellStyle name="Output 4 2 4 2 7 3" xfId="40249" xr:uid="{00000000-0005-0000-0000-00003B9D0000}"/>
    <cellStyle name="Output 4 2 4 2 8" xfId="40250" xr:uid="{00000000-0005-0000-0000-00003C9D0000}"/>
    <cellStyle name="Output 4 2 4 2 8 2" xfId="40251" xr:uid="{00000000-0005-0000-0000-00003D9D0000}"/>
    <cellStyle name="Output 4 2 4 2 8 2 2" xfId="40252" xr:uid="{00000000-0005-0000-0000-00003E9D0000}"/>
    <cellStyle name="Output 4 2 4 2 8 3" xfId="40253" xr:uid="{00000000-0005-0000-0000-00003F9D0000}"/>
    <cellStyle name="Output 4 2 4 2 9" xfId="40254" xr:uid="{00000000-0005-0000-0000-0000409D0000}"/>
    <cellStyle name="Output 4 2 4 2 9 2" xfId="40255" xr:uid="{00000000-0005-0000-0000-0000419D0000}"/>
    <cellStyle name="Output 4 2 4 2 9 2 2" xfId="40256" xr:uid="{00000000-0005-0000-0000-0000429D0000}"/>
    <cellStyle name="Output 4 2 4 2 9 3" xfId="40257" xr:uid="{00000000-0005-0000-0000-0000439D0000}"/>
    <cellStyle name="Output 4 2 4 20" xfId="40258" xr:uid="{00000000-0005-0000-0000-0000449D0000}"/>
    <cellStyle name="Output 4 2 4 20 2" xfId="40259" xr:uid="{00000000-0005-0000-0000-0000459D0000}"/>
    <cellStyle name="Output 4 2 4 20 2 2" xfId="40260" xr:uid="{00000000-0005-0000-0000-0000469D0000}"/>
    <cellStyle name="Output 4 2 4 20 3" xfId="40261" xr:uid="{00000000-0005-0000-0000-0000479D0000}"/>
    <cellStyle name="Output 4 2 4 21" xfId="40262" xr:uid="{00000000-0005-0000-0000-0000489D0000}"/>
    <cellStyle name="Output 4 2 4 21 2" xfId="40263" xr:uid="{00000000-0005-0000-0000-0000499D0000}"/>
    <cellStyle name="Output 4 2 4 21 2 2" xfId="40264" xr:uid="{00000000-0005-0000-0000-00004A9D0000}"/>
    <cellStyle name="Output 4 2 4 21 3" xfId="40265" xr:uid="{00000000-0005-0000-0000-00004B9D0000}"/>
    <cellStyle name="Output 4 2 4 22" xfId="40266" xr:uid="{00000000-0005-0000-0000-00004C9D0000}"/>
    <cellStyle name="Output 4 2 4 22 2" xfId="40267" xr:uid="{00000000-0005-0000-0000-00004D9D0000}"/>
    <cellStyle name="Output 4 2 4 23" xfId="40268" xr:uid="{00000000-0005-0000-0000-00004E9D0000}"/>
    <cellStyle name="Output 4 2 4 24" xfId="40269" xr:uid="{00000000-0005-0000-0000-00004F9D0000}"/>
    <cellStyle name="Output 4 2 4 3" xfId="40270" xr:uid="{00000000-0005-0000-0000-0000509D0000}"/>
    <cellStyle name="Output 4 2 4 3 2" xfId="40271" xr:uid="{00000000-0005-0000-0000-0000519D0000}"/>
    <cellStyle name="Output 4 2 4 3 2 2" xfId="40272" xr:uid="{00000000-0005-0000-0000-0000529D0000}"/>
    <cellStyle name="Output 4 2 4 3 3" xfId="40273" xr:uid="{00000000-0005-0000-0000-0000539D0000}"/>
    <cellStyle name="Output 4 2 4 3 4" xfId="40274" xr:uid="{00000000-0005-0000-0000-0000549D0000}"/>
    <cellStyle name="Output 4 2 4 4" xfId="40275" xr:uid="{00000000-0005-0000-0000-0000559D0000}"/>
    <cellStyle name="Output 4 2 4 4 2" xfId="40276" xr:uid="{00000000-0005-0000-0000-0000569D0000}"/>
    <cellStyle name="Output 4 2 4 4 2 2" xfId="40277" xr:uid="{00000000-0005-0000-0000-0000579D0000}"/>
    <cellStyle name="Output 4 2 4 4 3" xfId="40278" xr:uid="{00000000-0005-0000-0000-0000589D0000}"/>
    <cellStyle name="Output 4 2 4 4 4" xfId="40279" xr:uid="{00000000-0005-0000-0000-0000599D0000}"/>
    <cellStyle name="Output 4 2 4 5" xfId="40280" xr:uid="{00000000-0005-0000-0000-00005A9D0000}"/>
    <cellStyle name="Output 4 2 4 5 2" xfId="40281" xr:uid="{00000000-0005-0000-0000-00005B9D0000}"/>
    <cellStyle name="Output 4 2 4 5 2 2" xfId="40282" xr:uid="{00000000-0005-0000-0000-00005C9D0000}"/>
    <cellStyle name="Output 4 2 4 5 3" xfId="40283" xr:uid="{00000000-0005-0000-0000-00005D9D0000}"/>
    <cellStyle name="Output 4 2 4 6" xfId="40284" xr:uid="{00000000-0005-0000-0000-00005E9D0000}"/>
    <cellStyle name="Output 4 2 4 6 2" xfId="40285" xr:uid="{00000000-0005-0000-0000-00005F9D0000}"/>
    <cellStyle name="Output 4 2 4 6 2 2" xfId="40286" xr:uid="{00000000-0005-0000-0000-0000609D0000}"/>
    <cellStyle name="Output 4 2 4 6 3" xfId="40287" xr:uid="{00000000-0005-0000-0000-0000619D0000}"/>
    <cellStyle name="Output 4 2 4 7" xfId="40288" xr:uid="{00000000-0005-0000-0000-0000629D0000}"/>
    <cellStyle name="Output 4 2 4 7 2" xfId="40289" xr:uid="{00000000-0005-0000-0000-0000639D0000}"/>
    <cellStyle name="Output 4 2 4 7 2 2" xfId="40290" xr:uid="{00000000-0005-0000-0000-0000649D0000}"/>
    <cellStyle name="Output 4 2 4 7 3" xfId="40291" xr:uid="{00000000-0005-0000-0000-0000659D0000}"/>
    <cellStyle name="Output 4 2 4 8" xfId="40292" xr:uid="{00000000-0005-0000-0000-0000669D0000}"/>
    <cellStyle name="Output 4 2 4 8 2" xfId="40293" xr:uid="{00000000-0005-0000-0000-0000679D0000}"/>
    <cellStyle name="Output 4 2 4 8 2 2" xfId="40294" xr:uid="{00000000-0005-0000-0000-0000689D0000}"/>
    <cellStyle name="Output 4 2 4 8 3" xfId="40295" xr:uid="{00000000-0005-0000-0000-0000699D0000}"/>
    <cellStyle name="Output 4 2 4 9" xfId="40296" xr:uid="{00000000-0005-0000-0000-00006A9D0000}"/>
    <cellStyle name="Output 4 2 4 9 2" xfId="40297" xr:uid="{00000000-0005-0000-0000-00006B9D0000}"/>
    <cellStyle name="Output 4 2 4 9 2 2" xfId="40298" xr:uid="{00000000-0005-0000-0000-00006C9D0000}"/>
    <cellStyle name="Output 4 2 4 9 3" xfId="40299" xr:uid="{00000000-0005-0000-0000-00006D9D0000}"/>
    <cellStyle name="Output 4 2 5" xfId="40300" xr:uid="{00000000-0005-0000-0000-00006E9D0000}"/>
    <cellStyle name="Output 4 2 5 10" xfId="40301" xr:uid="{00000000-0005-0000-0000-00006F9D0000}"/>
    <cellStyle name="Output 4 2 5 10 2" xfId="40302" xr:uid="{00000000-0005-0000-0000-0000709D0000}"/>
    <cellStyle name="Output 4 2 5 10 2 2" xfId="40303" xr:uid="{00000000-0005-0000-0000-0000719D0000}"/>
    <cellStyle name="Output 4 2 5 10 3" xfId="40304" xr:uid="{00000000-0005-0000-0000-0000729D0000}"/>
    <cellStyle name="Output 4 2 5 11" xfId="40305" xr:uid="{00000000-0005-0000-0000-0000739D0000}"/>
    <cellStyle name="Output 4 2 5 11 2" xfId="40306" xr:uid="{00000000-0005-0000-0000-0000749D0000}"/>
    <cellStyle name="Output 4 2 5 11 2 2" xfId="40307" xr:uid="{00000000-0005-0000-0000-0000759D0000}"/>
    <cellStyle name="Output 4 2 5 11 3" xfId="40308" xr:uid="{00000000-0005-0000-0000-0000769D0000}"/>
    <cellStyle name="Output 4 2 5 12" xfId="40309" xr:uid="{00000000-0005-0000-0000-0000779D0000}"/>
    <cellStyle name="Output 4 2 5 12 2" xfId="40310" xr:uid="{00000000-0005-0000-0000-0000789D0000}"/>
    <cellStyle name="Output 4 2 5 12 2 2" xfId="40311" xr:uid="{00000000-0005-0000-0000-0000799D0000}"/>
    <cellStyle name="Output 4 2 5 12 3" xfId="40312" xr:uid="{00000000-0005-0000-0000-00007A9D0000}"/>
    <cellStyle name="Output 4 2 5 13" xfId="40313" xr:uid="{00000000-0005-0000-0000-00007B9D0000}"/>
    <cellStyle name="Output 4 2 5 13 2" xfId="40314" xr:uid="{00000000-0005-0000-0000-00007C9D0000}"/>
    <cellStyle name="Output 4 2 5 13 2 2" xfId="40315" xr:uid="{00000000-0005-0000-0000-00007D9D0000}"/>
    <cellStyle name="Output 4 2 5 13 3" xfId="40316" xr:uid="{00000000-0005-0000-0000-00007E9D0000}"/>
    <cellStyle name="Output 4 2 5 14" xfId="40317" xr:uid="{00000000-0005-0000-0000-00007F9D0000}"/>
    <cellStyle name="Output 4 2 5 14 2" xfId="40318" xr:uid="{00000000-0005-0000-0000-0000809D0000}"/>
    <cellStyle name="Output 4 2 5 14 2 2" xfId="40319" xr:uid="{00000000-0005-0000-0000-0000819D0000}"/>
    <cellStyle name="Output 4 2 5 14 3" xfId="40320" xr:uid="{00000000-0005-0000-0000-0000829D0000}"/>
    <cellStyle name="Output 4 2 5 15" xfId="40321" xr:uid="{00000000-0005-0000-0000-0000839D0000}"/>
    <cellStyle name="Output 4 2 5 15 2" xfId="40322" xr:uid="{00000000-0005-0000-0000-0000849D0000}"/>
    <cellStyle name="Output 4 2 5 15 2 2" xfId="40323" xr:uid="{00000000-0005-0000-0000-0000859D0000}"/>
    <cellStyle name="Output 4 2 5 15 3" xfId="40324" xr:uid="{00000000-0005-0000-0000-0000869D0000}"/>
    <cellStyle name="Output 4 2 5 16" xfId="40325" xr:uid="{00000000-0005-0000-0000-0000879D0000}"/>
    <cellStyle name="Output 4 2 5 16 2" xfId="40326" xr:uid="{00000000-0005-0000-0000-0000889D0000}"/>
    <cellStyle name="Output 4 2 5 16 2 2" xfId="40327" xr:uid="{00000000-0005-0000-0000-0000899D0000}"/>
    <cellStyle name="Output 4 2 5 16 3" xfId="40328" xr:uid="{00000000-0005-0000-0000-00008A9D0000}"/>
    <cellStyle name="Output 4 2 5 17" xfId="40329" xr:uid="{00000000-0005-0000-0000-00008B9D0000}"/>
    <cellStyle name="Output 4 2 5 17 2" xfId="40330" xr:uid="{00000000-0005-0000-0000-00008C9D0000}"/>
    <cellStyle name="Output 4 2 5 17 2 2" xfId="40331" xr:uid="{00000000-0005-0000-0000-00008D9D0000}"/>
    <cellStyle name="Output 4 2 5 17 3" xfId="40332" xr:uid="{00000000-0005-0000-0000-00008E9D0000}"/>
    <cellStyle name="Output 4 2 5 18" xfId="40333" xr:uid="{00000000-0005-0000-0000-00008F9D0000}"/>
    <cellStyle name="Output 4 2 5 18 2" xfId="40334" xr:uid="{00000000-0005-0000-0000-0000909D0000}"/>
    <cellStyle name="Output 4 2 5 18 2 2" xfId="40335" xr:uid="{00000000-0005-0000-0000-0000919D0000}"/>
    <cellStyle name="Output 4 2 5 18 3" xfId="40336" xr:uid="{00000000-0005-0000-0000-0000929D0000}"/>
    <cellStyle name="Output 4 2 5 19" xfId="40337" xr:uid="{00000000-0005-0000-0000-0000939D0000}"/>
    <cellStyle name="Output 4 2 5 19 2" xfId="40338" xr:uid="{00000000-0005-0000-0000-0000949D0000}"/>
    <cellStyle name="Output 4 2 5 19 2 2" xfId="40339" xr:uid="{00000000-0005-0000-0000-0000959D0000}"/>
    <cellStyle name="Output 4 2 5 19 3" xfId="40340" xr:uid="{00000000-0005-0000-0000-0000969D0000}"/>
    <cellStyle name="Output 4 2 5 2" xfId="40341" xr:uid="{00000000-0005-0000-0000-0000979D0000}"/>
    <cellStyle name="Output 4 2 5 2 2" xfId="40342" xr:uid="{00000000-0005-0000-0000-0000989D0000}"/>
    <cellStyle name="Output 4 2 5 2 2 2" xfId="40343" xr:uid="{00000000-0005-0000-0000-0000999D0000}"/>
    <cellStyle name="Output 4 2 5 2 3" xfId="40344" xr:uid="{00000000-0005-0000-0000-00009A9D0000}"/>
    <cellStyle name="Output 4 2 5 2 4" xfId="40345" xr:uid="{00000000-0005-0000-0000-00009B9D0000}"/>
    <cellStyle name="Output 4 2 5 20" xfId="40346" xr:uid="{00000000-0005-0000-0000-00009C9D0000}"/>
    <cellStyle name="Output 4 2 5 20 2" xfId="40347" xr:uid="{00000000-0005-0000-0000-00009D9D0000}"/>
    <cellStyle name="Output 4 2 5 20 2 2" xfId="40348" xr:uid="{00000000-0005-0000-0000-00009E9D0000}"/>
    <cellStyle name="Output 4 2 5 20 3" xfId="40349" xr:uid="{00000000-0005-0000-0000-00009F9D0000}"/>
    <cellStyle name="Output 4 2 5 21" xfId="40350" xr:uid="{00000000-0005-0000-0000-0000A09D0000}"/>
    <cellStyle name="Output 4 2 5 21 2" xfId="40351" xr:uid="{00000000-0005-0000-0000-0000A19D0000}"/>
    <cellStyle name="Output 4 2 5 22" xfId="40352" xr:uid="{00000000-0005-0000-0000-0000A29D0000}"/>
    <cellStyle name="Output 4 2 5 23" xfId="40353" xr:uid="{00000000-0005-0000-0000-0000A39D0000}"/>
    <cellStyle name="Output 4 2 5 3" xfId="40354" xr:uid="{00000000-0005-0000-0000-0000A49D0000}"/>
    <cellStyle name="Output 4 2 5 3 2" xfId="40355" xr:uid="{00000000-0005-0000-0000-0000A59D0000}"/>
    <cellStyle name="Output 4 2 5 3 2 2" xfId="40356" xr:uid="{00000000-0005-0000-0000-0000A69D0000}"/>
    <cellStyle name="Output 4 2 5 3 3" xfId="40357" xr:uid="{00000000-0005-0000-0000-0000A79D0000}"/>
    <cellStyle name="Output 4 2 5 4" xfId="40358" xr:uid="{00000000-0005-0000-0000-0000A89D0000}"/>
    <cellStyle name="Output 4 2 5 4 2" xfId="40359" xr:uid="{00000000-0005-0000-0000-0000A99D0000}"/>
    <cellStyle name="Output 4 2 5 4 2 2" xfId="40360" xr:uid="{00000000-0005-0000-0000-0000AA9D0000}"/>
    <cellStyle name="Output 4 2 5 4 3" xfId="40361" xr:uid="{00000000-0005-0000-0000-0000AB9D0000}"/>
    <cellStyle name="Output 4 2 5 5" xfId="40362" xr:uid="{00000000-0005-0000-0000-0000AC9D0000}"/>
    <cellStyle name="Output 4 2 5 5 2" xfId="40363" xr:uid="{00000000-0005-0000-0000-0000AD9D0000}"/>
    <cellStyle name="Output 4 2 5 5 2 2" xfId="40364" xr:uid="{00000000-0005-0000-0000-0000AE9D0000}"/>
    <cellStyle name="Output 4 2 5 5 3" xfId="40365" xr:uid="{00000000-0005-0000-0000-0000AF9D0000}"/>
    <cellStyle name="Output 4 2 5 6" xfId="40366" xr:uid="{00000000-0005-0000-0000-0000B09D0000}"/>
    <cellStyle name="Output 4 2 5 6 2" xfId="40367" xr:uid="{00000000-0005-0000-0000-0000B19D0000}"/>
    <cellStyle name="Output 4 2 5 6 2 2" xfId="40368" xr:uid="{00000000-0005-0000-0000-0000B29D0000}"/>
    <cellStyle name="Output 4 2 5 6 3" xfId="40369" xr:uid="{00000000-0005-0000-0000-0000B39D0000}"/>
    <cellStyle name="Output 4 2 5 7" xfId="40370" xr:uid="{00000000-0005-0000-0000-0000B49D0000}"/>
    <cellStyle name="Output 4 2 5 7 2" xfId="40371" xr:uid="{00000000-0005-0000-0000-0000B59D0000}"/>
    <cellStyle name="Output 4 2 5 7 2 2" xfId="40372" xr:uid="{00000000-0005-0000-0000-0000B69D0000}"/>
    <cellStyle name="Output 4 2 5 7 3" xfId="40373" xr:uid="{00000000-0005-0000-0000-0000B79D0000}"/>
    <cellStyle name="Output 4 2 5 8" xfId="40374" xr:uid="{00000000-0005-0000-0000-0000B89D0000}"/>
    <cellStyle name="Output 4 2 5 8 2" xfId="40375" xr:uid="{00000000-0005-0000-0000-0000B99D0000}"/>
    <cellStyle name="Output 4 2 5 8 2 2" xfId="40376" xr:uid="{00000000-0005-0000-0000-0000BA9D0000}"/>
    <cellStyle name="Output 4 2 5 8 3" xfId="40377" xr:uid="{00000000-0005-0000-0000-0000BB9D0000}"/>
    <cellStyle name="Output 4 2 5 9" xfId="40378" xr:uid="{00000000-0005-0000-0000-0000BC9D0000}"/>
    <cellStyle name="Output 4 2 5 9 2" xfId="40379" xr:uid="{00000000-0005-0000-0000-0000BD9D0000}"/>
    <cellStyle name="Output 4 2 5 9 2 2" xfId="40380" xr:uid="{00000000-0005-0000-0000-0000BE9D0000}"/>
    <cellStyle name="Output 4 2 5 9 3" xfId="40381" xr:uid="{00000000-0005-0000-0000-0000BF9D0000}"/>
    <cellStyle name="Output 4 2 6" xfId="40382" xr:uid="{00000000-0005-0000-0000-0000C09D0000}"/>
    <cellStyle name="Output 4 2 6 2" xfId="40383" xr:uid="{00000000-0005-0000-0000-0000C19D0000}"/>
    <cellStyle name="Output 4 2 6 2 2" xfId="40384" xr:uid="{00000000-0005-0000-0000-0000C29D0000}"/>
    <cellStyle name="Output 4 2 6 3" xfId="40385" xr:uid="{00000000-0005-0000-0000-0000C39D0000}"/>
    <cellStyle name="Output 4 2 6 4" xfId="40386" xr:uid="{00000000-0005-0000-0000-0000C49D0000}"/>
    <cellStyle name="Output 4 2 7" xfId="40387" xr:uid="{00000000-0005-0000-0000-0000C59D0000}"/>
    <cellStyle name="Output 4 2 7 2" xfId="40388" xr:uid="{00000000-0005-0000-0000-0000C69D0000}"/>
    <cellStyle name="Output 4 2 7 2 2" xfId="40389" xr:uid="{00000000-0005-0000-0000-0000C79D0000}"/>
    <cellStyle name="Output 4 2 7 3" xfId="40390" xr:uid="{00000000-0005-0000-0000-0000C89D0000}"/>
    <cellStyle name="Output 4 2 8" xfId="40391" xr:uid="{00000000-0005-0000-0000-0000C99D0000}"/>
    <cellStyle name="Output 4 2 8 2" xfId="40392" xr:uid="{00000000-0005-0000-0000-0000CA9D0000}"/>
    <cellStyle name="Output 4 2 8 2 2" xfId="40393" xr:uid="{00000000-0005-0000-0000-0000CB9D0000}"/>
    <cellStyle name="Output 4 2 8 3" xfId="40394" xr:uid="{00000000-0005-0000-0000-0000CC9D0000}"/>
    <cellStyle name="Output 4 2 9" xfId="40395" xr:uid="{00000000-0005-0000-0000-0000CD9D0000}"/>
    <cellStyle name="Output 4 2 9 2" xfId="40396" xr:uid="{00000000-0005-0000-0000-0000CE9D0000}"/>
    <cellStyle name="Output 4 2 9 2 2" xfId="40397" xr:uid="{00000000-0005-0000-0000-0000CF9D0000}"/>
    <cellStyle name="Output 4 2 9 3" xfId="40398" xr:uid="{00000000-0005-0000-0000-0000D09D0000}"/>
    <cellStyle name="Output 4 20" xfId="40399" xr:uid="{00000000-0005-0000-0000-0000D19D0000}"/>
    <cellStyle name="Output 4 20 2" xfId="40400" xr:uid="{00000000-0005-0000-0000-0000D29D0000}"/>
    <cellStyle name="Output 4 20 2 2" xfId="40401" xr:uid="{00000000-0005-0000-0000-0000D39D0000}"/>
    <cellStyle name="Output 4 20 3" xfId="40402" xr:uid="{00000000-0005-0000-0000-0000D49D0000}"/>
    <cellStyle name="Output 4 21" xfId="40403" xr:uid="{00000000-0005-0000-0000-0000D59D0000}"/>
    <cellStyle name="Output 4 21 2" xfId="40404" xr:uid="{00000000-0005-0000-0000-0000D69D0000}"/>
    <cellStyle name="Output 4 21 2 2" xfId="40405" xr:uid="{00000000-0005-0000-0000-0000D79D0000}"/>
    <cellStyle name="Output 4 21 3" xfId="40406" xr:uid="{00000000-0005-0000-0000-0000D89D0000}"/>
    <cellStyle name="Output 4 22" xfId="40407" xr:uid="{00000000-0005-0000-0000-0000D99D0000}"/>
    <cellStyle name="Output 4 22 2" xfId="40408" xr:uid="{00000000-0005-0000-0000-0000DA9D0000}"/>
    <cellStyle name="Output 4 23" xfId="40409" xr:uid="{00000000-0005-0000-0000-0000DB9D0000}"/>
    <cellStyle name="Output 4 24" xfId="40410" xr:uid="{00000000-0005-0000-0000-0000DC9D0000}"/>
    <cellStyle name="Output 4 25" xfId="40411" xr:uid="{00000000-0005-0000-0000-0000DD9D0000}"/>
    <cellStyle name="Output 4 26" xfId="40412" xr:uid="{00000000-0005-0000-0000-0000DE9D0000}"/>
    <cellStyle name="Output 4 27" xfId="40413" xr:uid="{00000000-0005-0000-0000-0000DF9D0000}"/>
    <cellStyle name="Output 4 3" xfId="40414" xr:uid="{00000000-0005-0000-0000-0000E09D0000}"/>
    <cellStyle name="Output 4 3 10" xfId="40415" xr:uid="{00000000-0005-0000-0000-0000E19D0000}"/>
    <cellStyle name="Output 4 3 10 2" xfId="40416" xr:uid="{00000000-0005-0000-0000-0000E29D0000}"/>
    <cellStyle name="Output 4 3 10 2 2" xfId="40417" xr:uid="{00000000-0005-0000-0000-0000E39D0000}"/>
    <cellStyle name="Output 4 3 10 3" xfId="40418" xr:uid="{00000000-0005-0000-0000-0000E49D0000}"/>
    <cellStyle name="Output 4 3 11" xfId="40419" xr:uid="{00000000-0005-0000-0000-0000E59D0000}"/>
    <cellStyle name="Output 4 3 11 2" xfId="40420" xr:uid="{00000000-0005-0000-0000-0000E69D0000}"/>
    <cellStyle name="Output 4 3 11 2 2" xfId="40421" xr:uid="{00000000-0005-0000-0000-0000E79D0000}"/>
    <cellStyle name="Output 4 3 11 3" xfId="40422" xr:uid="{00000000-0005-0000-0000-0000E89D0000}"/>
    <cellStyle name="Output 4 3 12" xfId="40423" xr:uid="{00000000-0005-0000-0000-0000E99D0000}"/>
    <cellStyle name="Output 4 3 12 2" xfId="40424" xr:uid="{00000000-0005-0000-0000-0000EA9D0000}"/>
    <cellStyle name="Output 4 3 12 2 2" xfId="40425" xr:uid="{00000000-0005-0000-0000-0000EB9D0000}"/>
    <cellStyle name="Output 4 3 12 3" xfId="40426" xr:uid="{00000000-0005-0000-0000-0000EC9D0000}"/>
    <cellStyle name="Output 4 3 13" xfId="40427" xr:uid="{00000000-0005-0000-0000-0000ED9D0000}"/>
    <cellStyle name="Output 4 3 13 2" xfId="40428" xr:uid="{00000000-0005-0000-0000-0000EE9D0000}"/>
    <cellStyle name="Output 4 3 13 2 2" xfId="40429" xr:uid="{00000000-0005-0000-0000-0000EF9D0000}"/>
    <cellStyle name="Output 4 3 13 3" xfId="40430" xr:uid="{00000000-0005-0000-0000-0000F09D0000}"/>
    <cellStyle name="Output 4 3 14" xfId="40431" xr:uid="{00000000-0005-0000-0000-0000F19D0000}"/>
    <cellStyle name="Output 4 3 14 2" xfId="40432" xr:uid="{00000000-0005-0000-0000-0000F29D0000}"/>
    <cellStyle name="Output 4 3 14 2 2" xfId="40433" xr:uid="{00000000-0005-0000-0000-0000F39D0000}"/>
    <cellStyle name="Output 4 3 14 3" xfId="40434" xr:uid="{00000000-0005-0000-0000-0000F49D0000}"/>
    <cellStyle name="Output 4 3 15" xfId="40435" xr:uid="{00000000-0005-0000-0000-0000F59D0000}"/>
    <cellStyle name="Output 4 3 15 2" xfId="40436" xr:uid="{00000000-0005-0000-0000-0000F69D0000}"/>
    <cellStyle name="Output 4 3 15 2 2" xfId="40437" xr:uid="{00000000-0005-0000-0000-0000F79D0000}"/>
    <cellStyle name="Output 4 3 15 3" xfId="40438" xr:uid="{00000000-0005-0000-0000-0000F89D0000}"/>
    <cellStyle name="Output 4 3 16" xfId="40439" xr:uid="{00000000-0005-0000-0000-0000F99D0000}"/>
    <cellStyle name="Output 4 3 16 2" xfId="40440" xr:uid="{00000000-0005-0000-0000-0000FA9D0000}"/>
    <cellStyle name="Output 4 3 16 2 2" xfId="40441" xr:uid="{00000000-0005-0000-0000-0000FB9D0000}"/>
    <cellStyle name="Output 4 3 16 3" xfId="40442" xr:uid="{00000000-0005-0000-0000-0000FC9D0000}"/>
    <cellStyle name="Output 4 3 17" xfId="40443" xr:uid="{00000000-0005-0000-0000-0000FD9D0000}"/>
    <cellStyle name="Output 4 3 17 2" xfId="40444" xr:uid="{00000000-0005-0000-0000-0000FE9D0000}"/>
    <cellStyle name="Output 4 3 17 2 2" xfId="40445" xr:uid="{00000000-0005-0000-0000-0000FF9D0000}"/>
    <cellStyle name="Output 4 3 17 3" xfId="40446" xr:uid="{00000000-0005-0000-0000-0000009E0000}"/>
    <cellStyle name="Output 4 3 18" xfId="40447" xr:uid="{00000000-0005-0000-0000-0000019E0000}"/>
    <cellStyle name="Output 4 3 18 2" xfId="40448" xr:uid="{00000000-0005-0000-0000-0000029E0000}"/>
    <cellStyle name="Output 4 3 19" xfId="40449" xr:uid="{00000000-0005-0000-0000-0000039E0000}"/>
    <cellStyle name="Output 4 3 2" xfId="40450" xr:uid="{00000000-0005-0000-0000-0000049E0000}"/>
    <cellStyle name="Output 4 3 2 10" xfId="40451" xr:uid="{00000000-0005-0000-0000-0000059E0000}"/>
    <cellStyle name="Output 4 3 2 10 2" xfId="40452" xr:uid="{00000000-0005-0000-0000-0000069E0000}"/>
    <cellStyle name="Output 4 3 2 10 2 2" xfId="40453" xr:uid="{00000000-0005-0000-0000-0000079E0000}"/>
    <cellStyle name="Output 4 3 2 10 3" xfId="40454" xr:uid="{00000000-0005-0000-0000-0000089E0000}"/>
    <cellStyle name="Output 4 3 2 11" xfId="40455" xr:uid="{00000000-0005-0000-0000-0000099E0000}"/>
    <cellStyle name="Output 4 3 2 11 2" xfId="40456" xr:uid="{00000000-0005-0000-0000-00000A9E0000}"/>
    <cellStyle name="Output 4 3 2 11 2 2" xfId="40457" xr:uid="{00000000-0005-0000-0000-00000B9E0000}"/>
    <cellStyle name="Output 4 3 2 11 3" xfId="40458" xr:uid="{00000000-0005-0000-0000-00000C9E0000}"/>
    <cellStyle name="Output 4 3 2 12" xfId="40459" xr:uid="{00000000-0005-0000-0000-00000D9E0000}"/>
    <cellStyle name="Output 4 3 2 12 2" xfId="40460" xr:uid="{00000000-0005-0000-0000-00000E9E0000}"/>
    <cellStyle name="Output 4 3 2 12 2 2" xfId="40461" xr:uid="{00000000-0005-0000-0000-00000F9E0000}"/>
    <cellStyle name="Output 4 3 2 12 3" xfId="40462" xr:uid="{00000000-0005-0000-0000-0000109E0000}"/>
    <cellStyle name="Output 4 3 2 13" xfId="40463" xr:uid="{00000000-0005-0000-0000-0000119E0000}"/>
    <cellStyle name="Output 4 3 2 13 2" xfId="40464" xr:uid="{00000000-0005-0000-0000-0000129E0000}"/>
    <cellStyle name="Output 4 3 2 13 2 2" xfId="40465" xr:uid="{00000000-0005-0000-0000-0000139E0000}"/>
    <cellStyle name="Output 4 3 2 13 3" xfId="40466" xr:uid="{00000000-0005-0000-0000-0000149E0000}"/>
    <cellStyle name="Output 4 3 2 14" xfId="40467" xr:uid="{00000000-0005-0000-0000-0000159E0000}"/>
    <cellStyle name="Output 4 3 2 14 2" xfId="40468" xr:uid="{00000000-0005-0000-0000-0000169E0000}"/>
    <cellStyle name="Output 4 3 2 14 2 2" xfId="40469" xr:uid="{00000000-0005-0000-0000-0000179E0000}"/>
    <cellStyle name="Output 4 3 2 14 3" xfId="40470" xr:uid="{00000000-0005-0000-0000-0000189E0000}"/>
    <cellStyle name="Output 4 3 2 15" xfId="40471" xr:uid="{00000000-0005-0000-0000-0000199E0000}"/>
    <cellStyle name="Output 4 3 2 15 2" xfId="40472" xr:uid="{00000000-0005-0000-0000-00001A9E0000}"/>
    <cellStyle name="Output 4 3 2 15 2 2" xfId="40473" xr:uid="{00000000-0005-0000-0000-00001B9E0000}"/>
    <cellStyle name="Output 4 3 2 15 3" xfId="40474" xr:uid="{00000000-0005-0000-0000-00001C9E0000}"/>
    <cellStyle name="Output 4 3 2 16" xfId="40475" xr:uid="{00000000-0005-0000-0000-00001D9E0000}"/>
    <cellStyle name="Output 4 3 2 16 2" xfId="40476" xr:uid="{00000000-0005-0000-0000-00001E9E0000}"/>
    <cellStyle name="Output 4 3 2 16 2 2" xfId="40477" xr:uid="{00000000-0005-0000-0000-00001F9E0000}"/>
    <cellStyle name="Output 4 3 2 16 3" xfId="40478" xr:uid="{00000000-0005-0000-0000-0000209E0000}"/>
    <cellStyle name="Output 4 3 2 17" xfId="40479" xr:uid="{00000000-0005-0000-0000-0000219E0000}"/>
    <cellStyle name="Output 4 3 2 17 2" xfId="40480" xr:uid="{00000000-0005-0000-0000-0000229E0000}"/>
    <cellStyle name="Output 4 3 2 17 2 2" xfId="40481" xr:uid="{00000000-0005-0000-0000-0000239E0000}"/>
    <cellStyle name="Output 4 3 2 17 3" xfId="40482" xr:uid="{00000000-0005-0000-0000-0000249E0000}"/>
    <cellStyle name="Output 4 3 2 18" xfId="40483" xr:uid="{00000000-0005-0000-0000-0000259E0000}"/>
    <cellStyle name="Output 4 3 2 18 2" xfId="40484" xr:uid="{00000000-0005-0000-0000-0000269E0000}"/>
    <cellStyle name="Output 4 3 2 18 2 2" xfId="40485" xr:uid="{00000000-0005-0000-0000-0000279E0000}"/>
    <cellStyle name="Output 4 3 2 18 3" xfId="40486" xr:uid="{00000000-0005-0000-0000-0000289E0000}"/>
    <cellStyle name="Output 4 3 2 19" xfId="40487" xr:uid="{00000000-0005-0000-0000-0000299E0000}"/>
    <cellStyle name="Output 4 3 2 19 2" xfId="40488" xr:uid="{00000000-0005-0000-0000-00002A9E0000}"/>
    <cellStyle name="Output 4 3 2 19 2 2" xfId="40489" xr:uid="{00000000-0005-0000-0000-00002B9E0000}"/>
    <cellStyle name="Output 4 3 2 19 3" xfId="40490" xr:uid="{00000000-0005-0000-0000-00002C9E0000}"/>
    <cellStyle name="Output 4 3 2 2" xfId="40491" xr:uid="{00000000-0005-0000-0000-00002D9E0000}"/>
    <cellStyle name="Output 4 3 2 2 2" xfId="40492" xr:uid="{00000000-0005-0000-0000-00002E9E0000}"/>
    <cellStyle name="Output 4 3 2 2 2 2" xfId="40493" xr:uid="{00000000-0005-0000-0000-00002F9E0000}"/>
    <cellStyle name="Output 4 3 2 2 2 2 2" xfId="40494" xr:uid="{00000000-0005-0000-0000-0000309E0000}"/>
    <cellStyle name="Output 4 3 2 2 2 3" xfId="40495" xr:uid="{00000000-0005-0000-0000-0000319E0000}"/>
    <cellStyle name="Output 4 3 2 2 2 4" xfId="40496" xr:uid="{00000000-0005-0000-0000-0000329E0000}"/>
    <cellStyle name="Output 4 3 2 2 3" xfId="40497" xr:uid="{00000000-0005-0000-0000-0000339E0000}"/>
    <cellStyle name="Output 4 3 2 2 3 2" xfId="40498" xr:uid="{00000000-0005-0000-0000-0000349E0000}"/>
    <cellStyle name="Output 4 3 2 2 4" xfId="40499" xr:uid="{00000000-0005-0000-0000-0000359E0000}"/>
    <cellStyle name="Output 4 3 2 2 5" xfId="40500" xr:uid="{00000000-0005-0000-0000-0000369E0000}"/>
    <cellStyle name="Output 4 3 2 20" xfId="40501" xr:uid="{00000000-0005-0000-0000-0000379E0000}"/>
    <cellStyle name="Output 4 3 2 20 2" xfId="40502" xr:uid="{00000000-0005-0000-0000-0000389E0000}"/>
    <cellStyle name="Output 4 3 2 20 2 2" xfId="40503" xr:uid="{00000000-0005-0000-0000-0000399E0000}"/>
    <cellStyle name="Output 4 3 2 20 3" xfId="40504" xr:uid="{00000000-0005-0000-0000-00003A9E0000}"/>
    <cellStyle name="Output 4 3 2 21" xfId="40505" xr:uid="{00000000-0005-0000-0000-00003B9E0000}"/>
    <cellStyle name="Output 4 3 2 21 2" xfId="40506" xr:uid="{00000000-0005-0000-0000-00003C9E0000}"/>
    <cellStyle name="Output 4 3 2 22" xfId="40507" xr:uid="{00000000-0005-0000-0000-00003D9E0000}"/>
    <cellStyle name="Output 4 3 2 23" xfId="40508" xr:uid="{00000000-0005-0000-0000-00003E9E0000}"/>
    <cellStyle name="Output 4 3 2 3" xfId="40509" xr:uid="{00000000-0005-0000-0000-00003F9E0000}"/>
    <cellStyle name="Output 4 3 2 3 2" xfId="40510" xr:uid="{00000000-0005-0000-0000-0000409E0000}"/>
    <cellStyle name="Output 4 3 2 3 2 2" xfId="40511" xr:uid="{00000000-0005-0000-0000-0000419E0000}"/>
    <cellStyle name="Output 4 3 2 3 2 3" xfId="40512" xr:uid="{00000000-0005-0000-0000-0000429E0000}"/>
    <cellStyle name="Output 4 3 2 3 3" xfId="40513" xr:uid="{00000000-0005-0000-0000-0000439E0000}"/>
    <cellStyle name="Output 4 3 2 3 3 2" xfId="40514" xr:uid="{00000000-0005-0000-0000-0000449E0000}"/>
    <cellStyle name="Output 4 3 2 3 4" xfId="40515" xr:uid="{00000000-0005-0000-0000-0000459E0000}"/>
    <cellStyle name="Output 4 3 2 4" xfId="40516" xr:uid="{00000000-0005-0000-0000-0000469E0000}"/>
    <cellStyle name="Output 4 3 2 4 2" xfId="40517" xr:uid="{00000000-0005-0000-0000-0000479E0000}"/>
    <cellStyle name="Output 4 3 2 4 2 2" xfId="40518" xr:uid="{00000000-0005-0000-0000-0000489E0000}"/>
    <cellStyle name="Output 4 3 2 4 3" xfId="40519" xr:uid="{00000000-0005-0000-0000-0000499E0000}"/>
    <cellStyle name="Output 4 3 2 4 4" xfId="40520" xr:uid="{00000000-0005-0000-0000-00004A9E0000}"/>
    <cellStyle name="Output 4 3 2 5" xfId="40521" xr:uid="{00000000-0005-0000-0000-00004B9E0000}"/>
    <cellStyle name="Output 4 3 2 5 2" xfId="40522" xr:uid="{00000000-0005-0000-0000-00004C9E0000}"/>
    <cellStyle name="Output 4 3 2 5 2 2" xfId="40523" xr:uid="{00000000-0005-0000-0000-00004D9E0000}"/>
    <cellStyle name="Output 4 3 2 5 3" xfId="40524" xr:uid="{00000000-0005-0000-0000-00004E9E0000}"/>
    <cellStyle name="Output 4 3 2 5 4" xfId="40525" xr:uid="{00000000-0005-0000-0000-00004F9E0000}"/>
    <cellStyle name="Output 4 3 2 6" xfId="40526" xr:uid="{00000000-0005-0000-0000-0000509E0000}"/>
    <cellStyle name="Output 4 3 2 6 2" xfId="40527" xr:uid="{00000000-0005-0000-0000-0000519E0000}"/>
    <cellStyle name="Output 4 3 2 6 2 2" xfId="40528" xr:uid="{00000000-0005-0000-0000-0000529E0000}"/>
    <cellStyle name="Output 4 3 2 6 3" xfId="40529" xr:uid="{00000000-0005-0000-0000-0000539E0000}"/>
    <cellStyle name="Output 4 3 2 7" xfId="40530" xr:uid="{00000000-0005-0000-0000-0000549E0000}"/>
    <cellStyle name="Output 4 3 2 7 2" xfId="40531" xr:uid="{00000000-0005-0000-0000-0000559E0000}"/>
    <cellStyle name="Output 4 3 2 7 2 2" xfId="40532" xr:uid="{00000000-0005-0000-0000-0000569E0000}"/>
    <cellStyle name="Output 4 3 2 7 3" xfId="40533" xr:uid="{00000000-0005-0000-0000-0000579E0000}"/>
    <cellStyle name="Output 4 3 2 8" xfId="40534" xr:uid="{00000000-0005-0000-0000-0000589E0000}"/>
    <cellStyle name="Output 4 3 2 8 2" xfId="40535" xr:uid="{00000000-0005-0000-0000-0000599E0000}"/>
    <cellStyle name="Output 4 3 2 8 2 2" xfId="40536" xr:uid="{00000000-0005-0000-0000-00005A9E0000}"/>
    <cellStyle name="Output 4 3 2 8 3" xfId="40537" xr:uid="{00000000-0005-0000-0000-00005B9E0000}"/>
    <cellStyle name="Output 4 3 2 9" xfId="40538" xr:uid="{00000000-0005-0000-0000-00005C9E0000}"/>
    <cellStyle name="Output 4 3 2 9 2" xfId="40539" xr:uid="{00000000-0005-0000-0000-00005D9E0000}"/>
    <cellStyle name="Output 4 3 2 9 2 2" xfId="40540" xr:uid="{00000000-0005-0000-0000-00005E9E0000}"/>
    <cellStyle name="Output 4 3 2 9 3" xfId="40541" xr:uid="{00000000-0005-0000-0000-00005F9E0000}"/>
    <cellStyle name="Output 4 3 20" xfId="40542" xr:uid="{00000000-0005-0000-0000-0000609E0000}"/>
    <cellStyle name="Output 4 3 3" xfId="40543" xr:uid="{00000000-0005-0000-0000-0000619E0000}"/>
    <cellStyle name="Output 4 3 3 2" xfId="40544" xr:uid="{00000000-0005-0000-0000-0000629E0000}"/>
    <cellStyle name="Output 4 3 3 2 2" xfId="40545" xr:uid="{00000000-0005-0000-0000-0000639E0000}"/>
    <cellStyle name="Output 4 3 3 2 2 2" xfId="40546" xr:uid="{00000000-0005-0000-0000-0000649E0000}"/>
    <cellStyle name="Output 4 3 3 2 3" xfId="40547" xr:uid="{00000000-0005-0000-0000-0000659E0000}"/>
    <cellStyle name="Output 4 3 3 2 4" xfId="40548" xr:uid="{00000000-0005-0000-0000-0000669E0000}"/>
    <cellStyle name="Output 4 3 3 3" xfId="40549" xr:uid="{00000000-0005-0000-0000-0000679E0000}"/>
    <cellStyle name="Output 4 3 3 3 2" xfId="40550" xr:uid="{00000000-0005-0000-0000-0000689E0000}"/>
    <cellStyle name="Output 4 3 3 4" xfId="40551" xr:uid="{00000000-0005-0000-0000-0000699E0000}"/>
    <cellStyle name="Output 4 3 3 5" xfId="40552" xr:uid="{00000000-0005-0000-0000-00006A9E0000}"/>
    <cellStyle name="Output 4 3 4" xfId="40553" xr:uid="{00000000-0005-0000-0000-00006B9E0000}"/>
    <cellStyle name="Output 4 3 4 2" xfId="40554" xr:uid="{00000000-0005-0000-0000-00006C9E0000}"/>
    <cellStyle name="Output 4 3 4 2 2" xfId="40555" xr:uid="{00000000-0005-0000-0000-00006D9E0000}"/>
    <cellStyle name="Output 4 3 4 2 3" xfId="40556" xr:uid="{00000000-0005-0000-0000-00006E9E0000}"/>
    <cellStyle name="Output 4 3 4 3" xfId="40557" xr:uid="{00000000-0005-0000-0000-00006F9E0000}"/>
    <cellStyle name="Output 4 3 4 3 2" xfId="40558" xr:uid="{00000000-0005-0000-0000-0000709E0000}"/>
    <cellStyle name="Output 4 3 4 4" xfId="40559" xr:uid="{00000000-0005-0000-0000-0000719E0000}"/>
    <cellStyle name="Output 4 3 5" xfId="40560" xr:uid="{00000000-0005-0000-0000-0000729E0000}"/>
    <cellStyle name="Output 4 3 5 2" xfId="40561" xr:uid="{00000000-0005-0000-0000-0000739E0000}"/>
    <cellStyle name="Output 4 3 5 2 2" xfId="40562" xr:uid="{00000000-0005-0000-0000-0000749E0000}"/>
    <cellStyle name="Output 4 3 5 2 3" xfId="40563" xr:uid="{00000000-0005-0000-0000-0000759E0000}"/>
    <cellStyle name="Output 4 3 5 3" xfId="40564" xr:uid="{00000000-0005-0000-0000-0000769E0000}"/>
    <cellStyle name="Output 4 3 5 4" xfId="40565" xr:uid="{00000000-0005-0000-0000-0000779E0000}"/>
    <cellStyle name="Output 4 3 6" xfId="40566" xr:uid="{00000000-0005-0000-0000-0000789E0000}"/>
    <cellStyle name="Output 4 3 6 2" xfId="40567" xr:uid="{00000000-0005-0000-0000-0000799E0000}"/>
    <cellStyle name="Output 4 3 6 2 2" xfId="40568" xr:uid="{00000000-0005-0000-0000-00007A9E0000}"/>
    <cellStyle name="Output 4 3 6 3" xfId="40569" xr:uid="{00000000-0005-0000-0000-00007B9E0000}"/>
    <cellStyle name="Output 4 3 6 4" xfId="40570" xr:uid="{00000000-0005-0000-0000-00007C9E0000}"/>
    <cellStyle name="Output 4 3 7" xfId="40571" xr:uid="{00000000-0005-0000-0000-00007D9E0000}"/>
    <cellStyle name="Output 4 3 7 2" xfId="40572" xr:uid="{00000000-0005-0000-0000-00007E9E0000}"/>
    <cellStyle name="Output 4 3 7 2 2" xfId="40573" xr:uid="{00000000-0005-0000-0000-00007F9E0000}"/>
    <cellStyle name="Output 4 3 7 3" xfId="40574" xr:uid="{00000000-0005-0000-0000-0000809E0000}"/>
    <cellStyle name="Output 4 3 8" xfId="40575" xr:uid="{00000000-0005-0000-0000-0000819E0000}"/>
    <cellStyle name="Output 4 3 8 2" xfId="40576" xr:uid="{00000000-0005-0000-0000-0000829E0000}"/>
    <cellStyle name="Output 4 3 8 2 2" xfId="40577" xr:uid="{00000000-0005-0000-0000-0000839E0000}"/>
    <cellStyle name="Output 4 3 8 3" xfId="40578" xr:uid="{00000000-0005-0000-0000-0000849E0000}"/>
    <cellStyle name="Output 4 3 9" xfId="40579" xr:uid="{00000000-0005-0000-0000-0000859E0000}"/>
    <cellStyle name="Output 4 3 9 2" xfId="40580" xr:uid="{00000000-0005-0000-0000-0000869E0000}"/>
    <cellStyle name="Output 4 3 9 2 2" xfId="40581" xr:uid="{00000000-0005-0000-0000-0000879E0000}"/>
    <cellStyle name="Output 4 3 9 3" xfId="40582" xr:uid="{00000000-0005-0000-0000-0000889E0000}"/>
    <cellStyle name="Output 4 4" xfId="40583" xr:uid="{00000000-0005-0000-0000-0000899E0000}"/>
    <cellStyle name="Output 4 4 10" xfId="40584" xr:uid="{00000000-0005-0000-0000-00008A9E0000}"/>
    <cellStyle name="Output 4 4 10 2" xfId="40585" xr:uid="{00000000-0005-0000-0000-00008B9E0000}"/>
    <cellStyle name="Output 4 4 10 2 2" xfId="40586" xr:uid="{00000000-0005-0000-0000-00008C9E0000}"/>
    <cellStyle name="Output 4 4 10 3" xfId="40587" xr:uid="{00000000-0005-0000-0000-00008D9E0000}"/>
    <cellStyle name="Output 4 4 11" xfId="40588" xr:uid="{00000000-0005-0000-0000-00008E9E0000}"/>
    <cellStyle name="Output 4 4 11 2" xfId="40589" xr:uid="{00000000-0005-0000-0000-00008F9E0000}"/>
    <cellStyle name="Output 4 4 11 2 2" xfId="40590" xr:uid="{00000000-0005-0000-0000-0000909E0000}"/>
    <cellStyle name="Output 4 4 11 3" xfId="40591" xr:uid="{00000000-0005-0000-0000-0000919E0000}"/>
    <cellStyle name="Output 4 4 12" xfId="40592" xr:uid="{00000000-0005-0000-0000-0000929E0000}"/>
    <cellStyle name="Output 4 4 12 2" xfId="40593" xr:uid="{00000000-0005-0000-0000-0000939E0000}"/>
    <cellStyle name="Output 4 4 12 2 2" xfId="40594" xr:uid="{00000000-0005-0000-0000-0000949E0000}"/>
    <cellStyle name="Output 4 4 12 3" xfId="40595" xr:uid="{00000000-0005-0000-0000-0000959E0000}"/>
    <cellStyle name="Output 4 4 13" xfId="40596" xr:uid="{00000000-0005-0000-0000-0000969E0000}"/>
    <cellStyle name="Output 4 4 13 2" xfId="40597" xr:uid="{00000000-0005-0000-0000-0000979E0000}"/>
    <cellStyle name="Output 4 4 13 2 2" xfId="40598" xr:uid="{00000000-0005-0000-0000-0000989E0000}"/>
    <cellStyle name="Output 4 4 13 3" xfId="40599" xr:uid="{00000000-0005-0000-0000-0000999E0000}"/>
    <cellStyle name="Output 4 4 14" xfId="40600" xr:uid="{00000000-0005-0000-0000-00009A9E0000}"/>
    <cellStyle name="Output 4 4 14 2" xfId="40601" xr:uid="{00000000-0005-0000-0000-00009B9E0000}"/>
    <cellStyle name="Output 4 4 14 2 2" xfId="40602" xr:uid="{00000000-0005-0000-0000-00009C9E0000}"/>
    <cellStyle name="Output 4 4 14 3" xfId="40603" xr:uid="{00000000-0005-0000-0000-00009D9E0000}"/>
    <cellStyle name="Output 4 4 15" xfId="40604" xr:uid="{00000000-0005-0000-0000-00009E9E0000}"/>
    <cellStyle name="Output 4 4 15 2" xfId="40605" xr:uid="{00000000-0005-0000-0000-00009F9E0000}"/>
    <cellStyle name="Output 4 4 15 2 2" xfId="40606" xr:uid="{00000000-0005-0000-0000-0000A09E0000}"/>
    <cellStyle name="Output 4 4 15 3" xfId="40607" xr:uid="{00000000-0005-0000-0000-0000A19E0000}"/>
    <cellStyle name="Output 4 4 16" xfId="40608" xr:uid="{00000000-0005-0000-0000-0000A29E0000}"/>
    <cellStyle name="Output 4 4 16 2" xfId="40609" xr:uid="{00000000-0005-0000-0000-0000A39E0000}"/>
    <cellStyle name="Output 4 4 16 2 2" xfId="40610" xr:uid="{00000000-0005-0000-0000-0000A49E0000}"/>
    <cellStyle name="Output 4 4 16 3" xfId="40611" xr:uid="{00000000-0005-0000-0000-0000A59E0000}"/>
    <cellStyle name="Output 4 4 17" xfId="40612" xr:uid="{00000000-0005-0000-0000-0000A69E0000}"/>
    <cellStyle name="Output 4 4 17 2" xfId="40613" xr:uid="{00000000-0005-0000-0000-0000A79E0000}"/>
    <cellStyle name="Output 4 4 17 2 2" xfId="40614" xr:uid="{00000000-0005-0000-0000-0000A89E0000}"/>
    <cellStyle name="Output 4 4 17 3" xfId="40615" xr:uid="{00000000-0005-0000-0000-0000A99E0000}"/>
    <cellStyle name="Output 4 4 18" xfId="40616" xr:uid="{00000000-0005-0000-0000-0000AA9E0000}"/>
    <cellStyle name="Output 4 4 18 2" xfId="40617" xr:uid="{00000000-0005-0000-0000-0000AB9E0000}"/>
    <cellStyle name="Output 4 4 19" xfId="40618" xr:uid="{00000000-0005-0000-0000-0000AC9E0000}"/>
    <cellStyle name="Output 4 4 2" xfId="40619" xr:uid="{00000000-0005-0000-0000-0000AD9E0000}"/>
    <cellStyle name="Output 4 4 2 10" xfId="40620" xr:uid="{00000000-0005-0000-0000-0000AE9E0000}"/>
    <cellStyle name="Output 4 4 2 10 2" xfId="40621" xr:uid="{00000000-0005-0000-0000-0000AF9E0000}"/>
    <cellStyle name="Output 4 4 2 10 2 2" xfId="40622" xr:uid="{00000000-0005-0000-0000-0000B09E0000}"/>
    <cellStyle name="Output 4 4 2 10 3" xfId="40623" xr:uid="{00000000-0005-0000-0000-0000B19E0000}"/>
    <cellStyle name="Output 4 4 2 11" xfId="40624" xr:uid="{00000000-0005-0000-0000-0000B29E0000}"/>
    <cellStyle name="Output 4 4 2 11 2" xfId="40625" xr:uid="{00000000-0005-0000-0000-0000B39E0000}"/>
    <cellStyle name="Output 4 4 2 11 2 2" xfId="40626" xr:uid="{00000000-0005-0000-0000-0000B49E0000}"/>
    <cellStyle name="Output 4 4 2 11 3" xfId="40627" xr:uid="{00000000-0005-0000-0000-0000B59E0000}"/>
    <cellStyle name="Output 4 4 2 12" xfId="40628" xr:uid="{00000000-0005-0000-0000-0000B69E0000}"/>
    <cellStyle name="Output 4 4 2 12 2" xfId="40629" xr:uid="{00000000-0005-0000-0000-0000B79E0000}"/>
    <cellStyle name="Output 4 4 2 12 2 2" xfId="40630" xr:uid="{00000000-0005-0000-0000-0000B89E0000}"/>
    <cellStyle name="Output 4 4 2 12 3" xfId="40631" xr:uid="{00000000-0005-0000-0000-0000B99E0000}"/>
    <cellStyle name="Output 4 4 2 13" xfId="40632" xr:uid="{00000000-0005-0000-0000-0000BA9E0000}"/>
    <cellStyle name="Output 4 4 2 13 2" xfId="40633" xr:uid="{00000000-0005-0000-0000-0000BB9E0000}"/>
    <cellStyle name="Output 4 4 2 13 2 2" xfId="40634" xr:uid="{00000000-0005-0000-0000-0000BC9E0000}"/>
    <cellStyle name="Output 4 4 2 13 3" xfId="40635" xr:uid="{00000000-0005-0000-0000-0000BD9E0000}"/>
    <cellStyle name="Output 4 4 2 14" xfId="40636" xr:uid="{00000000-0005-0000-0000-0000BE9E0000}"/>
    <cellStyle name="Output 4 4 2 14 2" xfId="40637" xr:uid="{00000000-0005-0000-0000-0000BF9E0000}"/>
    <cellStyle name="Output 4 4 2 14 2 2" xfId="40638" xr:uid="{00000000-0005-0000-0000-0000C09E0000}"/>
    <cellStyle name="Output 4 4 2 14 3" xfId="40639" xr:uid="{00000000-0005-0000-0000-0000C19E0000}"/>
    <cellStyle name="Output 4 4 2 15" xfId="40640" xr:uid="{00000000-0005-0000-0000-0000C29E0000}"/>
    <cellStyle name="Output 4 4 2 15 2" xfId="40641" xr:uid="{00000000-0005-0000-0000-0000C39E0000}"/>
    <cellStyle name="Output 4 4 2 15 2 2" xfId="40642" xr:uid="{00000000-0005-0000-0000-0000C49E0000}"/>
    <cellStyle name="Output 4 4 2 15 3" xfId="40643" xr:uid="{00000000-0005-0000-0000-0000C59E0000}"/>
    <cellStyle name="Output 4 4 2 16" xfId="40644" xr:uid="{00000000-0005-0000-0000-0000C69E0000}"/>
    <cellStyle name="Output 4 4 2 16 2" xfId="40645" xr:uid="{00000000-0005-0000-0000-0000C79E0000}"/>
    <cellStyle name="Output 4 4 2 16 2 2" xfId="40646" xr:uid="{00000000-0005-0000-0000-0000C89E0000}"/>
    <cellStyle name="Output 4 4 2 16 3" xfId="40647" xr:uid="{00000000-0005-0000-0000-0000C99E0000}"/>
    <cellStyle name="Output 4 4 2 17" xfId="40648" xr:uid="{00000000-0005-0000-0000-0000CA9E0000}"/>
    <cellStyle name="Output 4 4 2 17 2" xfId="40649" xr:uid="{00000000-0005-0000-0000-0000CB9E0000}"/>
    <cellStyle name="Output 4 4 2 17 2 2" xfId="40650" xr:uid="{00000000-0005-0000-0000-0000CC9E0000}"/>
    <cellStyle name="Output 4 4 2 17 3" xfId="40651" xr:uid="{00000000-0005-0000-0000-0000CD9E0000}"/>
    <cellStyle name="Output 4 4 2 18" xfId="40652" xr:uid="{00000000-0005-0000-0000-0000CE9E0000}"/>
    <cellStyle name="Output 4 4 2 18 2" xfId="40653" xr:uid="{00000000-0005-0000-0000-0000CF9E0000}"/>
    <cellStyle name="Output 4 4 2 18 2 2" xfId="40654" xr:uid="{00000000-0005-0000-0000-0000D09E0000}"/>
    <cellStyle name="Output 4 4 2 18 3" xfId="40655" xr:uid="{00000000-0005-0000-0000-0000D19E0000}"/>
    <cellStyle name="Output 4 4 2 19" xfId="40656" xr:uid="{00000000-0005-0000-0000-0000D29E0000}"/>
    <cellStyle name="Output 4 4 2 19 2" xfId="40657" xr:uid="{00000000-0005-0000-0000-0000D39E0000}"/>
    <cellStyle name="Output 4 4 2 19 2 2" xfId="40658" xr:uid="{00000000-0005-0000-0000-0000D49E0000}"/>
    <cellStyle name="Output 4 4 2 19 3" xfId="40659" xr:uid="{00000000-0005-0000-0000-0000D59E0000}"/>
    <cellStyle name="Output 4 4 2 2" xfId="40660" xr:uid="{00000000-0005-0000-0000-0000D69E0000}"/>
    <cellStyle name="Output 4 4 2 2 2" xfId="40661" xr:uid="{00000000-0005-0000-0000-0000D79E0000}"/>
    <cellStyle name="Output 4 4 2 2 2 2" xfId="40662" xr:uid="{00000000-0005-0000-0000-0000D89E0000}"/>
    <cellStyle name="Output 4 4 2 2 2 2 2" xfId="40663" xr:uid="{00000000-0005-0000-0000-0000D99E0000}"/>
    <cellStyle name="Output 4 4 2 2 2 3" xfId="40664" xr:uid="{00000000-0005-0000-0000-0000DA9E0000}"/>
    <cellStyle name="Output 4 4 2 2 2 4" xfId="40665" xr:uid="{00000000-0005-0000-0000-0000DB9E0000}"/>
    <cellStyle name="Output 4 4 2 2 3" xfId="40666" xr:uid="{00000000-0005-0000-0000-0000DC9E0000}"/>
    <cellStyle name="Output 4 4 2 2 3 2" xfId="40667" xr:uid="{00000000-0005-0000-0000-0000DD9E0000}"/>
    <cellStyle name="Output 4 4 2 2 4" xfId="40668" xr:uid="{00000000-0005-0000-0000-0000DE9E0000}"/>
    <cellStyle name="Output 4 4 2 2 5" xfId="40669" xr:uid="{00000000-0005-0000-0000-0000DF9E0000}"/>
    <cellStyle name="Output 4 4 2 20" xfId="40670" xr:uid="{00000000-0005-0000-0000-0000E09E0000}"/>
    <cellStyle name="Output 4 4 2 20 2" xfId="40671" xr:uid="{00000000-0005-0000-0000-0000E19E0000}"/>
    <cellStyle name="Output 4 4 2 20 2 2" xfId="40672" xr:uid="{00000000-0005-0000-0000-0000E29E0000}"/>
    <cellStyle name="Output 4 4 2 20 3" xfId="40673" xr:uid="{00000000-0005-0000-0000-0000E39E0000}"/>
    <cellStyle name="Output 4 4 2 21" xfId="40674" xr:uid="{00000000-0005-0000-0000-0000E49E0000}"/>
    <cellStyle name="Output 4 4 2 21 2" xfId="40675" xr:uid="{00000000-0005-0000-0000-0000E59E0000}"/>
    <cellStyle name="Output 4 4 2 22" xfId="40676" xr:uid="{00000000-0005-0000-0000-0000E69E0000}"/>
    <cellStyle name="Output 4 4 2 23" xfId="40677" xr:uid="{00000000-0005-0000-0000-0000E79E0000}"/>
    <cellStyle name="Output 4 4 2 3" xfId="40678" xr:uid="{00000000-0005-0000-0000-0000E89E0000}"/>
    <cellStyle name="Output 4 4 2 3 2" xfId="40679" xr:uid="{00000000-0005-0000-0000-0000E99E0000}"/>
    <cellStyle name="Output 4 4 2 3 2 2" xfId="40680" xr:uid="{00000000-0005-0000-0000-0000EA9E0000}"/>
    <cellStyle name="Output 4 4 2 3 2 3" xfId="40681" xr:uid="{00000000-0005-0000-0000-0000EB9E0000}"/>
    <cellStyle name="Output 4 4 2 3 3" xfId="40682" xr:uid="{00000000-0005-0000-0000-0000EC9E0000}"/>
    <cellStyle name="Output 4 4 2 3 3 2" xfId="40683" xr:uid="{00000000-0005-0000-0000-0000ED9E0000}"/>
    <cellStyle name="Output 4 4 2 3 4" xfId="40684" xr:uid="{00000000-0005-0000-0000-0000EE9E0000}"/>
    <cellStyle name="Output 4 4 2 4" xfId="40685" xr:uid="{00000000-0005-0000-0000-0000EF9E0000}"/>
    <cellStyle name="Output 4 4 2 4 2" xfId="40686" xr:uid="{00000000-0005-0000-0000-0000F09E0000}"/>
    <cellStyle name="Output 4 4 2 4 2 2" xfId="40687" xr:uid="{00000000-0005-0000-0000-0000F19E0000}"/>
    <cellStyle name="Output 4 4 2 4 3" xfId="40688" xr:uid="{00000000-0005-0000-0000-0000F29E0000}"/>
    <cellStyle name="Output 4 4 2 4 4" xfId="40689" xr:uid="{00000000-0005-0000-0000-0000F39E0000}"/>
    <cellStyle name="Output 4 4 2 5" xfId="40690" xr:uid="{00000000-0005-0000-0000-0000F49E0000}"/>
    <cellStyle name="Output 4 4 2 5 2" xfId="40691" xr:uid="{00000000-0005-0000-0000-0000F59E0000}"/>
    <cellStyle name="Output 4 4 2 5 2 2" xfId="40692" xr:uid="{00000000-0005-0000-0000-0000F69E0000}"/>
    <cellStyle name="Output 4 4 2 5 3" xfId="40693" xr:uid="{00000000-0005-0000-0000-0000F79E0000}"/>
    <cellStyle name="Output 4 4 2 5 4" xfId="40694" xr:uid="{00000000-0005-0000-0000-0000F89E0000}"/>
    <cellStyle name="Output 4 4 2 6" xfId="40695" xr:uid="{00000000-0005-0000-0000-0000F99E0000}"/>
    <cellStyle name="Output 4 4 2 6 2" xfId="40696" xr:uid="{00000000-0005-0000-0000-0000FA9E0000}"/>
    <cellStyle name="Output 4 4 2 6 2 2" xfId="40697" xr:uid="{00000000-0005-0000-0000-0000FB9E0000}"/>
    <cellStyle name="Output 4 4 2 6 3" xfId="40698" xr:uid="{00000000-0005-0000-0000-0000FC9E0000}"/>
    <cellStyle name="Output 4 4 2 7" xfId="40699" xr:uid="{00000000-0005-0000-0000-0000FD9E0000}"/>
    <cellStyle name="Output 4 4 2 7 2" xfId="40700" xr:uid="{00000000-0005-0000-0000-0000FE9E0000}"/>
    <cellStyle name="Output 4 4 2 7 2 2" xfId="40701" xr:uid="{00000000-0005-0000-0000-0000FF9E0000}"/>
    <cellStyle name="Output 4 4 2 7 3" xfId="40702" xr:uid="{00000000-0005-0000-0000-0000009F0000}"/>
    <cellStyle name="Output 4 4 2 8" xfId="40703" xr:uid="{00000000-0005-0000-0000-0000019F0000}"/>
    <cellStyle name="Output 4 4 2 8 2" xfId="40704" xr:uid="{00000000-0005-0000-0000-0000029F0000}"/>
    <cellStyle name="Output 4 4 2 8 2 2" xfId="40705" xr:uid="{00000000-0005-0000-0000-0000039F0000}"/>
    <cellStyle name="Output 4 4 2 8 3" xfId="40706" xr:uid="{00000000-0005-0000-0000-0000049F0000}"/>
    <cellStyle name="Output 4 4 2 9" xfId="40707" xr:uid="{00000000-0005-0000-0000-0000059F0000}"/>
    <cellStyle name="Output 4 4 2 9 2" xfId="40708" xr:uid="{00000000-0005-0000-0000-0000069F0000}"/>
    <cellStyle name="Output 4 4 2 9 2 2" xfId="40709" xr:uid="{00000000-0005-0000-0000-0000079F0000}"/>
    <cellStyle name="Output 4 4 2 9 3" xfId="40710" xr:uid="{00000000-0005-0000-0000-0000089F0000}"/>
    <cellStyle name="Output 4 4 20" xfId="40711" xr:uid="{00000000-0005-0000-0000-0000099F0000}"/>
    <cellStyle name="Output 4 4 3" xfId="40712" xr:uid="{00000000-0005-0000-0000-00000A9F0000}"/>
    <cellStyle name="Output 4 4 3 2" xfId="40713" xr:uid="{00000000-0005-0000-0000-00000B9F0000}"/>
    <cellStyle name="Output 4 4 3 2 2" xfId="40714" xr:uid="{00000000-0005-0000-0000-00000C9F0000}"/>
    <cellStyle name="Output 4 4 3 2 2 2" xfId="40715" xr:uid="{00000000-0005-0000-0000-00000D9F0000}"/>
    <cellStyle name="Output 4 4 3 2 3" xfId="40716" xr:uid="{00000000-0005-0000-0000-00000E9F0000}"/>
    <cellStyle name="Output 4 4 3 2 4" xfId="40717" xr:uid="{00000000-0005-0000-0000-00000F9F0000}"/>
    <cellStyle name="Output 4 4 3 3" xfId="40718" xr:uid="{00000000-0005-0000-0000-0000109F0000}"/>
    <cellStyle name="Output 4 4 3 3 2" xfId="40719" xr:uid="{00000000-0005-0000-0000-0000119F0000}"/>
    <cellStyle name="Output 4 4 3 4" xfId="40720" xr:uid="{00000000-0005-0000-0000-0000129F0000}"/>
    <cellStyle name="Output 4 4 3 5" xfId="40721" xr:uid="{00000000-0005-0000-0000-0000139F0000}"/>
    <cellStyle name="Output 4 4 4" xfId="40722" xr:uid="{00000000-0005-0000-0000-0000149F0000}"/>
    <cellStyle name="Output 4 4 4 2" xfId="40723" xr:uid="{00000000-0005-0000-0000-0000159F0000}"/>
    <cellStyle name="Output 4 4 4 2 2" xfId="40724" xr:uid="{00000000-0005-0000-0000-0000169F0000}"/>
    <cellStyle name="Output 4 4 4 2 3" xfId="40725" xr:uid="{00000000-0005-0000-0000-0000179F0000}"/>
    <cellStyle name="Output 4 4 4 3" xfId="40726" xr:uid="{00000000-0005-0000-0000-0000189F0000}"/>
    <cellStyle name="Output 4 4 4 3 2" xfId="40727" xr:uid="{00000000-0005-0000-0000-0000199F0000}"/>
    <cellStyle name="Output 4 4 4 4" xfId="40728" xr:uid="{00000000-0005-0000-0000-00001A9F0000}"/>
    <cellStyle name="Output 4 4 5" xfId="40729" xr:uid="{00000000-0005-0000-0000-00001B9F0000}"/>
    <cellStyle name="Output 4 4 5 2" xfId="40730" xr:uid="{00000000-0005-0000-0000-00001C9F0000}"/>
    <cellStyle name="Output 4 4 5 2 2" xfId="40731" xr:uid="{00000000-0005-0000-0000-00001D9F0000}"/>
    <cellStyle name="Output 4 4 5 2 3" xfId="40732" xr:uid="{00000000-0005-0000-0000-00001E9F0000}"/>
    <cellStyle name="Output 4 4 5 3" xfId="40733" xr:uid="{00000000-0005-0000-0000-00001F9F0000}"/>
    <cellStyle name="Output 4 4 5 4" xfId="40734" xr:uid="{00000000-0005-0000-0000-0000209F0000}"/>
    <cellStyle name="Output 4 4 6" xfId="40735" xr:uid="{00000000-0005-0000-0000-0000219F0000}"/>
    <cellStyle name="Output 4 4 6 2" xfId="40736" xr:uid="{00000000-0005-0000-0000-0000229F0000}"/>
    <cellStyle name="Output 4 4 6 2 2" xfId="40737" xr:uid="{00000000-0005-0000-0000-0000239F0000}"/>
    <cellStyle name="Output 4 4 6 3" xfId="40738" xr:uid="{00000000-0005-0000-0000-0000249F0000}"/>
    <cellStyle name="Output 4 4 6 4" xfId="40739" xr:uid="{00000000-0005-0000-0000-0000259F0000}"/>
    <cellStyle name="Output 4 4 7" xfId="40740" xr:uid="{00000000-0005-0000-0000-0000269F0000}"/>
    <cellStyle name="Output 4 4 7 2" xfId="40741" xr:uid="{00000000-0005-0000-0000-0000279F0000}"/>
    <cellStyle name="Output 4 4 7 2 2" xfId="40742" xr:uid="{00000000-0005-0000-0000-0000289F0000}"/>
    <cellStyle name="Output 4 4 7 3" xfId="40743" xr:uid="{00000000-0005-0000-0000-0000299F0000}"/>
    <cellStyle name="Output 4 4 8" xfId="40744" xr:uid="{00000000-0005-0000-0000-00002A9F0000}"/>
    <cellStyle name="Output 4 4 8 2" xfId="40745" xr:uid="{00000000-0005-0000-0000-00002B9F0000}"/>
    <cellStyle name="Output 4 4 8 2 2" xfId="40746" xr:uid="{00000000-0005-0000-0000-00002C9F0000}"/>
    <cellStyle name="Output 4 4 8 3" xfId="40747" xr:uid="{00000000-0005-0000-0000-00002D9F0000}"/>
    <cellStyle name="Output 4 4 9" xfId="40748" xr:uid="{00000000-0005-0000-0000-00002E9F0000}"/>
    <cellStyle name="Output 4 4 9 2" xfId="40749" xr:uid="{00000000-0005-0000-0000-00002F9F0000}"/>
    <cellStyle name="Output 4 4 9 2 2" xfId="40750" xr:uid="{00000000-0005-0000-0000-0000309F0000}"/>
    <cellStyle name="Output 4 4 9 3" xfId="40751" xr:uid="{00000000-0005-0000-0000-0000319F0000}"/>
    <cellStyle name="Output 4 5" xfId="40752" xr:uid="{00000000-0005-0000-0000-0000329F0000}"/>
    <cellStyle name="Output 4 5 10" xfId="40753" xr:uid="{00000000-0005-0000-0000-0000339F0000}"/>
    <cellStyle name="Output 4 5 10 2" xfId="40754" xr:uid="{00000000-0005-0000-0000-0000349F0000}"/>
    <cellStyle name="Output 4 5 10 2 2" xfId="40755" xr:uid="{00000000-0005-0000-0000-0000359F0000}"/>
    <cellStyle name="Output 4 5 10 3" xfId="40756" xr:uid="{00000000-0005-0000-0000-0000369F0000}"/>
    <cellStyle name="Output 4 5 11" xfId="40757" xr:uid="{00000000-0005-0000-0000-0000379F0000}"/>
    <cellStyle name="Output 4 5 11 2" xfId="40758" xr:uid="{00000000-0005-0000-0000-0000389F0000}"/>
    <cellStyle name="Output 4 5 11 2 2" xfId="40759" xr:uid="{00000000-0005-0000-0000-0000399F0000}"/>
    <cellStyle name="Output 4 5 11 3" xfId="40760" xr:uid="{00000000-0005-0000-0000-00003A9F0000}"/>
    <cellStyle name="Output 4 5 12" xfId="40761" xr:uid="{00000000-0005-0000-0000-00003B9F0000}"/>
    <cellStyle name="Output 4 5 12 2" xfId="40762" xr:uid="{00000000-0005-0000-0000-00003C9F0000}"/>
    <cellStyle name="Output 4 5 12 2 2" xfId="40763" xr:uid="{00000000-0005-0000-0000-00003D9F0000}"/>
    <cellStyle name="Output 4 5 12 3" xfId="40764" xr:uid="{00000000-0005-0000-0000-00003E9F0000}"/>
    <cellStyle name="Output 4 5 13" xfId="40765" xr:uid="{00000000-0005-0000-0000-00003F9F0000}"/>
    <cellStyle name="Output 4 5 13 2" xfId="40766" xr:uid="{00000000-0005-0000-0000-0000409F0000}"/>
    <cellStyle name="Output 4 5 13 2 2" xfId="40767" xr:uid="{00000000-0005-0000-0000-0000419F0000}"/>
    <cellStyle name="Output 4 5 13 3" xfId="40768" xr:uid="{00000000-0005-0000-0000-0000429F0000}"/>
    <cellStyle name="Output 4 5 14" xfId="40769" xr:uid="{00000000-0005-0000-0000-0000439F0000}"/>
    <cellStyle name="Output 4 5 14 2" xfId="40770" xr:uid="{00000000-0005-0000-0000-0000449F0000}"/>
    <cellStyle name="Output 4 5 14 2 2" xfId="40771" xr:uid="{00000000-0005-0000-0000-0000459F0000}"/>
    <cellStyle name="Output 4 5 14 3" xfId="40772" xr:uid="{00000000-0005-0000-0000-0000469F0000}"/>
    <cellStyle name="Output 4 5 15" xfId="40773" xr:uid="{00000000-0005-0000-0000-0000479F0000}"/>
    <cellStyle name="Output 4 5 15 2" xfId="40774" xr:uid="{00000000-0005-0000-0000-0000489F0000}"/>
    <cellStyle name="Output 4 5 15 2 2" xfId="40775" xr:uid="{00000000-0005-0000-0000-0000499F0000}"/>
    <cellStyle name="Output 4 5 15 3" xfId="40776" xr:uid="{00000000-0005-0000-0000-00004A9F0000}"/>
    <cellStyle name="Output 4 5 16" xfId="40777" xr:uid="{00000000-0005-0000-0000-00004B9F0000}"/>
    <cellStyle name="Output 4 5 16 2" xfId="40778" xr:uid="{00000000-0005-0000-0000-00004C9F0000}"/>
    <cellStyle name="Output 4 5 16 2 2" xfId="40779" xr:uid="{00000000-0005-0000-0000-00004D9F0000}"/>
    <cellStyle name="Output 4 5 16 3" xfId="40780" xr:uid="{00000000-0005-0000-0000-00004E9F0000}"/>
    <cellStyle name="Output 4 5 17" xfId="40781" xr:uid="{00000000-0005-0000-0000-00004F9F0000}"/>
    <cellStyle name="Output 4 5 17 2" xfId="40782" xr:uid="{00000000-0005-0000-0000-0000509F0000}"/>
    <cellStyle name="Output 4 5 17 2 2" xfId="40783" xr:uid="{00000000-0005-0000-0000-0000519F0000}"/>
    <cellStyle name="Output 4 5 17 3" xfId="40784" xr:uid="{00000000-0005-0000-0000-0000529F0000}"/>
    <cellStyle name="Output 4 5 18" xfId="40785" xr:uid="{00000000-0005-0000-0000-0000539F0000}"/>
    <cellStyle name="Output 4 5 18 2" xfId="40786" xr:uid="{00000000-0005-0000-0000-0000549F0000}"/>
    <cellStyle name="Output 4 5 18 2 2" xfId="40787" xr:uid="{00000000-0005-0000-0000-0000559F0000}"/>
    <cellStyle name="Output 4 5 18 3" xfId="40788" xr:uid="{00000000-0005-0000-0000-0000569F0000}"/>
    <cellStyle name="Output 4 5 19" xfId="40789" xr:uid="{00000000-0005-0000-0000-0000579F0000}"/>
    <cellStyle name="Output 4 5 19 2" xfId="40790" xr:uid="{00000000-0005-0000-0000-0000589F0000}"/>
    <cellStyle name="Output 4 5 19 2 2" xfId="40791" xr:uid="{00000000-0005-0000-0000-0000599F0000}"/>
    <cellStyle name="Output 4 5 19 3" xfId="40792" xr:uid="{00000000-0005-0000-0000-00005A9F0000}"/>
    <cellStyle name="Output 4 5 2" xfId="40793" xr:uid="{00000000-0005-0000-0000-00005B9F0000}"/>
    <cellStyle name="Output 4 5 2 10" xfId="40794" xr:uid="{00000000-0005-0000-0000-00005C9F0000}"/>
    <cellStyle name="Output 4 5 2 10 2" xfId="40795" xr:uid="{00000000-0005-0000-0000-00005D9F0000}"/>
    <cellStyle name="Output 4 5 2 10 2 2" xfId="40796" xr:uid="{00000000-0005-0000-0000-00005E9F0000}"/>
    <cellStyle name="Output 4 5 2 10 3" xfId="40797" xr:uid="{00000000-0005-0000-0000-00005F9F0000}"/>
    <cellStyle name="Output 4 5 2 11" xfId="40798" xr:uid="{00000000-0005-0000-0000-0000609F0000}"/>
    <cellStyle name="Output 4 5 2 11 2" xfId="40799" xr:uid="{00000000-0005-0000-0000-0000619F0000}"/>
    <cellStyle name="Output 4 5 2 11 2 2" xfId="40800" xr:uid="{00000000-0005-0000-0000-0000629F0000}"/>
    <cellStyle name="Output 4 5 2 11 3" xfId="40801" xr:uid="{00000000-0005-0000-0000-0000639F0000}"/>
    <cellStyle name="Output 4 5 2 12" xfId="40802" xr:uid="{00000000-0005-0000-0000-0000649F0000}"/>
    <cellStyle name="Output 4 5 2 12 2" xfId="40803" xr:uid="{00000000-0005-0000-0000-0000659F0000}"/>
    <cellStyle name="Output 4 5 2 12 2 2" xfId="40804" xr:uid="{00000000-0005-0000-0000-0000669F0000}"/>
    <cellStyle name="Output 4 5 2 12 3" xfId="40805" xr:uid="{00000000-0005-0000-0000-0000679F0000}"/>
    <cellStyle name="Output 4 5 2 13" xfId="40806" xr:uid="{00000000-0005-0000-0000-0000689F0000}"/>
    <cellStyle name="Output 4 5 2 13 2" xfId="40807" xr:uid="{00000000-0005-0000-0000-0000699F0000}"/>
    <cellStyle name="Output 4 5 2 13 2 2" xfId="40808" xr:uid="{00000000-0005-0000-0000-00006A9F0000}"/>
    <cellStyle name="Output 4 5 2 13 3" xfId="40809" xr:uid="{00000000-0005-0000-0000-00006B9F0000}"/>
    <cellStyle name="Output 4 5 2 14" xfId="40810" xr:uid="{00000000-0005-0000-0000-00006C9F0000}"/>
    <cellStyle name="Output 4 5 2 14 2" xfId="40811" xr:uid="{00000000-0005-0000-0000-00006D9F0000}"/>
    <cellStyle name="Output 4 5 2 14 2 2" xfId="40812" xr:uid="{00000000-0005-0000-0000-00006E9F0000}"/>
    <cellStyle name="Output 4 5 2 14 3" xfId="40813" xr:uid="{00000000-0005-0000-0000-00006F9F0000}"/>
    <cellStyle name="Output 4 5 2 15" xfId="40814" xr:uid="{00000000-0005-0000-0000-0000709F0000}"/>
    <cellStyle name="Output 4 5 2 15 2" xfId="40815" xr:uid="{00000000-0005-0000-0000-0000719F0000}"/>
    <cellStyle name="Output 4 5 2 15 2 2" xfId="40816" xr:uid="{00000000-0005-0000-0000-0000729F0000}"/>
    <cellStyle name="Output 4 5 2 15 3" xfId="40817" xr:uid="{00000000-0005-0000-0000-0000739F0000}"/>
    <cellStyle name="Output 4 5 2 16" xfId="40818" xr:uid="{00000000-0005-0000-0000-0000749F0000}"/>
    <cellStyle name="Output 4 5 2 16 2" xfId="40819" xr:uid="{00000000-0005-0000-0000-0000759F0000}"/>
    <cellStyle name="Output 4 5 2 16 2 2" xfId="40820" xr:uid="{00000000-0005-0000-0000-0000769F0000}"/>
    <cellStyle name="Output 4 5 2 16 3" xfId="40821" xr:uid="{00000000-0005-0000-0000-0000779F0000}"/>
    <cellStyle name="Output 4 5 2 17" xfId="40822" xr:uid="{00000000-0005-0000-0000-0000789F0000}"/>
    <cellStyle name="Output 4 5 2 17 2" xfId="40823" xr:uid="{00000000-0005-0000-0000-0000799F0000}"/>
    <cellStyle name="Output 4 5 2 17 2 2" xfId="40824" xr:uid="{00000000-0005-0000-0000-00007A9F0000}"/>
    <cellStyle name="Output 4 5 2 17 3" xfId="40825" xr:uid="{00000000-0005-0000-0000-00007B9F0000}"/>
    <cellStyle name="Output 4 5 2 18" xfId="40826" xr:uid="{00000000-0005-0000-0000-00007C9F0000}"/>
    <cellStyle name="Output 4 5 2 18 2" xfId="40827" xr:uid="{00000000-0005-0000-0000-00007D9F0000}"/>
    <cellStyle name="Output 4 5 2 18 2 2" xfId="40828" xr:uid="{00000000-0005-0000-0000-00007E9F0000}"/>
    <cellStyle name="Output 4 5 2 18 3" xfId="40829" xr:uid="{00000000-0005-0000-0000-00007F9F0000}"/>
    <cellStyle name="Output 4 5 2 19" xfId="40830" xr:uid="{00000000-0005-0000-0000-0000809F0000}"/>
    <cellStyle name="Output 4 5 2 19 2" xfId="40831" xr:uid="{00000000-0005-0000-0000-0000819F0000}"/>
    <cellStyle name="Output 4 5 2 19 2 2" xfId="40832" xr:uid="{00000000-0005-0000-0000-0000829F0000}"/>
    <cellStyle name="Output 4 5 2 19 3" xfId="40833" xr:uid="{00000000-0005-0000-0000-0000839F0000}"/>
    <cellStyle name="Output 4 5 2 2" xfId="40834" xr:uid="{00000000-0005-0000-0000-0000849F0000}"/>
    <cellStyle name="Output 4 5 2 2 2" xfId="40835" xr:uid="{00000000-0005-0000-0000-0000859F0000}"/>
    <cellStyle name="Output 4 5 2 2 2 2" xfId="40836" xr:uid="{00000000-0005-0000-0000-0000869F0000}"/>
    <cellStyle name="Output 4 5 2 2 2 3" xfId="40837" xr:uid="{00000000-0005-0000-0000-0000879F0000}"/>
    <cellStyle name="Output 4 5 2 2 3" xfId="40838" xr:uid="{00000000-0005-0000-0000-0000889F0000}"/>
    <cellStyle name="Output 4 5 2 2 3 2" xfId="40839" xr:uid="{00000000-0005-0000-0000-0000899F0000}"/>
    <cellStyle name="Output 4 5 2 2 4" xfId="40840" xr:uid="{00000000-0005-0000-0000-00008A9F0000}"/>
    <cellStyle name="Output 4 5 2 20" xfId="40841" xr:uid="{00000000-0005-0000-0000-00008B9F0000}"/>
    <cellStyle name="Output 4 5 2 20 2" xfId="40842" xr:uid="{00000000-0005-0000-0000-00008C9F0000}"/>
    <cellStyle name="Output 4 5 2 20 2 2" xfId="40843" xr:uid="{00000000-0005-0000-0000-00008D9F0000}"/>
    <cellStyle name="Output 4 5 2 20 3" xfId="40844" xr:uid="{00000000-0005-0000-0000-00008E9F0000}"/>
    <cellStyle name="Output 4 5 2 21" xfId="40845" xr:uid="{00000000-0005-0000-0000-00008F9F0000}"/>
    <cellStyle name="Output 4 5 2 21 2" xfId="40846" xr:uid="{00000000-0005-0000-0000-0000909F0000}"/>
    <cellStyle name="Output 4 5 2 22" xfId="40847" xr:uid="{00000000-0005-0000-0000-0000919F0000}"/>
    <cellStyle name="Output 4 5 2 23" xfId="40848" xr:uid="{00000000-0005-0000-0000-0000929F0000}"/>
    <cellStyle name="Output 4 5 2 3" xfId="40849" xr:uid="{00000000-0005-0000-0000-0000939F0000}"/>
    <cellStyle name="Output 4 5 2 3 2" xfId="40850" xr:uid="{00000000-0005-0000-0000-0000949F0000}"/>
    <cellStyle name="Output 4 5 2 3 2 2" xfId="40851" xr:uid="{00000000-0005-0000-0000-0000959F0000}"/>
    <cellStyle name="Output 4 5 2 3 3" xfId="40852" xr:uid="{00000000-0005-0000-0000-0000969F0000}"/>
    <cellStyle name="Output 4 5 2 3 4" xfId="40853" xr:uid="{00000000-0005-0000-0000-0000979F0000}"/>
    <cellStyle name="Output 4 5 2 4" xfId="40854" xr:uid="{00000000-0005-0000-0000-0000989F0000}"/>
    <cellStyle name="Output 4 5 2 4 2" xfId="40855" xr:uid="{00000000-0005-0000-0000-0000999F0000}"/>
    <cellStyle name="Output 4 5 2 4 2 2" xfId="40856" xr:uid="{00000000-0005-0000-0000-00009A9F0000}"/>
    <cellStyle name="Output 4 5 2 4 3" xfId="40857" xr:uid="{00000000-0005-0000-0000-00009B9F0000}"/>
    <cellStyle name="Output 4 5 2 4 4" xfId="40858" xr:uid="{00000000-0005-0000-0000-00009C9F0000}"/>
    <cellStyle name="Output 4 5 2 5" xfId="40859" xr:uid="{00000000-0005-0000-0000-00009D9F0000}"/>
    <cellStyle name="Output 4 5 2 5 2" xfId="40860" xr:uid="{00000000-0005-0000-0000-00009E9F0000}"/>
    <cellStyle name="Output 4 5 2 5 2 2" xfId="40861" xr:uid="{00000000-0005-0000-0000-00009F9F0000}"/>
    <cellStyle name="Output 4 5 2 5 3" xfId="40862" xr:uid="{00000000-0005-0000-0000-0000A09F0000}"/>
    <cellStyle name="Output 4 5 2 6" xfId="40863" xr:uid="{00000000-0005-0000-0000-0000A19F0000}"/>
    <cellStyle name="Output 4 5 2 6 2" xfId="40864" xr:uid="{00000000-0005-0000-0000-0000A29F0000}"/>
    <cellStyle name="Output 4 5 2 6 2 2" xfId="40865" xr:uid="{00000000-0005-0000-0000-0000A39F0000}"/>
    <cellStyle name="Output 4 5 2 6 3" xfId="40866" xr:uid="{00000000-0005-0000-0000-0000A49F0000}"/>
    <cellStyle name="Output 4 5 2 7" xfId="40867" xr:uid="{00000000-0005-0000-0000-0000A59F0000}"/>
    <cellStyle name="Output 4 5 2 7 2" xfId="40868" xr:uid="{00000000-0005-0000-0000-0000A69F0000}"/>
    <cellStyle name="Output 4 5 2 7 2 2" xfId="40869" xr:uid="{00000000-0005-0000-0000-0000A79F0000}"/>
    <cellStyle name="Output 4 5 2 7 3" xfId="40870" xr:uid="{00000000-0005-0000-0000-0000A89F0000}"/>
    <cellStyle name="Output 4 5 2 8" xfId="40871" xr:uid="{00000000-0005-0000-0000-0000A99F0000}"/>
    <cellStyle name="Output 4 5 2 8 2" xfId="40872" xr:uid="{00000000-0005-0000-0000-0000AA9F0000}"/>
    <cellStyle name="Output 4 5 2 8 2 2" xfId="40873" xr:uid="{00000000-0005-0000-0000-0000AB9F0000}"/>
    <cellStyle name="Output 4 5 2 8 3" xfId="40874" xr:uid="{00000000-0005-0000-0000-0000AC9F0000}"/>
    <cellStyle name="Output 4 5 2 9" xfId="40875" xr:uid="{00000000-0005-0000-0000-0000AD9F0000}"/>
    <cellStyle name="Output 4 5 2 9 2" xfId="40876" xr:uid="{00000000-0005-0000-0000-0000AE9F0000}"/>
    <cellStyle name="Output 4 5 2 9 2 2" xfId="40877" xr:uid="{00000000-0005-0000-0000-0000AF9F0000}"/>
    <cellStyle name="Output 4 5 2 9 3" xfId="40878" xr:uid="{00000000-0005-0000-0000-0000B09F0000}"/>
    <cellStyle name="Output 4 5 20" xfId="40879" xr:uid="{00000000-0005-0000-0000-0000B19F0000}"/>
    <cellStyle name="Output 4 5 20 2" xfId="40880" xr:uid="{00000000-0005-0000-0000-0000B29F0000}"/>
    <cellStyle name="Output 4 5 20 2 2" xfId="40881" xr:uid="{00000000-0005-0000-0000-0000B39F0000}"/>
    <cellStyle name="Output 4 5 20 3" xfId="40882" xr:uid="{00000000-0005-0000-0000-0000B49F0000}"/>
    <cellStyle name="Output 4 5 21" xfId="40883" xr:uid="{00000000-0005-0000-0000-0000B59F0000}"/>
    <cellStyle name="Output 4 5 21 2" xfId="40884" xr:uid="{00000000-0005-0000-0000-0000B69F0000}"/>
    <cellStyle name="Output 4 5 21 2 2" xfId="40885" xr:uid="{00000000-0005-0000-0000-0000B79F0000}"/>
    <cellStyle name="Output 4 5 21 3" xfId="40886" xr:uid="{00000000-0005-0000-0000-0000B89F0000}"/>
    <cellStyle name="Output 4 5 22" xfId="40887" xr:uid="{00000000-0005-0000-0000-0000B99F0000}"/>
    <cellStyle name="Output 4 5 22 2" xfId="40888" xr:uid="{00000000-0005-0000-0000-0000BA9F0000}"/>
    <cellStyle name="Output 4 5 23" xfId="40889" xr:uid="{00000000-0005-0000-0000-0000BB9F0000}"/>
    <cellStyle name="Output 4 5 24" xfId="40890" xr:uid="{00000000-0005-0000-0000-0000BC9F0000}"/>
    <cellStyle name="Output 4 5 3" xfId="40891" xr:uid="{00000000-0005-0000-0000-0000BD9F0000}"/>
    <cellStyle name="Output 4 5 3 2" xfId="40892" xr:uid="{00000000-0005-0000-0000-0000BE9F0000}"/>
    <cellStyle name="Output 4 5 3 2 2" xfId="40893" xr:uid="{00000000-0005-0000-0000-0000BF9F0000}"/>
    <cellStyle name="Output 4 5 3 2 3" xfId="40894" xr:uid="{00000000-0005-0000-0000-0000C09F0000}"/>
    <cellStyle name="Output 4 5 3 3" xfId="40895" xr:uid="{00000000-0005-0000-0000-0000C19F0000}"/>
    <cellStyle name="Output 4 5 3 3 2" xfId="40896" xr:uid="{00000000-0005-0000-0000-0000C29F0000}"/>
    <cellStyle name="Output 4 5 3 4" xfId="40897" xr:uid="{00000000-0005-0000-0000-0000C39F0000}"/>
    <cellStyle name="Output 4 5 4" xfId="40898" xr:uid="{00000000-0005-0000-0000-0000C49F0000}"/>
    <cellStyle name="Output 4 5 4 2" xfId="40899" xr:uid="{00000000-0005-0000-0000-0000C59F0000}"/>
    <cellStyle name="Output 4 5 4 2 2" xfId="40900" xr:uid="{00000000-0005-0000-0000-0000C69F0000}"/>
    <cellStyle name="Output 4 5 4 3" xfId="40901" xr:uid="{00000000-0005-0000-0000-0000C79F0000}"/>
    <cellStyle name="Output 4 5 4 4" xfId="40902" xr:uid="{00000000-0005-0000-0000-0000C89F0000}"/>
    <cellStyle name="Output 4 5 5" xfId="40903" xr:uid="{00000000-0005-0000-0000-0000C99F0000}"/>
    <cellStyle name="Output 4 5 5 2" xfId="40904" xr:uid="{00000000-0005-0000-0000-0000CA9F0000}"/>
    <cellStyle name="Output 4 5 5 2 2" xfId="40905" xr:uid="{00000000-0005-0000-0000-0000CB9F0000}"/>
    <cellStyle name="Output 4 5 5 3" xfId="40906" xr:uid="{00000000-0005-0000-0000-0000CC9F0000}"/>
    <cellStyle name="Output 4 5 5 4" xfId="40907" xr:uid="{00000000-0005-0000-0000-0000CD9F0000}"/>
    <cellStyle name="Output 4 5 6" xfId="40908" xr:uid="{00000000-0005-0000-0000-0000CE9F0000}"/>
    <cellStyle name="Output 4 5 6 2" xfId="40909" xr:uid="{00000000-0005-0000-0000-0000CF9F0000}"/>
    <cellStyle name="Output 4 5 6 2 2" xfId="40910" xr:uid="{00000000-0005-0000-0000-0000D09F0000}"/>
    <cellStyle name="Output 4 5 6 3" xfId="40911" xr:uid="{00000000-0005-0000-0000-0000D19F0000}"/>
    <cellStyle name="Output 4 5 7" xfId="40912" xr:uid="{00000000-0005-0000-0000-0000D29F0000}"/>
    <cellStyle name="Output 4 5 7 2" xfId="40913" xr:uid="{00000000-0005-0000-0000-0000D39F0000}"/>
    <cellStyle name="Output 4 5 7 2 2" xfId="40914" xr:uid="{00000000-0005-0000-0000-0000D49F0000}"/>
    <cellStyle name="Output 4 5 7 3" xfId="40915" xr:uid="{00000000-0005-0000-0000-0000D59F0000}"/>
    <cellStyle name="Output 4 5 8" xfId="40916" xr:uid="{00000000-0005-0000-0000-0000D69F0000}"/>
    <cellStyle name="Output 4 5 8 2" xfId="40917" xr:uid="{00000000-0005-0000-0000-0000D79F0000}"/>
    <cellStyle name="Output 4 5 8 2 2" xfId="40918" xr:uid="{00000000-0005-0000-0000-0000D89F0000}"/>
    <cellStyle name="Output 4 5 8 3" xfId="40919" xr:uid="{00000000-0005-0000-0000-0000D99F0000}"/>
    <cellStyle name="Output 4 5 9" xfId="40920" xr:uid="{00000000-0005-0000-0000-0000DA9F0000}"/>
    <cellStyle name="Output 4 5 9 2" xfId="40921" xr:uid="{00000000-0005-0000-0000-0000DB9F0000}"/>
    <cellStyle name="Output 4 5 9 2 2" xfId="40922" xr:uid="{00000000-0005-0000-0000-0000DC9F0000}"/>
    <cellStyle name="Output 4 5 9 3" xfId="40923" xr:uid="{00000000-0005-0000-0000-0000DD9F0000}"/>
    <cellStyle name="Output 4 6" xfId="40924" xr:uid="{00000000-0005-0000-0000-0000DE9F0000}"/>
    <cellStyle name="Output 4 6 10" xfId="40925" xr:uid="{00000000-0005-0000-0000-0000DF9F0000}"/>
    <cellStyle name="Output 4 6 10 2" xfId="40926" xr:uid="{00000000-0005-0000-0000-0000E09F0000}"/>
    <cellStyle name="Output 4 6 10 2 2" xfId="40927" xr:uid="{00000000-0005-0000-0000-0000E19F0000}"/>
    <cellStyle name="Output 4 6 10 3" xfId="40928" xr:uid="{00000000-0005-0000-0000-0000E29F0000}"/>
    <cellStyle name="Output 4 6 11" xfId="40929" xr:uid="{00000000-0005-0000-0000-0000E39F0000}"/>
    <cellStyle name="Output 4 6 11 2" xfId="40930" xr:uid="{00000000-0005-0000-0000-0000E49F0000}"/>
    <cellStyle name="Output 4 6 11 2 2" xfId="40931" xr:uid="{00000000-0005-0000-0000-0000E59F0000}"/>
    <cellStyle name="Output 4 6 11 3" xfId="40932" xr:uid="{00000000-0005-0000-0000-0000E69F0000}"/>
    <cellStyle name="Output 4 6 12" xfId="40933" xr:uid="{00000000-0005-0000-0000-0000E79F0000}"/>
    <cellStyle name="Output 4 6 12 2" xfId="40934" xr:uid="{00000000-0005-0000-0000-0000E89F0000}"/>
    <cellStyle name="Output 4 6 12 2 2" xfId="40935" xr:uid="{00000000-0005-0000-0000-0000E99F0000}"/>
    <cellStyle name="Output 4 6 12 3" xfId="40936" xr:uid="{00000000-0005-0000-0000-0000EA9F0000}"/>
    <cellStyle name="Output 4 6 13" xfId="40937" xr:uid="{00000000-0005-0000-0000-0000EB9F0000}"/>
    <cellStyle name="Output 4 6 13 2" xfId="40938" xr:uid="{00000000-0005-0000-0000-0000EC9F0000}"/>
    <cellStyle name="Output 4 6 13 2 2" xfId="40939" xr:uid="{00000000-0005-0000-0000-0000ED9F0000}"/>
    <cellStyle name="Output 4 6 13 3" xfId="40940" xr:uid="{00000000-0005-0000-0000-0000EE9F0000}"/>
    <cellStyle name="Output 4 6 14" xfId="40941" xr:uid="{00000000-0005-0000-0000-0000EF9F0000}"/>
    <cellStyle name="Output 4 6 14 2" xfId="40942" xr:uid="{00000000-0005-0000-0000-0000F09F0000}"/>
    <cellStyle name="Output 4 6 14 2 2" xfId="40943" xr:uid="{00000000-0005-0000-0000-0000F19F0000}"/>
    <cellStyle name="Output 4 6 14 3" xfId="40944" xr:uid="{00000000-0005-0000-0000-0000F29F0000}"/>
    <cellStyle name="Output 4 6 15" xfId="40945" xr:uid="{00000000-0005-0000-0000-0000F39F0000}"/>
    <cellStyle name="Output 4 6 15 2" xfId="40946" xr:uid="{00000000-0005-0000-0000-0000F49F0000}"/>
    <cellStyle name="Output 4 6 15 2 2" xfId="40947" xr:uid="{00000000-0005-0000-0000-0000F59F0000}"/>
    <cellStyle name="Output 4 6 15 3" xfId="40948" xr:uid="{00000000-0005-0000-0000-0000F69F0000}"/>
    <cellStyle name="Output 4 6 16" xfId="40949" xr:uid="{00000000-0005-0000-0000-0000F79F0000}"/>
    <cellStyle name="Output 4 6 16 2" xfId="40950" xr:uid="{00000000-0005-0000-0000-0000F89F0000}"/>
    <cellStyle name="Output 4 6 16 2 2" xfId="40951" xr:uid="{00000000-0005-0000-0000-0000F99F0000}"/>
    <cellStyle name="Output 4 6 16 3" xfId="40952" xr:uid="{00000000-0005-0000-0000-0000FA9F0000}"/>
    <cellStyle name="Output 4 6 17" xfId="40953" xr:uid="{00000000-0005-0000-0000-0000FB9F0000}"/>
    <cellStyle name="Output 4 6 17 2" xfId="40954" xr:uid="{00000000-0005-0000-0000-0000FC9F0000}"/>
    <cellStyle name="Output 4 6 17 2 2" xfId="40955" xr:uid="{00000000-0005-0000-0000-0000FD9F0000}"/>
    <cellStyle name="Output 4 6 17 3" xfId="40956" xr:uid="{00000000-0005-0000-0000-0000FE9F0000}"/>
    <cellStyle name="Output 4 6 18" xfId="40957" xr:uid="{00000000-0005-0000-0000-0000FF9F0000}"/>
    <cellStyle name="Output 4 6 18 2" xfId="40958" xr:uid="{00000000-0005-0000-0000-000000A00000}"/>
    <cellStyle name="Output 4 6 18 2 2" xfId="40959" xr:uid="{00000000-0005-0000-0000-000001A00000}"/>
    <cellStyle name="Output 4 6 18 3" xfId="40960" xr:uid="{00000000-0005-0000-0000-000002A00000}"/>
    <cellStyle name="Output 4 6 19" xfId="40961" xr:uid="{00000000-0005-0000-0000-000003A00000}"/>
    <cellStyle name="Output 4 6 19 2" xfId="40962" xr:uid="{00000000-0005-0000-0000-000004A00000}"/>
    <cellStyle name="Output 4 6 19 2 2" xfId="40963" xr:uid="{00000000-0005-0000-0000-000005A00000}"/>
    <cellStyle name="Output 4 6 19 3" xfId="40964" xr:uid="{00000000-0005-0000-0000-000006A00000}"/>
    <cellStyle name="Output 4 6 2" xfId="40965" xr:uid="{00000000-0005-0000-0000-000007A00000}"/>
    <cellStyle name="Output 4 6 2 2" xfId="40966" xr:uid="{00000000-0005-0000-0000-000008A00000}"/>
    <cellStyle name="Output 4 6 2 2 2" xfId="40967" xr:uid="{00000000-0005-0000-0000-000009A00000}"/>
    <cellStyle name="Output 4 6 2 2 3" xfId="40968" xr:uid="{00000000-0005-0000-0000-00000AA00000}"/>
    <cellStyle name="Output 4 6 2 3" xfId="40969" xr:uid="{00000000-0005-0000-0000-00000BA00000}"/>
    <cellStyle name="Output 4 6 2 3 2" xfId="40970" xr:uid="{00000000-0005-0000-0000-00000CA00000}"/>
    <cellStyle name="Output 4 6 2 4" xfId="40971" xr:uid="{00000000-0005-0000-0000-00000DA00000}"/>
    <cellStyle name="Output 4 6 20" xfId="40972" xr:uid="{00000000-0005-0000-0000-00000EA00000}"/>
    <cellStyle name="Output 4 6 20 2" xfId="40973" xr:uid="{00000000-0005-0000-0000-00000FA00000}"/>
    <cellStyle name="Output 4 6 20 2 2" xfId="40974" xr:uid="{00000000-0005-0000-0000-000010A00000}"/>
    <cellStyle name="Output 4 6 20 3" xfId="40975" xr:uid="{00000000-0005-0000-0000-000011A00000}"/>
    <cellStyle name="Output 4 6 21" xfId="40976" xr:uid="{00000000-0005-0000-0000-000012A00000}"/>
    <cellStyle name="Output 4 6 21 2" xfId="40977" xr:uid="{00000000-0005-0000-0000-000013A00000}"/>
    <cellStyle name="Output 4 6 22" xfId="40978" xr:uid="{00000000-0005-0000-0000-000014A00000}"/>
    <cellStyle name="Output 4 6 23" xfId="40979" xr:uid="{00000000-0005-0000-0000-000015A00000}"/>
    <cellStyle name="Output 4 6 3" xfId="40980" xr:uid="{00000000-0005-0000-0000-000016A00000}"/>
    <cellStyle name="Output 4 6 3 2" xfId="40981" xr:uid="{00000000-0005-0000-0000-000017A00000}"/>
    <cellStyle name="Output 4 6 3 2 2" xfId="40982" xr:uid="{00000000-0005-0000-0000-000018A00000}"/>
    <cellStyle name="Output 4 6 3 3" xfId="40983" xr:uid="{00000000-0005-0000-0000-000019A00000}"/>
    <cellStyle name="Output 4 6 3 4" xfId="40984" xr:uid="{00000000-0005-0000-0000-00001AA00000}"/>
    <cellStyle name="Output 4 6 4" xfId="40985" xr:uid="{00000000-0005-0000-0000-00001BA00000}"/>
    <cellStyle name="Output 4 6 4 2" xfId="40986" xr:uid="{00000000-0005-0000-0000-00001CA00000}"/>
    <cellStyle name="Output 4 6 4 2 2" xfId="40987" xr:uid="{00000000-0005-0000-0000-00001DA00000}"/>
    <cellStyle name="Output 4 6 4 3" xfId="40988" xr:uid="{00000000-0005-0000-0000-00001EA00000}"/>
    <cellStyle name="Output 4 6 4 4" xfId="40989" xr:uid="{00000000-0005-0000-0000-00001FA00000}"/>
    <cellStyle name="Output 4 6 5" xfId="40990" xr:uid="{00000000-0005-0000-0000-000020A00000}"/>
    <cellStyle name="Output 4 6 5 2" xfId="40991" xr:uid="{00000000-0005-0000-0000-000021A00000}"/>
    <cellStyle name="Output 4 6 5 2 2" xfId="40992" xr:uid="{00000000-0005-0000-0000-000022A00000}"/>
    <cellStyle name="Output 4 6 5 3" xfId="40993" xr:uid="{00000000-0005-0000-0000-000023A00000}"/>
    <cellStyle name="Output 4 6 6" xfId="40994" xr:uid="{00000000-0005-0000-0000-000024A00000}"/>
    <cellStyle name="Output 4 6 6 2" xfId="40995" xr:uid="{00000000-0005-0000-0000-000025A00000}"/>
    <cellStyle name="Output 4 6 6 2 2" xfId="40996" xr:uid="{00000000-0005-0000-0000-000026A00000}"/>
    <cellStyle name="Output 4 6 6 3" xfId="40997" xr:uid="{00000000-0005-0000-0000-000027A00000}"/>
    <cellStyle name="Output 4 6 7" xfId="40998" xr:uid="{00000000-0005-0000-0000-000028A00000}"/>
    <cellStyle name="Output 4 6 7 2" xfId="40999" xr:uid="{00000000-0005-0000-0000-000029A00000}"/>
    <cellStyle name="Output 4 6 7 2 2" xfId="41000" xr:uid="{00000000-0005-0000-0000-00002AA00000}"/>
    <cellStyle name="Output 4 6 7 3" xfId="41001" xr:uid="{00000000-0005-0000-0000-00002BA00000}"/>
    <cellStyle name="Output 4 6 8" xfId="41002" xr:uid="{00000000-0005-0000-0000-00002CA00000}"/>
    <cellStyle name="Output 4 6 8 2" xfId="41003" xr:uid="{00000000-0005-0000-0000-00002DA00000}"/>
    <cellStyle name="Output 4 6 8 2 2" xfId="41004" xr:uid="{00000000-0005-0000-0000-00002EA00000}"/>
    <cellStyle name="Output 4 6 8 3" xfId="41005" xr:uid="{00000000-0005-0000-0000-00002FA00000}"/>
    <cellStyle name="Output 4 6 9" xfId="41006" xr:uid="{00000000-0005-0000-0000-000030A00000}"/>
    <cellStyle name="Output 4 6 9 2" xfId="41007" xr:uid="{00000000-0005-0000-0000-000031A00000}"/>
    <cellStyle name="Output 4 6 9 2 2" xfId="41008" xr:uid="{00000000-0005-0000-0000-000032A00000}"/>
    <cellStyle name="Output 4 6 9 3" xfId="41009" xr:uid="{00000000-0005-0000-0000-000033A00000}"/>
    <cellStyle name="Output 4 7" xfId="41010" xr:uid="{00000000-0005-0000-0000-000034A00000}"/>
    <cellStyle name="Output 4 7 2" xfId="41011" xr:uid="{00000000-0005-0000-0000-000035A00000}"/>
    <cellStyle name="Output 4 7 2 2" xfId="41012" xr:uid="{00000000-0005-0000-0000-000036A00000}"/>
    <cellStyle name="Output 4 7 2 3" xfId="41013" xr:uid="{00000000-0005-0000-0000-000037A00000}"/>
    <cellStyle name="Output 4 7 3" xfId="41014" xr:uid="{00000000-0005-0000-0000-000038A00000}"/>
    <cellStyle name="Output 4 7 3 2" xfId="41015" xr:uid="{00000000-0005-0000-0000-000039A00000}"/>
    <cellStyle name="Output 4 7 4" xfId="41016" xr:uid="{00000000-0005-0000-0000-00003AA00000}"/>
    <cellStyle name="Output 4 8" xfId="41017" xr:uid="{00000000-0005-0000-0000-00003BA00000}"/>
    <cellStyle name="Output 4 8 2" xfId="41018" xr:uid="{00000000-0005-0000-0000-00003CA00000}"/>
    <cellStyle name="Output 4 8 2 2" xfId="41019" xr:uid="{00000000-0005-0000-0000-00003DA00000}"/>
    <cellStyle name="Output 4 8 2 3" xfId="41020" xr:uid="{00000000-0005-0000-0000-00003EA00000}"/>
    <cellStyle name="Output 4 8 3" xfId="41021" xr:uid="{00000000-0005-0000-0000-00003FA00000}"/>
    <cellStyle name="Output 4 8 4" xfId="41022" xr:uid="{00000000-0005-0000-0000-000040A00000}"/>
    <cellStyle name="Output 4 9" xfId="41023" xr:uid="{00000000-0005-0000-0000-000041A00000}"/>
    <cellStyle name="Output 4 9 2" xfId="41024" xr:uid="{00000000-0005-0000-0000-000042A00000}"/>
    <cellStyle name="Output 4 9 2 2" xfId="41025" xr:uid="{00000000-0005-0000-0000-000043A00000}"/>
    <cellStyle name="Output 4 9 3" xfId="41026" xr:uid="{00000000-0005-0000-0000-000044A00000}"/>
    <cellStyle name="Output 4 9 4" xfId="41027" xr:uid="{00000000-0005-0000-0000-000045A00000}"/>
    <cellStyle name="Output 5" xfId="41028" xr:uid="{00000000-0005-0000-0000-000046A00000}"/>
    <cellStyle name="Output 5 10" xfId="41029" xr:uid="{00000000-0005-0000-0000-000047A00000}"/>
    <cellStyle name="Output 5 10 2" xfId="41030" xr:uid="{00000000-0005-0000-0000-000048A00000}"/>
    <cellStyle name="Output 5 10 2 2" xfId="41031" xr:uid="{00000000-0005-0000-0000-000049A00000}"/>
    <cellStyle name="Output 5 10 3" xfId="41032" xr:uid="{00000000-0005-0000-0000-00004AA00000}"/>
    <cellStyle name="Output 5 11" xfId="41033" xr:uid="{00000000-0005-0000-0000-00004BA00000}"/>
    <cellStyle name="Output 5 11 2" xfId="41034" xr:uid="{00000000-0005-0000-0000-00004CA00000}"/>
    <cellStyle name="Output 5 11 2 2" xfId="41035" xr:uid="{00000000-0005-0000-0000-00004DA00000}"/>
    <cellStyle name="Output 5 11 3" xfId="41036" xr:uid="{00000000-0005-0000-0000-00004EA00000}"/>
    <cellStyle name="Output 5 12" xfId="41037" xr:uid="{00000000-0005-0000-0000-00004FA00000}"/>
    <cellStyle name="Output 5 12 2" xfId="41038" xr:uid="{00000000-0005-0000-0000-000050A00000}"/>
    <cellStyle name="Output 5 12 2 2" xfId="41039" xr:uid="{00000000-0005-0000-0000-000051A00000}"/>
    <cellStyle name="Output 5 12 3" xfId="41040" xr:uid="{00000000-0005-0000-0000-000052A00000}"/>
    <cellStyle name="Output 5 13" xfId="41041" xr:uid="{00000000-0005-0000-0000-000053A00000}"/>
    <cellStyle name="Output 5 13 2" xfId="41042" xr:uid="{00000000-0005-0000-0000-000054A00000}"/>
    <cellStyle name="Output 5 13 2 2" xfId="41043" xr:uid="{00000000-0005-0000-0000-000055A00000}"/>
    <cellStyle name="Output 5 13 3" xfId="41044" xr:uid="{00000000-0005-0000-0000-000056A00000}"/>
    <cellStyle name="Output 5 14" xfId="41045" xr:uid="{00000000-0005-0000-0000-000057A00000}"/>
    <cellStyle name="Output 5 14 2" xfId="41046" xr:uid="{00000000-0005-0000-0000-000058A00000}"/>
    <cellStyle name="Output 5 14 2 2" xfId="41047" xr:uid="{00000000-0005-0000-0000-000059A00000}"/>
    <cellStyle name="Output 5 14 3" xfId="41048" xr:uid="{00000000-0005-0000-0000-00005AA00000}"/>
    <cellStyle name="Output 5 15" xfId="41049" xr:uid="{00000000-0005-0000-0000-00005BA00000}"/>
    <cellStyle name="Output 5 15 2" xfId="41050" xr:uid="{00000000-0005-0000-0000-00005CA00000}"/>
    <cellStyle name="Output 5 15 2 2" xfId="41051" xr:uid="{00000000-0005-0000-0000-00005DA00000}"/>
    <cellStyle name="Output 5 15 3" xfId="41052" xr:uid="{00000000-0005-0000-0000-00005EA00000}"/>
    <cellStyle name="Output 5 16" xfId="41053" xr:uid="{00000000-0005-0000-0000-00005FA00000}"/>
    <cellStyle name="Output 5 16 2" xfId="41054" xr:uid="{00000000-0005-0000-0000-000060A00000}"/>
    <cellStyle name="Output 5 16 2 2" xfId="41055" xr:uid="{00000000-0005-0000-0000-000061A00000}"/>
    <cellStyle name="Output 5 16 3" xfId="41056" xr:uid="{00000000-0005-0000-0000-000062A00000}"/>
    <cellStyle name="Output 5 17" xfId="41057" xr:uid="{00000000-0005-0000-0000-000063A00000}"/>
    <cellStyle name="Output 5 17 2" xfId="41058" xr:uid="{00000000-0005-0000-0000-000064A00000}"/>
    <cellStyle name="Output 5 17 2 2" xfId="41059" xr:uid="{00000000-0005-0000-0000-000065A00000}"/>
    <cellStyle name="Output 5 17 3" xfId="41060" xr:uid="{00000000-0005-0000-0000-000066A00000}"/>
    <cellStyle name="Output 5 18" xfId="41061" xr:uid="{00000000-0005-0000-0000-000067A00000}"/>
    <cellStyle name="Output 5 18 2" xfId="41062" xr:uid="{00000000-0005-0000-0000-000068A00000}"/>
    <cellStyle name="Output 5 18 2 2" xfId="41063" xr:uid="{00000000-0005-0000-0000-000069A00000}"/>
    <cellStyle name="Output 5 18 3" xfId="41064" xr:uid="{00000000-0005-0000-0000-00006AA00000}"/>
    <cellStyle name="Output 5 19" xfId="41065" xr:uid="{00000000-0005-0000-0000-00006BA00000}"/>
    <cellStyle name="Output 5 19 2" xfId="41066" xr:uid="{00000000-0005-0000-0000-00006CA00000}"/>
    <cellStyle name="Output 5 19 2 2" xfId="41067" xr:uid="{00000000-0005-0000-0000-00006DA00000}"/>
    <cellStyle name="Output 5 19 3" xfId="41068" xr:uid="{00000000-0005-0000-0000-00006EA00000}"/>
    <cellStyle name="Output 5 2" xfId="41069" xr:uid="{00000000-0005-0000-0000-00006FA00000}"/>
    <cellStyle name="Output 5 2 10" xfId="41070" xr:uid="{00000000-0005-0000-0000-000070A00000}"/>
    <cellStyle name="Output 5 2 10 2" xfId="41071" xr:uid="{00000000-0005-0000-0000-000071A00000}"/>
    <cellStyle name="Output 5 2 10 2 2" xfId="41072" xr:uid="{00000000-0005-0000-0000-000072A00000}"/>
    <cellStyle name="Output 5 2 10 3" xfId="41073" xr:uid="{00000000-0005-0000-0000-000073A00000}"/>
    <cellStyle name="Output 5 2 11" xfId="41074" xr:uid="{00000000-0005-0000-0000-000074A00000}"/>
    <cellStyle name="Output 5 2 11 2" xfId="41075" xr:uid="{00000000-0005-0000-0000-000075A00000}"/>
    <cellStyle name="Output 5 2 11 2 2" xfId="41076" xr:uid="{00000000-0005-0000-0000-000076A00000}"/>
    <cellStyle name="Output 5 2 11 3" xfId="41077" xr:uid="{00000000-0005-0000-0000-000077A00000}"/>
    <cellStyle name="Output 5 2 12" xfId="41078" xr:uid="{00000000-0005-0000-0000-000078A00000}"/>
    <cellStyle name="Output 5 2 12 2" xfId="41079" xr:uid="{00000000-0005-0000-0000-000079A00000}"/>
    <cellStyle name="Output 5 2 12 2 2" xfId="41080" xr:uid="{00000000-0005-0000-0000-00007AA00000}"/>
    <cellStyle name="Output 5 2 12 3" xfId="41081" xr:uid="{00000000-0005-0000-0000-00007BA00000}"/>
    <cellStyle name="Output 5 2 13" xfId="41082" xr:uid="{00000000-0005-0000-0000-00007CA00000}"/>
    <cellStyle name="Output 5 2 13 2" xfId="41083" xr:uid="{00000000-0005-0000-0000-00007DA00000}"/>
    <cellStyle name="Output 5 2 13 2 2" xfId="41084" xr:uid="{00000000-0005-0000-0000-00007EA00000}"/>
    <cellStyle name="Output 5 2 13 3" xfId="41085" xr:uid="{00000000-0005-0000-0000-00007FA00000}"/>
    <cellStyle name="Output 5 2 14" xfId="41086" xr:uid="{00000000-0005-0000-0000-000080A00000}"/>
    <cellStyle name="Output 5 2 14 2" xfId="41087" xr:uid="{00000000-0005-0000-0000-000081A00000}"/>
    <cellStyle name="Output 5 2 14 2 2" xfId="41088" xr:uid="{00000000-0005-0000-0000-000082A00000}"/>
    <cellStyle name="Output 5 2 14 3" xfId="41089" xr:uid="{00000000-0005-0000-0000-000083A00000}"/>
    <cellStyle name="Output 5 2 15" xfId="41090" xr:uid="{00000000-0005-0000-0000-000084A00000}"/>
    <cellStyle name="Output 5 2 15 2" xfId="41091" xr:uid="{00000000-0005-0000-0000-000085A00000}"/>
    <cellStyle name="Output 5 2 15 2 2" xfId="41092" xr:uid="{00000000-0005-0000-0000-000086A00000}"/>
    <cellStyle name="Output 5 2 15 3" xfId="41093" xr:uid="{00000000-0005-0000-0000-000087A00000}"/>
    <cellStyle name="Output 5 2 16" xfId="41094" xr:uid="{00000000-0005-0000-0000-000088A00000}"/>
    <cellStyle name="Output 5 2 16 2" xfId="41095" xr:uid="{00000000-0005-0000-0000-000089A00000}"/>
    <cellStyle name="Output 5 2 16 2 2" xfId="41096" xr:uid="{00000000-0005-0000-0000-00008AA00000}"/>
    <cellStyle name="Output 5 2 16 3" xfId="41097" xr:uid="{00000000-0005-0000-0000-00008BA00000}"/>
    <cellStyle name="Output 5 2 17" xfId="41098" xr:uid="{00000000-0005-0000-0000-00008CA00000}"/>
    <cellStyle name="Output 5 2 17 2" xfId="41099" xr:uid="{00000000-0005-0000-0000-00008DA00000}"/>
    <cellStyle name="Output 5 2 17 2 2" xfId="41100" xr:uid="{00000000-0005-0000-0000-00008EA00000}"/>
    <cellStyle name="Output 5 2 17 3" xfId="41101" xr:uid="{00000000-0005-0000-0000-00008FA00000}"/>
    <cellStyle name="Output 5 2 18" xfId="41102" xr:uid="{00000000-0005-0000-0000-000090A00000}"/>
    <cellStyle name="Output 5 2 18 2" xfId="41103" xr:uid="{00000000-0005-0000-0000-000091A00000}"/>
    <cellStyle name="Output 5 2 18 2 2" xfId="41104" xr:uid="{00000000-0005-0000-0000-000092A00000}"/>
    <cellStyle name="Output 5 2 18 3" xfId="41105" xr:uid="{00000000-0005-0000-0000-000093A00000}"/>
    <cellStyle name="Output 5 2 19" xfId="41106" xr:uid="{00000000-0005-0000-0000-000094A00000}"/>
    <cellStyle name="Output 5 2 19 2" xfId="41107" xr:uid="{00000000-0005-0000-0000-000095A00000}"/>
    <cellStyle name="Output 5 2 19 2 2" xfId="41108" xr:uid="{00000000-0005-0000-0000-000096A00000}"/>
    <cellStyle name="Output 5 2 19 3" xfId="41109" xr:uid="{00000000-0005-0000-0000-000097A00000}"/>
    <cellStyle name="Output 5 2 2" xfId="41110" xr:uid="{00000000-0005-0000-0000-000098A00000}"/>
    <cellStyle name="Output 5 2 2 10" xfId="41111" xr:uid="{00000000-0005-0000-0000-000099A00000}"/>
    <cellStyle name="Output 5 2 2 10 2" xfId="41112" xr:uid="{00000000-0005-0000-0000-00009AA00000}"/>
    <cellStyle name="Output 5 2 2 10 2 2" xfId="41113" xr:uid="{00000000-0005-0000-0000-00009BA00000}"/>
    <cellStyle name="Output 5 2 2 10 3" xfId="41114" xr:uid="{00000000-0005-0000-0000-00009CA00000}"/>
    <cellStyle name="Output 5 2 2 11" xfId="41115" xr:uid="{00000000-0005-0000-0000-00009DA00000}"/>
    <cellStyle name="Output 5 2 2 11 2" xfId="41116" xr:uid="{00000000-0005-0000-0000-00009EA00000}"/>
    <cellStyle name="Output 5 2 2 11 2 2" xfId="41117" xr:uid="{00000000-0005-0000-0000-00009FA00000}"/>
    <cellStyle name="Output 5 2 2 11 3" xfId="41118" xr:uid="{00000000-0005-0000-0000-0000A0A00000}"/>
    <cellStyle name="Output 5 2 2 12" xfId="41119" xr:uid="{00000000-0005-0000-0000-0000A1A00000}"/>
    <cellStyle name="Output 5 2 2 12 2" xfId="41120" xr:uid="{00000000-0005-0000-0000-0000A2A00000}"/>
    <cellStyle name="Output 5 2 2 12 2 2" xfId="41121" xr:uid="{00000000-0005-0000-0000-0000A3A00000}"/>
    <cellStyle name="Output 5 2 2 12 3" xfId="41122" xr:uid="{00000000-0005-0000-0000-0000A4A00000}"/>
    <cellStyle name="Output 5 2 2 13" xfId="41123" xr:uid="{00000000-0005-0000-0000-0000A5A00000}"/>
    <cellStyle name="Output 5 2 2 13 2" xfId="41124" xr:uid="{00000000-0005-0000-0000-0000A6A00000}"/>
    <cellStyle name="Output 5 2 2 13 2 2" xfId="41125" xr:uid="{00000000-0005-0000-0000-0000A7A00000}"/>
    <cellStyle name="Output 5 2 2 13 3" xfId="41126" xr:uid="{00000000-0005-0000-0000-0000A8A00000}"/>
    <cellStyle name="Output 5 2 2 14" xfId="41127" xr:uid="{00000000-0005-0000-0000-0000A9A00000}"/>
    <cellStyle name="Output 5 2 2 14 2" xfId="41128" xr:uid="{00000000-0005-0000-0000-0000AAA00000}"/>
    <cellStyle name="Output 5 2 2 14 2 2" xfId="41129" xr:uid="{00000000-0005-0000-0000-0000ABA00000}"/>
    <cellStyle name="Output 5 2 2 14 3" xfId="41130" xr:uid="{00000000-0005-0000-0000-0000ACA00000}"/>
    <cellStyle name="Output 5 2 2 15" xfId="41131" xr:uid="{00000000-0005-0000-0000-0000ADA00000}"/>
    <cellStyle name="Output 5 2 2 15 2" xfId="41132" xr:uid="{00000000-0005-0000-0000-0000AEA00000}"/>
    <cellStyle name="Output 5 2 2 15 2 2" xfId="41133" xr:uid="{00000000-0005-0000-0000-0000AFA00000}"/>
    <cellStyle name="Output 5 2 2 15 3" xfId="41134" xr:uid="{00000000-0005-0000-0000-0000B0A00000}"/>
    <cellStyle name="Output 5 2 2 16" xfId="41135" xr:uid="{00000000-0005-0000-0000-0000B1A00000}"/>
    <cellStyle name="Output 5 2 2 16 2" xfId="41136" xr:uid="{00000000-0005-0000-0000-0000B2A00000}"/>
    <cellStyle name="Output 5 2 2 16 2 2" xfId="41137" xr:uid="{00000000-0005-0000-0000-0000B3A00000}"/>
    <cellStyle name="Output 5 2 2 16 3" xfId="41138" xr:uid="{00000000-0005-0000-0000-0000B4A00000}"/>
    <cellStyle name="Output 5 2 2 17" xfId="41139" xr:uid="{00000000-0005-0000-0000-0000B5A00000}"/>
    <cellStyle name="Output 5 2 2 17 2" xfId="41140" xr:uid="{00000000-0005-0000-0000-0000B6A00000}"/>
    <cellStyle name="Output 5 2 2 17 2 2" xfId="41141" xr:uid="{00000000-0005-0000-0000-0000B7A00000}"/>
    <cellStyle name="Output 5 2 2 17 3" xfId="41142" xr:uid="{00000000-0005-0000-0000-0000B8A00000}"/>
    <cellStyle name="Output 5 2 2 18" xfId="41143" xr:uid="{00000000-0005-0000-0000-0000B9A00000}"/>
    <cellStyle name="Output 5 2 2 18 2" xfId="41144" xr:uid="{00000000-0005-0000-0000-0000BAA00000}"/>
    <cellStyle name="Output 5 2 2 19" xfId="41145" xr:uid="{00000000-0005-0000-0000-0000BBA00000}"/>
    <cellStyle name="Output 5 2 2 2" xfId="41146" xr:uid="{00000000-0005-0000-0000-0000BCA00000}"/>
    <cellStyle name="Output 5 2 2 2 10" xfId="41147" xr:uid="{00000000-0005-0000-0000-0000BDA00000}"/>
    <cellStyle name="Output 5 2 2 2 10 2" xfId="41148" xr:uid="{00000000-0005-0000-0000-0000BEA00000}"/>
    <cellStyle name="Output 5 2 2 2 10 2 2" xfId="41149" xr:uid="{00000000-0005-0000-0000-0000BFA00000}"/>
    <cellStyle name="Output 5 2 2 2 10 3" xfId="41150" xr:uid="{00000000-0005-0000-0000-0000C0A00000}"/>
    <cellStyle name="Output 5 2 2 2 11" xfId="41151" xr:uid="{00000000-0005-0000-0000-0000C1A00000}"/>
    <cellStyle name="Output 5 2 2 2 11 2" xfId="41152" xr:uid="{00000000-0005-0000-0000-0000C2A00000}"/>
    <cellStyle name="Output 5 2 2 2 11 2 2" xfId="41153" xr:uid="{00000000-0005-0000-0000-0000C3A00000}"/>
    <cellStyle name="Output 5 2 2 2 11 3" xfId="41154" xr:uid="{00000000-0005-0000-0000-0000C4A00000}"/>
    <cellStyle name="Output 5 2 2 2 12" xfId="41155" xr:uid="{00000000-0005-0000-0000-0000C5A00000}"/>
    <cellStyle name="Output 5 2 2 2 12 2" xfId="41156" xr:uid="{00000000-0005-0000-0000-0000C6A00000}"/>
    <cellStyle name="Output 5 2 2 2 12 2 2" xfId="41157" xr:uid="{00000000-0005-0000-0000-0000C7A00000}"/>
    <cellStyle name="Output 5 2 2 2 12 3" xfId="41158" xr:uid="{00000000-0005-0000-0000-0000C8A00000}"/>
    <cellStyle name="Output 5 2 2 2 13" xfId="41159" xr:uid="{00000000-0005-0000-0000-0000C9A00000}"/>
    <cellStyle name="Output 5 2 2 2 13 2" xfId="41160" xr:uid="{00000000-0005-0000-0000-0000CAA00000}"/>
    <cellStyle name="Output 5 2 2 2 13 2 2" xfId="41161" xr:uid="{00000000-0005-0000-0000-0000CBA00000}"/>
    <cellStyle name="Output 5 2 2 2 13 3" xfId="41162" xr:uid="{00000000-0005-0000-0000-0000CCA00000}"/>
    <cellStyle name="Output 5 2 2 2 14" xfId="41163" xr:uid="{00000000-0005-0000-0000-0000CDA00000}"/>
    <cellStyle name="Output 5 2 2 2 14 2" xfId="41164" xr:uid="{00000000-0005-0000-0000-0000CEA00000}"/>
    <cellStyle name="Output 5 2 2 2 14 2 2" xfId="41165" xr:uid="{00000000-0005-0000-0000-0000CFA00000}"/>
    <cellStyle name="Output 5 2 2 2 14 3" xfId="41166" xr:uid="{00000000-0005-0000-0000-0000D0A00000}"/>
    <cellStyle name="Output 5 2 2 2 15" xfId="41167" xr:uid="{00000000-0005-0000-0000-0000D1A00000}"/>
    <cellStyle name="Output 5 2 2 2 15 2" xfId="41168" xr:uid="{00000000-0005-0000-0000-0000D2A00000}"/>
    <cellStyle name="Output 5 2 2 2 15 2 2" xfId="41169" xr:uid="{00000000-0005-0000-0000-0000D3A00000}"/>
    <cellStyle name="Output 5 2 2 2 15 3" xfId="41170" xr:uid="{00000000-0005-0000-0000-0000D4A00000}"/>
    <cellStyle name="Output 5 2 2 2 16" xfId="41171" xr:uid="{00000000-0005-0000-0000-0000D5A00000}"/>
    <cellStyle name="Output 5 2 2 2 16 2" xfId="41172" xr:uid="{00000000-0005-0000-0000-0000D6A00000}"/>
    <cellStyle name="Output 5 2 2 2 16 2 2" xfId="41173" xr:uid="{00000000-0005-0000-0000-0000D7A00000}"/>
    <cellStyle name="Output 5 2 2 2 16 3" xfId="41174" xr:uid="{00000000-0005-0000-0000-0000D8A00000}"/>
    <cellStyle name="Output 5 2 2 2 17" xfId="41175" xr:uid="{00000000-0005-0000-0000-0000D9A00000}"/>
    <cellStyle name="Output 5 2 2 2 17 2" xfId="41176" xr:uid="{00000000-0005-0000-0000-0000DAA00000}"/>
    <cellStyle name="Output 5 2 2 2 17 2 2" xfId="41177" xr:uid="{00000000-0005-0000-0000-0000DBA00000}"/>
    <cellStyle name="Output 5 2 2 2 17 3" xfId="41178" xr:uid="{00000000-0005-0000-0000-0000DCA00000}"/>
    <cellStyle name="Output 5 2 2 2 18" xfId="41179" xr:uid="{00000000-0005-0000-0000-0000DDA00000}"/>
    <cellStyle name="Output 5 2 2 2 18 2" xfId="41180" xr:uid="{00000000-0005-0000-0000-0000DEA00000}"/>
    <cellStyle name="Output 5 2 2 2 18 2 2" xfId="41181" xr:uid="{00000000-0005-0000-0000-0000DFA00000}"/>
    <cellStyle name="Output 5 2 2 2 18 3" xfId="41182" xr:uid="{00000000-0005-0000-0000-0000E0A00000}"/>
    <cellStyle name="Output 5 2 2 2 19" xfId="41183" xr:uid="{00000000-0005-0000-0000-0000E1A00000}"/>
    <cellStyle name="Output 5 2 2 2 19 2" xfId="41184" xr:uid="{00000000-0005-0000-0000-0000E2A00000}"/>
    <cellStyle name="Output 5 2 2 2 19 2 2" xfId="41185" xr:uid="{00000000-0005-0000-0000-0000E3A00000}"/>
    <cellStyle name="Output 5 2 2 2 19 3" xfId="41186" xr:uid="{00000000-0005-0000-0000-0000E4A00000}"/>
    <cellStyle name="Output 5 2 2 2 2" xfId="41187" xr:uid="{00000000-0005-0000-0000-0000E5A00000}"/>
    <cellStyle name="Output 5 2 2 2 2 2" xfId="41188" xr:uid="{00000000-0005-0000-0000-0000E6A00000}"/>
    <cellStyle name="Output 5 2 2 2 2 2 2" xfId="41189" xr:uid="{00000000-0005-0000-0000-0000E7A00000}"/>
    <cellStyle name="Output 5 2 2 2 2 2 3" xfId="41190" xr:uid="{00000000-0005-0000-0000-0000E8A00000}"/>
    <cellStyle name="Output 5 2 2 2 2 3" xfId="41191" xr:uid="{00000000-0005-0000-0000-0000E9A00000}"/>
    <cellStyle name="Output 5 2 2 2 2 3 2" xfId="41192" xr:uid="{00000000-0005-0000-0000-0000EAA00000}"/>
    <cellStyle name="Output 5 2 2 2 2 4" xfId="41193" xr:uid="{00000000-0005-0000-0000-0000EBA00000}"/>
    <cellStyle name="Output 5 2 2 2 20" xfId="41194" xr:uid="{00000000-0005-0000-0000-0000ECA00000}"/>
    <cellStyle name="Output 5 2 2 2 20 2" xfId="41195" xr:uid="{00000000-0005-0000-0000-0000EDA00000}"/>
    <cellStyle name="Output 5 2 2 2 20 2 2" xfId="41196" xr:uid="{00000000-0005-0000-0000-0000EEA00000}"/>
    <cellStyle name="Output 5 2 2 2 20 3" xfId="41197" xr:uid="{00000000-0005-0000-0000-0000EFA00000}"/>
    <cellStyle name="Output 5 2 2 2 21" xfId="41198" xr:uid="{00000000-0005-0000-0000-0000F0A00000}"/>
    <cellStyle name="Output 5 2 2 2 21 2" xfId="41199" xr:uid="{00000000-0005-0000-0000-0000F1A00000}"/>
    <cellStyle name="Output 5 2 2 2 22" xfId="41200" xr:uid="{00000000-0005-0000-0000-0000F2A00000}"/>
    <cellStyle name="Output 5 2 2 2 23" xfId="41201" xr:uid="{00000000-0005-0000-0000-0000F3A00000}"/>
    <cellStyle name="Output 5 2 2 2 3" xfId="41202" xr:uid="{00000000-0005-0000-0000-0000F4A00000}"/>
    <cellStyle name="Output 5 2 2 2 3 2" xfId="41203" xr:uid="{00000000-0005-0000-0000-0000F5A00000}"/>
    <cellStyle name="Output 5 2 2 2 3 2 2" xfId="41204" xr:uid="{00000000-0005-0000-0000-0000F6A00000}"/>
    <cellStyle name="Output 5 2 2 2 3 3" xfId="41205" xr:uid="{00000000-0005-0000-0000-0000F7A00000}"/>
    <cellStyle name="Output 5 2 2 2 3 4" xfId="41206" xr:uid="{00000000-0005-0000-0000-0000F8A00000}"/>
    <cellStyle name="Output 5 2 2 2 4" xfId="41207" xr:uid="{00000000-0005-0000-0000-0000F9A00000}"/>
    <cellStyle name="Output 5 2 2 2 4 2" xfId="41208" xr:uid="{00000000-0005-0000-0000-0000FAA00000}"/>
    <cellStyle name="Output 5 2 2 2 4 2 2" xfId="41209" xr:uid="{00000000-0005-0000-0000-0000FBA00000}"/>
    <cellStyle name="Output 5 2 2 2 4 3" xfId="41210" xr:uid="{00000000-0005-0000-0000-0000FCA00000}"/>
    <cellStyle name="Output 5 2 2 2 4 4" xfId="41211" xr:uid="{00000000-0005-0000-0000-0000FDA00000}"/>
    <cellStyle name="Output 5 2 2 2 5" xfId="41212" xr:uid="{00000000-0005-0000-0000-0000FEA00000}"/>
    <cellStyle name="Output 5 2 2 2 5 2" xfId="41213" xr:uid="{00000000-0005-0000-0000-0000FFA00000}"/>
    <cellStyle name="Output 5 2 2 2 5 2 2" xfId="41214" xr:uid="{00000000-0005-0000-0000-000000A10000}"/>
    <cellStyle name="Output 5 2 2 2 5 3" xfId="41215" xr:uid="{00000000-0005-0000-0000-000001A10000}"/>
    <cellStyle name="Output 5 2 2 2 6" xfId="41216" xr:uid="{00000000-0005-0000-0000-000002A10000}"/>
    <cellStyle name="Output 5 2 2 2 6 2" xfId="41217" xr:uid="{00000000-0005-0000-0000-000003A10000}"/>
    <cellStyle name="Output 5 2 2 2 6 2 2" xfId="41218" xr:uid="{00000000-0005-0000-0000-000004A10000}"/>
    <cellStyle name="Output 5 2 2 2 6 3" xfId="41219" xr:uid="{00000000-0005-0000-0000-000005A10000}"/>
    <cellStyle name="Output 5 2 2 2 7" xfId="41220" xr:uid="{00000000-0005-0000-0000-000006A10000}"/>
    <cellStyle name="Output 5 2 2 2 7 2" xfId="41221" xr:uid="{00000000-0005-0000-0000-000007A10000}"/>
    <cellStyle name="Output 5 2 2 2 7 2 2" xfId="41222" xr:uid="{00000000-0005-0000-0000-000008A10000}"/>
    <cellStyle name="Output 5 2 2 2 7 3" xfId="41223" xr:uid="{00000000-0005-0000-0000-000009A10000}"/>
    <cellStyle name="Output 5 2 2 2 8" xfId="41224" xr:uid="{00000000-0005-0000-0000-00000AA10000}"/>
    <cellStyle name="Output 5 2 2 2 8 2" xfId="41225" xr:uid="{00000000-0005-0000-0000-00000BA10000}"/>
    <cellStyle name="Output 5 2 2 2 8 2 2" xfId="41226" xr:uid="{00000000-0005-0000-0000-00000CA10000}"/>
    <cellStyle name="Output 5 2 2 2 8 3" xfId="41227" xr:uid="{00000000-0005-0000-0000-00000DA10000}"/>
    <cellStyle name="Output 5 2 2 2 9" xfId="41228" xr:uid="{00000000-0005-0000-0000-00000EA10000}"/>
    <cellStyle name="Output 5 2 2 2 9 2" xfId="41229" xr:uid="{00000000-0005-0000-0000-00000FA10000}"/>
    <cellStyle name="Output 5 2 2 2 9 2 2" xfId="41230" xr:uid="{00000000-0005-0000-0000-000010A10000}"/>
    <cellStyle name="Output 5 2 2 2 9 3" xfId="41231" xr:uid="{00000000-0005-0000-0000-000011A10000}"/>
    <cellStyle name="Output 5 2 2 20" xfId="41232" xr:uid="{00000000-0005-0000-0000-000012A10000}"/>
    <cellStyle name="Output 5 2 2 3" xfId="41233" xr:uid="{00000000-0005-0000-0000-000013A10000}"/>
    <cellStyle name="Output 5 2 2 3 2" xfId="41234" xr:uid="{00000000-0005-0000-0000-000014A10000}"/>
    <cellStyle name="Output 5 2 2 3 2 2" xfId="41235" xr:uid="{00000000-0005-0000-0000-000015A10000}"/>
    <cellStyle name="Output 5 2 2 3 2 3" xfId="41236" xr:uid="{00000000-0005-0000-0000-000016A10000}"/>
    <cellStyle name="Output 5 2 2 3 3" xfId="41237" xr:uid="{00000000-0005-0000-0000-000017A10000}"/>
    <cellStyle name="Output 5 2 2 3 3 2" xfId="41238" xr:uid="{00000000-0005-0000-0000-000018A10000}"/>
    <cellStyle name="Output 5 2 2 3 4" xfId="41239" xr:uid="{00000000-0005-0000-0000-000019A10000}"/>
    <cellStyle name="Output 5 2 2 4" xfId="41240" xr:uid="{00000000-0005-0000-0000-00001AA10000}"/>
    <cellStyle name="Output 5 2 2 4 2" xfId="41241" xr:uid="{00000000-0005-0000-0000-00001BA10000}"/>
    <cellStyle name="Output 5 2 2 4 2 2" xfId="41242" xr:uid="{00000000-0005-0000-0000-00001CA10000}"/>
    <cellStyle name="Output 5 2 2 4 3" xfId="41243" xr:uid="{00000000-0005-0000-0000-00001DA10000}"/>
    <cellStyle name="Output 5 2 2 4 4" xfId="41244" xr:uid="{00000000-0005-0000-0000-00001EA10000}"/>
    <cellStyle name="Output 5 2 2 5" xfId="41245" xr:uid="{00000000-0005-0000-0000-00001FA10000}"/>
    <cellStyle name="Output 5 2 2 5 2" xfId="41246" xr:uid="{00000000-0005-0000-0000-000020A10000}"/>
    <cellStyle name="Output 5 2 2 5 2 2" xfId="41247" xr:uid="{00000000-0005-0000-0000-000021A10000}"/>
    <cellStyle name="Output 5 2 2 5 3" xfId="41248" xr:uid="{00000000-0005-0000-0000-000022A10000}"/>
    <cellStyle name="Output 5 2 2 5 4" xfId="41249" xr:uid="{00000000-0005-0000-0000-000023A10000}"/>
    <cellStyle name="Output 5 2 2 6" xfId="41250" xr:uid="{00000000-0005-0000-0000-000024A10000}"/>
    <cellStyle name="Output 5 2 2 6 2" xfId="41251" xr:uid="{00000000-0005-0000-0000-000025A10000}"/>
    <cellStyle name="Output 5 2 2 6 2 2" xfId="41252" xr:uid="{00000000-0005-0000-0000-000026A10000}"/>
    <cellStyle name="Output 5 2 2 6 3" xfId="41253" xr:uid="{00000000-0005-0000-0000-000027A10000}"/>
    <cellStyle name="Output 5 2 2 7" xfId="41254" xr:uid="{00000000-0005-0000-0000-000028A10000}"/>
    <cellStyle name="Output 5 2 2 7 2" xfId="41255" xr:uid="{00000000-0005-0000-0000-000029A10000}"/>
    <cellStyle name="Output 5 2 2 7 2 2" xfId="41256" xr:uid="{00000000-0005-0000-0000-00002AA10000}"/>
    <cellStyle name="Output 5 2 2 7 3" xfId="41257" xr:uid="{00000000-0005-0000-0000-00002BA10000}"/>
    <cellStyle name="Output 5 2 2 8" xfId="41258" xr:uid="{00000000-0005-0000-0000-00002CA10000}"/>
    <cellStyle name="Output 5 2 2 8 2" xfId="41259" xr:uid="{00000000-0005-0000-0000-00002DA10000}"/>
    <cellStyle name="Output 5 2 2 8 2 2" xfId="41260" xr:uid="{00000000-0005-0000-0000-00002EA10000}"/>
    <cellStyle name="Output 5 2 2 8 3" xfId="41261" xr:uid="{00000000-0005-0000-0000-00002FA10000}"/>
    <cellStyle name="Output 5 2 2 9" xfId="41262" xr:uid="{00000000-0005-0000-0000-000030A10000}"/>
    <cellStyle name="Output 5 2 2 9 2" xfId="41263" xr:uid="{00000000-0005-0000-0000-000031A10000}"/>
    <cellStyle name="Output 5 2 2 9 2 2" xfId="41264" xr:uid="{00000000-0005-0000-0000-000032A10000}"/>
    <cellStyle name="Output 5 2 2 9 3" xfId="41265" xr:uid="{00000000-0005-0000-0000-000033A10000}"/>
    <cellStyle name="Output 5 2 20" xfId="41266" xr:uid="{00000000-0005-0000-0000-000034A10000}"/>
    <cellStyle name="Output 5 2 20 2" xfId="41267" xr:uid="{00000000-0005-0000-0000-000035A10000}"/>
    <cellStyle name="Output 5 2 20 2 2" xfId="41268" xr:uid="{00000000-0005-0000-0000-000036A10000}"/>
    <cellStyle name="Output 5 2 20 3" xfId="41269" xr:uid="{00000000-0005-0000-0000-000037A10000}"/>
    <cellStyle name="Output 5 2 21" xfId="41270" xr:uid="{00000000-0005-0000-0000-000038A10000}"/>
    <cellStyle name="Output 5 2 21 2" xfId="41271" xr:uid="{00000000-0005-0000-0000-000039A10000}"/>
    <cellStyle name="Output 5 2 22" xfId="41272" xr:uid="{00000000-0005-0000-0000-00003AA10000}"/>
    <cellStyle name="Output 5 2 23" xfId="41273" xr:uid="{00000000-0005-0000-0000-00003BA10000}"/>
    <cellStyle name="Output 5 2 3" xfId="41274" xr:uid="{00000000-0005-0000-0000-00003CA10000}"/>
    <cellStyle name="Output 5 2 3 10" xfId="41275" xr:uid="{00000000-0005-0000-0000-00003DA10000}"/>
    <cellStyle name="Output 5 2 3 10 2" xfId="41276" xr:uid="{00000000-0005-0000-0000-00003EA10000}"/>
    <cellStyle name="Output 5 2 3 10 2 2" xfId="41277" xr:uid="{00000000-0005-0000-0000-00003FA10000}"/>
    <cellStyle name="Output 5 2 3 10 3" xfId="41278" xr:uid="{00000000-0005-0000-0000-000040A10000}"/>
    <cellStyle name="Output 5 2 3 11" xfId="41279" xr:uid="{00000000-0005-0000-0000-000041A10000}"/>
    <cellStyle name="Output 5 2 3 11 2" xfId="41280" xr:uid="{00000000-0005-0000-0000-000042A10000}"/>
    <cellStyle name="Output 5 2 3 11 2 2" xfId="41281" xr:uid="{00000000-0005-0000-0000-000043A10000}"/>
    <cellStyle name="Output 5 2 3 11 3" xfId="41282" xr:uid="{00000000-0005-0000-0000-000044A10000}"/>
    <cellStyle name="Output 5 2 3 12" xfId="41283" xr:uid="{00000000-0005-0000-0000-000045A10000}"/>
    <cellStyle name="Output 5 2 3 12 2" xfId="41284" xr:uid="{00000000-0005-0000-0000-000046A10000}"/>
    <cellStyle name="Output 5 2 3 12 2 2" xfId="41285" xr:uid="{00000000-0005-0000-0000-000047A10000}"/>
    <cellStyle name="Output 5 2 3 12 3" xfId="41286" xr:uid="{00000000-0005-0000-0000-000048A10000}"/>
    <cellStyle name="Output 5 2 3 13" xfId="41287" xr:uid="{00000000-0005-0000-0000-000049A10000}"/>
    <cellStyle name="Output 5 2 3 13 2" xfId="41288" xr:uid="{00000000-0005-0000-0000-00004AA10000}"/>
    <cellStyle name="Output 5 2 3 13 2 2" xfId="41289" xr:uid="{00000000-0005-0000-0000-00004BA10000}"/>
    <cellStyle name="Output 5 2 3 13 3" xfId="41290" xr:uid="{00000000-0005-0000-0000-00004CA10000}"/>
    <cellStyle name="Output 5 2 3 14" xfId="41291" xr:uid="{00000000-0005-0000-0000-00004DA10000}"/>
    <cellStyle name="Output 5 2 3 14 2" xfId="41292" xr:uid="{00000000-0005-0000-0000-00004EA10000}"/>
    <cellStyle name="Output 5 2 3 14 2 2" xfId="41293" xr:uid="{00000000-0005-0000-0000-00004FA10000}"/>
    <cellStyle name="Output 5 2 3 14 3" xfId="41294" xr:uid="{00000000-0005-0000-0000-000050A10000}"/>
    <cellStyle name="Output 5 2 3 15" xfId="41295" xr:uid="{00000000-0005-0000-0000-000051A10000}"/>
    <cellStyle name="Output 5 2 3 15 2" xfId="41296" xr:uid="{00000000-0005-0000-0000-000052A10000}"/>
    <cellStyle name="Output 5 2 3 15 2 2" xfId="41297" xr:uid="{00000000-0005-0000-0000-000053A10000}"/>
    <cellStyle name="Output 5 2 3 15 3" xfId="41298" xr:uid="{00000000-0005-0000-0000-000054A10000}"/>
    <cellStyle name="Output 5 2 3 16" xfId="41299" xr:uid="{00000000-0005-0000-0000-000055A10000}"/>
    <cellStyle name="Output 5 2 3 16 2" xfId="41300" xr:uid="{00000000-0005-0000-0000-000056A10000}"/>
    <cellStyle name="Output 5 2 3 16 2 2" xfId="41301" xr:uid="{00000000-0005-0000-0000-000057A10000}"/>
    <cellStyle name="Output 5 2 3 16 3" xfId="41302" xr:uid="{00000000-0005-0000-0000-000058A10000}"/>
    <cellStyle name="Output 5 2 3 17" xfId="41303" xr:uid="{00000000-0005-0000-0000-000059A10000}"/>
    <cellStyle name="Output 5 2 3 17 2" xfId="41304" xr:uid="{00000000-0005-0000-0000-00005AA10000}"/>
    <cellStyle name="Output 5 2 3 17 2 2" xfId="41305" xr:uid="{00000000-0005-0000-0000-00005BA10000}"/>
    <cellStyle name="Output 5 2 3 17 3" xfId="41306" xr:uid="{00000000-0005-0000-0000-00005CA10000}"/>
    <cellStyle name="Output 5 2 3 18" xfId="41307" xr:uid="{00000000-0005-0000-0000-00005DA10000}"/>
    <cellStyle name="Output 5 2 3 18 2" xfId="41308" xr:uid="{00000000-0005-0000-0000-00005EA10000}"/>
    <cellStyle name="Output 5 2 3 19" xfId="41309" xr:uid="{00000000-0005-0000-0000-00005FA10000}"/>
    <cellStyle name="Output 5 2 3 2" xfId="41310" xr:uid="{00000000-0005-0000-0000-000060A10000}"/>
    <cellStyle name="Output 5 2 3 2 10" xfId="41311" xr:uid="{00000000-0005-0000-0000-000061A10000}"/>
    <cellStyle name="Output 5 2 3 2 10 2" xfId="41312" xr:uid="{00000000-0005-0000-0000-000062A10000}"/>
    <cellStyle name="Output 5 2 3 2 10 2 2" xfId="41313" xr:uid="{00000000-0005-0000-0000-000063A10000}"/>
    <cellStyle name="Output 5 2 3 2 10 3" xfId="41314" xr:uid="{00000000-0005-0000-0000-000064A10000}"/>
    <cellStyle name="Output 5 2 3 2 11" xfId="41315" xr:uid="{00000000-0005-0000-0000-000065A10000}"/>
    <cellStyle name="Output 5 2 3 2 11 2" xfId="41316" xr:uid="{00000000-0005-0000-0000-000066A10000}"/>
    <cellStyle name="Output 5 2 3 2 11 2 2" xfId="41317" xr:uid="{00000000-0005-0000-0000-000067A10000}"/>
    <cellStyle name="Output 5 2 3 2 11 3" xfId="41318" xr:uid="{00000000-0005-0000-0000-000068A10000}"/>
    <cellStyle name="Output 5 2 3 2 12" xfId="41319" xr:uid="{00000000-0005-0000-0000-000069A10000}"/>
    <cellStyle name="Output 5 2 3 2 12 2" xfId="41320" xr:uid="{00000000-0005-0000-0000-00006AA10000}"/>
    <cellStyle name="Output 5 2 3 2 12 2 2" xfId="41321" xr:uid="{00000000-0005-0000-0000-00006BA10000}"/>
    <cellStyle name="Output 5 2 3 2 12 3" xfId="41322" xr:uid="{00000000-0005-0000-0000-00006CA10000}"/>
    <cellStyle name="Output 5 2 3 2 13" xfId="41323" xr:uid="{00000000-0005-0000-0000-00006DA10000}"/>
    <cellStyle name="Output 5 2 3 2 13 2" xfId="41324" xr:uid="{00000000-0005-0000-0000-00006EA10000}"/>
    <cellStyle name="Output 5 2 3 2 13 2 2" xfId="41325" xr:uid="{00000000-0005-0000-0000-00006FA10000}"/>
    <cellStyle name="Output 5 2 3 2 13 3" xfId="41326" xr:uid="{00000000-0005-0000-0000-000070A10000}"/>
    <cellStyle name="Output 5 2 3 2 14" xfId="41327" xr:uid="{00000000-0005-0000-0000-000071A10000}"/>
    <cellStyle name="Output 5 2 3 2 14 2" xfId="41328" xr:uid="{00000000-0005-0000-0000-000072A10000}"/>
    <cellStyle name="Output 5 2 3 2 14 2 2" xfId="41329" xr:uid="{00000000-0005-0000-0000-000073A10000}"/>
    <cellStyle name="Output 5 2 3 2 14 3" xfId="41330" xr:uid="{00000000-0005-0000-0000-000074A10000}"/>
    <cellStyle name="Output 5 2 3 2 15" xfId="41331" xr:uid="{00000000-0005-0000-0000-000075A10000}"/>
    <cellStyle name="Output 5 2 3 2 15 2" xfId="41332" xr:uid="{00000000-0005-0000-0000-000076A10000}"/>
    <cellStyle name="Output 5 2 3 2 15 2 2" xfId="41333" xr:uid="{00000000-0005-0000-0000-000077A10000}"/>
    <cellStyle name="Output 5 2 3 2 15 3" xfId="41334" xr:uid="{00000000-0005-0000-0000-000078A10000}"/>
    <cellStyle name="Output 5 2 3 2 16" xfId="41335" xr:uid="{00000000-0005-0000-0000-000079A10000}"/>
    <cellStyle name="Output 5 2 3 2 16 2" xfId="41336" xr:uid="{00000000-0005-0000-0000-00007AA10000}"/>
    <cellStyle name="Output 5 2 3 2 16 2 2" xfId="41337" xr:uid="{00000000-0005-0000-0000-00007BA10000}"/>
    <cellStyle name="Output 5 2 3 2 16 3" xfId="41338" xr:uid="{00000000-0005-0000-0000-00007CA10000}"/>
    <cellStyle name="Output 5 2 3 2 17" xfId="41339" xr:uid="{00000000-0005-0000-0000-00007DA10000}"/>
    <cellStyle name="Output 5 2 3 2 17 2" xfId="41340" xr:uid="{00000000-0005-0000-0000-00007EA10000}"/>
    <cellStyle name="Output 5 2 3 2 17 2 2" xfId="41341" xr:uid="{00000000-0005-0000-0000-00007FA10000}"/>
    <cellStyle name="Output 5 2 3 2 17 3" xfId="41342" xr:uid="{00000000-0005-0000-0000-000080A10000}"/>
    <cellStyle name="Output 5 2 3 2 18" xfId="41343" xr:uid="{00000000-0005-0000-0000-000081A10000}"/>
    <cellStyle name="Output 5 2 3 2 18 2" xfId="41344" xr:uid="{00000000-0005-0000-0000-000082A10000}"/>
    <cellStyle name="Output 5 2 3 2 18 2 2" xfId="41345" xr:uid="{00000000-0005-0000-0000-000083A10000}"/>
    <cellStyle name="Output 5 2 3 2 18 3" xfId="41346" xr:uid="{00000000-0005-0000-0000-000084A10000}"/>
    <cellStyle name="Output 5 2 3 2 19" xfId="41347" xr:uid="{00000000-0005-0000-0000-000085A10000}"/>
    <cellStyle name="Output 5 2 3 2 19 2" xfId="41348" xr:uid="{00000000-0005-0000-0000-000086A10000}"/>
    <cellStyle name="Output 5 2 3 2 19 2 2" xfId="41349" xr:uid="{00000000-0005-0000-0000-000087A10000}"/>
    <cellStyle name="Output 5 2 3 2 19 3" xfId="41350" xr:uid="{00000000-0005-0000-0000-000088A10000}"/>
    <cellStyle name="Output 5 2 3 2 2" xfId="41351" xr:uid="{00000000-0005-0000-0000-000089A10000}"/>
    <cellStyle name="Output 5 2 3 2 2 2" xfId="41352" xr:uid="{00000000-0005-0000-0000-00008AA10000}"/>
    <cellStyle name="Output 5 2 3 2 2 2 2" xfId="41353" xr:uid="{00000000-0005-0000-0000-00008BA10000}"/>
    <cellStyle name="Output 5 2 3 2 2 3" xfId="41354" xr:uid="{00000000-0005-0000-0000-00008CA10000}"/>
    <cellStyle name="Output 5 2 3 2 2 4" xfId="41355" xr:uid="{00000000-0005-0000-0000-00008DA10000}"/>
    <cellStyle name="Output 5 2 3 2 20" xfId="41356" xr:uid="{00000000-0005-0000-0000-00008EA10000}"/>
    <cellStyle name="Output 5 2 3 2 20 2" xfId="41357" xr:uid="{00000000-0005-0000-0000-00008FA10000}"/>
    <cellStyle name="Output 5 2 3 2 20 2 2" xfId="41358" xr:uid="{00000000-0005-0000-0000-000090A10000}"/>
    <cellStyle name="Output 5 2 3 2 20 3" xfId="41359" xr:uid="{00000000-0005-0000-0000-000091A10000}"/>
    <cellStyle name="Output 5 2 3 2 21" xfId="41360" xr:uid="{00000000-0005-0000-0000-000092A10000}"/>
    <cellStyle name="Output 5 2 3 2 21 2" xfId="41361" xr:uid="{00000000-0005-0000-0000-000093A10000}"/>
    <cellStyle name="Output 5 2 3 2 22" xfId="41362" xr:uid="{00000000-0005-0000-0000-000094A10000}"/>
    <cellStyle name="Output 5 2 3 2 23" xfId="41363" xr:uid="{00000000-0005-0000-0000-000095A10000}"/>
    <cellStyle name="Output 5 2 3 2 3" xfId="41364" xr:uid="{00000000-0005-0000-0000-000096A10000}"/>
    <cellStyle name="Output 5 2 3 2 3 2" xfId="41365" xr:uid="{00000000-0005-0000-0000-000097A10000}"/>
    <cellStyle name="Output 5 2 3 2 3 2 2" xfId="41366" xr:uid="{00000000-0005-0000-0000-000098A10000}"/>
    <cellStyle name="Output 5 2 3 2 3 3" xfId="41367" xr:uid="{00000000-0005-0000-0000-000099A10000}"/>
    <cellStyle name="Output 5 2 3 2 3 4" xfId="41368" xr:uid="{00000000-0005-0000-0000-00009AA10000}"/>
    <cellStyle name="Output 5 2 3 2 4" xfId="41369" xr:uid="{00000000-0005-0000-0000-00009BA10000}"/>
    <cellStyle name="Output 5 2 3 2 4 2" xfId="41370" xr:uid="{00000000-0005-0000-0000-00009CA10000}"/>
    <cellStyle name="Output 5 2 3 2 4 2 2" xfId="41371" xr:uid="{00000000-0005-0000-0000-00009DA10000}"/>
    <cellStyle name="Output 5 2 3 2 4 3" xfId="41372" xr:uid="{00000000-0005-0000-0000-00009EA10000}"/>
    <cellStyle name="Output 5 2 3 2 5" xfId="41373" xr:uid="{00000000-0005-0000-0000-00009FA10000}"/>
    <cellStyle name="Output 5 2 3 2 5 2" xfId="41374" xr:uid="{00000000-0005-0000-0000-0000A0A10000}"/>
    <cellStyle name="Output 5 2 3 2 5 2 2" xfId="41375" xr:uid="{00000000-0005-0000-0000-0000A1A10000}"/>
    <cellStyle name="Output 5 2 3 2 5 3" xfId="41376" xr:uid="{00000000-0005-0000-0000-0000A2A10000}"/>
    <cellStyle name="Output 5 2 3 2 6" xfId="41377" xr:uid="{00000000-0005-0000-0000-0000A3A10000}"/>
    <cellStyle name="Output 5 2 3 2 6 2" xfId="41378" xr:uid="{00000000-0005-0000-0000-0000A4A10000}"/>
    <cellStyle name="Output 5 2 3 2 6 2 2" xfId="41379" xr:uid="{00000000-0005-0000-0000-0000A5A10000}"/>
    <cellStyle name="Output 5 2 3 2 6 3" xfId="41380" xr:uid="{00000000-0005-0000-0000-0000A6A10000}"/>
    <cellStyle name="Output 5 2 3 2 7" xfId="41381" xr:uid="{00000000-0005-0000-0000-0000A7A10000}"/>
    <cellStyle name="Output 5 2 3 2 7 2" xfId="41382" xr:uid="{00000000-0005-0000-0000-0000A8A10000}"/>
    <cellStyle name="Output 5 2 3 2 7 2 2" xfId="41383" xr:uid="{00000000-0005-0000-0000-0000A9A10000}"/>
    <cellStyle name="Output 5 2 3 2 7 3" xfId="41384" xr:uid="{00000000-0005-0000-0000-0000AAA10000}"/>
    <cellStyle name="Output 5 2 3 2 8" xfId="41385" xr:uid="{00000000-0005-0000-0000-0000ABA10000}"/>
    <cellStyle name="Output 5 2 3 2 8 2" xfId="41386" xr:uid="{00000000-0005-0000-0000-0000ACA10000}"/>
    <cellStyle name="Output 5 2 3 2 8 2 2" xfId="41387" xr:uid="{00000000-0005-0000-0000-0000ADA10000}"/>
    <cellStyle name="Output 5 2 3 2 8 3" xfId="41388" xr:uid="{00000000-0005-0000-0000-0000AEA10000}"/>
    <cellStyle name="Output 5 2 3 2 9" xfId="41389" xr:uid="{00000000-0005-0000-0000-0000AFA10000}"/>
    <cellStyle name="Output 5 2 3 2 9 2" xfId="41390" xr:uid="{00000000-0005-0000-0000-0000B0A10000}"/>
    <cellStyle name="Output 5 2 3 2 9 2 2" xfId="41391" xr:uid="{00000000-0005-0000-0000-0000B1A10000}"/>
    <cellStyle name="Output 5 2 3 2 9 3" xfId="41392" xr:uid="{00000000-0005-0000-0000-0000B2A10000}"/>
    <cellStyle name="Output 5 2 3 20" xfId="41393" xr:uid="{00000000-0005-0000-0000-0000B3A10000}"/>
    <cellStyle name="Output 5 2 3 3" xfId="41394" xr:uid="{00000000-0005-0000-0000-0000B4A10000}"/>
    <cellStyle name="Output 5 2 3 3 2" xfId="41395" xr:uid="{00000000-0005-0000-0000-0000B5A10000}"/>
    <cellStyle name="Output 5 2 3 3 2 2" xfId="41396" xr:uid="{00000000-0005-0000-0000-0000B6A10000}"/>
    <cellStyle name="Output 5 2 3 3 3" xfId="41397" xr:uid="{00000000-0005-0000-0000-0000B7A10000}"/>
    <cellStyle name="Output 5 2 3 3 4" xfId="41398" xr:uid="{00000000-0005-0000-0000-0000B8A10000}"/>
    <cellStyle name="Output 5 2 3 4" xfId="41399" xr:uid="{00000000-0005-0000-0000-0000B9A10000}"/>
    <cellStyle name="Output 5 2 3 4 2" xfId="41400" xr:uid="{00000000-0005-0000-0000-0000BAA10000}"/>
    <cellStyle name="Output 5 2 3 4 2 2" xfId="41401" xr:uid="{00000000-0005-0000-0000-0000BBA10000}"/>
    <cellStyle name="Output 5 2 3 4 3" xfId="41402" xr:uid="{00000000-0005-0000-0000-0000BCA10000}"/>
    <cellStyle name="Output 5 2 3 4 4" xfId="41403" xr:uid="{00000000-0005-0000-0000-0000BDA10000}"/>
    <cellStyle name="Output 5 2 3 5" xfId="41404" xr:uid="{00000000-0005-0000-0000-0000BEA10000}"/>
    <cellStyle name="Output 5 2 3 5 2" xfId="41405" xr:uid="{00000000-0005-0000-0000-0000BFA10000}"/>
    <cellStyle name="Output 5 2 3 5 2 2" xfId="41406" xr:uid="{00000000-0005-0000-0000-0000C0A10000}"/>
    <cellStyle name="Output 5 2 3 5 3" xfId="41407" xr:uid="{00000000-0005-0000-0000-0000C1A10000}"/>
    <cellStyle name="Output 5 2 3 6" xfId="41408" xr:uid="{00000000-0005-0000-0000-0000C2A10000}"/>
    <cellStyle name="Output 5 2 3 6 2" xfId="41409" xr:uid="{00000000-0005-0000-0000-0000C3A10000}"/>
    <cellStyle name="Output 5 2 3 6 2 2" xfId="41410" xr:uid="{00000000-0005-0000-0000-0000C4A10000}"/>
    <cellStyle name="Output 5 2 3 6 3" xfId="41411" xr:uid="{00000000-0005-0000-0000-0000C5A10000}"/>
    <cellStyle name="Output 5 2 3 7" xfId="41412" xr:uid="{00000000-0005-0000-0000-0000C6A10000}"/>
    <cellStyle name="Output 5 2 3 7 2" xfId="41413" xr:uid="{00000000-0005-0000-0000-0000C7A10000}"/>
    <cellStyle name="Output 5 2 3 7 2 2" xfId="41414" xr:uid="{00000000-0005-0000-0000-0000C8A10000}"/>
    <cellStyle name="Output 5 2 3 7 3" xfId="41415" xr:uid="{00000000-0005-0000-0000-0000C9A10000}"/>
    <cellStyle name="Output 5 2 3 8" xfId="41416" xr:uid="{00000000-0005-0000-0000-0000CAA10000}"/>
    <cellStyle name="Output 5 2 3 8 2" xfId="41417" xr:uid="{00000000-0005-0000-0000-0000CBA10000}"/>
    <cellStyle name="Output 5 2 3 8 2 2" xfId="41418" xr:uid="{00000000-0005-0000-0000-0000CCA10000}"/>
    <cellStyle name="Output 5 2 3 8 3" xfId="41419" xr:uid="{00000000-0005-0000-0000-0000CDA10000}"/>
    <cellStyle name="Output 5 2 3 9" xfId="41420" xr:uid="{00000000-0005-0000-0000-0000CEA10000}"/>
    <cellStyle name="Output 5 2 3 9 2" xfId="41421" xr:uid="{00000000-0005-0000-0000-0000CFA10000}"/>
    <cellStyle name="Output 5 2 3 9 2 2" xfId="41422" xr:uid="{00000000-0005-0000-0000-0000D0A10000}"/>
    <cellStyle name="Output 5 2 3 9 3" xfId="41423" xr:uid="{00000000-0005-0000-0000-0000D1A10000}"/>
    <cellStyle name="Output 5 2 4" xfId="41424" xr:uid="{00000000-0005-0000-0000-0000D2A10000}"/>
    <cellStyle name="Output 5 2 4 10" xfId="41425" xr:uid="{00000000-0005-0000-0000-0000D3A10000}"/>
    <cellStyle name="Output 5 2 4 10 2" xfId="41426" xr:uid="{00000000-0005-0000-0000-0000D4A10000}"/>
    <cellStyle name="Output 5 2 4 10 2 2" xfId="41427" xr:uid="{00000000-0005-0000-0000-0000D5A10000}"/>
    <cellStyle name="Output 5 2 4 10 3" xfId="41428" xr:uid="{00000000-0005-0000-0000-0000D6A10000}"/>
    <cellStyle name="Output 5 2 4 11" xfId="41429" xr:uid="{00000000-0005-0000-0000-0000D7A10000}"/>
    <cellStyle name="Output 5 2 4 11 2" xfId="41430" xr:uid="{00000000-0005-0000-0000-0000D8A10000}"/>
    <cellStyle name="Output 5 2 4 11 2 2" xfId="41431" xr:uid="{00000000-0005-0000-0000-0000D9A10000}"/>
    <cellStyle name="Output 5 2 4 11 3" xfId="41432" xr:uid="{00000000-0005-0000-0000-0000DAA10000}"/>
    <cellStyle name="Output 5 2 4 12" xfId="41433" xr:uid="{00000000-0005-0000-0000-0000DBA10000}"/>
    <cellStyle name="Output 5 2 4 12 2" xfId="41434" xr:uid="{00000000-0005-0000-0000-0000DCA10000}"/>
    <cellStyle name="Output 5 2 4 12 2 2" xfId="41435" xr:uid="{00000000-0005-0000-0000-0000DDA10000}"/>
    <cellStyle name="Output 5 2 4 12 3" xfId="41436" xr:uid="{00000000-0005-0000-0000-0000DEA10000}"/>
    <cellStyle name="Output 5 2 4 13" xfId="41437" xr:uid="{00000000-0005-0000-0000-0000DFA10000}"/>
    <cellStyle name="Output 5 2 4 13 2" xfId="41438" xr:uid="{00000000-0005-0000-0000-0000E0A10000}"/>
    <cellStyle name="Output 5 2 4 13 2 2" xfId="41439" xr:uid="{00000000-0005-0000-0000-0000E1A10000}"/>
    <cellStyle name="Output 5 2 4 13 3" xfId="41440" xr:uid="{00000000-0005-0000-0000-0000E2A10000}"/>
    <cellStyle name="Output 5 2 4 14" xfId="41441" xr:uid="{00000000-0005-0000-0000-0000E3A10000}"/>
    <cellStyle name="Output 5 2 4 14 2" xfId="41442" xr:uid="{00000000-0005-0000-0000-0000E4A10000}"/>
    <cellStyle name="Output 5 2 4 14 2 2" xfId="41443" xr:uid="{00000000-0005-0000-0000-0000E5A10000}"/>
    <cellStyle name="Output 5 2 4 14 3" xfId="41444" xr:uid="{00000000-0005-0000-0000-0000E6A10000}"/>
    <cellStyle name="Output 5 2 4 15" xfId="41445" xr:uid="{00000000-0005-0000-0000-0000E7A10000}"/>
    <cellStyle name="Output 5 2 4 15 2" xfId="41446" xr:uid="{00000000-0005-0000-0000-0000E8A10000}"/>
    <cellStyle name="Output 5 2 4 15 2 2" xfId="41447" xr:uid="{00000000-0005-0000-0000-0000E9A10000}"/>
    <cellStyle name="Output 5 2 4 15 3" xfId="41448" xr:uid="{00000000-0005-0000-0000-0000EAA10000}"/>
    <cellStyle name="Output 5 2 4 16" xfId="41449" xr:uid="{00000000-0005-0000-0000-0000EBA10000}"/>
    <cellStyle name="Output 5 2 4 16 2" xfId="41450" xr:uid="{00000000-0005-0000-0000-0000ECA10000}"/>
    <cellStyle name="Output 5 2 4 16 2 2" xfId="41451" xr:uid="{00000000-0005-0000-0000-0000EDA10000}"/>
    <cellStyle name="Output 5 2 4 16 3" xfId="41452" xr:uid="{00000000-0005-0000-0000-0000EEA10000}"/>
    <cellStyle name="Output 5 2 4 17" xfId="41453" xr:uid="{00000000-0005-0000-0000-0000EFA10000}"/>
    <cellStyle name="Output 5 2 4 17 2" xfId="41454" xr:uid="{00000000-0005-0000-0000-0000F0A10000}"/>
    <cellStyle name="Output 5 2 4 17 2 2" xfId="41455" xr:uid="{00000000-0005-0000-0000-0000F1A10000}"/>
    <cellStyle name="Output 5 2 4 17 3" xfId="41456" xr:uid="{00000000-0005-0000-0000-0000F2A10000}"/>
    <cellStyle name="Output 5 2 4 18" xfId="41457" xr:uid="{00000000-0005-0000-0000-0000F3A10000}"/>
    <cellStyle name="Output 5 2 4 18 2" xfId="41458" xr:uid="{00000000-0005-0000-0000-0000F4A10000}"/>
    <cellStyle name="Output 5 2 4 18 2 2" xfId="41459" xr:uid="{00000000-0005-0000-0000-0000F5A10000}"/>
    <cellStyle name="Output 5 2 4 18 3" xfId="41460" xr:uid="{00000000-0005-0000-0000-0000F6A10000}"/>
    <cellStyle name="Output 5 2 4 19" xfId="41461" xr:uid="{00000000-0005-0000-0000-0000F7A10000}"/>
    <cellStyle name="Output 5 2 4 19 2" xfId="41462" xr:uid="{00000000-0005-0000-0000-0000F8A10000}"/>
    <cellStyle name="Output 5 2 4 19 2 2" xfId="41463" xr:uid="{00000000-0005-0000-0000-0000F9A10000}"/>
    <cellStyle name="Output 5 2 4 19 3" xfId="41464" xr:uid="{00000000-0005-0000-0000-0000FAA10000}"/>
    <cellStyle name="Output 5 2 4 2" xfId="41465" xr:uid="{00000000-0005-0000-0000-0000FBA10000}"/>
    <cellStyle name="Output 5 2 4 2 10" xfId="41466" xr:uid="{00000000-0005-0000-0000-0000FCA10000}"/>
    <cellStyle name="Output 5 2 4 2 10 2" xfId="41467" xr:uid="{00000000-0005-0000-0000-0000FDA10000}"/>
    <cellStyle name="Output 5 2 4 2 10 2 2" xfId="41468" xr:uid="{00000000-0005-0000-0000-0000FEA10000}"/>
    <cellStyle name="Output 5 2 4 2 10 3" xfId="41469" xr:uid="{00000000-0005-0000-0000-0000FFA10000}"/>
    <cellStyle name="Output 5 2 4 2 11" xfId="41470" xr:uid="{00000000-0005-0000-0000-000000A20000}"/>
    <cellStyle name="Output 5 2 4 2 11 2" xfId="41471" xr:uid="{00000000-0005-0000-0000-000001A20000}"/>
    <cellStyle name="Output 5 2 4 2 11 2 2" xfId="41472" xr:uid="{00000000-0005-0000-0000-000002A20000}"/>
    <cellStyle name="Output 5 2 4 2 11 3" xfId="41473" xr:uid="{00000000-0005-0000-0000-000003A20000}"/>
    <cellStyle name="Output 5 2 4 2 12" xfId="41474" xr:uid="{00000000-0005-0000-0000-000004A20000}"/>
    <cellStyle name="Output 5 2 4 2 12 2" xfId="41475" xr:uid="{00000000-0005-0000-0000-000005A20000}"/>
    <cellStyle name="Output 5 2 4 2 12 2 2" xfId="41476" xr:uid="{00000000-0005-0000-0000-000006A20000}"/>
    <cellStyle name="Output 5 2 4 2 12 3" xfId="41477" xr:uid="{00000000-0005-0000-0000-000007A20000}"/>
    <cellStyle name="Output 5 2 4 2 13" xfId="41478" xr:uid="{00000000-0005-0000-0000-000008A20000}"/>
    <cellStyle name="Output 5 2 4 2 13 2" xfId="41479" xr:uid="{00000000-0005-0000-0000-000009A20000}"/>
    <cellStyle name="Output 5 2 4 2 13 2 2" xfId="41480" xr:uid="{00000000-0005-0000-0000-00000AA20000}"/>
    <cellStyle name="Output 5 2 4 2 13 3" xfId="41481" xr:uid="{00000000-0005-0000-0000-00000BA20000}"/>
    <cellStyle name="Output 5 2 4 2 14" xfId="41482" xr:uid="{00000000-0005-0000-0000-00000CA20000}"/>
    <cellStyle name="Output 5 2 4 2 14 2" xfId="41483" xr:uid="{00000000-0005-0000-0000-00000DA20000}"/>
    <cellStyle name="Output 5 2 4 2 14 2 2" xfId="41484" xr:uid="{00000000-0005-0000-0000-00000EA20000}"/>
    <cellStyle name="Output 5 2 4 2 14 3" xfId="41485" xr:uid="{00000000-0005-0000-0000-00000FA20000}"/>
    <cellStyle name="Output 5 2 4 2 15" xfId="41486" xr:uid="{00000000-0005-0000-0000-000010A20000}"/>
    <cellStyle name="Output 5 2 4 2 15 2" xfId="41487" xr:uid="{00000000-0005-0000-0000-000011A20000}"/>
    <cellStyle name="Output 5 2 4 2 15 2 2" xfId="41488" xr:uid="{00000000-0005-0000-0000-000012A20000}"/>
    <cellStyle name="Output 5 2 4 2 15 3" xfId="41489" xr:uid="{00000000-0005-0000-0000-000013A20000}"/>
    <cellStyle name="Output 5 2 4 2 16" xfId="41490" xr:uid="{00000000-0005-0000-0000-000014A20000}"/>
    <cellStyle name="Output 5 2 4 2 16 2" xfId="41491" xr:uid="{00000000-0005-0000-0000-000015A20000}"/>
    <cellStyle name="Output 5 2 4 2 16 2 2" xfId="41492" xr:uid="{00000000-0005-0000-0000-000016A20000}"/>
    <cellStyle name="Output 5 2 4 2 16 3" xfId="41493" xr:uid="{00000000-0005-0000-0000-000017A20000}"/>
    <cellStyle name="Output 5 2 4 2 17" xfId="41494" xr:uid="{00000000-0005-0000-0000-000018A20000}"/>
    <cellStyle name="Output 5 2 4 2 17 2" xfId="41495" xr:uid="{00000000-0005-0000-0000-000019A20000}"/>
    <cellStyle name="Output 5 2 4 2 17 2 2" xfId="41496" xr:uid="{00000000-0005-0000-0000-00001AA20000}"/>
    <cellStyle name="Output 5 2 4 2 17 3" xfId="41497" xr:uid="{00000000-0005-0000-0000-00001BA20000}"/>
    <cellStyle name="Output 5 2 4 2 18" xfId="41498" xr:uid="{00000000-0005-0000-0000-00001CA20000}"/>
    <cellStyle name="Output 5 2 4 2 18 2" xfId="41499" xr:uid="{00000000-0005-0000-0000-00001DA20000}"/>
    <cellStyle name="Output 5 2 4 2 18 2 2" xfId="41500" xr:uid="{00000000-0005-0000-0000-00001EA20000}"/>
    <cellStyle name="Output 5 2 4 2 18 3" xfId="41501" xr:uid="{00000000-0005-0000-0000-00001FA20000}"/>
    <cellStyle name="Output 5 2 4 2 19" xfId="41502" xr:uid="{00000000-0005-0000-0000-000020A20000}"/>
    <cellStyle name="Output 5 2 4 2 19 2" xfId="41503" xr:uid="{00000000-0005-0000-0000-000021A20000}"/>
    <cellStyle name="Output 5 2 4 2 19 2 2" xfId="41504" xr:uid="{00000000-0005-0000-0000-000022A20000}"/>
    <cellStyle name="Output 5 2 4 2 19 3" xfId="41505" xr:uid="{00000000-0005-0000-0000-000023A20000}"/>
    <cellStyle name="Output 5 2 4 2 2" xfId="41506" xr:uid="{00000000-0005-0000-0000-000024A20000}"/>
    <cellStyle name="Output 5 2 4 2 2 2" xfId="41507" xr:uid="{00000000-0005-0000-0000-000025A20000}"/>
    <cellStyle name="Output 5 2 4 2 2 2 2" xfId="41508" xr:uid="{00000000-0005-0000-0000-000026A20000}"/>
    <cellStyle name="Output 5 2 4 2 2 3" xfId="41509" xr:uid="{00000000-0005-0000-0000-000027A20000}"/>
    <cellStyle name="Output 5 2 4 2 2 4" xfId="41510" xr:uid="{00000000-0005-0000-0000-000028A20000}"/>
    <cellStyle name="Output 5 2 4 2 20" xfId="41511" xr:uid="{00000000-0005-0000-0000-000029A20000}"/>
    <cellStyle name="Output 5 2 4 2 20 2" xfId="41512" xr:uid="{00000000-0005-0000-0000-00002AA20000}"/>
    <cellStyle name="Output 5 2 4 2 20 2 2" xfId="41513" xr:uid="{00000000-0005-0000-0000-00002BA20000}"/>
    <cellStyle name="Output 5 2 4 2 20 3" xfId="41514" xr:uid="{00000000-0005-0000-0000-00002CA20000}"/>
    <cellStyle name="Output 5 2 4 2 21" xfId="41515" xr:uid="{00000000-0005-0000-0000-00002DA20000}"/>
    <cellStyle name="Output 5 2 4 2 21 2" xfId="41516" xr:uid="{00000000-0005-0000-0000-00002EA20000}"/>
    <cellStyle name="Output 5 2 4 2 22" xfId="41517" xr:uid="{00000000-0005-0000-0000-00002FA20000}"/>
    <cellStyle name="Output 5 2 4 2 23" xfId="41518" xr:uid="{00000000-0005-0000-0000-000030A20000}"/>
    <cellStyle name="Output 5 2 4 2 3" xfId="41519" xr:uid="{00000000-0005-0000-0000-000031A20000}"/>
    <cellStyle name="Output 5 2 4 2 3 2" xfId="41520" xr:uid="{00000000-0005-0000-0000-000032A20000}"/>
    <cellStyle name="Output 5 2 4 2 3 2 2" xfId="41521" xr:uid="{00000000-0005-0000-0000-000033A20000}"/>
    <cellStyle name="Output 5 2 4 2 3 3" xfId="41522" xr:uid="{00000000-0005-0000-0000-000034A20000}"/>
    <cellStyle name="Output 5 2 4 2 4" xfId="41523" xr:uid="{00000000-0005-0000-0000-000035A20000}"/>
    <cellStyle name="Output 5 2 4 2 4 2" xfId="41524" xr:uid="{00000000-0005-0000-0000-000036A20000}"/>
    <cellStyle name="Output 5 2 4 2 4 2 2" xfId="41525" xr:uid="{00000000-0005-0000-0000-000037A20000}"/>
    <cellStyle name="Output 5 2 4 2 4 3" xfId="41526" xr:uid="{00000000-0005-0000-0000-000038A20000}"/>
    <cellStyle name="Output 5 2 4 2 5" xfId="41527" xr:uid="{00000000-0005-0000-0000-000039A20000}"/>
    <cellStyle name="Output 5 2 4 2 5 2" xfId="41528" xr:uid="{00000000-0005-0000-0000-00003AA20000}"/>
    <cellStyle name="Output 5 2 4 2 5 2 2" xfId="41529" xr:uid="{00000000-0005-0000-0000-00003BA20000}"/>
    <cellStyle name="Output 5 2 4 2 5 3" xfId="41530" xr:uid="{00000000-0005-0000-0000-00003CA20000}"/>
    <cellStyle name="Output 5 2 4 2 6" xfId="41531" xr:uid="{00000000-0005-0000-0000-00003DA20000}"/>
    <cellStyle name="Output 5 2 4 2 6 2" xfId="41532" xr:uid="{00000000-0005-0000-0000-00003EA20000}"/>
    <cellStyle name="Output 5 2 4 2 6 2 2" xfId="41533" xr:uid="{00000000-0005-0000-0000-00003FA20000}"/>
    <cellStyle name="Output 5 2 4 2 6 3" xfId="41534" xr:uid="{00000000-0005-0000-0000-000040A20000}"/>
    <cellStyle name="Output 5 2 4 2 7" xfId="41535" xr:uid="{00000000-0005-0000-0000-000041A20000}"/>
    <cellStyle name="Output 5 2 4 2 7 2" xfId="41536" xr:uid="{00000000-0005-0000-0000-000042A20000}"/>
    <cellStyle name="Output 5 2 4 2 7 2 2" xfId="41537" xr:uid="{00000000-0005-0000-0000-000043A20000}"/>
    <cellStyle name="Output 5 2 4 2 7 3" xfId="41538" xr:uid="{00000000-0005-0000-0000-000044A20000}"/>
    <cellStyle name="Output 5 2 4 2 8" xfId="41539" xr:uid="{00000000-0005-0000-0000-000045A20000}"/>
    <cellStyle name="Output 5 2 4 2 8 2" xfId="41540" xr:uid="{00000000-0005-0000-0000-000046A20000}"/>
    <cellStyle name="Output 5 2 4 2 8 2 2" xfId="41541" xr:uid="{00000000-0005-0000-0000-000047A20000}"/>
    <cellStyle name="Output 5 2 4 2 8 3" xfId="41542" xr:uid="{00000000-0005-0000-0000-000048A20000}"/>
    <cellStyle name="Output 5 2 4 2 9" xfId="41543" xr:uid="{00000000-0005-0000-0000-000049A20000}"/>
    <cellStyle name="Output 5 2 4 2 9 2" xfId="41544" xr:uid="{00000000-0005-0000-0000-00004AA20000}"/>
    <cellStyle name="Output 5 2 4 2 9 2 2" xfId="41545" xr:uid="{00000000-0005-0000-0000-00004BA20000}"/>
    <cellStyle name="Output 5 2 4 2 9 3" xfId="41546" xr:uid="{00000000-0005-0000-0000-00004CA20000}"/>
    <cellStyle name="Output 5 2 4 20" xfId="41547" xr:uid="{00000000-0005-0000-0000-00004DA20000}"/>
    <cellStyle name="Output 5 2 4 20 2" xfId="41548" xr:uid="{00000000-0005-0000-0000-00004EA20000}"/>
    <cellStyle name="Output 5 2 4 20 2 2" xfId="41549" xr:uid="{00000000-0005-0000-0000-00004FA20000}"/>
    <cellStyle name="Output 5 2 4 20 3" xfId="41550" xr:uid="{00000000-0005-0000-0000-000050A20000}"/>
    <cellStyle name="Output 5 2 4 21" xfId="41551" xr:uid="{00000000-0005-0000-0000-000051A20000}"/>
    <cellStyle name="Output 5 2 4 21 2" xfId="41552" xr:uid="{00000000-0005-0000-0000-000052A20000}"/>
    <cellStyle name="Output 5 2 4 21 2 2" xfId="41553" xr:uid="{00000000-0005-0000-0000-000053A20000}"/>
    <cellStyle name="Output 5 2 4 21 3" xfId="41554" xr:uid="{00000000-0005-0000-0000-000054A20000}"/>
    <cellStyle name="Output 5 2 4 22" xfId="41555" xr:uid="{00000000-0005-0000-0000-000055A20000}"/>
    <cellStyle name="Output 5 2 4 22 2" xfId="41556" xr:uid="{00000000-0005-0000-0000-000056A20000}"/>
    <cellStyle name="Output 5 2 4 23" xfId="41557" xr:uid="{00000000-0005-0000-0000-000057A20000}"/>
    <cellStyle name="Output 5 2 4 24" xfId="41558" xr:uid="{00000000-0005-0000-0000-000058A20000}"/>
    <cellStyle name="Output 5 2 4 3" xfId="41559" xr:uid="{00000000-0005-0000-0000-000059A20000}"/>
    <cellStyle name="Output 5 2 4 3 2" xfId="41560" xr:uid="{00000000-0005-0000-0000-00005AA20000}"/>
    <cellStyle name="Output 5 2 4 3 2 2" xfId="41561" xr:uid="{00000000-0005-0000-0000-00005BA20000}"/>
    <cellStyle name="Output 5 2 4 3 3" xfId="41562" xr:uid="{00000000-0005-0000-0000-00005CA20000}"/>
    <cellStyle name="Output 5 2 4 3 4" xfId="41563" xr:uid="{00000000-0005-0000-0000-00005DA20000}"/>
    <cellStyle name="Output 5 2 4 4" xfId="41564" xr:uid="{00000000-0005-0000-0000-00005EA20000}"/>
    <cellStyle name="Output 5 2 4 4 2" xfId="41565" xr:uid="{00000000-0005-0000-0000-00005FA20000}"/>
    <cellStyle name="Output 5 2 4 4 2 2" xfId="41566" xr:uid="{00000000-0005-0000-0000-000060A20000}"/>
    <cellStyle name="Output 5 2 4 4 3" xfId="41567" xr:uid="{00000000-0005-0000-0000-000061A20000}"/>
    <cellStyle name="Output 5 2 4 4 4" xfId="41568" xr:uid="{00000000-0005-0000-0000-000062A20000}"/>
    <cellStyle name="Output 5 2 4 5" xfId="41569" xr:uid="{00000000-0005-0000-0000-000063A20000}"/>
    <cellStyle name="Output 5 2 4 5 2" xfId="41570" xr:uid="{00000000-0005-0000-0000-000064A20000}"/>
    <cellStyle name="Output 5 2 4 5 2 2" xfId="41571" xr:uid="{00000000-0005-0000-0000-000065A20000}"/>
    <cellStyle name="Output 5 2 4 5 3" xfId="41572" xr:uid="{00000000-0005-0000-0000-000066A20000}"/>
    <cellStyle name="Output 5 2 4 6" xfId="41573" xr:uid="{00000000-0005-0000-0000-000067A20000}"/>
    <cellStyle name="Output 5 2 4 6 2" xfId="41574" xr:uid="{00000000-0005-0000-0000-000068A20000}"/>
    <cellStyle name="Output 5 2 4 6 2 2" xfId="41575" xr:uid="{00000000-0005-0000-0000-000069A20000}"/>
    <cellStyle name="Output 5 2 4 6 3" xfId="41576" xr:uid="{00000000-0005-0000-0000-00006AA20000}"/>
    <cellStyle name="Output 5 2 4 7" xfId="41577" xr:uid="{00000000-0005-0000-0000-00006BA20000}"/>
    <cellStyle name="Output 5 2 4 7 2" xfId="41578" xr:uid="{00000000-0005-0000-0000-00006CA20000}"/>
    <cellStyle name="Output 5 2 4 7 2 2" xfId="41579" xr:uid="{00000000-0005-0000-0000-00006DA20000}"/>
    <cellStyle name="Output 5 2 4 7 3" xfId="41580" xr:uid="{00000000-0005-0000-0000-00006EA20000}"/>
    <cellStyle name="Output 5 2 4 8" xfId="41581" xr:uid="{00000000-0005-0000-0000-00006FA20000}"/>
    <cellStyle name="Output 5 2 4 8 2" xfId="41582" xr:uid="{00000000-0005-0000-0000-000070A20000}"/>
    <cellStyle name="Output 5 2 4 8 2 2" xfId="41583" xr:uid="{00000000-0005-0000-0000-000071A20000}"/>
    <cellStyle name="Output 5 2 4 8 3" xfId="41584" xr:uid="{00000000-0005-0000-0000-000072A20000}"/>
    <cellStyle name="Output 5 2 4 9" xfId="41585" xr:uid="{00000000-0005-0000-0000-000073A20000}"/>
    <cellStyle name="Output 5 2 4 9 2" xfId="41586" xr:uid="{00000000-0005-0000-0000-000074A20000}"/>
    <cellStyle name="Output 5 2 4 9 2 2" xfId="41587" xr:uid="{00000000-0005-0000-0000-000075A20000}"/>
    <cellStyle name="Output 5 2 4 9 3" xfId="41588" xr:uid="{00000000-0005-0000-0000-000076A20000}"/>
    <cellStyle name="Output 5 2 5" xfId="41589" xr:uid="{00000000-0005-0000-0000-000077A20000}"/>
    <cellStyle name="Output 5 2 5 10" xfId="41590" xr:uid="{00000000-0005-0000-0000-000078A20000}"/>
    <cellStyle name="Output 5 2 5 10 2" xfId="41591" xr:uid="{00000000-0005-0000-0000-000079A20000}"/>
    <cellStyle name="Output 5 2 5 10 2 2" xfId="41592" xr:uid="{00000000-0005-0000-0000-00007AA20000}"/>
    <cellStyle name="Output 5 2 5 10 3" xfId="41593" xr:uid="{00000000-0005-0000-0000-00007BA20000}"/>
    <cellStyle name="Output 5 2 5 11" xfId="41594" xr:uid="{00000000-0005-0000-0000-00007CA20000}"/>
    <cellStyle name="Output 5 2 5 11 2" xfId="41595" xr:uid="{00000000-0005-0000-0000-00007DA20000}"/>
    <cellStyle name="Output 5 2 5 11 2 2" xfId="41596" xr:uid="{00000000-0005-0000-0000-00007EA20000}"/>
    <cellStyle name="Output 5 2 5 11 3" xfId="41597" xr:uid="{00000000-0005-0000-0000-00007FA20000}"/>
    <cellStyle name="Output 5 2 5 12" xfId="41598" xr:uid="{00000000-0005-0000-0000-000080A20000}"/>
    <cellStyle name="Output 5 2 5 12 2" xfId="41599" xr:uid="{00000000-0005-0000-0000-000081A20000}"/>
    <cellStyle name="Output 5 2 5 12 2 2" xfId="41600" xr:uid="{00000000-0005-0000-0000-000082A20000}"/>
    <cellStyle name="Output 5 2 5 12 3" xfId="41601" xr:uid="{00000000-0005-0000-0000-000083A20000}"/>
    <cellStyle name="Output 5 2 5 13" xfId="41602" xr:uid="{00000000-0005-0000-0000-000084A20000}"/>
    <cellStyle name="Output 5 2 5 13 2" xfId="41603" xr:uid="{00000000-0005-0000-0000-000085A20000}"/>
    <cellStyle name="Output 5 2 5 13 2 2" xfId="41604" xr:uid="{00000000-0005-0000-0000-000086A20000}"/>
    <cellStyle name="Output 5 2 5 13 3" xfId="41605" xr:uid="{00000000-0005-0000-0000-000087A20000}"/>
    <cellStyle name="Output 5 2 5 14" xfId="41606" xr:uid="{00000000-0005-0000-0000-000088A20000}"/>
    <cellStyle name="Output 5 2 5 14 2" xfId="41607" xr:uid="{00000000-0005-0000-0000-000089A20000}"/>
    <cellStyle name="Output 5 2 5 14 2 2" xfId="41608" xr:uid="{00000000-0005-0000-0000-00008AA20000}"/>
    <cellStyle name="Output 5 2 5 14 3" xfId="41609" xr:uid="{00000000-0005-0000-0000-00008BA20000}"/>
    <cellStyle name="Output 5 2 5 15" xfId="41610" xr:uid="{00000000-0005-0000-0000-00008CA20000}"/>
    <cellStyle name="Output 5 2 5 15 2" xfId="41611" xr:uid="{00000000-0005-0000-0000-00008DA20000}"/>
    <cellStyle name="Output 5 2 5 15 2 2" xfId="41612" xr:uid="{00000000-0005-0000-0000-00008EA20000}"/>
    <cellStyle name="Output 5 2 5 15 3" xfId="41613" xr:uid="{00000000-0005-0000-0000-00008FA20000}"/>
    <cellStyle name="Output 5 2 5 16" xfId="41614" xr:uid="{00000000-0005-0000-0000-000090A20000}"/>
    <cellStyle name="Output 5 2 5 16 2" xfId="41615" xr:uid="{00000000-0005-0000-0000-000091A20000}"/>
    <cellStyle name="Output 5 2 5 16 2 2" xfId="41616" xr:uid="{00000000-0005-0000-0000-000092A20000}"/>
    <cellStyle name="Output 5 2 5 16 3" xfId="41617" xr:uid="{00000000-0005-0000-0000-000093A20000}"/>
    <cellStyle name="Output 5 2 5 17" xfId="41618" xr:uid="{00000000-0005-0000-0000-000094A20000}"/>
    <cellStyle name="Output 5 2 5 17 2" xfId="41619" xr:uid="{00000000-0005-0000-0000-000095A20000}"/>
    <cellStyle name="Output 5 2 5 17 2 2" xfId="41620" xr:uid="{00000000-0005-0000-0000-000096A20000}"/>
    <cellStyle name="Output 5 2 5 17 3" xfId="41621" xr:uid="{00000000-0005-0000-0000-000097A20000}"/>
    <cellStyle name="Output 5 2 5 18" xfId="41622" xr:uid="{00000000-0005-0000-0000-000098A20000}"/>
    <cellStyle name="Output 5 2 5 18 2" xfId="41623" xr:uid="{00000000-0005-0000-0000-000099A20000}"/>
    <cellStyle name="Output 5 2 5 18 2 2" xfId="41624" xr:uid="{00000000-0005-0000-0000-00009AA20000}"/>
    <cellStyle name="Output 5 2 5 18 3" xfId="41625" xr:uid="{00000000-0005-0000-0000-00009BA20000}"/>
    <cellStyle name="Output 5 2 5 19" xfId="41626" xr:uid="{00000000-0005-0000-0000-00009CA20000}"/>
    <cellStyle name="Output 5 2 5 19 2" xfId="41627" xr:uid="{00000000-0005-0000-0000-00009DA20000}"/>
    <cellStyle name="Output 5 2 5 19 2 2" xfId="41628" xr:uid="{00000000-0005-0000-0000-00009EA20000}"/>
    <cellStyle name="Output 5 2 5 19 3" xfId="41629" xr:uid="{00000000-0005-0000-0000-00009FA20000}"/>
    <cellStyle name="Output 5 2 5 2" xfId="41630" xr:uid="{00000000-0005-0000-0000-0000A0A20000}"/>
    <cellStyle name="Output 5 2 5 2 2" xfId="41631" xr:uid="{00000000-0005-0000-0000-0000A1A20000}"/>
    <cellStyle name="Output 5 2 5 2 2 2" xfId="41632" xr:uid="{00000000-0005-0000-0000-0000A2A20000}"/>
    <cellStyle name="Output 5 2 5 2 3" xfId="41633" xr:uid="{00000000-0005-0000-0000-0000A3A20000}"/>
    <cellStyle name="Output 5 2 5 2 4" xfId="41634" xr:uid="{00000000-0005-0000-0000-0000A4A20000}"/>
    <cellStyle name="Output 5 2 5 20" xfId="41635" xr:uid="{00000000-0005-0000-0000-0000A5A20000}"/>
    <cellStyle name="Output 5 2 5 20 2" xfId="41636" xr:uid="{00000000-0005-0000-0000-0000A6A20000}"/>
    <cellStyle name="Output 5 2 5 20 2 2" xfId="41637" xr:uid="{00000000-0005-0000-0000-0000A7A20000}"/>
    <cellStyle name="Output 5 2 5 20 3" xfId="41638" xr:uid="{00000000-0005-0000-0000-0000A8A20000}"/>
    <cellStyle name="Output 5 2 5 21" xfId="41639" xr:uid="{00000000-0005-0000-0000-0000A9A20000}"/>
    <cellStyle name="Output 5 2 5 21 2" xfId="41640" xr:uid="{00000000-0005-0000-0000-0000AAA20000}"/>
    <cellStyle name="Output 5 2 5 22" xfId="41641" xr:uid="{00000000-0005-0000-0000-0000ABA20000}"/>
    <cellStyle name="Output 5 2 5 23" xfId="41642" xr:uid="{00000000-0005-0000-0000-0000ACA20000}"/>
    <cellStyle name="Output 5 2 5 3" xfId="41643" xr:uid="{00000000-0005-0000-0000-0000ADA20000}"/>
    <cellStyle name="Output 5 2 5 3 2" xfId="41644" xr:uid="{00000000-0005-0000-0000-0000AEA20000}"/>
    <cellStyle name="Output 5 2 5 3 2 2" xfId="41645" xr:uid="{00000000-0005-0000-0000-0000AFA20000}"/>
    <cellStyle name="Output 5 2 5 3 3" xfId="41646" xr:uid="{00000000-0005-0000-0000-0000B0A20000}"/>
    <cellStyle name="Output 5 2 5 4" xfId="41647" xr:uid="{00000000-0005-0000-0000-0000B1A20000}"/>
    <cellStyle name="Output 5 2 5 4 2" xfId="41648" xr:uid="{00000000-0005-0000-0000-0000B2A20000}"/>
    <cellStyle name="Output 5 2 5 4 2 2" xfId="41649" xr:uid="{00000000-0005-0000-0000-0000B3A20000}"/>
    <cellStyle name="Output 5 2 5 4 3" xfId="41650" xr:uid="{00000000-0005-0000-0000-0000B4A20000}"/>
    <cellStyle name="Output 5 2 5 5" xfId="41651" xr:uid="{00000000-0005-0000-0000-0000B5A20000}"/>
    <cellStyle name="Output 5 2 5 5 2" xfId="41652" xr:uid="{00000000-0005-0000-0000-0000B6A20000}"/>
    <cellStyle name="Output 5 2 5 5 2 2" xfId="41653" xr:uid="{00000000-0005-0000-0000-0000B7A20000}"/>
    <cellStyle name="Output 5 2 5 5 3" xfId="41654" xr:uid="{00000000-0005-0000-0000-0000B8A20000}"/>
    <cellStyle name="Output 5 2 5 6" xfId="41655" xr:uid="{00000000-0005-0000-0000-0000B9A20000}"/>
    <cellStyle name="Output 5 2 5 6 2" xfId="41656" xr:uid="{00000000-0005-0000-0000-0000BAA20000}"/>
    <cellStyle name="Output 5 2 5 6 2 2" xfId="41657" xr:uid="{00000000-0005-0000-0000-0000BBA20000}"/>
    <cellStyle name="Output 5 2 5 6 3" xfId="41658" xr:uid="{00000000-0005-0000-0000-0000BCA20000}"/>
    <cellStyle name="Output 5 2 5 7" xfId="41659" xr:uid="{00000000-0005-0000-0000-0000BDA20000}"/>
    <cellStyle name="Output 5 2 5 7 2" xfId="41660" xr:uid="{00000000-0005-0000-0000-0000BEA20000}"/>
    <cellStyle name="Output 5 2 5 7 2 2" xfId="41661" xr:uid="{00000000-0005-0000-0000-0000BFA20000}"/>
    <cellStyle name="Output 5 2 5 7 3" xfId="41662" xr:uid="{00000000-0005-0000-0000-0000C0A20000}"/>
    <cellStyle name="Output 5 2 5 8" xfId="41663" xr:uid="{00000000-0005-0000-0000-0000C1A20000}"/>
    <cellStyle name="Output 5 2 5 8 2" xfId="41664" xr:uid="{00000000-0005-0000-0000-0000C2A20000}"/>
    <cellStyle name="Output 5 2 5 8 2 2" xfId="41665" xr:uid="{00000000-0005-0000-0000-0000C3A20000}"/>
    <cellStyle name="Output 5 2 5 8 3" xfId="41666" xr:uid="{00000000-0005-0000-0000-0000C4A20000}"/>
    <cellStyle name="Output 5 2 5 9" xfId="41667" xr:uid="{00000000-0005-0000-0000-0000C5A20000}"/>
    <cellStyle name="Output 5 2 5 9 2" xfId="41668" xr:uid="{00000000-0005-0000-0000-0000C6A20000}"/>
    <cellStyle name="Output 5 2 5 9 2 2" xfId="41669" xr:uid="{00000000-0005-0000-0000-0000C7A20000}"/>
    <cellStyle name="Output 5 2 5 9 3" xfId="41670" xr:uid="{00000000-0005-0000-0000-0000C8A20000}"/>
    <cellStyle name="Output 5 2 6" xfId="41671" xr:uid="{00000000-0005-0000-0000-0000C9A20000}"/>
    <cellStyle name="Output 5 2 6 2" xfId="41672" xr:uid="{00000000-0005-0000-0000-0000CAA20000}"/>
    <cellStyle name="Output 5 2 6 2 2" xfId="41673" xr:uid="{00000000-0005-0000-0000-0000CBA20000}"/>
    <cellStyle name="Output 5 2 6 3" xfId="41674" xr:uid="{00000000-0005-0000-0000-0000CCA20000}"/>
    <cellStyle name="Output 5 2 6 4" xfId="41675" xr:uid="{00000000-0005-0000-0000-0000CDA20000}"/>
    <cellStyle name="Output 5 2 7" xfId="41676" xr:uid="{00000000-0005-0000-0000-0000CEA20000}"/>
    <cellStyle name="Output 5 2 7 2" xfId="41677" xr:uid="{00000000-0005-0000-0000-0000CFA20000}"/>
    <cellStyle name="Output 5 2 7 2 2" xfId="41678" xr:uid="{00000000-0005-0000-0000-0000D0A20000}"/>
    <cellStyle name="Output 5 2 7 3" xfId="41679" xr:uid="{00000000-0005-0000-0000-0000D1A20000}"/>
    <cellStyle name="Output 5 2 8" xfId="41680" xr:uid="{00000000-0005-0000-0000-0000D2A20000}"/>
    <cellStyle name="Output 5 2 8 2" xfId="41681" xr:uid="{00000000-0005-0000-0000-0000D3A20000}"/>
    <cellStyle name="Output 5 2 8 2 2" xfId="41682" xr:uid="{00000000-0005-0000-0000-0000D4A20000}"/>
    <cellStyle name="Output 5 2 8 3" xfId="41683" xr:uid="{00000000-0005-0000-0000-0000D5A20000}"/>
    <cellStyle name="Output 5 2 9" xfId="41684" xr:uid="{00000000-0005-0000-0000-0000D6A20000}"/>
    <cellStyle name="Output 5 2 9 2" xfId="41685" xr:uid="{00000000-0005-0000-0000-0000D7A20000}"/>
    <cellStyle name="Output 5 2 9 2 2" xfId="41686" xr:uid="{00000000-0005-0000-0000-0000D8A20000}"/>
    <cellStyle name="Output 5 2 9 3" xfId="41687" xr:uid="{00000000-0005-0000-0000-0000D9A20000}"/>
    <cellStyle name="Output 5 20" xfId="41688" xr:uid="{00000000-0005-0000-0000-0000DAA20000}"/>
    <cellStyle name="Output 5 20 2" xfId="41689" xr:uid="{00000000-0005-0000-0000-0000DBA20000}"/>
    <cellStyle name="Output 5 20 2 2" xfId="41690" xr:uid="{00000000-0005-0000-0000-0000DCA20000}"/>
    <cellStyle name="Output 5 20 3" xfId="41691" xr:uid="{00000000-0005-0000-0000-0000DDA20000}"/>
    <cellStyle name="Output 5 21" xfId="41692" xr:uid="{00000000-0005-0000-0000-0000DEA20000}"/>
    <cellStyle name="Output 5 21 2" xfId="41693" xr:uid="{00000000-0005-0000-0000-0000DFA20000}"/>
    <cellStyle name="Output 5 21 2 2" xfId="41694" xr:uid="{00000000-0005-0000-0000-0000E0A20000}"/>
    <cellStyle name="Output 5 21 3" xfId="41695" xr:uid="{00000000-0005-0000-0000-0000E1A20000}"/>
    <cellStyle name="Output 5 22" xfId="41696" xr:uid="{00000000-0005-0000-0000-0000E2A20000}"/>
    <cellStyle name="Output 5 22 2" xfId="41697" xr:uid="{00000000-0005-0000-0000-0000E3A20000}"/>
    <cellStyle name="Output 5 23" xfId="41698" xr:uid="{00000000-0005-0000-0000-0000E4A20000}"/>
    <cellStyle name="Output 5 24" xfId="41699" xr:uid="{00000000-0005-0000-0000-0000E5A20000}"/>
    <cellStyle name="Output 5 25" xfId="41700" xr:uid="{00000000-0005-0000-0000-0000E6A20000}"/>
    <cellStyle name="Output 5 26" xfId="41701" xr:uid="{00000000-0005-0000-0000-0000E7A20000}"/>
    <cellStyle name="Output 5 27" xfId="41702" xr:uid="{00000000-0005-0000-0000-0000E8A20000}"/>
    <cellStyle name="Output 5 3" xfId="41703" xr:uid="{00000000-0005-0000-0000-0000E9A20000}"/>
    <cellStyle name="Output 5 3 10" xfId="41704" xr:uid="{00000000-0005-0000-0000-0000EAA20000}"/>
    <cellStyle name="Output 5 3 10 2" xfId="41705" xr:uid="{00000000-0005-0000-0000-0000EBA20000}"/>
    <cellStyle name="Output 5 3 10 2 2" xfId="41706" xr:uid="{00000000-0005-0000-0000-0000ECA20000}"/>
    <cellStyle name="Output 5 3 10 3" xfId="41707" xr:uid="{00000000-0005-0000-0000-0000EDA20000}"/>
    <cellStyle name="Output 5 3 11" xfId="41708" xr:uid="{00000000-0005-0000-0000-0000EEA20000}"/>
    <cellStyle name="Output 5 3 11 2" xfId="41709" xr:uid="{00000000-0005-0000-0000-0000EFA20000}"/>
    <cellStyle name="Output 5 3 11 2 2" xfId="41710" xr:uid="{00000000-0005-0000-0000-0000F0A20000}"/>
    <cellStyle name="Output 5 3 11 3" xfId="41711" xr:uid="{00000000-0005-0000-0000-0000F1A20000}"/>
    <cellStyle name="Output 5 3 12" xfId="41712" xr:uid="{00000000-0005-0000-0000-0000F2A20000}"/>
    <cellStyle name="Output 5 3 12 2" xfId="41713" xr:uid="{00000000-0005-0000-0000-0000F3A20000}"/>
    <cellStyle name="Output 5 3 12 2 2" xfId="41714" xr:uid="{00000000-0005-0000-0000-0000F4A20000}"/>
    <cellStyle name="Output 5 3 12 3" xfId="41715" xr:uid="{00000000-0005-0000-0000-0000F5A20000}"/>
    <cellStyle name="Output 5 3 13" xfId="41716" xr:uid="{00000000-0005-0000-0000-0000F6A20000}"/>
    <cellStyle name="Output 5 3 13 2" xfId="41717" xr:uid="{00000000-0005-0000-0000-0000F7A20000}"/>
    <cellStyle name="Output 5 3 13 2 2" xfId="41718" xr:uid="{00000000-0005-0000-0000-0000F8A20000}"/>
    <cellStyle name="Output 5 3 13 3" xfId="41719" xr:uid="{00000000-0005-0000-0000-0000F9A20000}"/>
    <cellStyle name="Output 5 3 14" xfId="41720" xr:uid="{00000000-0005-0000-0000-0000FAA20000}"/>
    <cellStyle name="Output 5 3 14 2" xfId="41721" xr:uid="{00000000-0005-0000-0000-0000FBA20000}"/>
    <cellStyle name="Output 5 3 14 2 2" xfId="41722" xr:uid="{00000000-0005-0000-0000-0000FCA20000}"/>
    <cellStyle name="Output 5 3 14 3" xfId="41723" xr:uid="{00000000-0005-0000-0000-0000FDA20000}"/>
    <cellStyle name="Output 5 3 15" xfId="41724" xr:uid="{00000000-0005-0000-0000-0000FEA20000}"/>
    <cellStyle name="Output 5 3 15 2" xfId="41725" xr:uid="{00000000-0005-0000-0000-0000FFA20000}"/>
    <cellStyle name="Output 5 3 15 2 2" xfId="41726" xr:uid="{00000000-0005-0000-0000-000000A30000}"/>
    <cellStyle name="Output 5 3 15 3" xfId="41727" xr:uid="{00000000-0005-0000-0000-000001A30000}"/>
    <cellStyle name="Output 5 3 16" xfId="41728" xr:uid="{00000000-0005-0000-0000-000002A30000}"/>
    <cellStyle name="Output 5 3 16 2" xfId="41729" xr:uid="{00000000-0005-0000-0000-000003A30000}"/>
    <cellStyle name="Output 5 3 16 2 2" xfId="41730" xr:uid="{00000000-0005-0000-0000-000004A30000}"/>
    <cellStyle name="Output 5 3 16 3" xfId="41731" xr:uid="{00000000-0005-0000-0000-000005A30000}"/>
    <cellStyle name="Output 5 3 17" xfId="41732" xr:uid="{00000000-0005-0000-0000-000006A30000}"/>
    <cellStyle name="Output 5 3 17 2" xfId="41733" xr:uid="{00000000-0005-0000-0000-000007A30000}"/>
    <cellStyle name="Output 5 3 17 2 2" xfId="41734" xr:uid="{00000000-0005-0000-0000-000008A30000}"/>
    <cellStyle name="Output 5 3 17 3" xfId="41735" xr:uid="{00000000-0005-0000-0000-000009A30000}"/>
    <cellStyle name="Output 5 3 18" xfId="41736" xr:uid="{00000000-0005-0000-0000-00000AA30000}"/>
    <cellStyle name="Output 5 3 18 2" xfId="41737" xr:uid="{00000000-0005-0000-0000-00000BA30000}"/>
    <cellStyle name="Output 5 3 19" xfId="41738" xr:uid="{00000000-0005-0000-0000-00000CA30000}"/>
    <cellStyle name="Output 5 3 2" xfId="41739" xr:uid="{00000000-0005-0000-0000-00000DA30000}"/>
    <cellStyle name="Output 5 3 2 10" xfId="41740" xr:uid="{00000000-0005-0000-0000-00000EA30000}"/>
    <cellStyle name="Output 5 3 2 10 2" xfId="41741" xr:uid="{00000000-0005-0000-0000-00000FA30000}"/>
    <cellStyle name="Output 5 3 2 10 2 2" xfId="41742" xr:uid="{00000000-0005-0000-0000-000010A30000}"/>
    <cellStyle name="Output 5 3 2 10 3" xfId="41743" xr:uid="{00000000-0005-0000-0000-000011A30000}"/>
    <cellStyle name="Output 5 3 2 11" xfId="41744" xr:uid="{00000000-0005-0000-0000-000012A30000}"/>
    <cellStyle name="Output 5 3 2 11 2" xfId="41745" xr:uid="{00000000-0005-0000-0000-000013A30000}"/>
    <cellStyle name="Output 5 3 2 11 2 2" xfId="41746" xr:uid="{00000000-0005-0000-0000-000014A30000}"/>
    <cellStyle name="Output 5 3 2 11 3" xfId="41747" xr:uid="{00000000-0005-0000-0000-000015A30000}"/>
    <cellStyle name="Output 5 3 2 12" xfId="41748" xr:uid="{00000000-0005-0000-0000-000016A30000}"/>
    <cellStyle name="Output 5 3 2 12 2" xfId="41749" xr:uid="{00000000-0005-0000-0000-000017A30000}"/>
    <cellStyle name="Output 5 3 2 12 2 2" xfId="41750" xr:uid="{00000000-0005-0000-0000-000018A30000}"/>
    <cellStyle name="Output 5 3 2 12 3" xfId="41751" xr:uid="{00000000-0005-0000-0000-000019A30000}"/>
    <cellStyle name="Output 5 3 2 13" xfId="41752" xr:uid="{00000000-0005-0000-0000-00001AA30000}"/>
    <cellStyle name="Output 5 3 2 13 2" xfId="41753" xr:uid="{00000000-0005-0000-0000-00001BA30000}"/>
    <cellStyle name="Output 5 3 2 13 2 2" xfId="41754" xr:uid="{00000000-0005-0000-0000-00001CA30000}"/>
    <cellStyle name="Output 5 3 2 13 3" xfId="41755" xr:uid="{00000000-0005-0000-0000-00001DA30000}"/>
    <cellStyle name="Output 5 3 2 14" xfId="41756" xr:uid="{00000000-0005-0000-0000-00001EA30000}"/>
    <cellStyle name="Output 5 3 2 14 2" xfId="41757" xr:uid="{00000000-0005-0000-0000-00001FA30000}"/>
    <cellStyle name="Output 5 3 2 14 2 2" xfId="41758" xr:uid="{00000000-0005-0000-0000-000020A30000}"/>
    <cellStyle name="Output 5 3 2 14 3" xfId="41759" xr:uid="{00000000-0005-0000-0000-000021A30000}"/>
    <cellStyle name="Output 5 3 2 15" xfId="41760" xr:uid="{00000000-0005-0000-0000-000022A30000}"/>
    <cellStyle name="Output 5 3 2 15 2" xfId="41761" xr:uid="{00000000-0005-0000-0000-000023A30000}"/>
    <cellStyle name="Output 5 3 2 15 2 2" xfId="41762" xr:uid="{00000000-0005-0000-0000-000024A30000}"/>
    <cellStyle name="Output 5 3 2 15 3" xfId="41763" xr:uid="{00000000-0005-0000-0000-000025A30000}"/>
    <cellStyle name="Output 5 3 2 16" xfId="41764" xr:uid="{00000000-0005-0000-0000-000026A30000}"/>
    <cellStyle name="Output 5 3 2 16 2" xfId="41765" xr:uid="{00000000-0005-0000-0000-000027A30000}"/>
    <cellStyle name="Output 5 3 2 16 2 2" xfId="41766" xr:uid="{00000000-0005-0000-0000-000028A30000}"/>
    <cellStyle name="Output 5 3 2 16 3" xfId="41767" xr:uid="{00000000-0005-0000-0000-000029A30000}"/>
    <cellStyle name="Output 5 3 2 17" xfId="41768" xr:uid="{00000000-0005-0000-0000-00002AA30000}"/>
    <cellStyle name="Output 5 3 2 17 2" xfId="41769" xr:uid="{00000000-0005-0000-0000-00002BA30000}"/>
    <cellStyle name="Output 5 3 2 17 2 2" xfId="41770" xr:uid="{00000000-0005-0000-0000-00002CA30000}"/>
    <cellStyle name="Output 5 3 2 17 3" xfId="41771" xr:uid="{00000000-0005-0000-0000-00002DA30000}"/>
    <cellStyle name="Output 5 3 2 18" xfId="41772" xr:uid="{00000000-0005-0000-0000-00002EA30000}"/>
    <cellStyle name="Output 5 3 2 18 2" xfId="41773" xr:uid="{00000000-0005-0000-0000-00002FA30000}"/>
    <cellStyle name="Output 5 3 2 18 2 2" xfId="41774" xr:uid="{00000000-0005-0000-0000-000030A30000}"/>
    <cellStyle name="Output 5 3 2 18 3" xfId="41775" xr:uid="{00000000-0005-0000-0000-000031A30000}"/>
    <cellStyle name="Output 5 3 2 19" xfId="41776" xr:uid="{00000000-0005-0000-0000-000032A30000}"/>
    <cellStyle name="Output 5 3 2 19 2" xfId="41777" xr:uid="{00000000-0005-0000-0000-000033A30000}"/>
    <cellStyle name="Output 5 3 2 19 2 2" xfId="41778" xr:uid="{00000000-0005-0000-0000-000034A30000}"/>
    <cellStyle name="Output 5 3 2 19 3" xfId="41779" xr:uid="{00000000-0005-0000-0000-000035A30000}"/>
    <cellStyle name="Output 5 3 2 2" xfId="41780" xr:uid="{00000000-0005-0000-0000-000036A30000}"/>
    <cellStyle name="Output 5 3 2 2 2" xfId="41781" xr:uid="{00000000-0005-0000-0000-000037A30000}"/>
    <cellStyle name="Output 5 3 2 2 2 2" xfId="41782" xr:uid="{00000000-0005-0000-0000-000038A30000}"/>
    <cellStyle name="Output 5 3 2 2 2 2 2" xfId="41783" xr:uid="{00000000-0005-0000-0000-000039A30000}"/>
    <cellStyle name="Output 5 3 2 2 2 3" xfId="41784" xr:uid="{00000000-0005-0000-0000-00003AA30000}"/>
    <cellStyle name="Output 5 3 2 2 2 4" xfId="41785" xr:uid="{00000000-0005-0000-0000-00003BA30000}"/>
    <cellStyle name="Output 5 3 2 2 3" xfId="41786" xr:uid="{00000000-0005-0000-0000-00003CA30000}"/>
    <cellStyle name="Output 5 3 2 2 3 2" xfId="41787" xr:uid="{00000000-0005-0000-0000-00003DA30000}"/>
    <cellStyle name="Output 5 3 2 2 4" xfId="41788" xr:uid="{00000000-0005-0000-0000-00003EA30000}"/>
    <cellStyle name="Output 5 3 2 2 5" xfId="41789" xr:uid="{00000000-0005-0000-0000-00003FA30000}"/>
    <cellStyle name="Output 5 3 2 20" xfId="41790" xr:uid="{00000000-0005-0000-0000-000040A30000}"/>
    <cellStyle name="Output 5 3 2 20 2" xfId="41791" xr:uid="{00000000-0005-0000-0000-000041A30000}"/>
    <cellStyle name="Output 5 3 2 20 2 2" xfId="41792" xr:uid="{00000000-0005-0000-0000-000042A30000}"/>
    <cellStyle name="Output 5 3 2 20 3" xfId="41793" xr:uid="{00000000-0005-0000-0000-000043A30000}"/>
    <cellStyle name="Output 5 3 2 21" xfId="41794" xr:uid="{00000000-0005-0000-0000-000044A30000}"/>
    <cellStyle name="Output 5 3 2 21 2" xfId="41795" xr:uid="{00000000-0005-0000-0000-000045A30000}"/>
    <cellStyle name="Output 5 3 2 22" xfId="41796" xr:uid="{00000000-0005-0000-0000-000046A30000}"/>
    <cellStyle name="Output 5 3 2 23" xfId="41797" xr:uid="{00000000-0005-0000-0000-000047A30000}"/>
    <cellStyle name="Output 5 3 2 3" xfId="41798" xr:uid="{00000000-0005-0000-0000-000048A30000}"/>
    <cellStyle name="Output 5 3 2 3 2" xfId="41799" xr:uid="{00000000-0005-0000-0000-000049A30000}"/>
    <cellStyle name="Output 5 3 2 3 2 2" xfId="41800" xr:uid="{00000000-0005-0000-0000-00004AA30000}"/>
    <cellStyle name="Output 5 3 2 3 2 3" xfId="41801" xr:uid="{00000000-0005-0000-0000-00004BA30000}"/>
    <cellStyle name="Output 5 3 2 3 3" xfId="41802" xr:uid="{00000000-0005-0000-0000-00004CA30000}"/>
    <cellStyle name="Output 5 3 2 3 3 2" xfId="41803" xr:uid="{00000000-0005-0000-0000-00004DA30000}"/>
    <cellStyle name="Output 5 3 2 3 4" xfId="41804" xr:uid="{00000000-0005-0000-0000-00004EA30000}"/>
    <cellStyle name="Output 5 3 2 4" xfId="41805" xr:uid="{00000000-0005-0000-0000-00004FA30000}"/>
    <cellStyle name="Output 5 3 2 4 2" xfId="41806" xr:uid="{00000000-0005-0000-0000-000050A30000}"/>
    <cellStyle name="Output 5 3 2 4 2 2" xfId="41807" xr:uid="{00000000-0005-0000-0000-000051A30000}"/>
    <cellStyle name="Output 5 3 2 4 3" xfId="41808" xr:uid="{00000000-0005-0000-0000-000052A30000}"/>
    <cellStyle name="Output 5 3 2 4 4" xfId="41809" xr:uid="{00000000-0005-0000-0000-000053A30000}"/>
    <cellStyle name="Output 5 3 2 5" xfId="41810" xr:uid="{00000000-0005-0000-0000-000054A30000}"/>
    <cellStyle name="Output 5 3 2 5 2" xfId="41811" xr:uid="{00000000-0005-0000-0000-000055A30000}"/>
    <cellStyle name="Output 5 3 2 5 2 2" xfId="41812" xr:uid="{00000000-0005-0000-0000-000056A30000}"/>
    <cellStyle name="Output 5 3 2 5 3" xfId="41813" xr:uid="{00000000-0005-0000-0000-000057A30000}"/>
    <cellStyle name="Output 5 3 2 5 4" xfId="41814" xr:uid="{00000000-0005-0000-0000-000058A30000}"/>
    <cellStyle name="Output 5 3 2 6" xfId="41815" xr:uid="{00000000-0005-0000-0000-000059A30000}"/>
    <cellStyle name="Output 5 3 2 6 2" xfId="41816" xr:uid="{00000000-0005-0000-0000-00005AA30000}"/>
    <cellStyle name="Output 5 3 2 6 2 2" xfId="41817" xr:uid="{00000000-0005-0000-0000-00005BA30000}"/>
    <cellStyle name="Output 5 3 2 6 3" xfId="41818" xr:uid="{00000000-0005-0000-0000-00005CA30000}"/>
    <cellStyle name="Output 5 3 2 7" xfId="41819" xr:uid="{00000000-0005-0000-0000-00005DA30000}"/>
    <cellStyle name="Output 5 3 2 7 2" xfId="41820" xr:uid="{00000000-0005-0000-0000-00005EA30000}"/>
    <cellStyle name="Output 5 3 2 7 2 2" xfId="41821" xr:uid="{00000000-0005-0000-0000-00005FA30000}"/>
    <cellStyle name="Output 5 3 2 7 3" xfId="41822" xr:uid="{00000000-0005-0000-0000-000060A30000}"/>
    <cellStyle name="Output 5 3 2 8" xfId="41823" xr:uid="{00000000-0005-0000-0000-000061A30000}"/>
    <cellStyle name="Output 5 3 2 8 2" xfId="41824" xr:uid="{00000000-0005-0000-0000-000062A30000}"/>
    <cellStyle name="Output 5 3 2 8 2 2" xfId="41825" xr:uid="{00000000-0005-0000-0000-000063A30000}"/>
    <cellStyle name="Output 5 3 2 8 3" xfId="41826" xr:uid="{00000000-0005-0000-0000-000064A30000}"/>
    <cellStyle name="Output 5 3 2 9" xfId="41827" xr:uid="{00000000-0005-0000-0000-000065A30000}"/>
    <cellStyle name="Output 5 3 2 9 2" xfId="41828" xr:uid="{00000000-0005-0000-0000-000066A30000}"/>
    <cellStyle name="Output 5 3 2 9 2 2" xfId="41829" xr:uid="{00000000-0005-0000-0000-000067A30000}"/>
    <cellStyle name="Output 5 3 2 9 3" xfId="41830" xr:uid="{00000000-0005-0000-0000-000068A30000}"/>
    <cellStyle name="Output 5 3 20" xfId="41831" xr:uid="{00000000-0005-0000-0000-000069A30000}"/>
    <cellStyle name="Output 5 3 3" xfId="41832" xr:uid="{00000000-0005-0000-0000-00006AA30000}"/>
    <cellStyle name="Output 5 3 3 2" xfId="41833" xr:uid="{00000000-0005-0000-0000-00006BA30000}"/>
    <cellStyle name="Output 5 3 3 2 2" xfId="41834" xr:uid="{00000000-0005-0000-0000-00006CA30000}"/>
    <cellStyle name="Output 5 3 3 2 2 2" xfId="41835" xr:uid="{00000000-0005-0000-0000-00006DA30000}"/>
    <cellStyle name="Output 5 3 3 2 3" xfId="41836" xr:uid="{00000000-0005-0000-0000-00006EA30000}"/>
    <cellStyle name="Output 5 3 3 2 4" xfId="41837" xr:uid="{00000000-0005-0000-0000-00006FA30000}"/>
    <cellStyle name="Output 5 3 3 3" xfId="41838" xr:uid="{00000000-0005-0000-0000-000070A30000}"/>
    <cellStyle name="Output 5 3 3 3 2" xfId="41839" xr:uid="{00000000-0005-0000-0000-000071A30000}"/>
    <cellStyle name="Output 5 3 3 4" xfId="41840" xr:uid="{00000000-0005-0000-0000-000072A30000}"/>
    <cellStyle name="Output 5 3 3 5" xfId="41841" xr:uid="{00000000-0005-0000-0000-000073A30000}"/>
    <cellStyle name="Output 5 3 4" xfId="41842" xr:uid="{00000000-0005-0000-0000-000074A30000}"/>
    <cellStyle name="Output 5 3 4 2" xfId="41843" xr:uid="{00000000-0005-0000-0000-000075A30000}"/>
    <cellStyle name="Output 5 3 4 2 2" xfId="41844" xr:uid="{00000000-0005-0000-0000-000076A30000}"/>
    <cellStyle name="Output 5 3 4 2 3" xfId="41845" xr:uid="{00000000-0005-0000-0000-000077A30000}"/>
    <cellStyle name="Output 5 3 4 3" xfId="41846" xr:uid="{00000000-0005-0000-0000-000078A30000}"/>
    <cellStyle name="Output 5 3 4 3 2" xfId="41847" xr:uid="{00000000-0005-0000-0000-000079A30000}"/>
    <cellStyle name="Output 5 3 4 4" xfId="41848" xr:uid="{00000000-0005-0000-0000-00007AA30000}"/>
    <cellStyle name="Output 5 3 5" xfId="41849" xr:uid="{00000000-0005-0000-0000-00007BA30000}"/>
    <cellStyle name="Output 5 3 5 2" xfId="41850" xr:uid="{00000000-0005-0000-0000-00007CA30000}"/>
    <cellStyle name="Output 5 3 5 2 2" xfId="41851" xr:uid="{00000000-0005-0000-0000-00007DA30000}"/>
    <cellStyle name="Output 5 3 5 2 3" xfId="41852" xr:uid="{00000000-0005-0000-0000-00007EA30000}"/>
    <cellStyle name="Output 5 3 5 3" xfId="41853" xr:uid="{00000000-0005-0000-0000-00007FA30000}"/>
    <cellStyle name="Output 5 3 5 4" xfId="41854" xr:uid="{00000000-0005-0000-0000-000080A30000}"/>
    <cellStyle name="Output 5 3 6" xfId="41855" xr:uid="{00000000-0005-0000-0000-000081A30000}"/>
    <cellStyle name="Output 5 3 6 2" xfId="41856" xr:uid="{00000000-0005-0000-0000-000082A30000}"/>
    <cellStyle name="Output 5 3 6 2 2" xfId="41857" xr:uid="{00000000-0005-0000-0000-000083A30000}"/>
    <cellStyle name="Output 5 3 6 3" xfId="41858" xr:uid="{00000000-0005-0000-0000-000084A30000}"/>
    <cellStyle name="Output 5 3 6 4" xfId="41859" xr:uid="{00000000-0005-0000-0000-000085A30000}"/>
    <cellStyle name="Output 5 3 7" xfId="41860" xr:uid="{00000000-0005-0000-0000-000086A30000}"/>
    <cellStyle name="Output 5 3 7 2" xfId="41861" xr:uid="{00000000-0005-0000-0000-000087A30000}"/>
    <cellStyle name="Output 5 3 7 2 2" xfId="41862" xr:uid="{00000000-0005-0000-0000-000088A30000}"/>
    <cellStyle name="Output 5 3 7 3" xfId="41863" xr:uid="{00000000-0005-0000-0000-000089A30000}"/>
    <cellStyle name="Output 5 3 8" xfId="41864" xr:uid="{00000000-0005-0000-0000-00008AA30000}"/>
    <cellStyle name="Output 5 3 8 2" xfId="41865" xr:uid="{00000000-0005-0000-0000-00008BA30000}"/>
    <cellStyle name="Output 5 3 8 2 2" xfId="41866" xr:uid="{00000000-0005-0000-0000-00008CA30000}"/>
    <cellStyle name="Output 5 3 8 3" xfId="41867" xr:uid="{00000000-0005-0000-0000-00008DA30000}"/>
    <cellStyle name="Output 5 3 9" xfId="41868" xr:uid="{00000000-0005-0000-0000-00008EA30000}"/>
    <cellStyle name="Output 5 3 9 2" xfId="41869" xr:uid="{00000000-0005-0000-0000-00008FA30000}"/>
    <cellStyle name="Output 5 3 9 2 2" xfId="41870" xr:uid="{00000000-0005-0000-0000-000090A30000}"/>
    <cellStyle name="Output 5 3 9 3" xfId="41871" xr:uid="{00000000-0005-0000-0000-000091A30000}"/>
    <cellStyle name="Output 5 4" xfId="41872" xr:uid="{00000000-0005-0000-0000-000092A30000}"/>
    <cellStyle name="Output 5 4 10" xfId="41873" xr:uid="{00000000-0005-0000-0000-000093A30000}"/>
    <cellStyle name="Output 5 4 10 2" xfId="41874" xr:uid="{00000000-0005-0000-0000-000094A30000}"/>
    <cellStyle name="Output 5 4 10 2 2" xfId="41875" xr:uid="{00000000-0005-0000-0000-000095A30000}"/>
    <cellStyle name="Output 5 4 10 3" xfId="41876" xr:uid="{00000000-0005-0000-0000-000096A30000}"/>
    <cellStyle name="Output 5 4 11" xfId="41877" xr:uid="{00000000-0005-0000-0000-000097A30000}"/>
    <cellStyle name="Output 5 4 11 2" xfId="41878" xr:uid="{00000000-0005-0000-0000-000098A30000}"/>
    <cellStyle name="Output 5 4 11 2 2" xfId="41879" xr:uid="{00000000-0005-0000-0000-000099A30000}"/>
    <cellStyle name="Output 5 4 11 3" xfId="41880" xr:uid="{00000000-0005-0000-0000-00009AA30000}"/>
    <cellStyle name="Output 5 4 12" xfId="41881" xr:uid="{00000000-0005-0000-0000-00009BA30000}"/>
    <cellStyle name="Output 5 4 12 2" xfId="41882" xr:uid="{00000000-0005-0000-0000-00009CA30000}"/>
    <cellStyle name="Output 5 4 12 2 2" xfId="41883" xr:uid="{00000000-0005-0000-0000-00009DA30000}"/>
    <cellStyle name="Output 5 4 12 3" xfId="41884" xr:uid="{00000000-0005-0000-0000-00009EA30000}"/>
    <cellStyle name="Output 5 4 13" xfId="41885" xr:uid="{00000000-0005-0000-0000-00009FA30000}"/>
    <cellStyle name="Output 5 4 13 2" xfId="41886" xr:uid="{00000000-0005-0000-0000-0000A0A30000}"/>
    <cellStyle name="Output 5 4 13 2 2" xfId="41887" xr:uid="{00000000-0005-0000-0000-0000A1A30000}"/>
    <cellStyle name="Output 5 4 13 3" xfId="41888" xr:uid="{00000000-0005-0000-0000-0000A2A30000}"/>
    <cellStyle name="Output 5 4 14" xfId="41889" xr:uid="{00000000-0005-0000-0000-0000A3A30000}"/>
    <cellStyle name="Output 5 4 14 2" xfId="41890" xr:uid="{00000000-0005-0000-0000-0000A4A30000}"/>
    <cellStyle name="Output 5 4 14 2 2" xfId="41891" xr:uid="{00000000-0005-0000-0000-0000A5A30000}"/>
    <cellStyle name="Output 5 4 14 3" xfId="41892" xr:uid="{00000000-0005-0000-0000-0000A6A30000}"/>
    <cellStyle name="Output 5 4 15" xfId="41893" xr:uid="{00000000-0005-0000-0000-0000A7A30000}"/>
    <cellStyle name="Output 5 4 15 2" xfId="41894" xr:uid="{00000000-0005-0000-0000-0000A8A30000}"/>
    <cellStyle name="Output 5 4 15 2 2" xfId="41895" xr:uid="{00000000-0005-0000-0000-0000A9A30000}"/>
    <cellStyle name="Output 5 4 15 3" xfId="41896" xr:uid="{00000000-0005-0000-0000-0000AAA30000}"/>
    <cellStyle name="Output 5 4 16" xfId="41897" xr:uid="{00000000-0005-0000-0000-0000ABA30000}"/>
    <cellStyle name="Output 5 4 16 2" xfId="41898" xr:uid="{00000000-0005-0000-0000-0000ACA30000}"/>
    <cellStyle name="Output 5 4 16 2 2" xfId="41899" xr:uid="{00000000-0005-0000-0000-0000ADA30000}"/>
    <cellStyle name="Output 5 4 16 3" xfId="41900" xr:uid="{00000000-0005-0000-0000-0000AEA30000}"/>
    <cellStyle name="Output 5 4 17" xfId="41901" xr:uid="{00000000-0005-0000-0000-0000AFA30000}"/>
    <cellStyle name="Output 5 4 17 2" xfId="41902" xr:uid="{00000000-0005-0000-0000-0000B0A30000}"/>
    <cellStyle name="Output 5 4 17 2 2" xfId="41903" xr:uid="{00000000-0005-0000-0000-0000B1A30000}"/>
    <cellStyle name="Output 5 4 17 3" xfId="41904" xr:uid="{00000000-0005-0000-0000-0000B2A30000}"/>
    <cellStyle name="Output 5 4 18" xfId="41905" xr:uid="{00000000-0005-0000-0000-0000B3A30000}"/>
    <cellStyle name="Output 5 4 18 2" xfId="41906" xr:uid="{00000000-0005-0000-0000-0000B4A30000}"/>
    <cellStyle name="Output 5 4 19" xfId="41907" xr:uid="{00000000-0005-0000-0000-0000B5A30000}"/>
    <cellStyle name="Output 5 4 2" xfId="41908" xr:uid="{00000000-0005-0000-0000-0000B6A30000}"/>
    <cellStyle name="Output 5 4 2 10" xfId="41909" xr:uid="{00000000-0005-0000-0000-0000B7A30000}"/>
    <cellStyle name="Output 5 4 2 10 2" xfId="41910" xr:uid="{00000000-0005-0000-0000-0000B8A30000}"/>
    <cellStyle name="Output 5 4 2 10 2 2" xfId="41911" xr:uid="{00000000-0005-0000-0000-0000B9A30000}"/>
    <cellStyle name="Output 5 4 2 10 3" xfId="41912" xr:uid="{00000000-0005-0000-0000-0000BAA30000}"/>
    <cellStyle name="Output 5 4 2 11" xfId="41913" xr:uid="{00000000-0005-0000-0000-0000BBA30000}"/>
    <cellStyle name="Output 5 4 2 11 2" xfId="41914" xr:uid="{00000000-0005-0000-0000-0000BCA30000}"/>
    <cellStyle name="Output 5 4 2 11 2 2" xfId="41915" xr:uid="{00000000-0005-0000-0000-0000BDA30000}"/>
    <cellStyle name="Output 5 4 2 11 3" xfId="41916" xr:uid="{00000000-0005-0000-0000-0000BEA30000}"/>
    <cellStyle name="Output 5 4 2 12" xfId="41917" xr:uid="{00000000-0005-0000-0000-0000BFA30000}"/>
    <cellStyle name="Output 5 4 2 12 2" xfId="41918" xr:uid="{00000000-0005-0000-0000-0000C0A30000}"/>
    <cellStyle name="Output 5 4 2 12 2 2" xfId="41919" xr:uid="{00000000-0005-0000-0000-0000C1A30000}"/>
    <cellStyle name="Output 5 4 2 12 3" xfId="41920" xr:uid="{00000000-0005-0000-0000-0000C2A30000}"/>
    <cellStyle name="Output 5 4 2 13" xfId="41921" xr:uid="{00000000-0005-0000-0000-0000C3A30000}"/>
    <cellStyle name="Output 5 4 2 13 2" xfId="41922" xr:uid="{00000000-0005-0000-0000-0000C4A30000}"/>
    <cellStyle name="Output 5 4 2 13 2 2" xfId="41923" xr:uid="{00000000-0005-0000-0000-0000C5A30000}"/>
    <cellStyle name="Output 5 4 2 13 3" xfId="41924" xr:uid="{00000000-0005-0000-0000-0000C6A30000}"/>
    <cellStyle name="Output 5 4 2 14" xfId="41925" xr:uid="{00000000-0005-0000-0000-0000C7A30000}"/>
    <cellStyle name="Output 5 4 2 14 2" xfId="41926" xr:uid="{00000000-0005-0000-0000-0000C8A30000}"/>
    <cellStyle name="Output 5 4 2 14 2 2" xfId="41927" xr:uid="{00000000-0005-0000-0000-0000C9A30000}"/>
    <cellStyle name="Output 5 4 2 14 3" xfId="41928" xr:uid="{00000000-0005-0000-0000-0000CAA30000}"/>
    <cellStyle name="Output 5 4 2 15" xfId="41929" xr:uid="{00000000-0005-0000-0000-0000CBA30000}"/>
    <cellStyle name="Output 5 4 2 15 2" xfId="41930" xr:uid="{00000000-0005-0000-0000-0000CCA30000}"/>
    <cellStyle name="Output 5 4 2 15 2 2" xfId="41931" xr:uid="{00000000-0005-0000-0000-0000CDA30000}"/>
    <cellStyle name="Output 5 4 2 15 3" xfId="41932" xr:uid="{00000000-0005-0000-0000-0000CEA30000}"/>
    <cellStyle name="Output 5 4 2 16" xfId="41933" xr:uid="{00000000-0005-0000-0000-0000CFA30000}"/>
    <cellStyle name="Output 5 4 2 16 2" xfId="41934" xr:uid="{00000000-0005-0000-0000-0000D0A30000}"/>
    <cellStyle name="Output 5 4 2 16 2 2" xfId="41935" xr:uid="{00000000-0005-0000-0000-0000D1A30000}"/>
    <cellStyle name="Output 5 4 2 16 3" xfId="41936" xr:uid="{00000000-0005-0000-0000-0000D2A30000}"/>
    <cellStyle name="Output 5 4 2 17" xfId="41937" xr:uid="{00000000-0005-0000-0000-0000D3A30000}"/>
    <cellStyle name="Output 5 4 2 17 2" xfId="41938" xr:uid="{00000000-0005-0000-0000-0000D4A30000}"/>
    <cellStyle name="Output 5 4 2 17 2 2" xfId="41939" xr:uid="{00000000-0005-0000-0000-0000D5A30000}"/>
    <cellStyle name="Output 5 4 2 17 3" xfId="41940" xr:uid="{00000000-0005-0000-0000-0000D6A30000}"/>
    <cellStyle name="Output 5 4 2 18" xfId="41941" xr:uid="{00000000-0005-0000-0000-0000D7A30000}"/>
    <cellStyle name="Output 5 4 2 18 2" xfId="41942" xr:uid="{00000000-0005-0000-0000-0000D8A30000}"/>
    <cellStyle name="Output 5 4 2 18 2 2" xfId="41943" xr:uid="{00000000-0005-0000-0000-0000D9A30000}"/>
    <cellStyle name="Output 5 4 2 18 3" xfId="41944" xr:uid="{00000000-0005-0000-0000-0000DAA30000}"/>
    <cellStyle name="Output 5 4 2 19" xfId="41945" xr:uid="{00000000-0005-0000-0000-0000DBA30000}"/>
    <cellStyle name="Output 5 4 2 19 2" xfId="41946" xr:uid="{00000000-0005-0000-0000-0000DCA30000}"/>
    <cellStyle name="Output 5 4 2 19 2 2" xfId="41947" xr:uid="{00000000-0005-0000-0000-0000DDA30000}"/>
    <cellStyle name="Output 5 4 2 19 3" xfId="41948" xr:uid="{00000000-0005-0000-0000-0000DEA30000}"/>
    <cellStyle name="Output 5 4 2 2" xfId="41949" xr:uid="{00000000-0005-0000-0000-0000DFA30000}"/>
    <cellStyle name="Output 5 4 2 2 2" xfId="41950" xr:uid="{00000000-0005-0000-0000-0000E0A30000}"/>
    <cellStyle name="Output 5 4 2 2 2 2" xfId="41951" xr:uid="{00000000-0005-0000-0000-0000E1A30000}"/>
    <cellStyle name="Output 5 4 2 2 2 2 2" xfId="41952" xr:uid="{00000000-0005-0000-0000-0000E2A30000}"/>
    <cellStyle name="Output 5 4 2 2 2 3" xfId="41953" xr:uid="{00000000-0005-0000-0000-0000E3A30000}"/>
    <cellStyle name="Output 5 4 2 2 2 4" xfId="41954" xr:uid="{00000000-0005-0000-0000-0000E4A30000}"/>
    <cellStyle name="Output 5 4 2 2 3" xfId="41955" xr:uid="{00000000-0005-0000-0000-0000E5A30000}"/>
    <cellStyle name="Output 5 4 2 2 3 2" xfId="41956" xr:uid="{00000000-0005-0000-0000-0000E6A30000}"/>
    <cellStyle name="Output 5 4 2 2 4" xfId="41957" xr:uid="{00000000-0005-0000-0000-0000E7A30000}"/>
    <cellStyle name="Output 5 4 2 2 5" xfId="41958" xr:uid="{00000000-0005-0000-0000-0000E8A30000}"/>
    <cellStyle name="Output 5 4 2 20" xfId="41959" xr:uid="{00000000-0005-0000-0000-0000E9A30000}"/>
    <cellStyle name="Output 5 4 2 20 2" xfId="41960" xr:uid="{00000000-0005-0000-0000-0000EAA30000}"/>
    <cellStyle name="Output 5 4 2 20 2 2" xfId="41961" xr:uid="{00000000-0005-0000-0000-0000EBA30000}"/>
    <cellStyle name="Output 5 4 2 20 3" xfId="41962" xr:uid="{00000000-0005-0000-0000-0000ECA30000}"/>
    <cellStyle name="Output 5 4 2 21" xfId="41963" xr:uid="{00000000-0005-0000-0000-0000EDA30000}"/>
    <cellStyle name="Output 5 4 2 21 2" xfId="41964" xr:uid="{00000000-0005-0000-0000-0000EEA30000}"/>
    <cellStyle name="Output 5 4 2 22" xfId="41965" xr:uid="{00000000-0005-0000-0000-0000EFA30000}"/>
    <cellStyle name="Output 5 4 2 23" xfId="41966" xr:uid="{00000000-0005-0000-0000-0000F0A30000}"/>
    <cellStyle name="Output 5 4 2 3" xfId="41967" xr:uid="{00000000-0005-0000-0000-0000F1A30000}"/>
    <cellStyle name="Output 5 4 2 3 2" xfId="41968" xr:uid="{00000000-0005-0000-0000-0000F2A30000}"/>
    <cellStyle name="Output 5 4 2 3 2 2" xfId="41969" xr:uid="{00000000-0005-0000-0000-0000F3A30000}"/>
    <cellStyle name="Output 5 4 2 3 2 3" xfId="41970" xr:uid="{00000000-0005-0000-0000-0000F4A30000}"/>
    <cellStyle name="Output 5 4 2 3 3" xfId="41971" xr:uid="{00000000-0005-0000-0000-0000F5A30000}"/>
    <cellStyle name="Output 5 4 2 3 3 2" xfId="41972" xr:uid="{00000000-0005-0000-0000-0000F6A30000}"/>
    <cellStyle name="Output 5 4 2 3 4" xfId="41973" xr:uid="{00000000-0005-0000-0000-0000F7A30000}"/>
    <cellStyle name="Output 5 4 2 4" xfId="41974" xr:uid="{00000000-0005-0000-0000-0000F8A30000}"/>
    <cellStyle name="Output 5 4 2 4 2" xfId="41975" xr:uid="{00000000-0005-0000-0000-0000F9A30000}"/>
    <cellStyle name="Output 5 4 2 4 2 2" xfId="41976" xr:uid="{00000000-0005-0000-0000-0000FAA30000}"/>
    <cellStyle name="Output 5 4 2 4 3" xfId="41977" xr:uid="{00000000-0005-0000-0000-0000FBA30000}"/>
    <cellStyle name="Output 5 4 2 4 4" xfId="41978" xr:uid="{00000000-0005-0000-0000-0000FCA30000}"/>
    <cellStyle name="Output 5 4 2 5" xfId="41979" xr:uid="{00000000-0005-0000-0000-0000FDA30000}"/>
    <cellStyle name="Output 5 4 2 5 2" xfId="41980" xr:uid="{00000000-0005-0000-0000-0000FEA30000}"/>
    <cellStyle name="Output 5 4 2 5 2 2" xfId="41981" xr:uid="{00000000-0005-0000-0000-0000FFA30000}"/>
    <cellStyle name="Output 5 4 2 5 3" xfId="41982" xr:uid="{00000000-0005-0000-0000-000000A40000}"/>
    <cellStyle name="Output 5 4 2 5 4" xfId="41983" xr:uid="{00000000-0005-0000-0000-000001A40000}"/>
    <cellStyle name="Output 5 4 2 6" xfId="41984" xr:uid="{00000000-0005-0000-0000-000002A40000}"/>
    <cellStyle name="Output 5 4 2 6 2" xfId="41985" xr:uid="{00000000-0005-0000-0000-000003A40000}"/>
    <cellStyle name="Output 5 4 2 6 2 2" xfId="41986" xr:uid="{00000000-0005-0000-0000-000004A40000}"/>
    <cellStyle name="Output 5 4 2 6 3" xfId="41987" xr:uid="{00000000-0005-0000-0000-000005A40000}"/>
    <cellStyle name="Output 5 4 2 7" xfId="41988" xr:uid="{00000000-0005-0000-0000-000006A40000}"/>
    <cellStyle name="Output 5 4 2 7 2" xfId="41989" xr:uid="{00000000-0005-0000-0000-000007A40000}"/>
    <cellStyle name="Output 5 4 2 7 2 2" xfId="41990" xr:uid="{00000000-0005-0000-0000-000008A40000}"/>
    <cellStyle name="Output 5 4 2 7 3" xfId="41991" xr:uid="{00000000-0005-0000-0000-000009A40000}"/>
    <cellStyle name="Output 5 4 2 8" xfId="41992" xr:uid="{00000000-0005-0000-0000-00000AA40000}"/>
    <cellStyle name="Output 5 4 2 8 2" xfId="41993" xr:uid="{00000000-0005-0000-0000-00000BA40000}"/>
    <cellStyle name="Output 5 4 2 8 2 2" xfId="41994" xr:uid="{00000000-0005-0000-0000-00000CA40000}"/>
    <cellStyle name="Output 5 4 2 8 3" xfId="41995" xr:uid="{00000000-0005-0000-0000-00000DA40000}"/>
    <cellStyle name="Output 5 4 2 9" xfId="41996" xr:uid="{00000000-0005-0000-0000-00000EA40000}"/>
    <cellStyle name="Output 5 4 2 9 2" xfId="41997" xr:uid="{00000000-0005-0000-0000-00000FA40000}"/>
    <cellStyle name="Output 5 4 2 9 2 2" xfId="41998" xr:uid="{00000000-0005-0000-0000-000010A40000}"/>
    <cellStyle name="Output 5 4 2 9 3" xfId="41999" xr:uid="{00000000-0005-0000-0000-000011A40000}"/>
    <cellStyle name="Output 5 4 20" xfId="42000" xr:uid="{00000000-0005-0000-0000-000012A40000}"/>
    <cellStyle name="Output 5 4 3" xfId="42001" xr:uid="{00000000-0005-0000-0000-000013A40000}"/>
    <cellStyle name="Output 5 4 3 2" xfId="42002" xr:uid="{00000000-0005-0000-0000-000014A40000}"/>
    <cellStyle name="Output 5 4 3 2 2" xfId="42003" xr:uid="{00000000-0005-0000-0000-000015A40000}"/>
    <cellStyle name="Output 5 4 3 2 2 2" xfId="42004" xr:uid="{00000000-0005-0000-0000-000016A40000}"/>
    <cellStyle name="Output 5 4 3 2 3" xfId="42005" xr:uid="{00000000-0005-0000-0000-000017A40000}"/>
    <cellStyle name="Output 5 4 3 2 4" xfId="42006" xr:uid="{00000000-0005-0000-0000-000018A40000}"/>
    <cellStyle name="Output 5 4 3 3" xfId="42007" xr:uid="{00000000-0005-0000-0000-000019A40000}"/>
    <cellStyle name="Output 5 4 3 3 2" xfId="42008" xr:uid="{00000000-0005-0000-0000-00001AA40000}"/>
    <cellStyle name="Output 5 4 3 4" xfId="42009" xr:uid="{00000000-0005-0000-0000-00001BA40000}"/>
    <cellStyle name="Output 5 4 3 5" xfId="42010" xr:uid="{00000000-0005-0000-0000-00001CA40000}"/>
    <cellStyle name="Output 5 4 4" xfId="42011" xr:uid="{00000000-0005-0000-0000-00001DA40000}"/>
    <cellStyle name="Output 5 4 4 2" xfId="42012" xr:uid="{00000000-0005-0000-0000-00001EA40000}"/>
    <cellStyle name="Output 5 4 4 2 2" xfId="42013" xr:uid="{00000000-0005-0000-0000-00001FA40000}"/>
    <cellStyle name="Output 5 4 4 2 3" xfId="42014" xr:uid="{00000000-0005-0000-0000-000020A40000}"/>
    <cellStyle name="Output 5 4 4 3" xfId="42015" xr:uid="{00000000-0005-0000-0000-000021A40000}"/>
    <cellStyle name="Output 5 4 4 3 2" xfId="42016" xr:uid="{00000000-0005-0000-0000-000022A40000}"/>
    <cellStyle name="Output 5 4 4 4" xfId="42017" xr:uid="{00000000-0005-0000-0000-000023A40000}"/>
    <cellStyle name="Output 5 4 5" xfId="42018" xr:uid="{00000000-0005-0000-0000-000024A40000}"/>
    <cellStyle name="Output 5 4 5 2" xfId="42019" xr:uid="{00000000-0005-0000-0000-000025A40000}"/>
    <cellStyle name="Output 5 4 5 2 2" xfId="42020" xr:uid="{00000000-0005-0000-0000-000026A40000}"/>
    <cellStyle name="Output 5 4 5 2 3" xfId="42021" xr:uid="{00000000-0005-0000-0000-000027A40000}"/>
    <cellStyle name="Output 5 4 5 3" xfId="42022" xr:uid="{00000000-0005-0000-0000-000028A40000}"/>
    <cellStyle name="Output 5 4 5 4" xfId="42023" xr:uid="{00000000-0005-0000-0000-000029A40000}"/>
    <cellStyle name="Output 5 4 6" xfId="42024" xr:uid="{00000000-0005-0000-0000-00002AA40000}"/>
    <cellStyle name="Output 5 4 6 2" xfId="42025" xr:uid="{00000000-0005-0000-0000-00002BA40000}"/>
    <cellStyle name="Output 5 4 6 2 2" xfId="42026" xr:uid="{00000000-0005-0000-0000-00002CA40000}"/>
    <cellStyle name="Output 5 4 6 3" xfId="42027" xr:uid="{00000000-0005-0000-0000-00002DA40000}"/>
    <cellStyle name="Output 5 4 6 4" xfId="42028" xr:uid="{00000000-0005-0000-0000-00002EA40000}"/>
    <cellStyle name="Output 5 4 7" xfId="42029" xr:uid="{00000000-0005-0000-0000-00002FA40000}"/>
    <cellStyle name="Output 5 4 7 2" xfId="42030" xr:uid="{00000000-0005-0000-0000-000030A40000}"/>
    <cellStyle name="Output 5 4 7 2 2" xfId="42031" xr:uid="{00000000-0005-0000-0000-000031A40000}"/>
    <cellStyle name="Output 5 4 7 3" xfId="42032" xr:uid="{00000000-0005-0000-0000-000032A40000}"/>
    <cellStyle name="Output 5 4 8" xfId="42033" xr:uid="{00000000-0005-0000-0000-000033A40000}"/>
    <cellStyle name="Output 5 4 8 2" xfId="42034" xr:uid="{00000000-0005-0000-0000-000034A40000}"/>
    <cellStyle name="Output 5 4 8 2 2" xfId="42035" xr:uid="{00000000-0005-0000-0000-000035A40000}"/>
    <cellStyle name="Output 5 4 8 3" xfId="42036" xr:uid="{00000000-0005-0000-0000-000036A40000}"/>
    <cellStyle name="Output 5 4 9" xfId="42037" xr:uid="{00000000-0005-0000-0000-000037A40000}"/>
    <cellStyle name="Output 5 4 9 2" xfId="42038" xr:uid="{00000000-0005-0000-0000-000038A40000}"/>
    <cellStyle name="Output 5 4 9 2 2" xfId="42039" xr:uid="{00000000-0005-0000-0000-000039A40000}"/>
    <cellStyle name="Output 5 4 9 3" xfId="42040" xr:uid="{00000000-0005-0000-0000-00003AA40000}"/>
    <cellStyle name="Output 5 5" xfId="42041" xr:uid="{00000000-0005-0000-0000-00003BA40000}"/>
    <cellStyle name="Output 5 5 10" xfId="42042" xr:uid="{00000000-0005-0000-0000-00003CA40000}"/>
    <cellStyle name="Output 5 5 10 2" xfId="42043" xr:uid="{00000000-0005-0000-0000-00003DA40000}"/>
    <cellStyle name="Output 5 5 10 2 2" xfId="42044" xr:uid="{00000000-0005-0000-0000-00003EA40000}"/>
    <cellStyle name="Output 5 5 10 3" xfId="42045" xr:uid="{00000000-0005-0000-0000-00003FA40000}"/>
    <cellStyle name="Output 5 5 11" xfId="42046" xr:uid="{00000000-0005-0000-0000-000040A40000}"/>
    <cellStyle name="Output 5 5 11 2" xfId="42047" xr:uid="{00000000-0005-0000-0000-000041A40000}"/>
    <cellStyle name="Output 5 5 11 2 2" xfId="42048" xr:uid="{00000000-0005-0000-0000-000042A40000}"/>
    <cellStyle name="Output 5 5 11 3" xfId="42049" xr:uid="{00000000-0005-0000-0000-000043A40000}"/>
    <cellStyle name="Output 5 5 12" xfId="42050" xr:uid="{00000000-0005-0000-0000-000044A40000}"/>
    <cellStyle name="Output 5 5 12 2" xfId="42051" xr:uid="{00000000-0005-0000-0000-000045A40000}"/>
    <cellStyle name="Output 5 5 12 2 2" xfId="42052" xr:uid="{00000000-0005-0000-0000-000046A40000}"/>
    <cellStyle name="Output 5 5 12 3" xfId="42053" xr:uid="{00000000-0005-0000-0000-000047A40000}"/>
    <cellStyle name="Output 5 5 13" xfId="42054" xr:uid="{00000000-0005-0000-0000-000048A40000}"/>
    <cellStyle name="Output 5 5 13 2" xfId="42055" xr:uid="{00000000-0005-0000-0000-000049A40000}"/>
    <cellStyle name="Output 5 5 13 2 2" xfId="42056" xr:uid="{00000000-0005-0000-0000-00004AA40000}"/>
    <cellStyle name="Output 5 5 13 3" xfId="42057" xr:uid="{00000000-0005-0000-0000-00004BA40000}"/>
    <cellStyle name="Output 5 5 14" xfId="42058" xr:uid="{00000000-0005-0000-0000-00004CA40000}"/>
    <cellStyle name="Output 5 5 14 2" xfId="42059" xr:uid="{00000000-0005-0000-0000-00004DA40000}"/>
    <cellStyle name="Output 5 5 14 2 2" xfId="42060" xr:uid="{00000000-0005-0000-0000-00004EA40000}"/>
    <cellStyle name="Output 5 5 14 3" xfId="42061" xr:uid="{00000000-0005-0000-0000-00004FA40000}"/>
    <cellStyle name="Output 5 5 15" xfId="42062" xr:uid="{00000000-0005-0000-0000-000050A40000}"/>
    <cellStyle name="Output 5 5 15 2" xfId="42063" xr:uid="{00000000-0005-0000-0000-000051A40000}"/>
    <cellStyle name="Output 5 5 15 2 2" xfId="42064" xr:uid="{00000000-0005-0000-0000-000052A40000}"/>
    <cellStyle name="Output 5 5 15 3" xfId="42065" xr:uid="{00000000-0005-0000-0000-000053A40000}"/>
    <cellStyle name="Output 5 5 16" xfId="42066" xr:uid="{00000000-0005-0000-0000-000054A40000}"/>
    <cellStyle name="Output 5 5 16 2" xfId="42067" xr:uid="{00000000-0005-0000-0000-000055A40000}"/>
    <cellStyle name="Output 5 5 16 2 2" xfId="42068" xr:uid="{00000000-0005-0000-0000-000056A40000}"/>
    <cellStyle name="Output 5 5 16 3" xfId="42069" xr:uid="{00000000-0005-0000-0000-000057A40000}"/>
    <cellStyle name="Output 5 5 17" xfId="42070" xr:uid="{00000000-0005-0000-0000-000058A40000}"/>
    <cellStyle name="Output 5 5 17 2" xfId="42071" xr:uid="{00000000-0005-0000-0000-000059A40000}"/>
    <cellStyle name="Output 5 5 17 2 2" xfId="42072" xr:uid="{00000000-0005-0000-0000-00005AA40000}"/>
    <cellStyle name="Output 5 5 17 3" xfId="42073" xr:uid="{00000000-0005-0000-0000-00005BA40000}"/>
    <cellStyle name="Output 5 5 18" xfId="42074" xr:uid="{00000000-0005-0000-0000-00005CA40000}"/>
    <cellStyle name="Output 5 5 18 2" xfId="42075" xr:uid="{00000000-0005-0000-0000-00005DA40000}"/>
    <cellStyle name="Output 5 5 18 2 2" xfId="42076" xr:uid="{00000000-0005-0000-0000-00005EA40000}"/>
    <cellStyle name="Output 5 5 18 3" xfId="42077" xr:uid="{00000000-0005-0000-0000-00005FA40000}"/>
    <cellStyle name="Output 5 5 19" xfId="42078" xr:uid="{00000000-0005-0000-0000-000060A40000}"/>
    <cellStyle name="Output 5 5 19 2" xfId="42079" xr:uid="{00000000-0005-0000-0000-000061A40000}"/>
    <cellStyle name="Output 5 5 19 2 2" xfId="42080" xr:uid="{00000000-0005-0000-0000-000062A40000}"/>
    <cellStyle name="Output 5 5 19 3" xfId="42081" xr:uid="{00000000-0005-0000-0000-000063A40000}"/>
    <cellStyle name="Output 5 5 2" xfId="42082" xr:uid="{00000000-0005-0000-0000-000064A40000}"/>
    <cellStyle name="Output 5 5 2 10" xfId="42083" xr:uid="{00000000-0005-0000-0000-000065A40000}"/>
    <cellStyle name="Output 5 5 2 10 2" xfId="42084" xr:uid="{00000000-0005-0000-0000-000066A40000}"/>
    <cellStyle name="Output 5 5 2 10 2 2" xfId="42085" xr:uid="{00000000-0005-0000-0000-000067A40000}"/>
    <cellStyle name="Output 5 5 2 10 3" xfId="42086" xr:uid="{00000000-0005-0000-0000-000068A40000}"/>
    <cellStyle name="Output 5 5 2 11" xfId="42087" xr:uid="{00000000-0005-0000-0000-000069A40000}"/>
    <cellStyle name="Output 5 5 2 11 2" xfId="42088" xr:uid="{00000000-0005-0000-0000-00006AA40000}"/>
    <cellStyle name="Output 5 5 2 11 2 2" xfId="42089" xr:uid="{00000000-0005-0000-0000-00006BA40000}"/>
    <cellStyle name="Output 5 5 2 11 3" xfId="42090" xr:uid="{00000000-0005-0000-0000-00006CA40000}"/>
    <cellStyle name="Output 5 5 2 12" xfId="42091" xr:uid="{00000000-0005-0000-0000-00006DA40000}"/>
    <cellStyle name="Output 5 5 2 12 2" xfId="42092" xr:uid="{00000000-0005-0000-0000-00006EA40000}"/>
    <cellStyle name="Output 5 5 2 12 2 2" xfId="42093" xr:uid="{00000000-0005-0000-0000-00006FA40000}"/>
    <cellStyle name="Output 5 5 2 12 3" xfId="42094" xr:uid="{00000000-0005-0000-0000-000070A40000}"/>
    <cellStyle name="Output 5 5 2 13" xfId="42095" xr:uid="{00000000-0005-0000-0000-000071A40000}"/>
    <cellStyle name="Output 5 5 2 13 2" xfId="42096" xr:uid="{00000000-0005-0000-0000-000072A40000}"/>
    <cellStyle name="Output 5 5 2 13 2 2" xfId="42097" xr:uid="{00000000-0005-0000-0000-000073A40000}"/>
    <cellStyle name="Output 5 5 2 13 3" xfId="42098" xr:uid="{00000000-0005-0000-0000-000074A40000}"/>
    <cellStyle name="Output 5 5 2 14" xfId="42099" xr:uid="{00000000-0005-0000-0000-000075A40000}"/>
    <cellStyle name="Output 5 5 2 14 2" xfId="42100" xr:uid="{00000000-0005-0000-0000-000076A40000}"/>
    <cellStyle name="Output 5 5 2 14 2 2" xfId="42101" xr:uid="{00000000-0005-0000-0000-000077A40000}"/>
    <cellStyle name="Output 5 5 2 14 3" xfId="42102" xr:uid="{00000000-0005-0000-0000-000078A40000}"/>
    <cellStyle name="Output 5 5 2 15" xfId="42103" xr:uid="{00000000-0005-0000-0000-000079A40000}"/>
    <cellStyle name="Output 5 5 2 15 2" xfId="42104" xr:uid="{00000000-0005-0000-0000-00007AA40000}"/>
    <cellStyle name="Output 5 5 2 15 2 2" xfId="42105" xr:uid="{00000000-0005-0000-0000-00007BA40000}"/>
    <cellStyle name="Output 5 5 2 15 3" xfId="42106" xr:uid="{00000000-0005-0000-0000-00007CA40000}"/>
    <cellStyle name="Output 5 5 2 16" xfId="42107" xr:uid="{00000000-0005-0000-0000-00007DA40000}"/>
    <cellStyle name="Output 5 5 2 16 2" xfId="42108" xr:uid="{00000000-0005-0000-0000-00007EA40000}"/>
    <cellStyle name="Output 5 5 2 16 2 2" xfId="42109" xr:uid="{00000000-0005-0000-0000-00007FA40000}"/>
    <cellStyle name="Output 5 5 2 16 3" xfId="42110" xr:uid="{00000000-0005-0000-0000-000080A40000}"/>
    <cellStyle name="Output 5 5 2 17" xfId="42111" xr:uid="{00000000-0005-0000-0000-000081A40000}"/>
    <cellStyle name="Output 5 5 2 17 2" xfId="42112" xr:uid="{00000000-0005-0000-0000-000082A40000}"/>
    <cellStyle name="Output 5 5 2 17 2 2" xfId="42113" xr:uid="{00000000-0005-0000-0000-000083A40000}"/>
    <cellStyle name="Output 5 5 2 17 3" xfId="42114" xr:uid="{00000000-0005-0000-0000-000084A40000}"/>
    <cellStyle name="Output 5 5 2 18" xfId="42115" xr:uid="{00000000-0005-0000-0000-000085A40000}"/>
    <cellStyle name="Output 5 5 2 18 2" xfId="42116" xr:uid="{00000000-0005-0000-0000-000086A40000}"/>
    <cellStyle name="Output 5 5 2 18 2 2" xfId="42117" xr:uid="{00000000-0005-0000-0000-000087A40000}"/>
    <cellStyle name="Output 5 5 2 18 3" xfId="42118" xr:uid="{00000000-0005-0000-0000-000088A40000}"/>
    <cellStyle name="Output 5 5 2 19" xfId="42119" xr:uid="{00000000-0005-0000-0000-000089A40000}"/>
    <cellStyle name="Output 5 5 2 19 2" xfId="42120" xr:uid="{00000000-0005-0000-0000-00008AA40000}"/>
    <cellStyle name="Output 5 5 2 19 2 2" xfId="42121" xr:uid="{00000000-0005-0000-0000-00008BA40000}"/>
    <cellStyle name="Output 5 5 2 19 3" xfId="42122" xr:uid="{00000000-0005-0000-0000-00008CA40000}"/>
    <cellStyle name="Output 5 5 2 2" xfId="42123" xr:uid="{00000000-0005-0000-0000-00008DA40000}"/>
    <cellStyle name="Output 5 5 2 2 2" xfId="42124" xr:uid="{00000000-0005-0000-0000-00008EA40000}"/>
    <cellStyle name="Output 5 5 2 2 2 2" xfId="42125" xr:uid="{00000000-0005-0000-0000-00008FA40000}"/>
    <cellStyle name="Output 5 5 2 2 2 3" xfId="42126" xr:uid="{00000000-0005-0000-0000-000090A40000}"/>
    <cellStyle name="Output 5 5 2 2 3" xfId="42127" xr:uid="{00000000-0005-0000-0000-000091A40000}"/>
    <cellStyle name="Output 5 5 2 2 3 2" xfId="42128" xr:uid="{00000000-0005-0000-0000-000092A40000}"/>
    <cellStyle name="Output 5 5 2 2 4" xfId="42129" xr:uid="{00000000-0005-0000-0000-000093A40000}"/>
    <cellStyle name="Output 5 5 2 20" xfId="42130" xr:uid="{00000000-0005-0000-0000-000094A40000}"/>
    <cellStyle name="Output 5 5 2 20 2" xfId="42131" xr:uid="{00000000-0005-0000-0000-000095A40000}"/>
    <cellStyle name="Output 5 5 2 20 2 2" xfId="42132" xr:uid="{00000000-0005-0000-0000-000096A40000}"/>
    <cellStyle name="Output 5 5 2 20 3" xfId="42133" xr:uid="{00000000-0005-0000-0000-000097A40000}"/>
    <cellStyle name="Output 5 5 2 21" xfId="42134" xr:uid="{00000000-0005-0000-0000-000098A40000}"/>
    <cellStyle name="Output 5 5 2 21 2" xfId="42135" xr:uid="{00000000-0005-0000-0000-000099A40000}"/>
    <cellStyle name="Output 5 5 2 22" xfId="42136" xr:uid="{00000000-0005-0000-0000-00009AA40000}"/>
    <cellStyle name="Output 5 5 2 23" xfId="42137" xr:uid="{00000000-0005-0000-0000-00009BA40000}"/>
    <cellStyle name="Output 5 5 2 3" xfId="42138" xr:uid="{00000000-0005-0000-0000-00009CA40000}"/>
    <cellStyle name="Output 5 5 2 3 2" xfId="42139" xr:uid="{00000000-0005-0000-0000-00009DA40000}"/>
    <cellStyle name="Output 5 5 2 3 2 2" xfId="42140" xr:uid="{00000000-0005-0000-0000-00009EA40000}"/>
    <cellStyle name="Output 5 5 2 3 3" xfId="42141" xr:uid="{00000000-0005-0000-0000-00009FA40000}"/>
    <cellStyle name="Output 5 5 2 3 4" xfId="42142" xr:uid="{00000000-0005-0000-0000-0000A0A40000}"/>
    <cellStyle name="Output 5 5 2 4" xfId="42143" xr:uid="{00000000-0005-0000-0000-0000A1A40000}"/>
    <cellStyle name="Output 5 5 2 4 2" xfId="42144" xr:uid="{00000000-0005-0000-0000-0000A2A40000}"/>
    <cellStyle name="Output 5 5 2 4 2 2" xfId="42145" xr:uid="{00000000-0005-0000-0000-0000A3A40000}"/>
    <cellStyle name="Output 5 5 2 4 3" xfId="42146" xr:uid="{00000000-0005-0000-0000-0000A4A40000}"/>
    <cellStyle name="Output 5 5 2 4 4" xfId="42147" xr:uid="{00000000-0005-0000-0000-0000A5A40000}"/>
    <cellStyle name="Output 5 5 2 5" xfId="42148" xr:uid="{00000000-0005-0000-0000-0000A6A40000}"/>
    <cellStyle name="Output 5 5 2 5 2" xfId="42149" xr:uid="{00000000-0005-0000-0000-0000A7A40000}"/>
    <cellStyle name="Output 5 5 2 5 2 2" xfId="42150" xr:uid="{00000000-0005-0000-0000-0000A8A40000}"/>
    <cellStyle name="Output 5 5 2 5 3" xfId="42151" xr:uid="{00000000-0005-0000-0000-0000A9A40000}"/>
    <cellStyle name="Output 5 5 2 6" xfId="42152" xr:uid="{00000000-0005-0000-0000-0000AAA40000}"/>
    <cellStyle name="Output 5 5 2 6 2" xfId="42153" xr:uid="{00000000-0005-0000-0000-0000ABA40000}"/>
    <cellStyle name="Output 5 5 2 6 2 2" xfId="42154" xr:uid="{00000000-0005-0000-0000-0000ACA40000}"/>
    <cellStyle name="Output 5 5 2 6 3" xfId="42155" xr:uid="{00000000-0005-0000-0000-0000ADA40000}"/>
    <cellStyle name="Output 5 5 2 7" xfId="42156" xr:uid="{00000000-0005-0000-0000-0000AEA40000}"/>
    <cellStyle name="Output 5 5 2 7 2" xfId="42157" xr:uid="{00000000-0005-0000-0000-0000AFA40000}"/>
    <cellStyle name="Output 5 5 2 7 2 2" xfId="42158" xr:uid="{00000000-0005-0000-0000-0000B0A40000}"/>
    <cellStyle name="Output 5 5 2 7 3" xfId="42159" xr:uid="{00000000-0005-0000-0000-0000B1A40000}"/>
    <cellStyle name="Output 5 5 2 8" xfId="42160" xr:uid="{00000000-0005-0000-0000-0000B2A40000}"/>
    <cellStyle name="Output 5 5 2 8 2" xfId="42161" xr:uid="{00000000-0005-0000-0000-0000B3A40000}"/>
    <cellStyle name="Output 5 5 2 8 2 2" xfId="42162" xr:uid="{00000000-0005-0000-0000-0000B4A40000}"/>
    <cellStyle name="Output 5 5 2 8 3" xfId="42163" xr:uid="{00000000-0005-0000-0000-0000B5A40000}"/>
    <cellStyle name="Output 5 5 2 9" xfId="42164" xr:uid="{00000000-0005-0000-0000-0000B6A40000}"/>
    <cellStyle name="Output 5 5 2 9 2" xfId="42165" xr:uid="{00000000-0005-0000-0000-0000B7A40000}"/>
    <cellStyle name="Output 5 5 2 9 2 2" xfId="42166" xr:uid="{00000000-0005-0000-0000-0000B8A40000}"/>
    <cellStyle name="Output 5 5 2 9 3" xfId="42167" xr:uid="{00000000-0005-0000-0000-0000B9A40000}"/>
    <cellStyle name="Output 5 5 20" xfId="42168" xr:uid="{00000000-0005-0000-0000-0000BAA40000}"/>
    <cellStyle name="Output 5 5 20 2" xfId="42169" xr:uid="{00000000-0005-0000-0000-0000BBA40000}"/>
    <cellStyle name="Output 5 5 20 2 2" xfId="42170" xr:uid="{00000000-0005-0000-0000-0000BCA40000}"/>
    <cellStyle name="Output 5 5 20 3" xfId="42171" xr:uid="{00000000-0005-0000-0000-0000BDA40000}"/>
    <cellStyle name="Output 5 5 21" xfId="42172" xr:uid="{00000000-0005-0000-0000-0000BEA40000}"/>
    <cellStyle name="Output 5 5 21 2" xfId="42173" xr:uid="{00000000-0005-0000-0000-0000BFA40000}"/>
    <cellStyle name="Output 5 5 21 2 2" xfId="42174" xr:uid="{00000000-0005-0000-0000-0000C0A40000}"/>
    <cellStyle name="Output 5 5 21 3" xfId="42175" xr:uid="{00000000-0005-0000-0000-0000C1A40000}"/>
    <cellStyle name="Output 5 5 22" xfId="42176" xr:uid="{00000000-0005-0000-0000-0000C2A40000}"/>
    <cellStyle name="Output 5 5 22 2" xfId="42177" xr:uid="{00000000-0005-0000-0000-0000C3A40000}"/>
    <cellStyle name="Output 5 5 23" xfId="42178" xr:uid="{00000000-0005-0000-0000-0000C4A40000}"/>
    <cellStyle name="Output 5 5 24" xfId="42179" xr:uid="{00000000-0005-0000-0000-0000C5A40000}"/>
    <cellStyle name="Output 5 5 3" xfId="42180" xr:uid="{00000000-0005-0000-0000-0000C6A40000}"/>
    <cellStyle name="Output 5 5 3 2" xfId="42181" xr:uid="{00000000-0005-0000-0000-0000C7A40000}"/>
    <cellStyle name="Output 5 5 3 2 2" xfId="42182" xr:uid="{00000000-0005-0000-0000-0000C8A40000}"/>
    <cellStyle name="Output 5 5 3 2 3" xfId="42183" xr:uid="{00000000-0005-0000-0000-0000C9A40000}"/>
    <cellStyle name="Output 5 5 3 3" xfId="42184" xr:uid="{00000000-0005-0000-0000-0000CAA40000}"/>
    <cellStyle name="Output 5 5 3 3 2" xfId="42185" xr:uid="{00000000-0005-0000-0000-0000CBA40000}"/>
    <cellStyle name="Output 5 5 3 4" xfId="42186" xr:uid="{00000000-0005-0000-0000-0000CCA40000}"/>
    <cellStyle name="Output 5 5 4" xfId="42187" xr:uid="{00000000-0005-0000-0000-0000CDA40000}"/>
    <cellStyle name="Output 5 5 4 2" xfId="42188" xr:uid="{00000000-0005-0000-0000-0000CEA40000}"/>
    <cellStyle name="Output 5 5 4 2 2" xfId="42189" xr:uid="{00000000-0005-0000-0000-0000CFA40000}"/>
    <cellStyle name="Output 5 5 4 3" xfId="42190" xr:uid="{00000000-0005-0000-0000-0000D0A40000}"/>
    <cellStyle name="Output 5 5 4 4" xfId="42191" xr:uid="{00000000-0005-0000-0000-0000D1A40000}"/>
    <cellStyle name="Output 5 5 5" xfId="42192" xr:uid="{00000000-0005-0000-0000-0000D2A40000}"/>
    <cellStyle name="Output 5 5 5 2" xfId="42193" xr:uid="{00000000-0005-0000-0000-0000D3A40000}"/>
    <cellStyle name="Output 5 5 5 2 2" xfId="42194" xr:uid="{00000000-0005-0000-0000-0000D4A40000}"/>
    <cellStyle name="Output 5 5 5 3" xfId="42195" xr:uid="{00000000-0005-0000-0000-0000D5A40000}"/>
    <cellStyle name="Output 5 5 5 4" xfId="42196" xr:uid="{00000000-0005-0000-0000-0000D6A40000}"/>
    <cellStyle name="Output 5 5 6" xfId="42197" xr:uid="{00000000-0005-0000-0000-0000D7A40000}"/>
    <cellStyle name="Output 5 5 6 2" xfId="42198" xr:uid="{00000000-0005-0000-0000-0000D8A40000}"/>
    <cellStyle name="Output 5 5 6 2 2" xfId="42199" xr:uid="{00000000-0005-0000-0000-0000D9A40000}"/>
    <cellStyle name="Output 5 5 6 3" xfId="42200" xr:uid="{00000000-0005-0000-0000-0000DAA40000}"/>
    <cellStyle name="Output 5 5 7" xfId="42201" xr:uid="{00000000-0005-0000-0000-0000DBA40000}"/>
    <cellStyle name="Output 5 5 7 2" xfId="42202" xr:uid="{00000000-0005-0000-0000-0000DCA40000}"/>
    <cellStyle name="Output 5 5 7 2 2" xfId="42203" xr:uid="{00000000-0005-0000-0000-0000DDA40000}"/>
    <cellStyle name="Output 5 5 7 3" xfId="42204" xr:uid="{00000000-0005-0000-0000-0000DEA40000}"/>
    <cellStyle name="Output 5 5 8" xfId="42205" xr:uid="{00000000-0005-0000-0000-0000DFA40000}"/>
    <cellStyle name="Output 5 5 8 2" xfId="42206" xr:uid="{00000000-0005-0000-0000-0000E0A40000}"/>
    <cellStyle name="Output 5 5 8 2 2" xfId="42207" xr:uid="{00000000-0005-0000-0000-0000E1A40000}"/>
    <cellStyle name="Output 5 5 8 3" xfId="42208" xr:uid="{00000000-0005-0000-0000-0000E2A40000}"/>
    <cellStyle name="Output 5 5 9" xfId="42209" xr:uid="{00000000-0005-0000-0000-0000E3A40000}"/>
    <cellStyle name="Output 5 5 9 2" xfId="42210" xr:uid="{00000000-0005-0000-0000-0000E4A40000}"/>
    <cellStyle name="Output 5 5 9 2 2" xfId="42211" xr:uid="{00000000-0005-0000-0000-0000E5A40000}"/>
    <cellStyle name="Output 5 5 9 3" xfId="42212" xr:uid="{00000000-0005-0000-0000-0000E6A40000}"/>
    <cellStyle name="Output 5 6" xfId="42213" xr:uid="{00000000-0005-0000-0000-0000E7A40000}"/>
    <cellStyle name="Output 5 6 10" xfId="42214" xr:uid="{00000000-0005-0000-0000-0000E8A40000}"/>
    <cellStyle name="Output 5 6 10 2" xfId="42215" xr:uid="{00000000-0005-0000-0000-0000E9A40000}"/>
    <cellStyle name="Output 5 6 10 2 2" xfId="42216" xr:uid="{00000000-0005-0000-0000-0000EAA40000}"/>
    <cellStyle name="Output 5 6 10 3" xfId="42217" xr:uid="{00000000-0005-0000-0000-0000EBA40000}"/>
    <cellStyle name="Output 5 6 11" xfId="42218" xr:uid="{00000000-0005-0000-0000-0000ECA40000}"/>
    <cellStyle name="Output 5 6 11 2" xfId="42219" xr:uid="{00000000-0005-0000-0000-0000EDA40000}"/>
    <cellStyle name="Output 5 6 11 2 2" xfId="42220" xr:uid="{00000000-0005-0000-0000-0000EEA40000}"/>
    <cellStyle name="Output 5 6 11 3" xfId="42221" xr:uid="{00000000-0005-0000-0000-0000EFA40000}"/>
    <cellStyle name="Output 5 6 12" xfId="42222" xr:uid="{00000000-0005-0000-0000-0000F0A40000}"/>
    <cellStyle name="Output 5 6 12 2" xfId="42223" xr:uid="{00000000-0005-0000-0000-0000F1A40000}"/>
    <cellStyle name="Output 5 6 12 2 2" xfId="42224" xr:uid="{00000000-0005-0000-0000-0000F2A40000}"/>
    <cellStyle name="Output 5 6 12 3" xfId="42225" xr:uid="{00000000-0005-0000-0000-0000F3A40000}"/>
    <cellStyle name="Output 5 6 13" xfId="42226" xr:uid="{00000000-0005-0000-0000-0000F4A40000}"/>
    <cellStyle name="Output 5 6 13 2" xfId="42227" xr:uid="{00000000-0005-0000-0000-0000F5A40000}"/>
    <cellStyle name="Output 5 6 13 2 2" xfId="42228" xr:uid="{00000000-0005-0000-0000-0000F6A40000}"/>
    <cellStyle name="Output 5 6 13 3" xfId="42229" xr:uid="{00000000-0005-0000-0000-0000F7A40000}"/>
    <cellStyle name="Output 5 6 14" xfId="42230" xr:uid="{00000000-0005-0000-0000-0000F8A40000}"/>
    <cellStyle name="Output 5 6 14 2" xfId="42231" xr:uid="{00000000-0005-0000-0000-0000F9A40000}"/>
    <cellStyle name="Output 5 6 14 2 2" xfId="42232" xr:uid="{00000000-0005-0000-0000-0000FAA40000}"/>
    <cellStyle name="Output 5 6 14 3" xfId="42233" xr:uid="{00000000-0005-0000-0000-0000FBA40000}"/>
    <cellStyle name="Output 5 6 15" xfId="42234" xr:uid="{00000000-0005-0000-0000-0000FCA40000}"/>
    <cellStyle name="Output 5 6 15 2" xfId="42235" xr:uid="{00000000-0005-0000-0000-0000FDA40000}"/>
    <cellStyle name="Output 5 6 15 2 2" xfId="42236" xr:uid="{00000000-0005-0000-0000-0000FEA40000}"/>
    <cellStyle name="Output 5 6 15 3" xfId="42237" xr:uid="{00000000-0005-0000-0000-0000FFA40000}"/>
    <cellStyle name="Output 5 6 16" xfId="42238" xr:uid="{00000000-0005-0000-0000-000000A50000}"/>
    <cellStyle name="Output 5 6 16 2" xfId="42239" xr:uid="{00000000-0005-0000-0000-000001A50000}"/>
    <cellStyle name="Output 5 6 16 2 2" xfId="42240" xr:uid="{00000000-0005-0000-0000-000002A50000}"/>
    <cellStyle name="Output 5 6 16 3" xfId="42241" xr:uid="{00000000-0005-0000-0000-000003A50000}"/>
    <cellStyle name="Output 5 6 17" xfId="42242" xr:uid="{00000000-0005-0000-0000-000004A50000}"/>
    <cellStyle name="Output 5 6 17 2" xfId="42243" xr:uid="{00000000-0005-0000-0000-000005A50000}"/>
    <cellStyle name="Output 5 6 17 2 2" xfId="42244" xr:uid="{00000000-0005-0000-0000-000006A50000}"/>
    <cellStyle name="Output 5 6 17 3" xfId="42245" xr:uid="{00000000-0005-0000-0000-000007A50000}"/>
    <cellStyle name="Output 5 6 18" xfId="42246" xr:uid="{00000000-0005-0000-0000-000008A50000}"/>
    <cellStyle name="Output 5 6 18 2" xfId="42247" xr:uid="{00000000-0005-0000-0000-000009A50000}"/>
    <cellStyle name="Output 5 6 18 2 2" xfId="42248" xr:uid="{00000000-0005-0000-0000-00000AA50000}"/>
    <cellStyle name="Output 5 6 18 3" xfId="42249" xr:uid="{00000000-0005-0000-0000-00000BA50000}"/>
    <cellStyle name="Output 5 6 19" xfId="42250" xr:uid="{00000000-0005-0000-0000-00000CA50000}"/>
    <cellStyle name="Output 5 6 19 2" xfId="42251" xr:uid="{00000000-0005-0000-0000-00000DA50000}"/>
    <cellStyle name="Output 5 6 19 2 2" xfId="42252" xr:uid="{00000000-0005-0000-0000-00000EA50000}"/>
    <cellStyle name="Output 5 6 19 3" xfId="42253" xr:uid="{00000000-0005-0000-0000-00000FA50000}"/>
    <cellStyle name="Output 5 6 2" xfId="42254" xr:uid="{00000000-0005-0000-0000-000010A50000}"/>
    <cellStyle name="Output 5 6 2 2" xfId="42255" xr:uid="{00000000-0005-0000-0000-000011A50000}"/>
    <cellStyle name="Output 5 6 2 2 2" xfId="42256" xr:uid="{00000000-0005-0000-0000-000012A50000}"/>
    <cellStyle name="Output 5 6 2 2 3" xfId="42257" xr:uid="{00000000-0005-0000-0000-000013A50000}"/>
    <cellStyle name="Output 5 6 2 3" xfId="42258" xr:uid="{00000000-0005-0000-0000-000014A50000}"/>
    <cellStyle name="Output 5 6 2 3 2" xfId="42259" xr:uid="{00000000-0005-0000-0000-000015A50000}"/>
    <cellStyle name="Output 5 6 2 4" xfId="42260" xr:uid="{00000000-0005-0000-0000-000016A50000}"/>
    <cellStyle name="Output 5 6 20" xfId="42261" xr:uid="{00000000-0005-0000-0000-000017A50000}"/>
    <cellStyle name="Output 5 6 20 2" xfId="42262" xr:uid="{00000000-0005-0000-0000-000018A50000}"/>
    <cellStyle name="Output 5 6 20 2 2" xfId="42263" xr:uid="{00000000-0005-0000-0000-000019A50000}"/>
    <cellStyle name="Output 5 6 20 3" xfId="42264" xr:uid="{00000000-0005-0000-0000-00001AA50000}"/>
    <cellStyle name="Output 5 6 21" xfId="42265" xr:uid="{00000000-0005-0000-0000-00001BA50000}"/>
    <cellStyle name="Output 5 6 21 2" xfId="42266" xr:uid="{00000000-0005-0000-0000-00001CA50000}"/>
    <cellStyle name="Output 5 6 22" xfId="42267" xr:uid="{00000000-0005-0000-0000-00001DA50000}"/>
    <cellStyle name="Output 5 6 23" xfId="42268" xr:uid="{00000000-0005-0000-0000-00001EA50000}"/>
    <cellStyle name="Output 5 6 3" xfId="42269" xr:uid="{00000000-0005-0000-0000-00001FA50000}"/>
    <cellStyle name="Output 5 6 3 2" xfId="42270" xr:uid="{00000000-0005-0000-0000-000020A50000}"/>
    <cellStyle name="Output 5 6 3 2 2" xfId="42271" xr:uid="{00000000-0005-0000-0000-000021A50000}"/>
    <cellStyle name="Output 5 6 3 3" xfId="42272" xr:uid="{00000000-0005-0000-0000-000022A50000}"/>
    <cellStyle name="Output 5 6 3 4" xfId="42273" xr:uid="{00000000-0005-0000-0000-000023A50000}"/>
    <cellStyle name="Output 5 6 4" xfId="42274" xr:uid="{00000000-0005-0000-0000-000024A50000}"/>
    <cellStyle name="Output 5 6 4 2" xfId="42275" xr:uid="{00000000-0005-0000-0000-000025A50000}"/>
    <cellStyle name="Output 5 6 4 2 2" xfId="42276" xr:uid="{00000000-0005-0000-0000-000026A50000}"/>
    <cellStyle name="Output 5 6 4 3" xfId="42277" xr:uid="{00000000-0005-0000-0000-000027A50000}"/>
    <cellStyle name="Output 5 6 4 4" xfId="42278" xr:uid="{00000000-0005-0000-0000-000028A50000}"/>
    <cellStyle name="Output 5 6 5" xfId="42279" xr:uid="{00000000-0005-0000-0000-000029A50000}"/>
    <cellStyle name="Output 5 6 5 2" xfId="42280" xr:uid="{00000000-0005-0000-0000-00002AA50000}"/>
    <cellStyle name="Output 5 6 5 2 2" xfId="42281" xr:uid="{00000000-0005-0000-0000-00002BA50000}"/>
    <cellStyle name="Output 5 6 5 3" xfId="42282" xr:uid="{00000000-0005-0000-0000-00002CA50000}"/>
    <cellStyle name="Output 5 6 6" xfId="42283" xr:uid="{00000000-0005-0000-0000-00002DA50000}"/>
    <cellStyle name="Output 5 6 6 2" xfId="42284" xr:uid="{00000000-0005-0000-0000-00002EA50000}"/>
    <cellStyle name="Output 5 6 6 2 2" xfId="42285" xr:uid="{00000000-0005-0000-0000-00002FA50000}"/>
    <cellStyle name="Output 5 6 6 3" xfId="42286" xr:uid="{00000000-0005-0000-0000-000030A50000}"/>
    <cellStyle name="Output 5 6 7" xfId="42287" xr:uid="{00000000-0005-0000-0000-000031A50000}"/>
    <cellStyle name="Output 5 6 7 2" xfId="42288" xr:uid="{00000000-0005-0000-0000-000032A50000}"/>
    <cellStyle name="Output 5 6 7 2 2" xfId="42289" xr:uid="{00000000-0005-0000-0000-000033A50000}"/>
    <cellStyle name="Output 5 6 7 3" xfId="42290" xr:uid="{00000000-0005-0000-0000-000034A50000}"/>
    <cellStyle name="Output 5 6 8" xfId="42291" xr:uid="{00000000-0005-0000-0000-000035A50000}"/>
    <cellStyle name="Output 5 6 8 2" xfId="42292" xr:uid="{00000000-0005-0000-0000-000036A50000}"/>
    <cellStyle name="Output 5 6 8 2 2" xfId="42293" xr:uid="{00000000-0005-0000-0000-000037A50000}"/>
    <cellStyle name="Output 5 6 8 3" xfId="42294" xr:uid="{00000000-0005-0000-0000-000038A50000}"/>
    <cellStyle name="Output 5 6 9" xfId="42295" xr:uid="{00000000-0005-0000-0000-000039A50000}"/>
    <cellStyle name="Output 5 6 9 2" xfId="42296" xr:uid="{00000000-0005-0000-0000-00003AA50000}"/>
    <cellStyle name="Output 5 6 9 2 2" xfId="42297" xr:uid="{00000000-0005-0000-0000-00003BA50000}"/>
    <cellStyle name="Output 5 6 9 3" xfId="42298" xr:uid="{00000000-0005-0000-0000-00003CA50000}"/>
    <cellStyle name="Output 5 7" xfId="42299" xr:uid="{00000000-0005-0000-0000-00003DA50000}"/>
    <cellStyle name="Output 5 7 2" xfId="42300" xr:uid="{00000000-0005-0000-0000-00003EA50000}"/>
    <cellStyle name="Output 5 7 2 2" xfId="42301" xr:uid="{00000000-0005-0000-0000-00003FA50000}"/>
    <cellStyle name="Output 5 7 2 3" xfId="42302" xr:uid="{00000000-0005-0000-0000-000040A50000}"/>
    <cellStyle name="Output 5 7 3" xfId="42303" xr:uid="{00000000-0005-0000-0000-000041A50000}"/>
    <cellStyle name="Output 5 7 3 2" xfId="42304" xr:uid="{00000000-0005-0000-0000-000042A50000}"/>
    <cellStyle name="Output 5 7 4" xfId="42305" xr:uid="{00000000-0005-0000-0000-000043A50000}"/>
    <cellStyle name="Output 5 8" xfId="42306" xr:uid="{00000000-0005-0000-0000-000044A50000}"/>
    <cellStyle name="Output 5 8 2" xfId="42307" xr:uid="{00000000-0005-0000-0000-000045A50000}"/>
    <cellStyle name="Output 5 8 2 2" xfId="42308" xr:uid="{00000000-0005-0000-0000-000046A50000}"/>
    <cellStyle name="Output 5 8 2 3" xfId="42309" xr:uid="{00000000-0005-0000-0000-000047A50000}"/>
    <cellStyle name="Output 5 8 3" xfId="42310" xr:uid="{00000000-0005-0000-0000-000048A50000}"/>
    <cellStyle name="Output 5 8 4" xfId="42311" xr:uid="{00000000-0005-0000-0000-000049A50000}"/>
    <cellStyle name="Output 5 9" xfId="42312" xr:uid="{00000000-0005-0000-0000-00004AA50000}"/>
    <cellStyle name="Output 5 9 2" xfId="42313" xr:uid="{00000000-0005-0000-0000-00004BA50000}"/>
    <cellStyle name="Output 5 9 2 2" xfId="42314" xr:uid="{00000000-0005-0000-0000-00004CA50000}"/>
    <cellStyle name="Output 5 9 3" xfId="42315" xr:uid="{00000000-0005-0000-0000-00004DA50000}"/>
    <cellStyle name="Output 5 9 4" xfId="42316" xr:uid="{00000000-0005-0000-0000-00004EA50000}"/>
    <cellStyle name="Output 6" xfId="42317" xr:uid="{00000000-0005-0000-0000-00004FA50000}"/>
    <cellStyle name="Output 6 10" xfId="42318" xr:uid="{00000000-0005-0000-0000-000050A50000}"/>
    <cellStyle name="Output 6 10 2" xfId="42319" xr:uid="{00000000-0005-0000-0000-000051A50000}"/>
    <cellStyle name="Output 6 10 2 2" xfId="42320" xr:uid="{00000000-0005-0000-0000-000052A50000}"/>
    <cellStyle name="Output 6 10 3" xfId="42321" xr:uid="{00000000-0005-0000-0000-000053A50000}"/>
    <cellStyle name="Output 6 11" xfId="42322" xr:uid="{00000000-0005-0000-0000-000054A50000}"/>
    <cellStyle name="Output 6 11 2" xfId="42323" xr:uid="{00000000-0005-0000-0000-000055A50000}"/>
    <cellStyle name="Output 6 11 2 2" xfId="42324" xr:uid="{00000000-0005-0000-0000-000056A50000}"/>
    <cellStyle name="Output 6 11 3" xfId="42325" xr:uid="{00000000-0005-0000-0000-000057A50000}"/>
    <cellStyle name="Output 6 12" xfId="42326" xr:uid="{00000000-0005-0000-0000-000058A50000}"/>
    <cellStyle name="Output 6 12 2" xfId="42327" xr:uid="{00000000-0005-0000-0000-000059A50000}"/>
    <cellStyle name="Output 6 12 2 2" xfId="42328" xr:uid="{00000000-0005-0000-0000-00005AA50000}"/>
    <cellStyle name="Output 6 12 3" xfId="42329" xr:uid="{00000000-0005-0000-0000-00005BA50000}"/>
    <cellStyle name="Output 6 13" xfId="42330" xr:uid="{00000000-0005-0000-0000-00005CA50000}"/>
    <cellStyle name="Output 6 13 2" xfId="42331" xr:uid="{00000000-0005-0000-0000-00005DA50000}"/>
    <cellStyle name="Output 6 13 2 2" xfId="42332" xr:uid="{00000000-0005-0000-0000-00005EA50000}"/>
    <cellStyle name="Output 6 13 3" xfId="42333" xr:uid="{00000000-0005-0000-0000-00005FA50000}"/>
    <cellStyle name="Output 6 14" xfId="42334" xr:uid="{00000000-0005-0000-0000-000060A50000}"/>
    <cellStyle name="Output 6 14 2" xfId="42335" xr:uid="{00000000-0005-0000-0000-000061A50000}"/>
    <cellStyle name="Output 6 14 2 2" xfId="42336" xr:uid="{00000000-0005-0000-0000-000062A50000}"/>
    <cellStyle name="Output 6 14 3" xfId="42337" xr:uid="{00000000-0005-0000-0000-000063A50000}"/>
    <cellStyle name="Output 6 15" xfId="42338" xr:uid="{00000000-0005-0000-0000-000064A50000}"/>
    <cellStyle name="Output 6 15 2" xfId="42339" xr:uid="{00000000-0005-0000-0000-000065A50000}"/>
    <cellStyle name="Output 6 15 2 2" xfId="42340" xr:uid="{00000000-0005-0000-0000-000066A50000}"/>
    <cellStyle name="Output 6 15 3" xfId="42341" xr:uid="{00000000-0005-0000-0000-000067A50000}"/>
    <cellStyle name="Output 6 16" xfId="42342" xr:uid="{00000000-0005-0000-0000-000068A50000}"/>
    <cellStyle name="Output 6 16 2" xfId="42343" xr:uid="{00000000-0005-0000-0000-000069A50000}"/>
    <cellStyle name="Output 6 16 2 2" xfId="42344" xr:uid="{00000000-0005-0000-0000-00006AA50000}"/>
    <cellStyle name="Output 6 16 3" xfId="42345" xr:uid="{00000000-0005-0000-0000-00006BA50000}"/>
    <cellStyle name="Output 6 17" xfId="42346" xr:uid="{00000000-0005-0000-0000-00006CA50000}"/>
    <cellStyle name="Output 6 17 2" xfId="42347" xr:uid="{00000000-0005-0000-0000-00006DA50000}"/>
    <cellStyle name="Output 6 17 2 2" xfId="42348" xr:uid="{00000000-0005-0000-0000-00006EA50000}"/>
    <cellStyle name="Output 6 17 3" xfId="42349" xr:uid="{00000000-0005-0000-0000-00006FA50000}"/>
    <cellStyle name="Output 6 18" xfId="42350" xr:uid="{00000000-0005-0000-0000-000070A50000}"/>
    <cellStyle name="Output 6 18 2" xfId="42351" xr:uid="{00000000-0005-0000-0000-000071A50000}"/>
    <cellStyle name="Output 6 18 2 2" xfId="42352" xr:uid="{00000000-0005-0000-0000-000072A50000}"/>
    <cellStyle name="Output 6 18 3" xfId="42353" xr:uid="{00000000-0005-0000-0000-000073A50000}"/>
    <cellStyle name="Output 6 19" xfId="42354" xr:uid="{00000000-0005-0000-0000-000074A50000}"/>
    <cellStyle name="Output 6 19 2" xfId="42355" xr:uid="{00000000-0005-0000-0000-000075A50000}"/>
    <cellStyle name="Output 6 19 2 2" xfId="42356" xr:uid="{00000000-0005-0000-0000-000076A50000}"/>
    <cellStyle name="Output 6 19 3" xfId="42357" xr:uid="{00000000-0005-0000-0000-000077A50000}"/>
    <cellStyle name="Output 6 2" xfId="42358" xr:uid="{00000000-0005-0000-0000-000078A50000}"/>
    <cellStyle name="Output 6 2 10" xfId="42359" xr:uid="{00000000-0005-0000-0000-000079A50000}"/>
    <cellStyle name="Output 6 2 10 2" xfId="42360" xr:uid="{00000000-0005-0000-0000-00007AA50000}"/>
    <cellStyle name="Output 6 2 10 2 2" xfId="42361" xr:uid="{00000000-0005-0000-0000-00007BA50000}"/>
    <cellStyle name="Output 6 2 10 3" xfId="42362" xr:uid="{00000000-0005-0000-0000-00007CA50000}"/>
    <cellStyle name="Output 6 2 11" xfId="42363" xr:uid="{00000000-0005-0000-0000-00007DA50000}"/>
    <cellStyle name="Output 6 2 11 2" xfId="42364" xr:uid="{00000000-0005-0000-0000-00007EA50000}"/>
    <cellStyle name="Output 6 2 11 2 2" xfId="42365" xr:uid="{00000000-0005-0000-0000-00007FA50000}"/>
    <cellStyle name="Output 6 2 11 3" xfId="42366" xr:uid="{00000000-0005-0000-0000-000080A50000}"/>
    <cellStyle name="Output 6 2 12" xfId="42367" xr:uid="{00000000-0005-0000-0000-000081A50000}"/>
    <cellStyle name="Output 6 2 12 2" xfId="42368" xr:uid="{00000000-0005-0000-0000-000082A50000}"/>
    <cellStyle name="Output 6 2 12 2 2" xfId="42369" xr:uid="{00000000-0005-0000-0000-000083A50000}"/>
    <cellStyle name="Output 6 2 12 3" xfId="42370" xr:uid="{00000000-0005-0000-0000-000084A50000}"/>
    <cellStyle name="Output 6 2 13" xfId="42371" xr:uid="{00000000-0005-0000-0000-000085A50000}"/>
    <cellStyle name="Output 6 2 13 2" xfId="42372" xr:uid="{00000000-0005-0000-0000-000086A50000}"/>
    <cellStyle name="Output 6 2 13 2 2" xfId="42373" xr:uid="{00000000-0005-0000-0000-000087A50000}"/>
    <cellStyle name="Output 6 2 13 3" xfId="42374" xr:uid="{00000000-0005-0000-0000-000088A50000}"/>
    <cellStyle name="Output 6 2 14" xfId="42375" xr:uid="{00000000-0005-0000-0000-000089A50000}"/>
    <cellStyle name="Output 6 2 14 2" xfId="42376" xr:uid="{00000000-0005-0000-0000-00008AA50000}"/>
    <cellStyle name="Output 6 2 14 2 2" xfId="42377" xr:uid="{00000000-0005-0000-0000-00008BA50000}"/>
    <cellStyle name="Output 6 2 14 3" xfId="42378" xr:uid="{00000000-0005-0000-0000-00008CA50000}"/>
    <cellStyle name="Output 6 2 15" xfId="42379" xr:uid="{00000000-0005-0000-0000-00008DA50000}"/>
    <cellStyle name="Output 6 2 15 2" xfId="42380" xr:uid="{00000000-0005-0000-0000-00008EA50000}"/>
    <cellStyle name="Output 6 2 15 2 2" xfId="42381" xr:uid="{00000000-0005-0000-0000-00008FA50000}"/>
    <cellStyle name="Output 6 2 15 3" xfId="42382" xr:uid="{00000000-0005-0000-0000-000090A50000}"/>
    <cellStyle name="Output 6 2 16" xfId="42383" xr:uid="{00000000-0005-0000-0000-000091A50000}"/>
    <cellStyle name="Output 6 2 16 2" xfId="42384" xr:uid="{00000000-0005-0000-0000-000092A50000}"/>
    <cellStyle name="Output 6 2 16 2 2" xfId="42385" xr:uid="{00000000-0005-0000-0000-000093A50000}"/>
    <cellStyle name="Output 6 2 16 3" xfId="42386" xr:uid="{00000000-0005-0000-0000-000094A50000}"/>
    <cellStyle name="Output 6 2 17" xfId="42387" xr:uid="{00000000-0005-0000-0000-000095A50000}"/>
    <cellStyle name="Output 6 2 17 2" xfId="42388" xr:uid="{00000000-0005-0000-0000-000096A50000}"/>
    <cellStyle name="Output 6 2 17 2 2" xfId="42389" xr:uid="{00000000-0005-0000-0000-000097A50000}"/>
    <cellStyle name="Output 6 2 17 3" xfId="42390" xr:uid="{00000000-0005-0000-0000-000098A50000}"/>
    <cellStyle name="Output 6 2 18" xfId="42391" xr:uid="{00000000-0005-0000-0000-000099A50000}"/>
    <cellStyle name="Output 6 2 18 2" xfId="42392" xr:uid="{00000000-0005-0000-0000-00009AA50000}"/>
    <cellStyle name="Output 6 2 18 2 2" xfId="42393" xr:uid="{00000000-0005-0000-0000-00009BA50000}"/>
    <cellStyle name="Output 6 2 18 3" xfId="42394" xr:uid="{00000000-0005-0000-0000-00009CA50000}"/>
    <cellStyle name="Output 6 2 19" xfId="42395" xr:uid="{00000000-0005-0000-0000-00009DA50000}"/>
    <cellStyle name="Output 6 2 19 2" xfId="42396" xr:uid="{00000000-0005-0000-0000-00009EA50000}"/>
    <cellStyle name="Output 6 2 19 2 2" xfId="42397" xr:uid="{00000000-0005-0000-0000-00009FA50000}"/>
    <cellStyle name="Output 6 2 19 3" xfId="42398" xr:uid="{00000000-0005-0000-0000-0000A0A50000}"/>
    <cellStyle name="Output 6 2 2" xfId="42399" xr:uid="{00000000-0005-0000-0000-0000A1A50000}"/>
    <cellStyle name="Output 6 2 2 10" xfId="42400" xr:uid="{00000000-0005-0000-0000-0000A2A50000}"/>
    <cellStyle name="Output 6 2 2 10 2" xfId="42401" xr:uid="{00000000-0005-0000-0000-0000A3A50000}"/>
    <cellStyle name="Output 6 2 2 10 2 2" xfId="42402" xr:uid="{00000000-0005-0000-0000-0000A4A50000}"/>
    <cellStyle name="Output 6 2 2 10 3" xfId="42403" xr:uid="{00000000-0005-0000-0000-0000A5A50000}"/>
    <cellStyle name="Output 6 2 2 11" xfId="42404" xr:uid="{00000000-0005-0000-0000-0000A6A50000}"/>
    <cellStyle name="Output 6 2 2 11 2" xfId="42405" xr:uid="{00000000-0005-0000-0000-0000A7A50000}"/>
    <cellStyle name="Output 6 2 2 11 2 2" xfId="42406" xr:uid="{00000000-0005-0000-0000-0000A8A50000}"/>
    <cellStyle name="Output 6 2 2 11 3" xfId="42407" xr:uid="{00000000-0005-0000-0000-0000A9A50000}"/>
    <cellStyle name="Output 6 2 2 12" xfId="42408" xr:uid="{00000000-0005-0000-0000-0000AAA50000}"/>
    <cellStyle name="Output 6 2 2 12 2" xfId="42409" xr:uid="{00000000-0005-0000-0000-0000ABA50000}"/>
    <cellStyle name="Output 6 2 2 12 2 2" xfId="42410" xr:uid="{00000000-0005-0000-0000-0000ACA50000}"/>
    <cellStyle name="Output 6 2 2 12 3" xfId="42411" xr:uid="{00000000-0005-0000-0000-0000ADA50000}"/>
    <cellStyle name="Output 6 2 2 13" xfId="42412" xr:uid="{00000000-0005-0000-0000-0000AEA50000}"/>
    <cellStyle name="Output 6 2 2 13 2" xfId="42413" xr:uid="{00000000-0005-0000-0000-0000AFA50000}"/>
    <cellStyle name="Output 6 2 2 13 2 2" xfId="42414" xr:uid="{00000000-0005-0000-0000-0000B0A50000}"/>
    <cellStyle name="Output 6 2 2 13 3" xfId="42415" xr:uid="{00000000-0005-0000-0000-0000B1A50000}"/>
    <cellStyle name="Output 6 2 2 14" xfId="42416" xr:uid="{00000000-0005-0000-0000-0000B2A50000}"/>
    <cellStyle name="Output 6 2 2 14 2" xfId="42417" xr:uid="{00000000-0005-0000-0000-0000B3A50000}"/>
    <cellStyle name="Output 6 2 2 14 2 2" xfId="42418" xr:uid="{00000000-0005-0000-0000-0000B4A50000}"/>
    <cellStyle name="Output 6 2 2 14 3" xfId="42419" xr:uid="{00000000-0005-0000-0000-0000B5A50000}"/>
    <cellStyle name="Output 6 2 2 15" xfId="42420" xr:uid="{00000000-0005-0000-0000-0000B6A50000}"/>
    <cellStyle name="Output 6 2 2 15 2" xfId="42421" xr:uid="{00000000-0005-0000-0000-0000B7A50000}"/>
    <cellStyle name="Output 6 2 2 15 2 2" xfId="42422" xr:uid="{00000000-0005-0000-0000-0000B8A50000}"/>
    <cellStyle name="Output 6 2 2 15 3" xfId="42423" xr:uid="{00000000-0005-0000-0000-0000B9A50000}"/>
    <cellStyle name="Output 6 2 2 16" xfId="42424" xr:uid="{00000000-0005-0000-0000-0000BAA50000}"/>
    <cellStyle name="Output 6 2 2 16 2" xfId="42425" xr:uid="{00000000-0005-0000-0000-0000BBA50000}"/>
    <cellStyle name="Output 6 2 2 16 2 2" xfId="42426" xr:uid="{00000000-0005-0000-0000-0000BCA50000}"/>
    <cellStyle name="Output 6 2 2 16 3" xfId="42427" xr:uid="{00000000-0005-0000-0000-0000BDA50000}"/>
    <cellStyle name="Output 6 2 2 17" xfId="42428" xr:uid="{00000000-0005-0000-0000-0000BEA50000}"/>
    <cellStyle name="Output 6 2 2 17 2" xfId="42429" xr:uid="{00000000-0005-0000-0000-0000BFA50000}"/>
    <cellStyle name="Output 6 2 2 17 2 2" xfId="42430" xr:uid="{00000000-0005-0000-0000-0000C0A50000}"/>
    <cellStyle name="Output 6 2 2 17 3" xfId="42431" xr:uid="{00000000-0005-0000-0000-0000C1A50000}"/>
    <cellStyle name="Output 6 2 2 18" xfId="42432" xr:uid="{00000000-0005-0000-0000-0000C2A50000}"/>
    <cellStyle name="Output 6 2 2 18 2" xfId="42433" xr:uid="{00000000-0005-0000-0000-0000C3A50000}"/>
    <cellStyle name="Output 6 2 2 19" xfId="42434" xr:uid="{00000000-0005-0000-0000-0000C4A50000}"/>
    <cellStyle name="Output 6 2 2 2" xfId="42435" xr:uid="{00000000-0005-0000-0000-0000C5A50000}"/>
    <cellStyle name="Output 6 2 2 2 10" xfId="42436" xr:uid="{00000000-0005-0000-0000-0000C6A50000}"/>
    <cellStyle name="Output 6 2 2 2 10 2" xfId="42437" xr:uid="{00000000-0005-0000-0000-0000C7A50000}"/>
    <cellStyle name="Output 6 2 2 2 10 2 2" xfId="42438" xr:uid="{00000000-0005-0000-0000-0000C8A50000}"/>
    <cellStyle name="Output 6 2 2 2 10 3" xfId="42439" xr:uid="{00000000-0005-0000-0000-0000C9A50000}"/>
    <cellStyle name="Output 6 2 2 2 11" xfId="42440" xr:uid="{00000000-0005-0000-0000-0000CAA50000}"/>
    <cellStyle name="Output 6 2 2 2 11 2" xfId="42441" xr:uid="{00000000-0005-0000-0000-0000CBA50000}"/>
    <cellStyle name="Output 6 2 2 2 11 2 2" xfId="42442" xr:uid="{00000000-0005-0000-0000-0000CCA50000}"/>
    <cellStyle name="Output 6 2 2 2 11 3" xfId="42443" xr:uid="{00000000-0005-0000-0000-0000CDA50000}"/>
    <cellStyle name="Output 6 2 2 2 12" xfId="42444" xr:uid="{00000000-0005-0000-0000-0000CEA50000}"/>
    <cellStyle name="Output 6 2 2 2 12 2" xfId="42445" xr:uid="{00000000-0005-0000-0000-0000CFA50000}"/>
    <cellStyle name="Output 6 2 2 2 12 2 2" xfId="42446" xr:uid="{00000000-0005-0000-0000-0000D0A50000}"/>
    <cellStyle name="Output 6 2 2 2 12 3" xfId="42447" xr:uid="{00000000-0005-0000-0000-0000D1A50000}"/>
    <cellStyle name="Output 6 2 2 2 13" xfId="42448" xr:uid="{00000000-0005-0000-0000-0000D2A50000}"/>
    <cellStyle name="Output 6 2 2 2 13 2" xfId="42449" xr:uid="{00000000-0005-0000-0000-0000D3A50000}"/>
    <cellStyle name="Output 6 2 2 2 13 2 2" xfId="42450" xr:uid="{00000000-0005-0000-0000-0000D4A50000}"/>
    <cellStyle name="Output 6 2 2 2 13 3" xfId="42451" xr:uid="{00000000-0005-0000-0000-0000D5A50000}"/>
    <cellStyle name="Output 6 2 2 2 14" xfId="42452" xr:uid="{00000000-0005-0000-0000-0000D6A50000}"/>
    <cellStyle name="Output 6 2 2 2 14 2" xfId="42453" xr:uid="{00000000-0005-0000-0000-0000D7A50000}"/>
    <cellStyle name="Output 6 2 2 2 14 2 2" xfId="42454" xr:uid="{00000000-0005-0000-0000-0000D8A50000}"/>
    <cellStyle name="Output 6 2 2 2 14 3" xfId="42455" xr:uid="{00000000-0005-0000-0000-0000D9A50000}"/>
    <cellStyle name="Output 6 2 2 2 15" xfId="42456" xr:uid="{00000000-0005-0000-0000-0000DAA50000}"/>
    <cellStyle name="Output 6 2 2 2 15 2" xfId="42457" xr:uid="{00000000-0005-0000-0000-0000DBA50000}"/>
    <cellStyle name="Output 6 2 2 2 15 2 2" xfId="42458" xr:uid="{00000000-0005-0000-0000-0000DCA50000}"/>
    <cellStyle name="Output 6 2 2 2 15 3" xfId="42459" xr:uid="{00000000-0005-0000-0000-0000DDA50000}"/>
    <cellStyle name="Output 6 2 2 2 16" xfId="42460" xr:uid="{00000000-0005-0000-0000-0000DEA50000}"/>
    <cellStyle name="Output 6 2 2 2 16 2" xfId="42461" xr:uid="{00000000-0005-0000-0000-0000DFA50000}"/>
    <cellStyle name="Output 6 2 2 2 16 2 2" xfId="42462" xr:uid="{00000000-0005-0000-0000-0000E0A50000}"/>
    <cellStyle name="Output 6 2 2 2 16 3" xfId="42463" xr:uid="{00000000-0005-0000-0000-0000E1A50000}"/>
    <cellStyle name="Output 6 2 2 2 17" xfId="42464" xr:uid="{00000000-0005-0000-0000-0000E2A50000}"/>
    <cellStyle name="Output 6 2 2 2 17 2" xfId="42465" xr:uid="{00000000-0005-0000-0000-0000E3A50000}"/>
    <cellStyle name="Output 6 2 2 2 17 2 2" xfId="42466" xr:uid="{00000000-0005-0000-0000-0000E4A50000}"/>
    <cellStyle name="Output 6 2 2 2 17 3" xfId="42467" xr:uid="{00000000-0005-0000-0000-0000E5A50000}"/>
    <cellStyle name="Output 6 2 2 2 18" xfId="42468" xr:uid="{00000000-0005-0000-0000-0000E6A50000}"/>
    <cellStyle name="Output 6 2 2 2 18 2" xfId="42469" xr:uid="{00000000-0005-0000-0000-0000E7A50000}"/>
    <cellStyle name="Output 6 2 2 2 18 2 2" xfId="42470" xr:uid="{00000000-0005-0000-0000-0000E8A50000}"/>
    <cellStyle name="Output 6 2 2 2 18 3" xfId="42471" xr:uid="{00000000-0005-0000-0000-0000E9A50000}"/>
    <cellStyle name="Output 6 2 2 2 19" xfId="42472" xr:uid="{00000000-0005-0000-0000-0000EAA50000}"/>
    <cellStyle name="Output 6 2 2 2 19 2" xfId="42473" xr:uid="{00000000-0005-0000-0000-0000EBA50000}"/>
    <cellStyle name="Output 6 2 2 2 19 2 2" xfId="42474" xr:uid="{00000000-0005-0000-0000-0000ECA50000}"/>
    <cellStyle name="Output 6 2 2 2 19 3" xfId="42475" xr:uid="{00000000-0005-0000-0000-0000EDA50000}"/>
    <cellStyle name="Output 6 2 2 2 2" xfId="42476" xr:uid="{00000000-0005-0000-0000-0000EEA50000}"/>
    <cellStyle name="Output 6 2 2 2 2 2" xfId="42477" xr:uid="{00000000-0005-0000-0000-0000EFA50000}"/>
    <cellStyle name="Output 6 2 2 2 2 2 2" xfId="42478" xr:uid="{00000000-0005-0000-0000-0000F0A50000}"/>
    <cellStyle name="Output 6 2 2 2 2 2 3" xfId="42479" xr:uid="{00000000-0005-0000-0000-0000F1A50000}"/>
    <cellStyle name="Output 6 2 2 2 2 3" xfId="42480" xr:uid="{00000000-0005-0000-0000-0000F2A50000}"/>
    <cellStyle name="Output 6 2 2 2 2 3 2" xfId="42481" xr:uid="{00000000-0005-0000-0000-0000F3A50000}"/>
    <cellStyle name="Output 6 2 2 2 2 4" xfId="42482" xr:uid="{00000000-0005-0000-0000-0000F4A50000}"/>
    <cellStyle name="Output 6 2 2 2 20" xfId="42483" xr:uid="{00000000-0005-0000-0000-0000F5A50000}"/>
    <cellStyle name="Output 6 2 2 2 20 2" xfId="42484" xr:uid="{00000000-0005-0000-0000-0000F6A50000}"/>
    <cellStyle name="Output 6 2 2 2 20 2 2" xfId="42485" xr:uid="{00000000-0005-0000-0000-0000F7A50000}"/>
    <cellStyle name="Output 6 2 2 2 20 3" xfId="42486" xr:uid="{00000000-0005-0000-0000-0000F8A50000}"/>
    <cellStyle name="Output 6 2 2 2 21" xfId="42487" xr:uid="{00000000-0005-0000-0000-0000F9A50000}"/>
    <cellStyle name="Output 6 2 2 2 21 2" xfId="42488" xr:uid="{00000000-0005-0000-0000-0000FAA50000}"/>
    <cellStyle name="Output 6 2 2 2 22" xfId="42489" xr:uid="{00000000-0005-0000-0000-0000FBA50000}"/>
    <cellStyle name="Output 6 2 2 2 23" xfId="42490" xr:uid="{00000000-0005-0000-0000-0000FCA50000}"/>
    <cellStyle name="Output 6 2 2 2 3" xfId="42491" xr:uid="{00000000-0005-0000-0000-0000FDA50000}"/>
    <cellStyle name="Output 6 2 2 2 3 2" xfId="42492" xr:uid="{00000000-0005-0000-0000-0000FEA50000}"/>
    <cellStyle name="Output 6 2 2 2 3 2 2" xfId="42493" xr:uid="{00000000-0005-0000-0000-0000FFA50000}"/>
    <cellStyle name="Output 6 2 2 2 3 3" xfId="42494" xr:uid="{00000000-0005-0000-0000-000000A60000}"/>
    <cellStyle name="Output 6 2 2 2 3 4" xfId="42495" xr:uid="{00000000-0005-0000-0000-000001A60000}"/>
    <cellStyle name="Output 6 2 2 2 4" xfId="42496" xr:uid="{00000000-0005-0000-0000-000002A60000}"/>
    <cellStyle name="Output 6 2 2 2 4 2" xfId="42497" xr:uid="{00000000-0005-0000-0000-000003A60000}"/>
    <cellStyle name="Output 6 2 2 2 4 2 2" xfId="42498" xr:uid="{00000000-0005-0000-0000-000004A60000}"/>
    <cellStyle name="Output 6 2 2 2 4 3" xfId="42499" xr:uid="{00000000-0005-0000-0000-000005A60000}"/>
    <cellStyle name="Output 6 2 2 2 4 4" xfId="42500" xr:uid="{00000000-0005-0000-0000-000006A60000}"/>
    <cellStyle name="Output 6 2 2 2 5" xfId="42501" xr:uid="{00000000-0005-0000-0000-000007A60000}"/>
    <cellStyle name="Output 6 2 2 2 5 2" xfId="42502" xr:uid="{00000000-0005-0000-0000-000008A60000}"/>
    <cellStyle name="Output 6 2 2 2 5 2 2" xfId="42503" xr:uid="{00000000-0005-0000-0000-000009A60000}"/>
    <cellStyle name="Output 6 2 2 2 5 3" xfId="42504" xr:uid="{00000000-0005-0000-0000-00000AA60000}"/>
    <cellStyle name="Output 6 2 2 2 6" xfId="42505" xr:uid="{00000000-0005-0000-0000-00000BA60000}"/>
    <cellStyle name="Output 6 2 2 2 6 2" xfId="42506" xr:uid="{00000000-0005-0000-0000-00000CA60000}"/>
    <cellStyle name="Output 6 2 2 2 6 2 2" xfId="42507" xr:uid="{00000000-0005-0000-0000-00000DA60000}"/>
    <cellStyle name="Output 6 2 2 2 6 3" xfId="42508" xr:uid="{00000000-0005-0000-0000-00000EA60000}"/>
    <cellStyle name="Output 6 2 2 2 7" xfId="42509" xr:uid="{00000000-0005-0000-0000-00000FA60000}"/>
    <cellStyle name="Output 6 2 2 2 7 2" xfId="42510" xr:uid="{00000000-0005-0000-0000-000010A60000}"/>
    <cellStyle name="Output 6 2 2 2 7 2 2" xfId="42511" xr:uid="{00000000-0005-0000-0000-000011A60000}"/>
    <cellStyle name="Output 6 2 2 2 7 3" xfId="42512" xr:uid="{00000000-0005-0000-0000-000012A60000}"/>
    <cellStyle name="Output 6 2 2 2 8" xfId="42513" xr:uid="{00000000-0005-0000-0000-000013A60000}"/>
    <cellStyle name="Output 6 2 2 2 8 2" xfId="42514" xr:uid="{00000000-0005-0000-0000-000014A60000}"/>
    <cellStyle name="Output 6 2 2 2 8 2 2" xfId="42515" xr:uid="{00000000-0005-0000-0000-000015A60000}"/>
    <cellStyle name="Output 6 2 2 2 8 3" xfId="42516" xr:uid="{00000000-0005-0000-0000-000016A60000}"/>
    <cellStyle name="Output 6 2 2 2 9" xfId="42517" xr:uid="{00000000-0005-0000-0000-000017A60000}"/>
    <cellStyle name="Output 6 2 2 2 9 2" xfId="42518" xr:uid="{00000000-0005-0000-0000-000018A60000}"/>
    <cellStyle name="Output 6 2 2 2 9 2 2" xfId="42519" xr:uid="{00000000-0005-0000-0000-000019A60000}"/>
    <cellStyle name="Output 6 2 2 2 9 3" xfId="42520" xr:uid="{00000000-0005-0000-0000-00001AA60000}"/>
    <cellStyle name="Output 6 2 2 20" xfId="42521" xr:uid="{00000000-0005-0000-0000-00001BA60000}"/>
    <cellStyle name="Output 6 2 2 3" xfId="42522" xr:uid="{00000000-0005-0000-0000-00001CA60000}"/>
    <cellStyle name="Output 6 2 2 3 2" xfId="42523" xr:uid="{00000000-0005-0000-0000-00001DA60000}"/>
    <cellStyle name="Output 6 2 2 3 2 2" xfId="42524" xr:uid="{00000000-0005-0000-0000-00001EA60000}"/>
    <cellStyle name="Output 6 2 2 3 2 3" xfId="42525" xr:uid="{00000000-0005-0000-0000-00001FA60000}"/>
    <cellStyle name="Output 6 2 2 3 3" xfId="42526" xr:uid="{00000000-0005-0000-0000-000020A60000}"/>
    <cellStyle name="Output 6 2 2 3 3 2" xfId="42527" xr:uid="{00000000-0005-0000-0000-000021A60000}"/>
    <cellStyle name="Output 6 2 2 3 4" xfId="42528" xr:uid="{00000000-0005-0000-0000-000022A60000}"/>
    <cellStyle name="Output 6 2 2 4" xfId="42529" xr:uid="{00000000-0005-0000-0000-000023A60000}"/>
    <cellStyle name="Output 6 2 2 4 2" xfId="42530" xr:uid="{00000000-0005-0000-0000-000024A60000}"/>
    <cellStyle name="Output 6 2 2 4 2 2" xfId="42531" xr:uid="{00000000-0005-0000-0000-000025A60000}"/>
    <cellStyle name="Output 6 2 2 4 3" xfId="42532" xr:uid="{00000000-0005-0000-0000-000026A60000}"/>
    <cellStyle name="Output 6 2 2 4 4" xfId="42533" xr:uid="{00000000-0005-0000-0000-000027A60000}"/>
    <cellStyle name="Output 6 2 2 5" xfId="42534" xr:uid="{00000000-0005-0000-0000-000028A60000}"/>
    <cellStyle name="Output 6 2 2 5 2" xfId="42535" xr:uid="{00000000-0005-0000-0000-000029A60000}"/>
    <cellStyle name="Output 6 2 2 5 2 2" xfId="42536" xr:uid="{00000000-0005-0000-0000-00002AA60000}"/>
    <cellStyle name="Output 6 2 2 5 3" xfId="42537" xr:uid="{00000000-0005-0000-0000-00002BA60000}"/>
    <cellStyle name="Output 6 2 2 5 4" xfId="42538" xr:uid="{00000000-0005-0000-0000-00002CA60000}"/>
    <cellStyle name="Output 6 2 2 6" xfId="42539" xr:uid="{00000000-0005-0000-0000-00002DA60000}"/>
    <cellStyle name="Output 6 2 2 6 2" xfId="42540" xr:uid="{00000000-0005-0000-0000-00002EA60000}"/>
    <cellStyle name="Output 6 2 2 6 2 2" xfId="42541" xr:uid="{00000000-0005-0000-0000-00002FA60000}"/>
    <cellStyle name="Output 6 2 2 6 3" xfId="42542" xr:uid="{00000000-0005-0000-0000-000030A60000}"/>
    <cellStyle name="Output 6 2 2 7" xfId="42543" xr:uid="{00000000-0005-0000-0000-000031A60000}"/>
    <cellStyle name="Output 6 2 2 7 2" xfId="42544" xr:uid="{00000000-0005-0000-0000-000032A60000}"/>
    <cellStyle name="Output 6 2 2 7 2 2" xfId="42545" xr:uid="{00000000-0005-0000-0000-000033A60000}"/>
    <cellStyle name="Output 6 2 2 7 3" xfId="42546" xr:uid="{00000000-0005-0000-0000-000034A60000}"/>
    <cellStyle name="Output 6 2 2 8" xfId="42547" xr:uid="{00000000-0005-0000-0000-000035A60000}"/>
    <cellStyle name="Output 6 2 2 8 2" xfId="42548" xr:uid="{00000000-0005-0000-0000-000036A60000}"/>
    <cellStyle name="Output 6 2 2 8 2 2" xfId="42549" xr:uid="{00000000-0005-0000-0000-000037A60000}"/>
    <cellStyle name="Output 6 2 2 8 3" xfId="42550" xr:uid="{00000000-0005-0000-0000-000038A60000}"/>
    <cellStyle name="Output 6 2 2 9" xfId="42551" xr:uid="{00000000-0005-0000-0000-000039A60000}"/>
    <cellStyle name="Output 6 2 2 9 2" xfId="42552" xr:uid="{00000000-0005-0000-0000-00003AA60000}"/>
    <cellStyle name="Output 6 2 2 9 2 2" xfId="42553" xr:uid="{00000000-0005-0000-0000-00003BA60000}"/>
    <cellStyle name="Output 6 2 2 9 3" xfId="42554" xr:uid="{00000000-0005-0000-0000-00003CA60000}"/>
    <cellStyle name="Output 6 2 20" xfId="42555" xr:uid="{00000000-0005-0000-0000-00003DA60000}"/>
    <cellStyle name="Output 6 2 20 2" xfId="42556" xr:uid="{00000000-0005-0000-0000-00003EA60000}"/>
    <cellStyle name="Output 6 2 20 2 2" xfId="42557" xr:uid="{00000000-0005-0000-0000-00003FA60000}"/>
    <cellStyle name="Output 6 2 20 3" xfId="42558" xr:uid="{00000000-0005-0000-0000-000040A60000}"/>
    <cellStyle name="Output 6 2 21" xfId="42559" xr:uid="{00000000-0005-0000-0000-000041A60000}"/>
    <cellStyle name="Output 6 2 21 2" xfId="42560" xr:uid="{00000000-0005-0000-0000-000042A60000}"/>
    <cellStyle name="Output 6 2 22" xfId="42561" xr:uid="{00000000-0005-0000-0000-000043A60000}"/>
    <cellStyle name="Output 6 2 23" xfId="42562" xr:uid="{00000000-0005-0000-0000-000044A60000}"/>
    <cellStyle name="Output 6 2 3" xfId="42563" xr:uid="{00000000-0005-0000-0000-000045A60000}"/>
    <cellStyle name="Output 6 2 3 10" xfId="42564" xr:uid="{00000000-0005-0000-0000-000046A60000}"/>
    <cellStyle name="Output 6 2 3 10 2" xfId="42565" xr:uid="{00000000-0005-0000-0000-000047A60000}"/>
    <cellStyle name="Output 6 2 3 10 2 2" xfId="42566" xr:uid="{00000000-0005-0000-0000-000048A60000}"/>
    <cellStyle name="Output 6 2 3 10 3" xfId="42567" xr:uid="{00000000-0005-0000-0000-000049A60000}"/>
    <cellStyle name="Output 6 2 3 11" xfId="42568" xr:uid="{00000000-0005-0000-0000-00004AA60000}"/>
    <cellStyle name="Output 6 2 3 11 2" xfId="42569" xr:uid="{00000000-0005-0000-0000-00004BA60000}"/>
    <cellStyle name="Output 6 2 3 11 2 2" xfId="42570" xr:uid="{00000000-0005-0000-0000-00004CA60000}"/>
    <cellStyle name="Output 6 2 3 11 3" xfId="42571" xr:uid="{00000000-0005-0000-0000-00004DA60000}"/>
    <cellStyle name="Output 6 2 3 12" xfId="42572" xr:uid="{00000000-0005-0000-0000-00004EA60000}"/>
    <cellStyle name="Output 6 2 3 12 2" xfId="42573" xr:uid="{00000000-0005-0000-0000-00004FA60000}"/>
    <cellStyle name="Output 6 2 3 12 2 2" xfId="42574" xr:uid="{00000000-0005-0000-0000-000050A60000}"/>
    <cellStyle name="Output 6 2 3 12 3" xfId="42575" xr:uid="{00000000-0005-0000-0000-000051A60000}"/>
    <cellStyle name="Output 6 2 3 13" xfId="42576" xr:uid="{00000000-0005-0000-0000-000052A60000}"/>
    <cellStyle name="Output 6 2 3 13 2" xfId="42577" xr:uid="{00000000-0005-0000-0000-000053A60000}"/>
    <cellStyle name="Output 6 2 3 13 2 2" xfId="42578" xr:uid="{00000000-0005-0000-0000-000054A60000}"/>
    <cellStyle name="Output 6 2 3 13 3" xfId="42579" xr:uid="{00000000-0005-0000-0000-000055A60000}"/>
    <cellStyle name="Output 6 2 3 14" xfId="42580" xr:uid="{00000000-0005-0000-0000-000056A60000}"/>
    <cellStyle name="Output 6 2 3 14 2" xfId="42581" xr:uid="{00000000-0005-0000-0000-000057A60000}"/>
    <cellStyle name="Output 6 2 3 14 2 2" xfId="42582" xr:uid="{00000000-0005-0000-0000-000058A60000}"/>
    <cellStyle name="Output 6 2 3 14 3" xfId="42583" xr:uid="{00000000-0005-0000-0000-000059A60000}"/>
    <cellStyle name="Output 6 2 3 15" xfId="42584" xr:uid="{00000000-0005-0000-0000-00005AA60000}"/>
    <cellStyle name="Output 6 2 3 15 2" xfId="42585" xr:uid="{00000000-0005-0000-0000-00005BA60000}"/>
    <cellStyle name="Output 6 2 3 15 2 2" xfId="42586" xr:uid="{00000000-0005-0000-0000-00005CA60000}"/>
    <cellStyle name="Output 6 2 3 15 3" xfId="42587" xr:uid="{00000000-0005-0000-0000-00005DA60000}"/>
    <cellStyle name="Output 6 2 3 16" xfId="42588" xr:uid="{00000000-0005-0000-0000-00005EA60000}"/>
    <cellStyle name="Output 6 2 3 16 2" xfId="42589" xr:uid="{00000000-0005-0000-0000-00005FA60000}"/>
    <cellStyle name="Output 6 2 3 16 2 2" xfId="42590" xr:uid="{00000000-0005-0000-0000-000060A60000}"/>
    <cellStyle name="Output 6 2 3 16 3" xfId="42591" xr:uid="{00000000-0005-0000-0000-000061A60000}"/>
    <cellStyle name="Output 6 2 3 17" xfId="42592" xr:uid="{00000000-0005-0000-0000-000062A60000}"/>
    <cellStyle name="Output 6 2 3 17 2" xfId="42593" xr:uid="{00000000-0005-0000-0000-000063A60000}"/>
    <cellStyle name="Output 6 2 3 17 2 2" xfId="42594" xr:uid="{00000000-0005-0000-0000-000064A60000}"/>
    <cellStyle name="Output 6 2 3 17 3" xfId="42595" xr:uid="{00000000-0005-0000-0000-000065A60000}"/>
    <cellStyle name="Output 6 2 3 18" xfId="42596" xr:uid="{00000000-0005-0000-0000-000066A60000}"/>
    <cellStyle name="Output 6 2 3 18 2" xfId="42597" xr:uid="{00000000-0005-0000-0000-000067A60000}"/>
    <cellStyle name="Output 6 2 3 19" xfId="42598" xr:uid="{00000000-0005-0000-0000-000068A60000}"/>
    <cellStyle name="Output 6 2 3 2" xfId="42599" xr:uid="{00000000-0005-0000-0000-000069A60000}"/>
    <cellStyle name="Output 6 2 3 2 10" xfId="42600" xr:uid="{00000000-0005-0000-0000-00006AA60000}"/>
    <cellStyle name="Output 6 2 3 2 10 2" xfId="42601" xr:uid="{00000000-0005-0000-0000-00006BA60000}"/>
    <cellStyle name="Output 6 2 3 2 10 2 2" xfId="42602" xr:uid="{00000000-0005-0000-0000-00006CA60000}"/>
    <cellStyle name="Output 6 2 3 2 10 3" xfId="42603" xr:uid="{00000000-0005-0000-0000-00006DA60000}"/>
    <cellStyle name="Output 6 2 3 2 11" xfId="42604" xr:uid="{00000000-0005-0000-0000-00006EA60000}"/>
    <cellStyle name="Output 6 2 3 2 11 2" xfId="42605" xr:uid="{00000000-0005-0000-0000-00006FA60000}"/>
    <cellStyle name="Output 6 2 3 2 11 2 2" xfId="42606" xr:uid="{00000000-0005-0000-0000-000070A60000}"/>
    <cellStyle name="Output 6 2 3 2 11 3" xfId="42607" xr:uid="{00000000-0005-0000-0000-000071A60000}"/>
    <cellStyle name="Output 6 2 3 2 12" xfId="42608" xr:uid="{00000000-0005-0000-0000-000072A60000}"/>
    <cellStyle name="Output 6 2 3 2 12 2" xfId="42609" xr:uid="{00000000-0005-0000-0000-000073A60000}"/>
    <cellStyle name="Output 6 2 3 2 12 2 2" xfId="42610" xr:uid="{00000000-0005-0000-0000-000074A60000}"/>
    <cellStyle name="Output 6 2 3 2 12 3" xfId="42611" xr:uid="{00000000-0005-0000-0000-000075A60000}"/>
    <cellStyle name="Output 6 2 3 2 13" xfId="42612" xr:uid="{00000000-0005-0000-0000-000076A60000}"/>
    <cellStyle name="Output 6 2 3 2 13 2" xfId="42613" xr:uid="{00000000-0005-0000-0000-000077A60000}"/>
    <cellStyle name="Output 6 2 3 2 13 2 2" xfId="42614" xr:uid="{00000000-0005-0000-0000-000078A60000}"/>
    <cellStyle name="Output 6 2 3 2 13 3" xfId="42615" xr:uid="{00000000-0005-0000-0000-000079A60000}"/>
    <cellStyle name="Output 6 2 3 2 14" xfId="42616" xr:uid="{00000000-0005-0000-0000-00007AA60000}"/>
    <cellStyle name="Output 6 2 3 2 14 2" xfId="42617" xr:uid="{00000000-0005-0000-0000-00007BA60000}"/>
    <cellStyle name="Output 6 2 3 2 14 2 2" xfId="42618" xr:uid="{00000000-0005-0000-0000-00007CA60000}"/>
    <cellStyle name="Output 6 2 3 2 14 3" xfId="42619" xr:uid="{00000000-0005-0000-0000-00007DA60000}"/>
    <cellStyle name="Output 6 2 3 2 15" xfId="42620" xr:uid="{00000000-0005-0000-0000-00007EA60000}"/>
    <cellStyle name="Output 6 2 3 2 15 2" xfId="42621" xr:uid="{00000000-0005-0000-0000-00007FA60000}"/>
    <cellStyle name="Output 6 2 3 2 15 2 2" xfId="42622" xr:uid="{00000000-0005-0000-0000-000080A60000}"/>
    <cellStyle name="Output 6 2 3 2 15 3" xfId="42623" xr:uid="{00000000-0005-0000-0000-000081A60000}"/>
    <cellStyle name="Output 6 2 3 2 16" xfId="42624" xr:uid="{00000000-0005-0000-0000-000082A60000}"/>
    <cellStyle name="Output 6 2 3 2 16 2" xfId="42625" xr:uid="{00000000-0005-0000-0000-000083A60000}"/>
    <cellStyle name="Output 6 2 3 2 16 2 2" xfId="42626" xr:uid="{00000000-0005-0000-0000-000084A60000}"/>
    <cellStyle name="Output 6 2 3 2 16 3" xfId="42627" xr:uid="{00000000-0005-0000-0000-000085A60000}"/>
    <cellStyle name="Output 6 2 3 2 17" xfId="42628" xr:uid="{00000000-0005-0000-0000-000086A60000}"/>
    <cellStyle name="Output 6 2 3 2 17 2" xfId="42629" xr:uid="{00000000-0005-0000-0000-000087A60000}"/>
    <cellStyle name="Output 6 2 3 2 17 2 2" xfId="42630" xr:uid="{00000000-0005-0000-0000-000088A60000}"/>
    <cellStyle name="Output 6 2 3 2 17 3" xfId="42631" xr:uid="{00000000-0005-0000-0000-000089A60000}"/>
    <cellStyle name="Output 6 2 3 2 18" xfId="42632" xr:uid="{00000000-0005-0000-0000-00008AA60000}"/>
    <cellStyle name="Output 6 2 3 2 18 2" xfId="42633" xr:uid="{00000000-0005-0000-0000-00008BA60000}"/>
    <cellStyle name="Output 6 2 3 2 18 2 2" xfId="42634" xr:uid="{00000000-0005-0000-0000-00008CA60000}"/>
    <cellStyle name="Output 6 2 3 2 18 3" xfId="42635" xr:uid="{00000000-0005-0000-0000-00008DA60000}"/>
    <cellStyle name="Output 6 2 3 2 19" xfId="42636" xr:uid="{00000000-0005-0000-0000-00008EA60000}"/>
    <cellStyle name="Output 6 2 3 2 19 2" xfId="42637" xr:uid="{00000000-0005-0000-0000-00008FA60000}"/>
    <cellStyle name="Output 6 2 3 2 19 2 2" xfId="42638" xr:uid="{00000000-0005-0000-0000-000090A60000}"/>
    <cellStyle name="Output 6 2 3 2 19 3" xfId="42639" xr:uid="{00000000-0005-0000-0000-000091A60000}"/>
    <cellStyle name="Output 6 2 3 2 2" xfId="42640" xr:uid="{00000000-0005-0000-0000-000092A60000}"/>
    <cellStyle name="Output 6 2 3 2 2 2" xfId="42641" xr:uid="{00000000-0005-0000-0000-000093A60000}"/>
    <cellStyle name="Output 6 2 3 2 2 2 2" xfId="42642" xr:uid="{00000000-0005-0000-0000-000094A60000}"/>
    <cellStyle name="Output 6 2 3 2 2 3" xfId="42643" xr:uid="{00000000-0005-0000-0000-000095A60000}"/>
    <cellStyle name="Output 6 2 3 2 2 4" xfId="42644" xr:uid="{00000000-0005-0000-0000-000096A60000}"/>
    <cellStyle name="Output 6 2 3 2 20" xfId="42645" xr:uid="{00000000-0005-0000-0000-000097A60000}"/>
    <cellStyle name="Output 6 2 3 2 20 2" xfId="42646" xr:uid="{00000000-0005-0000-0000-000098A60000}"/>
    <cellStyle name="Output 6 2 3 2 20 2 2" xfId="42647" xr:uid="{00000000-0005-0000-0000-000099A60000}"/>
    <cellStyle name="Output 6 2 3 2 20 3" xfId="42648" xr:uid="{00000000-0005-0000-0000-00009AA60000}"/>
    <cellStyle name="Output 6 2 3 2 21" xfId="42649" xr:uid="{00000000-0005-0000-0000-00009BA60000}"/>
    <cellStyle name="Output 6 2 3 2 21 2" xfId="42650" xr:uid="{00000000-0005-0000-0000-00009CA60000}"/>
    <cellStyle name="Output 6 2 3 2 22" xfId="42651" xr:uid="{00000000-0005-0000-0000-00009DA60000}"/>
    <cellStyle name="Output 6 2 3 2 23" xfId="42652" xr:uid="{00000000-0005-0000-0000-00009EA60000}"/>
    <cellStyle name="Output 6 2 3 2 3" xfId="42653" xr:uid="{00000000-0005-0000-0000-00009FA60000}"/>
    <cellStyle name="Output 6 2 3 2 3 2" xfId="42654" xr:uid="{00000000-0005-0000-0000-0000A0A60000}"/>
    <cellStyle name="Output 6 2 3 2 3 2 2" xfId="42655" xr:uid="{00000000-0005-0000-0000-0000A1A60000}"/>
    <cellStyle name="Output 6 2 3 2 3 3" xfId="42656" xr:uid="{00000000-0005-0000-0000-0000A2A60000}"/>
    <cellStyle name="Output 6 2 3 2 3 4" xfId="42657" xr:uid="{00000000-0005-0000-0000-0000A3A60000}"/>
    <cellStyle name="Output 6 2 3 2 4" xfId="42658" xr:uid="{00000000-0005-0000-0000-0000A4A60000}"/>
    <cellStyle name="Output 6 2 3 2 4 2" xfId="42659" xr:uid="{00000000-0005-0000-0000-0000A5A60000}"/>
    <cellStyle name="Output 6 2 3 2 4 2 2" xfId="42660" xr:uid="{00000000-0005-0000-0000-0000A6A60000}"/>
    <cellStyle name="Output 6 2 3 2 4 3" xfId="42661" xr:uid="{00000000-0005-0000-0000-0000A7A60000}"/>
    <cellStyle name="Output 6 2 3 2 5" xfId="42662" xr:uid="{00000000-0005-0000-0000-0000A8A60000}"/>
    <cellStyle name="Output 6 2 3 2 5 2" xfId="42663" xr:uid="{00000000-0005-0000-0000-0000A9A60000}"/>
    <cellStyle name="Output 6 2 3 2 5 2 2" xfId="42664" xr:uid="{00000000-0005-0000-0000-0000AAA60000}"/>
    <cellStyle name="Output 6 2 3 2 5 3" xfId="42665" xr:uid="{00000000-0005-0000-0000-0000ABA60000}"/>
    <cellStyle name="Output 6 2 3 2 6" xfId="42666" xr:uid="{00000000-0005-0000-0000-0000ACA60000}"/>
    <cellStyle name="Output 6 2 3 2 6 2" xfId="42667" xr:uid="{00000000-0005-0000-0000-0000ADA60000}"/>
    <cellStyle name="Output 6 2 3 2 6 2 2" xfId="42668" xr:uid="{00000000-0005-0000-0000-0000AEA60000}"/>
    <cellStyle name="Output 6 2 3 2 6 3" xfId="42669" xr:uid="{00000000-0005-0000-0000-0000AFA60000}"/>
    <cellStyle name="Output 6 2 3 2 7" xfId="42670" xr:uid="{00000000-0005-0000-0000-0000B0A60000}"/>
    <cellStyle name="Output 6 2 3 2 7 2" xfId="42671" xr:uid="{00000000-0005-0000-0000-0000B1A60000}"/>
    <cellStyle name="Output 6 2 3 2 7 2 2" xfId="42672" xr:uid="{00000000-0005-0000-0000-0000B2A60000}"/>
    <cellStyle name="Output 6 2 3 2 7 3" xfId="42673" xr:uid="{00000000-0005-0000-0000-0000B3A60000}"/>
    <cellStyle name="Output 6 2 3 2 8" xfId="42674" xr:uid="{00000000-0005-0000-0000-0000B4A60000}"/>
    <cellStyle name="Output 6 2 3 2 8 2" xfId="42675" xr:uid="{00000000-0005-0000-0000-0000B5A60000}"/>
    <cellStyle name="Output 6 2 3 2 8 2 2" xfId="42676" xr:uid="{00000000-0005-0000-0000-0000B6A60000}"/>
    <cellStyle name="Output 6 2 3 2 8 3" xfId="42677" xr:uid="{00000000-0005-0000-0000-0000B7A60000}"/>
    <cellStyle name="Output 6 2 3 2 9" xfId="42678" xr:uid="{00000000-0005-0000-0000-0000B8A60000}"/>
    <cellStyle name="Output 6 2 3 2 9 2" xfId="42679" xr:uid="{00000000-0005-0000-0000-0000B9A60000}"/>
    <cellStyle name="Output 6 2 3 2 9 2 2" xfId="42680" xr:uid="{00000000-0005-0000-0000-0000BAA60000}"/>
    <cellStyle name="Output 6 2 3 2 9 3" xfId="42681" xr:uid="{00000000-0005-0000-0000-0000BBA60000}"/>
    <cellStyle name="Output 6 2 3 20" xfId="42682" xr:uid="{00000000-0005-0000-0000-0000BCA60000}"/>
    <cellStyle name="Output 6 2 3 3" xfId="42683" xr:uid="{00000000-0005-0000-0000-0000BDA60000}"/>
    <cellStyle name="Output 6 2 3 3 2" xfId="42684" xr:uid="{00000000-0005-0000-0000-0000BEA60000}"/>
    <cellStyle name="Output 6 2 3 3 2 2" xfId="42685" xr:uid="{00000000-0005-0000-0000-0000BFA60000}"/>
    <cellStyle name="Output 6 2 3 3 3" xfId="42686" xr:uid="{00000000-0005-0000-0000-0000C0A60000}"/>
    <cellStyle name="Output 6 2 3 3 4" xfId="42687" xr:uid="{00000000-0005-0000-0000-0000C1A60000}"/>
    <cellStyle name="Output 6 2 3 4" xfId="42688" xr:uid="{00000000-0005-0000-0000-0000C2A60000}"/>
    <cellStyle name="Output 6 2 3 4 2" xfId="42689" xr:uid="{00000000-0005-0000-0000-0000C3A60000}"/>
    <cellStyle name="Output 6 2 3 4 2 2" xfId="42690" xr:uid="{00000000-0005-0000-0000-0000C4A60000}"/>
    <cellStyle name="Output 6 2 3 4 3" xfId="42691" xr:uid="{00000000-0005-0000-0000-0000C5A60000}"/>
    <cellStyle name="Output 6 2 3 4 4" xfId="42692" xr:uid="{00000000-0005-0000-0000-0000C6A60000}"/>
    <cellStyle name="Output 6 2 3 5" xfId="42693" xr:uid="{00000000-0005-0000-0000-0000C7A60000}"/>
    <cellStyle name="Output 6 2 3 5 2" xfId="42694" xr:uid="{00000000-0005-0000-0000-0000C8A60000}"/>
    <cellStyle name="Output 6 2 3 5 2 2" xfId="42695" xr:uid="{00000000-0005-0000-0000-0000C9A60000}"/>
    <cellStyle name="Output 6 2 3 5 3" xfId="42696" xr:uid="{00000000-0005-0000-0000-0000CAA60000}"/>
    <cellStyle name="Output 6 2 3 6" xfId="42697" xr:uid="{00000000-0005-0000-0000-0000CBA60000}"/>
    <cellStyle name="Output 6 2 3 6 2" xfId="42698" xr:uid="{00000000-0005-0000-0000-0000CCA60000}"/>
    <cellStyle name="Output 6 2 3 6 2 2" xfId="42699" xr:uid="{00000000-0005-0000-0000-0000CDA60000}"/>
    <cellStyle name="Output 6 2 3 6 3" xfId="42700" xr:uid="{00000000-0005-0000-0000-0000CEA60000}"/>
    <cellStyle name="Output 6 2 3 7" xfId="42701" xr:uid="{00000000-0005-0000-0000-0000CFA60000}"/>
    <cellStyle name="Output 6 2 3 7 2" xfId="42702" xr:uid="{00000000-0005-0000-0000-0000D0A60000}"/>
    <cellStyle name="Output 6 2 3 7 2 2" xfId="42703" xr:uid="{00000000-0005-0000-0000-0000D1A60000}"/>
    <cellStyle name="Output 6 2 3 7 3" xfId="42704" xr:uid="{00000000-0005-0000-0000-0000D2A60000}"/>
    <cellStyle name="Output 6 2 3 8" xfId="42705" xr:uid="{00000000-0005-0000-0000-0000D3A60000}"/>
    <cellStyle name="Output 6 2 3 8 2" xfId="42706" xr:uid="{00000000-0005-0000-0000-0000D4A60000}"/>
    <cellStyle name="Output 6 2 3 8 2 2" xfId="42707" xr:uid="{00000000-0005-0000-0000-0000D5A60000}"/>
    <cellStyle name="Output 6 2 3 8 3" xfId="42708" xr:uid="{00000000-0005-0000-0000-0000D6A60000}"/>
    <cellStyle name="Output 6 2 3 9" xfId="42709" xr:uid="{00000000-0005-0000-0000-0000D7A60000}"/>
    <cellStyle name="Output 6 2 3 9 2" xfId="42710" xr:uid="{00000000-0005-0000-0000-0000D8A60000}"/>
    <cellStyle name="Output 6 2 3 9 2 2" xfId="42711" xr:uid="{00000000-0005-0000-0000-0000D9A60000}"/>
    <cellStyle name="Output 6 2 3 9 3" xfId="42712" xr:uid="{00000000-0005-0000-0000-0000DAA60000}"/>
    <cellStyle name="Output 6 2 4" xfId="42713" xr:uid="{00000000-0005-0000-0000-0000DBA60000}"/>
    <cellStyle name="Output 6 2 4 10" xfId="42714" xr:uid="{00000000-0005-0000-0000-0000DCA60000}"/>
    <cellStyle name="Output 6 2 4 10 2" xfId="42715" xr:uid="{00000000-0005-0000-0000-0000DDA60000}"/>
    <cellStyle name="Output 6 2 4 10 2 2" xfId="42716" xr:uid="{00000000-0005-0000-0000-0000DEA60000}"/>
    <cellStyle name="Output 6 2 4 10 3" xfId="42717" xr:uid="{00000000-0005-0000-0000-0000DFA60000}"/>
    <cellStyle name="Output 6 2 4 11" xfId="42718" xr:uid="{00000000-0005-0000-0000-0000E0A60000}"/>
    <cellStyle name="Output 6 2 4 11 2" xfId="42719" xr:uid="{00000000-0005-0000-0000-0000E1A60000}"/>
    <cellStyle name="Output 6 2 4 11 2 2" xfId="42720" xr:uid="{00000000-0005-0000-0000-0000E2A60000}"/>
    <cellStyle name="Output 6 2 4 11 3" xfId="42721" xr:uid="{00000000-0005-0000-0000-0000E3A60000}"/>
    <cellStyle name="Output 6 2 4 12" xfId="42722" xr:uid="{00000000-0005-0000-0000-0000E4A60000}"/>
    <cellStyle name="Output 6 2 4 12 2" xfId="42723" xr:uid="{00000000-0005-0000-0000-0000E5A60000}"/>
    <cellStyle name="Output 6 2 4 12 2 2" xfId="42724" xr:uid="{00000000-0005-0000-0000-0000E6A60000}"/>
    <cellStyle name="Output 6 2 4 12 3" xfId="42725" xr:uid="{00000000-0005-0000-0000-0000E7A60000}"/>
    <cellStyle name="Output 6 2 4 13" xfId="42726" xr:uid="{00000000-0005-0000-0000-0000E8A60000}"/>
    <cellStyle name="Output 6 2 4 13 2" xfId="42727" xr:uid="{00000000-0005-0000-0000-0000E9A60000}"/>
    <cellStyle name="Output 6 2 4 13 2 2" xfId="42728" xr:uid="{00000000-0005-0000-0000-0000EAA60000}"/>
    <cellStyle name="Output 6 2 4 13 3" xfId="42729" xr:uid="{00000000-0005-0000-0000-0000EBA60000}"/>
    <cellStyle name="Output 6 2 4 14" xfId="42730" xr:uid="{00000000-0005-0000-0000-0000ECA60000}"/>
    <cellStyle name="Output 6 2 4 14 2" xfId="42731" xr:uid="{00000000-0005-0000-0000-0000EDA60000}"/>
    <cellStyle name="Output 6 2 4 14 2 2" xfId="42732" xr:uid="{00000000-0005-0000-0000-0000EEA60000}"/>
    <cellStyle name="Output 6 2 4 14 3" xfId="42733" xr:uid="{00000000-0005-0000-0000-0000EFA60000}"/>
    <cellStyle name="Output 6 2 4 15" xfId="42734" xr:uid="{00000000-0005-0000-0000-0000F0A60000}"/>
    <cellStyle name="Output 6 2 4 15 2" xfId="42735" xr:uid="{00000000-0005-0000-0000-0000F1A60000}"/>
    <cellStyle name="Output 6 2 4 15 2 2" xfId="42736" xr:uid="{00000000-0005-0000-0000-0000F2A60000}"/>
    <cellStyle name="Output 6 2 4 15 3" xfId="42737" xr:uid="{00000000-0005-0000-0000-0000F3A60000}"/>
    <cellStyle name="Output 6 2 4 16" xfId="42738" xr:uid="{00000000-0005-0000-0000-0000F4A60000}"/>
    <cellStyle name="Output 6 2 4 16 2" xfId="42739" xr:uid="{00000000-0005-0000-0000-0000F5A60000}"/>
    <cellStyle name="Output 6 2 4 16 2 2" xfId="42740" xr:uid="{00000000-0005-0000-0000-0000F6A60000}"/>
    <cellStyle name="Output 6 2 4 16 3" xfId="42741" xr:uid="{00000000-0005-0000-0000-0000F7A60000}"/>
    <cellStyle name="Output 6 2 4 17" xfId="42742" xr:uid="{00000000-0005-0000-0000-0000F8A60000}"/>
    <cellStyle name="Output 6 2 4 17 2" xfId="42743" xr:uid="{00000000-0005-0000-0000-0000F9A60000}"/>
    <cellStyle name="Output 6 2 4 17 2 2" xfId="42744" xr:uid="{00000000-0005-0000-0000-0000FAA60000}"/>
    <cellStyle name="Output 6 2 4 17 3" xfId="42745" xr:uid="{00000000-0005-0000-0000-0000FBA60000}"/>
    <cellStyle name="Output 6 2 4 18" xfId="42746" xr:uid="{00000000-0005-0000-0000-0000FCA60000}"/>
    <cellStyle name="Output 6 2 4 18 2" xfId="42747" xr:uid="{00000000-0005-0000-0000-0000FDA60000}"/>
    <cellStyle name="Output 6 2 4 18 2 2" xfId="42748" xr:uid="{00000000-0005-0000-0000-0000FEA60000}"/>
    <cellStyle name="Output 6 2 4 18 3" xfId="42749" xr:uid="{00000000-0005-0000-0000-0000FFA60000}"/>
    <cellStyle name="Output 6 2 4 19" xfId="42750" xr:uid="{00000000-0005-0000-0000-000000A70000}"/>
    <cellStyle name="Output 6 2 4 19 2" xfId="42751" xr:uid="{00000000-0005-0000-0000-000001A70000}"/>
    <cellStyle name="Output 6 2 4 19 2 2" xfId="42752" xr:uid="{00000000-0005-0000-0000-000002A70000}"/>
    <cellStyle name="Output 6 2 4 19 3" xfId="42753" xr:uid="{00000000-0005-0000-0000-000003A70000}"/>
    <cellStyle name="Output 6 2 4 2" xfId="42754" xr:uid="{00000000-0005-0000-0000-000004A70000}"/>
    <cellStyle name="Output 6 2 4 2 10" xfId="42755" xr:uid="{00000000-0005-0000-0000-000005A70000}"/>
    <cellStyle name="Output 6 2 4 2 10 2" xfId="42756" xr:uid="{00000000-0005-0000-0000-000006A70000}"/>
    <cellStyle name="Output 6 2 4 2 10 2 2" xfId="42757" xr:uid="{00000000-0005-0000-0000-000007A70000}"/>
    <cellStyle name="Output 6 2 4 2 10 3" xfId="42758" xr:uid="{00000000-0005-0000-0000-000008A70000}"/>
    <cellStyle name="Output 6 2 4 2 11" xfId="42759" xr:uid="{00000000-0005-0000-0000-000009A70000}"/>
    <cellStyle name="Output 6 2 4 2 11 2" xfId="42760" xr:uid="{00000000-0005-0000-0000-00000AA70000}"/>
    <cellStyle name="Output 6 2 4 2 11 2 2" xfId="42761" xr:uid="{00000000-0005-0000-0000-00000BA70000}"/>
    <cellStyle name="Output 6 2 4 2 11 3" xfId="42762" xr:uid="{00000000-0005-0000-0000-00000CA70000}"/>
    <cellStyle name="Output 6 2 4 2 12" xfId="42763" xr:uid="{00000000-0005-0000-0000-00000DA70000}"/>
    <cellStyle name="Output 6 2 4 2 12 2" xfId="42764" xr:uid="{00000000-0005-0000-0000-00000EA70000}"/>
    <cellStyle name="Output 6 2 4 2 12 2 2" xfId="42765" xr:uid="{00000000-0005-0000-0000-00000FA70000}"/>
    <cellStyle name="Output 6 2 4 2 12 3" xfId="42766" xr:uid="{00000000-0005-0000-0000-000010A70000}"/>
    <cellStyle name="Output 6 2 4 2 13" xfId="42767" xr:uid="{00000000-0005-0000-0000-000011A70000}"/>
    <cellStyle name="Output 6 2 4 2 13 2" xfId="42768" xr:uid="{00000000-0005-0000-0000-000012A70000}"/>
    <cellStyle name="Output 6 2 4 2 13 2 2" xfId="42769" xr:uid="{00000000-0005-0000-0000-000013A70000}"/>
    <cellStyle name="Output 6 2 4 2 13 3" xfId="42770" xr:uid="{00000000-0005-0000-0000-000014A70000}"/>
    <cellStyle name="Output 6 2 4 2 14" xfId="42771" xr:uid="{00000000-0005-0000-0000-000015A70000}"/>
    <cellStyle name="Output 6 2 4 2 14 2" xfId="42772" xr:uid="{00000000-0005-0000-0000-000016A70000}"/>
    <cellStyle name="Output 6 2 4 2 14 2 2" xfId="42773" xr:uid="{00000000-0005-0000-0000-000017A70000}"/>
    <cellStyle name="Output 6 2 4 2 14 3" xfId="42774" xr:uid="{00000000-0005-0000-0000-000018A70000}"/>
    <cellStyle name="Output 6 2 4 2 15" xfId="42775" xr:uid="{00000000-0005-0000-0000-000019A70000}"/>
    <cellStyle name="Output 6 2 4 2 15 2" xfId="42776" xr:uid="{00000000-0005-0000-0000-00001AA70000}"/>
    <cellStyle name="Output 6 2 4 2 15 2 2" xfId="42777" xr:uid="{00000000-0005-0000-0000-00001BA70000}"/>
    <cellStyle name="Output 6 2 4 2 15 3" xfId="42778" xr:uid="{00000000-0005-0000-0000-00001CA70000}"/>
    <cellStyle name="Output 6 2 4 2 16" xfId="42779" xr:uid="{00000000-0005-0000-0000-00001DA70000}"/>
    <cellStyle name="Output 6 2 4 2 16 2" xfId="42780" xr:uid="{00000000-0005-0000-0000-00001EA70000}"/>
    <cellStyle name="Output 6 2 4 2 16 2 2" xfId="42781" xr:uid="{00000000-0005-0000-0000-00001FA70000}"/>
    <cellStyle name="Output 6 2 4 2 16 3" xfId="42782" xr:uid="{00000000-0005-0000-0000-000020A70000}"/>
    <cellStyle name="Output 6 2 4 2 17" xfId="42783" xr:uid="{00000000-0005-0000-0000-000021A70000}"/>
    <cellStyle name="Output 6 2 4 2 17 2" xfId="42784" xr:uid="{00000000-0005-0000-0000-000022A70000}"/>
    <cellStyle name="Output 6 2 4 2 17 2 2" xfId="42785" xr:uid="{00000000-0005-0000-0000-000023A70000}"/>
    <cellStyle name="Output 6 2 4 2 17 3" xfId="42786" xr:uid="{00000000-0005-0000-0000-000024A70000}"/>
    <cellStyle name="Output 6 2 4 2 18" xfId="42787" xr:uid="{00000000-0005-0000-0000-000025A70000}"/>
    <cellStyle name="Output 6 2 4 2 18 2" xfId="42788" xr:uid="{00000000-0005-0000-0000-000026A70000}"/>
    <cellStyle name="Output 6 2 4 2 18 2 2" xfId="42789" xr:uid="{00000000-0005-0000-0000-000027A70000}"/>
    <cellStyle name="Output 6 2 4 2 18 3" xfId="42790" xr:uid="{00000000-0005-0000-0000-000028A70000}"/>
    <cellStyle name="Output 6 2 4 2 19" xfId="42791" xr:uid="{00000000-0005-0000-0000-000029A70000}"/>
    <cellStyle name="Output 6 2 4 2 19 2" xfId="42792" xr:uid="{00000000-0005-0000-0000-00002AA70000}"/>
    <cellStyle name="Output 6 2 4 2 19 2 2" xfId="42793" xr:uid="{00000000-0005-0000-0000-00002BA70000}"/>
    <cellStyle name="Output 6 2 4 2 19 3" xfId="42794" xr:uid="{00000000-0005-0000-0000-00002CA70000}"/>
    <cellStyle name="Output 6 2 4 2 2" xfId="42795" xr:uid="{00000000-0005-0000-0000-00002DA70000}"/>
    <cellStyle name="Output 6 2 4 2 2 2" xfId="42796" xr:uid="{00000000-0005-0000-0000-00002EA70000}"/>
    <cellStyle name="Output 6 2 4 2 2 2 2" xfId="42797" xr:uid="{00000000-0005-0000-0000-00002FA70000}"/>
    <cellStyle name="Output 6 2 4 2 2 3" xfId="42798" xr:uid="{00000000-0005-0000-0000-000030A70000}"/>
    <cellStyle name="Output 6 2 4 2 2 4" xfId="42799" xr:uid="{00000000-0005-0000-0000-000031A70000}"/>
    <cellStyle name="Output 6 2 4 2 20" xfId="42800" xr:uid="{00000000-0005-0000-0000-000032A70000}"/>
    <cellStyle name="Output 6 2 4 2 20 2" xfId="42801" xr:uid="{00000000-0005-0000-0000-000033A70000}"/>
    <cellStyle name="Output 6 2 4 2 20 2 2" xfId="42802" xr:uid="{00000000-0005-0000-0000-000034A70000}"/>
    <cellStyle name="Output 6 2 4 2 20 3" xfId="42803" xr:uid="{00000000-0005-0000-0000-000035A70000}"/>
    <cellStyle name="Output 6 2 4 2 21" xfId="42804" xr:uid="{00000000-0005-0000-0000-000036A70000}"/>
    <cellStyle name="Output 6 2 4 2 21 2" xfId="42805" xr:uid="{00000000-0005-0000-0000-000037A70000}"/>
    <cellStyle name="Output 6 2 4 2 22" xfId="42806" xr:uid="{00000000-0005-0000-0000-000038A70000}"/>
    <cellStyle name="Output 6 2 4 2 23" xfId="42807" xr:uid="{00000000-0005-0000-0000-000039A70000}"/>
    <cellStyle name="Output 6 2 4 2 3" xfId="42808" xr:uid="{00000000-0005-0000-0000-00003AA70000}"/>
    <cellStyle name="Output 6 2 4 2 3 2" xfId="42809" xr:uid="{00000000-0005-0000-0000-00003BA70000}"/>
    <cellStyle name="Output 6 2 4 2 3 2 2" xfId="42810" xr:uid="{00000000-0005-0000-0000-00003CA70000}"/>
    <cellStyle name="Output 6 2 4 2 3 3" xfId="42811" xr:uid="{00000000-0005-0000-0000-00003DA70000}"/>
    <cellStyle name="Output 6 2 4 2 4" xfId="42812" xr:uid="{00000000-0005-0000-0000-00003EA70000}"/>
    <cellStyle name="Output 6 2 4 2 4 2" xfId="42813" xr:uid="{00000000-0005-0000-0000-00003FA70000}"/>
    <cellStyle name="Output 6 2 4 2 4 2 2" xfId="42814" xr:uid="{00000000-0005-0000-0000-000040A70000}"/>
    <cellStyle name="Output 6 2 4 2 4 3" xfId="42815" xr:uid="{00000000-0005-0000-0000-000041A70000}"/>
    <cellStyle name="Output 6 2 4 2 5" xfId="42816" xr:uid="{00000000-0005-0000-0000-000042A70000}"/>
    <cellStyle name="Output 6 2 4 2 5 2" xfId="42817" xr:uid="{00000000-0005-0000-0000-000043A70000}"/>
    <cellStyle name="Output 6 2 4 2 5 2 2" xfId="42818" xr:uid="{00000000-0005-0000-0000-000044A70000}"/>
    <cellStyle name="Output 6 2 4 2 5 3" xfId="42819" xr:uid="{00000000-0005-0000-0000-000045A70000}"/>
    <cellStyle name="Output 6 2 4 2 6" xfId="42820" xr:uid="{00000000-0005-0000-0000-000046A70000}"/>
    <cellStyle name="Output 6 2 4 2 6 2" xfId="42821" xr:uid="{00000000-0005-0000-0000-000047A70000}"/>
    <cellStyle name="Output 6 2 4 2 6 2 2" xfId="42822" xr:uid="{00000000-0005-0000-0000-000048A70000}"/>
    <cellStyle name="Output 6 2 4 2 6 3" xfId="42823" xr:uid="{00000000-0005-0000-0000-000049A70000}"/>
    <cellStyle name="Output 6 2 4 2 7" xfId="42824" xr:uid="{00000000-0005-0000-0000-00004AA70000}"/>
    <cellStyle name="Output 6 2 4 2 7 2" xfId="42825" xr:uid="{00000000-0005-0000-0000-00004BA70000}"/>
    <cellStyle name="Output 6 2 4 2 7 2 2" xfId="42826" xr:uid="{00000000-0005-0000-0000-00004CA70000}"/>
    <cellStyle name="Output 6 2 4 2 7 3" xfId="42827" xr:uid="{00000000-0005-0000-0000-00004DA70000}"/>
    <cellStyle name="Output 6 2 4 2 8" xfId="42828" xr:uid="{00000000-0005-0000-0000-00004EA70000}"/>
    <cellStyle name="Output 6 2 4 2 8 2" xfId="42829" xr:uid="{00000000-0005-0000-0000-00004FA70000}"/>
    <cellStyle name="Output 6 2 4 2 8 2 2" xfId="42830" xr:uid="{00000000-0005-0000-0000-000050A70000}"/>
    <cellStyle name="Output 6 2 4 2 8 3" xfId="42831" xr:uid="{00000000-0005-0000-0000-000051A70000}"/>
    <cellStyle name="Output 6 2 4 2 9" xfId="42832" xr:uid="{00000000-0005-0000-0000-000052A70000}"/>
    <cellStyle name="Output 6 2 4 2 9 2" xfId="42833" xr:uid="{00000000-0005-0000-0000-000053A70000}"/>
    <cellStyle name="Output 6 2 4 2 9 2 2" xfId="42834" xr:uid="{00000000-0005-0000-0000-000054A70000}"/>
    <cellStyle name="Output 6 2 4 2 9 3" xfId="42835" xr:uid="{00000000-0005-0000-0000-000055A70000}"/>
    <cellStyle name="Output 6 2 4 20" xfId="42836" xr:uid="{00000000-0005-0000-0000-000056A70000}"/>
    <cellStyle name="Output 6 2 4 20 2" xfId="42837" xr:uid="{00000000-0005-0000-0000-000057A70000}"/>
    <cellStyle name="Output 6 2 4 20 2 2" xfId="42838" xr:uid="{00000000-0005-0000-0000-000058A70000}"/>
    <cellStyle name="Output 6 2 4 20 3" xfId="42839" xr:uid="{00000000-0005-0000-0000-000059A70000}"/>
    <cellStyle name="Output 6 2 4 21" xfId="42840" xr:uid="{00000000-0005-0000-0000-00005AA70000}"/>
    <cellStyle name="Output 6 2 4 21 2" xfId="42841" xr:uid="{00000000-0005-0000-0000-00005BA70000}"/>
    <cellStyle name="Output 6 2 4 21 2 2" xfId="42842" xr:uid="{00000000-0005-0000-0000-00005CA70000}"/>
    <cellStyle name="Output 6 2 4 21 3" xfId="42843" xr:uid="{00000000-0005-0000-0000-00005DA70000}"/>
    <cellStyle name="Output 6 2 4 22" xfId="42844" xr:uid="{00000000-0005-0000-0000-00005EA70000}"/>
    <cellStyle name="Output 6 2 4 22 2" xfId="42845" xr:uid="{00000000-0005-0000-0000-00005FA70000}"/>
    <cellStyle name="Output 6 2 4 23" xfId="42846" xr:uid="{00000000-0005-0000-0000-000060A70000}"/>
    <cellStyle name="Output 6 2 4 24" xfId="42847" xr:uid="{00000000-0005-0000-0000-000061A70000}"/>
    <cellStyle name="Output 6 2 4 3" xfId="42848" xr:uid="{00000000-0005-0000-0000-000062A70000}"/>
    <cellStyle name="Output 6 2 4 3 2" xfId="42849" xr:uid="{00000000-0005-0000-0000-000063A70000}"/>
    <cellStyle name="Output 6 2 4 3 2 2" xfId="42850" xr:uid="{00000000-0005-0000-0000-000064A70000}"/>
    <cellStyle name="Output 6 2 4 3 3" xfId="42851" xr:uid="{00000000-0005-0000-0000-000065A70000}"/>
    <cellStyle name="Output 6 2 4 3 4" xfId="42852" xr:uid="{00000000-0005-0000-0000-000066A70000}"/>
    <cellStyle name="Output 6 2 4 4" xfId="42853" xr:uid="{00000000-0005-0000-0000-000067A70000}"/>
    <cellStyle name="Output 6 2 4 4 2" xfId="42854" xr:uid="{00000000-0005-0000-0000-000068A70000}"/>
    <cellStyle name="Output 6 2 4 4 2 2" xfId="42855" xr:uid="{00000000-0005-0000-0000-000069A70000}"/>
    <cellStyle name="Output 6 2 4 4 3" xfId="42856" xr:uid="{00000000-0005-0000-0000-00006AA70000}"/>
    <cellStyle name="Output 6 2 4 4 4" xfId="42857" xr:uid="{00000000-0005-0000-0000-00006BA70000}"/>
    <cellStyle name="Output 6 2 4 5" xfId="42858" xr:uid="{00000000-0005-0000-0000-00006CA70000}"/>
    <cellStyle name="Output 6 2 4 5 2" xfId="42859" xr:uid="{00000000-0005-0000-0000-00006DA70000}"/>
    <cellStyle name="Output 6 2 4 5 2 2" xfId="42860" xr:uid="{00000000-0005-0000-0000-00006EA70000}"/>
    <cellStyle name="Output 6 2 4 5 3" xfId="42861" xr:uid="{00000000-0005-0000-0000-00006FA70000}"/>
    <cellStyle name="Output 6 2 4 6" xfId="42862" xr:uid="{00000000-0005-0000-0000-000070A70000}"/>
    <cellStyle name="Output 6 2 4 6 2" xfId="42863" xr:uid="{00000000-0005-0000-0000-000071A70000}"/>
    <cellStyle name="Output 6 2 4 6 2 2" xfId="42864" xr:uid="{00000000-0005-0000-0000-000072A70000}"/>
    <cellStyle name="Output 6 2 4 6 3" xfId="42865" xr:uid="{00000000-0005-0000-0000-000073A70000}"/>
    <cellStyle name="Output 6 2 4 7" xfId="42866" xr:uid="{00000000-0005-0000-0000-000074A70000}"/>
    <cellStyle name="Output 6 2 4 7 2" xfId="42867" xr:uid="{00000000-0005-0000-0000-000075A70000}"/>
    <cellStyle name="Output 6 2 4 7 2 2" xfId="42868" xr:uid="{00000000-0005-0000-0000-000076A70000}"/>
    <cellStyle name="Output 6 2 4 7 3" xfId="42869" xr:uid="{00000000-0005-0000-0000-000077A70000}"/>
    <cellStyle name="Output 6 2 4 8" xfId="42870" xr:uid="{00000000-0005-0000-0000-000078A70000}"/>
    <cellStyle name="Output 6 2 4 8 2" xfId="42871" xr:uid="{00000000-0005-0000-0000-000079A70000}"/>
    <cellStyle name="Output 6 2 4 8 2 2" xfId="42872" xr:uid="{00000000-0005-0000-0000-00007AA70000}"/>
    <cellStyle name="Output 6 2 4 8 3" xfId="42873" xr:uid="{00000000-0005-0000-0000-00007BA70000}"/>
    <cellStyle name="Output 6 2 4 9" xfId="42874" xr:uid="{00000000-0005-0000-0000-00007CA70000}"/>
    <cellStyle name="Output 6 2 4 9 2" xfId="42875" xr:uid="{00000000-0005-0000-0000-00007DA70000}"/>
    <cellStyle name="Output 6 2 4 9 2 2" xfId="42876" xr:uid="{00000000-0005-0000-0000-00007EA70000}"/>
    <cellStyle name="Output 6 2 4 9 3" xfId="42877" xr:uid="{00000000-0005-0000-0000-00007FA70000}"/>
    <cellStyle name="Output 6 2 5" xfId="42878" xr:uid="{00000000-0005-0000-0000-000080A70000}"/>
    <cellStyle name="Output 6 2 5 10" xfId="42879" xr:uid="{00000000-0005-0000-0000-000081A70000}"/>
    <cellStyle name="Output 6 2 5 10 2" xfId="42880" xr:uid="{00000000-0005-0000-0000-000082A70000}"/>
    <cellStyle name="Output 6 2 5 10 2 2" xfId="42881" xr:uid="{00000000-0005-0000-0000-000083A70000}"/>
    <cellStyle name="Output 6 2 5 10 3" xfId="42882" xr:uid="{00000000-0005-0000-0000-000084A70000}"/>
    <cellStyle name="Output 6 2 5 11" xfId="42883" xr:uid="{00000000-0005-0000-0000-000085A70000}"/>
    <cellStyle name="Output 6 2 5 11 2" xfId="42884" xr:uid="{00000000-0005-0000-0000-000086A70000}"/>
    <cellStyle name="Output 6 2 5 11 2 2" xfId="42885" xr:uid="{00000000-0005-0000-0000-000087A70000}"/>
    <cellStyle name="Output 6 2 5 11 3" xfId="42886" xr:uid="{00000000-0005-0000-0000-000088A70000}"/>
    <cellStyle name="Output 6 2 5 12" xfId="42887" xr:uid="{00000000-0005-0000-0000-000089A70000}"/>
    <cellStyle name="Output 6 2 5 12 2" xfId="42888" xr:uid="{00000000-0005-0000-0000-00008AA70000}"/>
    <cellStyle name="Output 6 2 5 12 2 2" xfId="42889" xr:uid="{00000000-0005-0000-0000-00008BA70000}"/>
    <cellStyle name="Output 6 2 5 12 3" xfId="42890" xr:uid="{00000000-0005-0000-0000-00008CA70000}"/>
    <cellStyle name="Output 6 2 5 13" xfId="42891" xr:uid="{00000000-0005-0000-0000-00008DA70000}"/>
    <cellStyle name="Output 6 2 5 13 2" xfId="42892" xr:uid="{00000000-0005-0000-0000-00008EA70000}"/>
    <cellStyle name="Output 6 2 5 13 2 2" xfId="42893" xr:uid="{00000000-0005-0000-0000-00008FA70000}"/>
    <cellStyle name="Output 6 2 5 13 3" xfId="42894" xr:uid="{00000000-0005-0000-0000-000090A70000}"/>
    <cellStyle name="Output 6 2 5 14" xfId="42895" xr:uid="{00000000-0005-0000-0000-000091A70000}"/>
    <cellStyle name="Output 6 2 5 14 2" xfId="42896" xr:uid="{00000000-0005-0000-0000-000092A70000}"/>
    <cellStyle name="Output 6 2 5 14 2 2" xfId="42897" xr:uid="{00000000-0005-0000-0000-000093A70000}"/>
    <cellStyle name="Output 6 2 5 14 3" xfId="42898" xr:uid="{00000000-0005-0000-0000-000094A70000}"/>
    <cellStyle name="Output 6 2 5 15" xfId="42899" xr:uid="{00000000-0005-0000-0000-000095A70000}"/>
    <cellStyle name="Output 6 2 5 15 2" xfId="42900" xr:uid="{00000000-0005-0000-0000-000096A70000}"/>
    <cellStyle name="Output 6 2 5 15 2 2" xfId="42901" xr:uid="{00000000-0005-0000-0000-000097A70000}"/>
    <cellStyle name="Output 6 2 5 15 3" xfId="42902" xr:uid="{00000000-0005-0000-0000-000098A70000}"/>
    <cellStyle name="Output 6 2 5 16" xfId="42903" xr:uid="{00000000-0005-0000-0000-000099A70000}"/>
    <cellStyle name="Output 6 2 5 16 2" xfId="42904" xr:uid="{00000000-0005-0000-0000-00009AA70000}"/>
    <cellStyle name="Output 6 2 5 16 2 2" xfId="42905" xr:uid="{00000000-0005-0000-0000-00009BA70000}"/>
    <cellStyle name="Output 6 2 5 16 3" xfId="42906" xr:uid="{00000000-0005-0000-0000-00009CA70000}"/>
    <cellStyle name="Output 6 2 5 17" xfId="42907" xr:uid="{00000000-0005-0000-0000-00009DA70000}"/>
    <cellStyle name="Output 6 2 5 17 2" xfId="42908" xr:uid="{00000000-0005-0000-0000-00009EA70000}"/>
    <cellStyle name="Output 6 2 5 17 2 2" xfId="42909" xr:uid="{00000000-0005-0000-0000-00009FA70000}"/>
    <cellStyle name="Output 6 2 5 17 3" xfId="42910" xr:uid="{00000000-0005-0000-0000-0000A0A70000}"/>
    <cellStyle name="Output 6 2 5 18" xfId="42911" xr:uid="{00000000-0005-0000-0000-0000A1A70000}"/>
    <cellStyle name="Output 6 2 5 18 2" xfId="42912" xr:uid="{00000000-0005-0000-0000-0000A2A70000}"/>
    <cellStyle name="Output 6 2 5 18 2 2" xfId="42913" xr:uid="{00000000-0005-0000-0000-0000A3A70000}"/>
    <cellStyle name="Output 6 2 5 18 3" xfId="42914" xr:uid="{00000000-0005-0000-0000-0000A4A70000}"/>
    <cellStyle name="Output 6 2 5 19" xfId="42915" xr:uid="{00000000-0005-0000-0000-0000A5A70000}"/>
    <cellStyle name="Output 6 2 5 19 2" xfId="42916" xr:uid="{00000000-0005-0000-0000-0000A6A70000}"/>
    <cellStyle name="Output 6 2 5 19 2 2" xfId="42917" xr:uid="{00000000-0005-0000-0000-0000A7A70000}"/>
    <cellStyle name="Output 6 2 5 19 3" xfId="42918" xr:uid="{00000000-0005-0000-0000-0000A8A70000}"/>
    <cellStyle name="Output 6 2 5 2" xfId="42919" xr:uid="{00000000-0005-0000-0000-0000A9A70000}"/>
    <cellStyle name="Output 6 2 5 2 2" xfId="42920" xr:uid="{00000000-0005-0000-0000-0000AAA70000}"/>
    <cellStyle name="Output 6 2 5 2 2 2" xfId="42921" xr:uid="{00000000-0005-0000-0000-0000ABA70000}"/>
    <cellStyle name="Output 6 2 5 2 3" xfId="42922" xr:uid="{00000000-0005-0000-0000-0000ACA70000}"/>
    <cellStyle name="Output 6 2 5 2 4" xfId="42923" xr:uid="{00000000-0005-0000-0000-0000ADA70000}"/>
    <cellStyle name="Output 6 2 5 20" xfId="42924" xr:uid="{00000000-0005-0000-0000-0000AEA70000}"/>
    <cellStyle name="Output 6 2 5 20 2" xfId="42925" xr:uid="{00000000-0005-0000-0000-0000AFA70000}"/>
    <cellStyle name="Output 6 2 5 20 2 2" xfId="42926" xr:uid="{00000000-0005-0000-0000-0000B0A70000}"/>
    <cellStyle name="Output 6 2 5 20 3" xfId="42927" xr:uid="{00000000-0005-0000-0000-0000B1A70000}"/>
    <cellStyle name="Output 6 2 5 21" xfId="42928" xr:uid="{00000000-0005-0000-0000-0000B2A70000}"/>
    <cellStyle name="Output 6 2 5 21 2" xfId="42929" xr:uid="{00000000-0005-0000-0000-0000B3A70000}"/>
    <cellStyle name="Output 6 2 5 22" xfId="42930" xr:uid="{00000000-0005-0000-0000-0000B4A70000}"/>
    <cellStyle name="Output 6 2 5 23" xfId="42931" xr:uid="{00000000-0005-0000-0000-0000B5A70000}"/>
    <cellStyle name="Output 6 2 5 3" xfId="42932" xr:uid="{00000000-0005-0000-0000-0000B6A70000}"/>
    <cellStyle name="Output 6 2 5 3 2" xfId="42933" xr:uid="{00000000-0005-0000-0000-0000B7A70000}"/>
    <cellStyle name="Output 6 2 5 3 2 2" xfId="42934" xr:uid="{00000000-0005-0000-0000-0000B8A70000}"/>
    <cellStyle name="Output 6 2 5 3 3" xfId="42935" xr:uid="{00000000-0005-0000-0000-0000B9A70000}"/>
    <cellStyle name="Output 6 2 5 4" xfId="42936" xr:uid="{00000000-0005-0000-0000-0000BAA70000}"/>
    <cellStyle name="Output 6 2 5 4 2" xfId="42937" xr:uid="{00000000-0005-0000-0000-0000BBA70000}"/>
    <cellStyle name="Output 6 2 5 4 2 2" xfId="42938" xr:uid="{00000000-0005-0000-0000-0000BCA70000}"/>
    <cellStyle name="Output 6 2 5 4 3" xfId="42939" xr:uid="{00000000-0005-0000-0000-0000BDA70000}"/>
    <cellStyle name="Output 6 2 5 5" xfId="42940" xr:uid="{00000000-0005-0000-0000-0000BEA70000}"/>
    <cellStyle name="Output 6 2 5 5 2" xfId="42941" xr:uid="{00000000-0005-0000-0000-0000BFA70000}"/>
    <cellStyle name="Output 6 2 5 5 2 2" xfId="42942" xr:uid="{00000000-0005-0000-0000-0000C0A70000}"/>
    <cellStyle name="Output 6 2 5 5 3" xfId="42943" xr:uid="{00000000-0005-0000-0000-0000C1A70000}"/>
    <cellStyle name="Output 6 2 5 6" xfId="42944" xr:uid="{00000000-0005-0000-0000-0000C2A70000}"/>
    <cellStyle name="Output 6 2 5 6 2" xfId="42945" xr:uid="{00000000-0005-0000-0000-0000C3A70000}"/>
    <cellStyle name="Output 6 2 5 6 2 2" xfId="42946" xr:uid="{00000000-0005-0000-0000-0000C4A70000}"/>
    <cellStyle name="Output 6 2 5 6 3" xfId="42947" xr:uid="{00000000-0005-0000-0000-0000C5A70000}"/>
    <cellStyle name="Output 6 2 5 7" xfId="42948" xr:uid="{00000000-0005-0000-0000-0000C6A70000}"/>
    <cellStyle name="Output 6 2 5 7 2" xfId="42949" xr:uid="{00000000-0005-0000-0000-0000C7A70000}"/>
    <cellStyle name="Output 6 2 5 7 2 2" xfId="42950" xr:uid="{00000000-0005-0000-0000-0000C8A70000}"/>
    <cellStyle name="Output 6 2 5 7 3" xfId="42951" xr:uid="{00000000-0005-0000-0000-0000C9A70000}"/>
    <cellStyle name="Output 6 2 5 8" xfId="42952" xr:uid="{00000000-0005-0000-0000-0000CAA70000}"/>
    <cellStyle name="Output 6 2 5 8 2" xfId="42953" xr:uid="{00000000-0005-0000-0000-0000CBA70000}"/>
    <cellStyle name="Output 6 2 5 8 2 2" xfId="42954" xr:uid="{00000000-0005-0000-0000-0000CCA70000}"/>
    <cellStyle name="Output 6 2 5 8 3" xfId="42955" xr:uid="{00000000-0005-0000-0000-0000CDA70000}"/>
    <cellStyle name="Output 6 2 5 9" xfId="42956" xr:uid="{00000000-0005-0000-0000-0000CEA70000}"/>
    <cellStyle name="Output 6 2 5 9 2" xfId="42957" xr:uid="{00000000-0005-0000-0000-0000CFA70000}"/>
    <cellStyle name="Output 6 2 5 9 2 2" xfId="42958" xr:uid="{00000000-0005-0000-0000-0000D0A70000}"/>
    <cellStyle name="Output 6 2 5 9 3" xfId="42959" xr:uid="{00000000-0005-0000-0000-0000D1A70000}"/>
    <cellStyle name="Output 6 2 6" xfId="42960" xr:uid="{00000000-0005-0000-0000-0000D2A70000}"/>
    <cellStyle name="Output 6 2 6 2" xfId="42961" xr:uid="{00000000-0005-0000-0000-0000D3A70000}"/>
    <cellStyle name="Output 6 2 6 2 2" xfId="42962" xr:uid="{00000000-0005-0000-0000-0000D4A70000}"/>
    <cellStyle name="Output 6 2 6 3" xfId="42963" xr:uid="{00000000-0005-0000-0000-0000D5A70000}"/>
    <cellStyle name="Output 6 2 6 4" xfId="42964" xr:uid="{00000000-0005-0000-0000-0000D6A70000}"/>
    <cellStyle name="Output 6 2 7" xfId="42965" xr:uid="{00000000-0005-0000-0000-0000D7A70000}"/>
    <cellStyle name="Output 6 2 7 2" xfId="42966" xr:uid="{00000000-0005-0000-0000-0000D8A70000}"/>
    <cellStyle name="Output 6 2 7 2 2" xfId="42967" xr:uid="{00000000-0005-0000-0000-0000D9A70000}"/>
    <cellStyle name="Output 6 2 7 3" xfId="42968" xr:uid="{00000000-0005-0000-0000-0000DAA70000}"/>
    <cellStyle name="Output 6 2 8" xfId="42969" xr:uid="{00000000-0005-0000-0000-0000DBA70000}"/>
    <cellStyle name="Output 6 2 8 2" xfId="42970" xr:uid="{00000000-0005-0000-0000-0000DCA70000}"/>
    <cellStyle name="Output 6 2 8 2 2" xfId="42971" xr:uid="{00000000-0005-0000-0000-0000DDA70000}"/>
    <cellStyle name="Output 6 2 8 3" xfId="42972" xr:uid="{00000000-0005-0000-0000-0000DEA70000}"/>
    <cellStyle name="Output 6 2 9" xfId="42973" xr:uid="{00000000-0005-0000-0000-0000DFA70000}"/>
    <cellStyle name="Output 6 2 9 2" xfId="42974" xr:uid="{00000000-0005-0000-0000-0000E0A70000}"/>
    <cellStyle name="Output 6 2 9 2 2" xfId="42975" xr:uid="{00000000-0005-0000-0000-0000E1A70000}"/>
    <cellStyle name="Output 6 2 9 3" xfId="42976" xr:uid="{00000000-0005-0000-0000-0000E2A70000}"/>
    <cellStyle name="Output 6 20" xfId="42977" xr:uid="{00000000-0005-0000-0000-0000E3A70000}"/>
    <cellStyle name="Output 6 20 2" xfId="42978" xr:uid="{00000000-0005-0000-0000-0000E4A70000}"/>
    <cellStyle name="Output 6 20 2 2" xfId="42979" xr:uid="{00000000-0005-0000-0000-0000E5A70000}"/>
    <cellStyle name="Output 6 20 3" xfId="42980" xr:uid="{00000000-0005-0000-0000-0000E6A70000}"/>
    <cellStyle name="Output 6 21" xfId="42981" xr:uid="{00000000-0005-0000-0000-0000E7A70000}"/>
    <cellStyle name="Output 6 21 2" xfId="42982" xr:uid="{00000000-0005-0000-0000-0000E8A70000}"/>
    <cellStyle name="Output 6 21 2 2" xfId="42983" xr:uid="{00000000-0005-0000-0000-0000E9A70000}"/>
    <cellStyle name="Output 6 21 3" xfId="42984" xr:uid="{00000000-0005-0000-0000-0000EAA70000}"/>
    <cellStyle name="Output 6 22" xfId="42985" xr:uid="{00000000-0005-0000-0000-0000EBA70000}"/>
    <cellStyle name="Output 6 22 2" xfId="42986" xr:uid="{00000000-0005-0000-0000-0000ECA70000}"/>
    <cellStyle name="Output 6 23" xfId="42987" xr:uid="{00000000-0005-0000-0000-0000EDA70000}"/>
    <cellStyle name="Output 6 24" xfId="42988" xr:uid="{00000000-0005-0000-0000-0000EEA70000}"/>
    <cellStyle name="Output 6 25" xfId="42989" xr:uid="{00000000-0005-0000-0000-0000EFA70000}"/>
    <cellStyle name="Output 6 26" xfId="42990" xr:uid="{00000000-0005-0000-0000-0000F0A70000}"/>
    <cellStyle name="Output 6 27" xfId="42991" xr:uid="{00000000-0005-0000-0000-0000F1A70000}"/>
    <cellStyle name="Output 6 3" xfId="42992" xr:uid="{00000000-0005-0000-0000-0000F2A70000}"/>
    <cellStyle name="Output 6 3 10" xfId="42993" xr:uid="{00000000-0005-0000-0000-0000F3A70000}"/>
    <cellStyle name="Output 6 3 10 2" xfId="42994" xr:uid="{00000000-0005-0000-0000-0000F4A70000}"/>
    <cellStyle name="Output 6 3 10 2 2" xfId="42995" xr:uid="{00000000-0005-0000-0000-0000F5A70000}"/>
    <cellStyle name="Output 6 3 10 3" xfId="42996" xr:uid="{00000000-0005-0000-0000-0000F6A70000}"/>
    <cellStyle name="Output 6 3 11" xfId="42997" xr:uid="{00000000-0005-0000-0000-0000F7A70000}"/>
    <cellStyle name="Output 6 3 11 2" xfId="42998" xr:uid="{00000000-0005-0000-0000-0000F8A70000}"/>
    <cellStyle name="Output 6 3 11 2 2" xfId="42999" xr:uid="{00000000-0005-0000-0000-0000F9A70000}"/>
    <cellStyle name="Output 6 3 11 3" xfId="43000" xr:uid="{00000000-0005-0000-0000-0000FAA70000}"/>
    <cellStyle name="Output 6 3 12" xfId="43001" xr:uid="{00000000-0005-0000-0000-0000FBA70000}"/>
    <cellStyle name="Output 6 3 12 2" xfId="43002" xr:uid="{00000000-0005-0000-0000-0000FCA70000}"/>
    <cellStyle name="Output 6 3 12 2 2" xfId="43003" xr:uid="{00000000-0005-0000-0000-0000FDA70000}"/>
    <cellStyle name="Output 6 3 12 3" xfId="43004" xr:uid="{00000000-0005-0000-0000-0000FEA70000}"/>
    <cellStyle name="Output 6 3 13" xfId="43005" xr:uid="{00000000-0005-0000-0000-0000FFA70000}"/>
    <cellStyle name="Output 6 3 13 2" xfId="43006" xr:uid="{00000000-0005-0000-0000-000000A80000}"/>
    <cellStyle name="Output 6 3 13 2 2" xfId="43007" xr:uid="{00000000-0005-0000-0000-000001A80000}"/>
    <cellStyle name="Output 6 3 13 3" xfId="43008" xr:uid="{00000000-0005-0000-0000-000002A80000}"/>
    <cellStyle name="Output 6 3 14" xfId="43009" xr:uid="{00000000-0005-0000-0000-000003A80000}"/>
    <cellStyle name="Output 6 3 14 2" xfId="43010" xr:uid="{00000000-0005-0000-0000-000004A80000}"/>
    <cellStyle name="Output 6 3 14 2 2" xfId="43011" xr:uid="{00000000-0005-0000-0000-000005A80000}"/>
    <cellStyle name="Output 6 3 14 3" xfId="43012" xr:uid="{00000000-0005-0000-0000-000006A80000}"/>
    <cellStyle name="Output 6 3 15" xfId="43013" xr:uid="{00000000-0005-0000-0000-000007A80000}"/>
    <cellStyle name="Output 6 3 15 2" xfId="43014" xr:uid="{00000000-0005-0000-0000-000008A80000}"/>
    <cellStyle name="Output 6 3 15 2 2" xfId="43015" xr:uid="{00000000-0005-0000-0000-000009A80000}"/>
    <cellStyle name="Output 6 3 15 3" xfId="43016" xr:uid="{00000000-0005-0000-0000-00000AA80000}"/>
    <cellStyle name="Output 6 3 16" xfId="43017" xr:uid="{00000000-0005-0000-0000-00000BA80000}"/>
    <cellStyle name="Output 6 3 16 2" xfId="43018" xr:uid="{00000000-0005-0000-0000-00000CA80000}"/>
    <cellStyle name="Output 6 3 16 2 2" xfId="43019" xr:uid="{00000000-0005-0000-0000-00000DA80000}"/>
    <cellStyle name="Output 6 3 16 3" xfId="43020" xr:uid="{00000000-0005-0000-0000-00000EA80000}"/>
    <cellStyle name="Output 6 3 17" xfId="43021" xr:uid="{00000000-0005-0000-0000-00000FA80000}"/>
    <cellStyle name="Output 6 3 17 2" xfId="43022" xr:uid="{00000000-0005-0000-0000-000010A80000}"/>
    <cellStyle name="Output 6 3 17 2 2" xfId="43023" xr:uid="{00000000-0005-0000-0000-000011A80000}"/>
    <cellStyle name="Output 6 3 17 3" xfId="43024" xr:uid="{00000000-0005-0000-0000-000012A80000}"/>
    <cellStyle name="Output 6 3 18" xfId="43025" xr:uid="{00000000-0005-0000-0000-000013A80000}"/>
    <cellStyle name="Output 6 3 18 2" xfId="43026" xr:uid="{00000000-0005-0000-0000-000014A80000}"/>
    <cellStyle name="Output 6 3 19" xfId="43027" xr:uid="{00000000-0005-0000-0000-000015A80000}"/>
    <cellStyle name="Output 6 3 2" xfId="43028" xr:uid="{00000000-0005-0000-0000-000016A80000}"/>
    <cellStyle name="Output 6 3 2 10" xfId="43029" xr:uid="{00000000-0005-0000-0000-000017A80000}"/>
    <cellStyle name="Output 6 3 2 10 2" xfId="43030" xr:uid="{00000000-0005-0000-0000-000018A80000}"/>
    <cellStyle name="Output 6 3 2 10 2 2" xfId="43031" xr:uid="{00000000-0005-0000-0000-000019A80000}"/>
    <cellStyle name="Output 6 3 2 10 3" xfId="43032" xr:uid="{00000000-0005-0000-0000-00001AA80000}"/>
    <cellStyle name="Output 6 3 2 11" xfId="43033" xr:uid="{00000000-0005-0000-0000-00001BA80000}"/>
    <cellStyle name="Output 6 3 2 11 2" xfId="43034" xr:uid="{00000000-0005-0000-0000-00001CA80000}"/>
    <cellStyle name="Output 6 3 2 11 2 2" xfId="43035" xr:uid="{00000000-0005-0000-0000-00001DA80000}"/>
    <cellStyle name="Output 6 3 2 11 3" xfId="43036" xr:uid="{00000000-0005-0000-0000-00001EA80000}"/>
    <cellStyle name="Output 6 3 2 12" xfId="43037" xr:uid="{00000000-0005-0000-0000-00001FA80000}"/>
    <cellStyle name="Output 6 3 2 12 2" xfId="43038" xr:uid="{00000000-0005-0000-0000-000020A80000}"/>
    <cellStyle name="Output 6 3 2 12 2 2" xfId="43039" xr:uid="{00000000-0005-0000-0000-000021A80000}"/>
    <cellStyle name="Output 6 3 2 12 3" xfId="43040" xr:uid="{00000000-0005-0000-0000-000022A80000}"/>
    <cellStyle name="Output 6 3 2 13" xfId="43041" xr:uid="{00000000-0005-0000-0000-000023A80000}"/>
    <cellStyle name="Output 6 3 2 13 2" xfId="43042" xr:uid="{00000000-0005-0000-0000-000024A80000}"/>
    <cellStyle name="Output 6 3 2 13 2 2" xfId="43043" xr:uid="{00000000-0005-0000-0000-000025A80000}"/>
    <cellStyle name="Output 6 3 2 13 3" xfId="43044" xr:uid="{00000000-0005-0000-0000-000026A80000}"/>
    <cellStyle name="Output 6 3 2 14" xfId="43045" xr:uid="{00000000-0005-0000-0000-000027A80000}"/>
    <cellStyle name="Output 6 3 2 14 2" xfId="43046" xr:uid="{00000000-0005-0000-0000-000028A80000}"/>
    <cellStyle name="Output 6 3 2 14 2 2" xfId="43047" xr:uid="{00000000-0005-0000-0000-000029A80000}"/>
    <cellStyle name="Output 6 3 2 14 3" xfId="43048" xr:uid="{00000000-0005-0000-0000-00002AA80000}"/>
    <cellStyle name="Output 6 3 2 15" xfId="43049" xr:uid="{00000000-0005-0000-0000-00002BA80000}"/>
    <cellStyle name="Output 6 3 2 15 2" xfId="43050" xr:uid="{00000000-0005-0000-0000-00002CA80000}"/>
    <cellStyle name="Output 6 3 2 15 2 2" xfId="43051" xr:uid="{00000000-0005-0000-0000-00002DA80000}"/>
    <cellStyle name="Output 6 3 2 15 3" xfId="43052" xr:uid="{00000000-0005-0000-0000-00002EA80000}"/>
    <cellStyle name="Output 6 3 2 16" xfId="43053" xr:uid="{00000000-0005-0000-0000-00002FA80000}"/>
    <cellStyle name="Output 6 3 2 16 2" xfId="43054" xr:uid="{00000000-0005-0000-0000-000030A80000}"/>
    <cellStyle name="Output 6 3 2 16 2 2" xfId="43055" xr:uid="{00000000-0005-0000-0000-000031A80000}"/>
    <cellStyle name="Output 6 3 2 16 3" xfId="43056" xr:uid="{00000000-0005-0000-0000-000032A80000}"/>
    <cellStyle name="Output 6 3 2 17" xfId="43057" xr:uid="{00000000-0005-0000-0000-000033A80000}"/>
    <cellStyle name="Output 6 3 2 17 2" xfId="43058" xr:uid="{00000000-0005-0000-0000-000034A80000}"/>
    <cellStyle name="Output 6 3 2 17 2 2" xfId="43059" xr:uid="{00000000-0005-0000-0000-000035A80000}"/>
    <cellStyle name="Output 6 3 2 17 3" xfId="43060" xr:uid="{00000000-0005-0000-0000-000036A80000}"/>
    <cellStyle name="Output 6 3 2 18" xfId="43061" xr:uid="{00000000-0005-0000-0000-000037A80000}"/>
    <cellStyle name="Output 6 3 2 18 2" xfId="43062" xr:uid="{00000000-0005-0000-0000-000038A80000}"/>
    <cellStyle name="Output 6 3 2 18 2 2" xfId="43063" xr:uid="{00000000-0005-0000-0000-000039A80000}"/>
    <cellStyle name="Output 6 3 2 18 3" xfId="43064" xr:uid="{00000000-0005-0000-0000-00003AA80000}"/>
    <cellStyle name="Output 6 3 2 19" xfId="43065" xr:uid="{00000000-0005-0000-0000-00003BA80000}"/>
    <cellStyle name="Output 6 3 2 19 2" xfId="43066" xr:uid="{00000000-0005-0000-0000-00003CA80000}"/>
    <cellStyle name="Output 6 3 2 19 2 2" xfId="43067" xr:uid="{00000000-0005-0000-0000-00003DA80000}"/>
    <cellStyle name="Output 6 3 2 19 3" xfId="43068" xr:uid="{00000000-0005-0000-0000-00003EA80000}"/>
    <cellStyle name="Output 6 3 2 2" xfId="43069" xr:uid="{00000000-0005-0000-0000-00003FA80000}"/>
    <cellStyle name="Output 6 3 2 2 2" xfId="43070" xr:uid="{00000000-0005-0000-0000-000040A80000}"/>
    <cellStyle name="Output 6 3 2 2 2 2" xfId="43071" xr:uid="{00000000-0005-0000-0000-000041A80000}"/>
    <cellStyle name="Output 6 3 2 2 2 2 2" xfId="43072" xr:uid="{00000000-0005-0000-0000-000042A80000}"/>
    <cellStyle name="Output 6 3 2 2 2 3" xfId="43073" xr:uid="{00000000-0005-0000-0000-000043A80000}"/>
    <cellStyle name="Output 6 3 2 2 2 4" xfId="43074" xr:uid="{00000000-0005-0000-0000-000044A80000}"/>
    <cellStyle name="Output 6 3 2 2 3" xfId="43075" xr:uid="{00000000-0005-0000-0000-000045A80000}"/>
    <cellStyle name="Output 6 3 2 2 3 2" xfId="43076" xr:uid="{00000000-0005-0000-0000-000046A80000}"/>
    <cellStyle name="Output 6 3 2 2 4" xfId="43077" xr:uid="{00000000-0005-0000-0000-000047A80000}"/>
    <cellStyle name="Output 6 3 2 2 5" xfId="43078" xr:uid="{00000000-0005-0000-0000-000048A80000}"/>
    <cellStyle name="Output 6 3 2 20" xfId="43079" xr:uid="{00000000-0005-0000-0000-000049A80000}"/>
    <cellStyle name="Output 6 3 2 20 2" xfId="43080" xr:uid="{00000000-0005-0000-0000-00004AA80000}"/>
    <cellStyle name="Output 6 3 2 20 2 2" xfId="43081" xr:uid="{00000000-0005-0000-0000-00004BA80000}"/>
    <cellStyle name="Output 6 3 2 20 3" xfId="43082" xr:uid="{00000000-0005-0000-0000-00004CA80000}"/>
    <cellStyle name="Output 6 3 2 21" xfId="43083" xr:uid="{00000000-0005-0000-0000-00004DA80000}"/>
    <cellStyle name="Output 6 3 2 21 2" xfId="43084" xr:uid="{00000000-0005-0000-0000-00004EA80000}"/>
    <cellStyle name="Output 6 3 2 22" xfId="43085" xr:uid="{00000000-0005-0000-0000-00004FA80000}"/>
    <cellStyle name="Output 6 3 2 23" xfId="43086" xr:uid="{00000000-0005-0000-0000-000050A80000}"/>
    <cellStyle name="Output 6 3 2 3" xfId="43087" xr:uid="{00000000-0005-0000-0000-000051A80000}"/>
    <cellStyle name="Output 6 3 2 3 2" xfId="43088" xr:uid="{00000000-0005-0000-0000-000052A80000}"/>
    <cellStyle name="Output 6 3 2 3 2 2" xfId="43089" xr:uid="{00000000-0005-0000-0000-000053A80000}"/>
    <cellStyle name="Output 6 3 2 3 2 3" xfId="43090" xr:uid="{00000000-0005-0000-0000-000054A80000}"/>
    <cellStyle name="Output 6 3 2 3 3" xfId="43091" xr:uid="{00000000-0005-0000-0000-000055A80000}"/>
    <cellStyle name="Output 6 3 2 3 3 2" xfId="43092" xr:uid="{00000000-0005-0000-0000-000056A80000}"/>
    <cellStyle name="Output 6 3 2 3 4" xfId="43093" xr:uid="{00000000-0005-0000-0000-000057A80000}"/>
    <cellStyle name="Output 6 3 2 4" xfId="43094" xr:uid="{00000000-0005-0000-0000-000058A80000}"/>
    <cellStyle name="Output 6 3 2 4 2" xfId="43095" xr:uid="{00000000-0005-0000-0000-000059A80000}"/>
    <cellStyle name="Output 6 3 2 4 2 2" xfId="43096" xr:uid="{00000000-0005-0000-0000-00005AA80000}"/>
    <cellStyle name="Output 6 3 2 4 3" xfId="43097" xr:uid="{00000000-0005-0000-0000-00005BA80000}"/>
    <cellStyle name="Output 6 3 2 4 4" xfId="43098" xr:uid="{00000000-0005-0000-0000-00005CA80000}"/>
    <cellStyle name="Output 6 3 2 5" xfId="43099" xr:uid="{00000000-0005-0000-0000-00005DA80000}"/>
    <cellStyle name="Output 6 3 2 5 2" xfId="43100" xr:uid="{00000000-0005-0000-0000-00005EA80000}"/>
    <cellStyle name="Output 6 3 2 5 2 2" xfId="43101" xr:uid="{00000000-0005-0000-0000-00005FA80000}"/>
    <cellStyle name="Output 6 3 2 5 3" xfId="43102" xr:uid="{00000000-0005-0000-0000-000060A80000}"/>
    <cellStyle name="Output 6 3 2 5 4" xfId="43103" xr:uid="{00000000-0005-0000-0000-000061A80000}"/>
    <cellStyle name="Output 6 3 2 6" xfId="43104" xr:uid="{00000000-0005-0000-0000-000062A80000}"/>
    <cellStyle name="Output 6 3 2 6 2" xfId="43105" xr:uid="{00000000-0005-0000-0000-000063A80000}"/>
    <cellStyle name="Output 6 3 2 6 2 2" xfId="43106" xr:uid="{00000000-0005-0000-0000-000064A80000}"/>
    <cellStyle name="Output 6 3 2 6 3" xfId="43107" xr:uid="{00000000-0005-0000-0000-000065A80000}"/>
    <cellStyle name="Output 6 3 2 7" xfId="43108" xr:uid="{00000000-0005-0000-0000-000066A80000}"/>
    <cellStyle name="Output 6 3 2 7 2" xfId="43109" xr:uid="{00000000-0005-0000-0000-000067A80000}"/>
    <cellStyle name="Output 6 3 2 7 2 2" xfId="43110" xr:uid="{00000000-0005-0000-0000-000068A80000}"/>
    <cellStyle name="Output 6 3 2 7 3" xfId="43111" xr:uid="{00000000-0005-0000-0000-000069A80000}"/>
    <cellStyle name="Output 6 3 2 8" xfId="43112" xr:uid="{00000000-0005-0000-0000-00006AA80000}"/>
    <cellStyle name="Output 6 3 2 8 2" xfId="43113" xr:uid="{00000000-0005-0000-0000-00006BA80000}"/>
    <cellStyle name="Output 6 3 2 8 2 2" xfId="43114" xr:uid="{00000000-0005-0000-0000-00006CA80000}"/>
    <cellStyle name="Output 6 3 2 8 3" xfId="43115" xr:uid="{00000000-0005-0000-0000-00006DA80000}"/>
    <cellStyle name="Output 6 3 2 9" xfId="43116" xr:uid="{00000000-0005-0000-0000-00006EA80000}"/>
    <cellStyle name="Output 6 3 2 9 2" xfId="43117" xr:uid="{00000000-0005-0000-0000-00006FA80000}"/>
    <cellStyle name="Output 6 3 2 9 2 2" xfId="43118" xr:uid="{00000000-0005-0000-0000-000070A80000}"/>
    <cellStyle name="Output 6 3 2 9 3" xfId="43119" xr:uid="{00000000-0005-0000-0000-000071A80000}"/>
    <cellStyle name="Output 6 3 20" xfId="43120" xr:uid="{00000000-0005-0000-0000-000072A80000}"/>
    <cellStyle name="Output 6 3 3" xfId="43121" xr:uid="{00000000-0005-0000-0000-000073A80000}"/>
    <cellStyle name="Output 6 3 3 2" xfId="43122" xr:uid="{00000000-0005-0000-0000-000074A80000}"/>
    <cellStyle name="Output 6 3 3 2 2" xfId="43123" xr:uid="{00000000-0005-0000-0000-000075A80000}"/>
    <cellStyle name="Output 6 3 3 2 2 2" xfId="43124" xr:uid="{00000000-0005-0000-0000-000076A80000}"/>
    <cellStyle name="Output 6 3 3 2 3" xfId="43125" xr:uid="{00000000-0005-0000-0000-000077A80000}"/>
    <cellStyle name="Output 6 3 3 2 4" xfId="43126" xr:uid="{00000000-0005-0000-0000-000078A80000}"/>
    <cellStyle name="Output 6 3 3 3" xfId="43127" xr:uid="{00000000-0005-0000-0000-000079A80000}"/>
    <cellStyle name="Output 6 3 3 3 2" xfId="43128" xr:uid="{00000000-0005-0000-0000-00007AA80000}"/>
    <cellStyle name="Output 6 3 3 4" xfId="43129" xr:uid="{00000000-0005-0000-0000-00007BA80000}"/>
    <cellStyle name="Output 6 3 3 5" xfId="43130" xr:uid="{00000000-0005-0000-0000-00007CA80000}"/>
    <cellStyle name="Output 6 3 4" xfId="43131" xr:uid="{00000000-0005-0000-0000-00007DA80000}"/>
    <cellStyle name="Output 6 3 4 2" xfId="43132" xr:uid="{00000000-0005-0000-0000-00007EA80000}"/>
    <cellStyle name="Output 6 3 4 2 2" xfId="43133" xr:uid="{00000000-0005-0000-0000-00007FA80000}"/>
    <cellStyle name="Output 6 3 4 2 3" xfId="43134" xr:uid="{00000000-0005-0000-0000-000080A80000}"/>
    <cellStyle name="Output 6 3 4 3" xfId="43135" xr:uid="{00000000-0005-0000-0000-000081A80000}"/>
    <cellStyle name="Output 6 3 4 3 2" xfId="43136" xr:uid="{00000000-0005-0000-0000-000082A80000}"/>
    <cellStyle name="Output 6 3 4 4" xfId="43137" xr:uid="{00000000-0005-0000-0000-000083A80000}"/>
    <cellStyle name="Output 6 3 5" xfId="43138" xr:uid="{00000000-0005-0000-0000-000084A80000}"/>
    <cellStyle name="Output 6 3 5 2" xfId="43139" xr:uid="{00000000-0005-0000-0000-000085A80000}"/>
    <cellStyle name="Output 6 3 5 2 2" xfId="43140" xr:uid="{00000000-0005-0000-0000-000086A80000}"/>
    <cellStyle name="Output 6 3 5 2 3" xfId="43141" xr:uid="{00000000-0005-0000-0000-000087A80000}"/>
    <cellStyle name="Output 6 3 5 3" xfId="43142" xr:uid="{00000000-0005-0000-0000-000088A80000}"/>
    <cellStyle name="Output 6 3 5 4" xfId="43143" xr:uid="{00000000-0005-0000-0000-000089A80000}"/>
    <cellStyle name="Output 6 3 6" xfId="43144" xr:uid="{00000000-0005-0000-0000-00008AA80000}"/>
    <cellStyle name="Output 6 3 6 2" xfId="43145" xr:uid="{00000000-0005-0000-0000-00008BA80000}"/>
    <cellStyle name="Output 6 3 6 2 2" xfId="43146" xr:uid="{00000000-0005-0000-0000-00008CA80000}"/>
    <cellStyle name="Output 6 3 6 3" xfId="43147" xr:uid="{00000000-0005-0000-0000-00008DA80000}"/>
    <cellStyle name="Output 6 3 6 4" xfId="43148" xr:uid="{00000000-0005-0000-0000-00008EA80000}"/>
    <cellStyle name="Output 6 3 7" xfId="43149" xr:uid="{00000000-0005-0000-0000-00008FA80000}"/>
    <cellStyle name="Output 6 3 7 2" xfId="43150" xr:uid="{00000000-0005-0000-0000-000090A80000}"/>
    <cellStyle name="Output 6 3 7 2 2" xfId="43151" xr:uid="{00000000-0005-0000-0000-000091A80000}"/>
    <cellStyle name="Output 6 3 7 3" xfId="43152" xr:uid="{00000000-0005-0000-0000-000092A80000}"/>
    <cellStyle name="Output 6 3 8" xfId="43153" xr:uid="{00000000-0005-0000-0000-000093A80000}"/>
    <cellStyle name="Output 6 3 8 2" xfId="43154" xr:uid="{00000000-0005-0000-0000-000094A80000}"/>
    <cellStyle name="Output 6 3 8 2 2" xfId="43155" xr:uid="{00000000-0005-0000-0000-000095A80000}"/>
    <cellStyle name="Output 6 3 8 3" xfId="43156" xr:uid="{00000000-0005-0000-0000-000096A80000}"/>
    <cellStyle name="Output 6 3 9" xfId="43157" xr:uid="{00000000-0005-0000-0000-000097A80000}"/>
    <cellStyle name="Output 6 3 9 2" xfId="43158" xr:uid="{00000000-0005-0000-0000-000098A80000}"/>
    <cellStyle name="Output 6 3 9 2 2" xfId="43159" xr:uid="{00000000-0005-0000-0000-000099A80000}"/>
    <cellStyle name="Output 6 3 9 3" xfId="43160" xr:uid="{00000000-0005-0000-0000-00009AA80000}"/>
    <cellStyle name="Output 6 4" xfId="43161" xr:uid="{00000000-0005-0000-0000-00009BA80000}"/>
    <cellStyle name="Output 6 4 10" xfId="43162" xr:uid="{00000000-0005-0000-0000-00009CA80000}"/>
    <cellStyle name="Output 6 4 10 2" xfId="43163" xr:uid="{00000000-0005-0000-0000-00009DA80000}"/>
    <cellStyle name="Output 6 4 10 2 2" xfId="43164" xr:uid="{00000000-0005-0000-0000-00009EA80000}"/>
    <cellStyle name="Output 6 4 10 3" xfId="43165" xr:uid="{00000000-0005-0000-0000-00009FA80000}"/>
    <cellStyle name="Output 6 4 11" xfId="43166" xr:uid="{00000000-0005-0000-0000-0000A0A80000}"/>
    <cellStyle name="Output 6 4 11 2" xfId="43167" xr:uid="{00000000-0005-0000-0000-0000A1A80000}"/>
    <cellStyle name="Output 6 4 11 2 2" xfId="43168" xr:uid="{00000000-0005-0000-0000-0000A2A80000}"/>
    <cellStyle name="Output 6 4 11 3" xfId="43169" xr:uid="{00000000-0005-0000-0000-0000A3A80000}"/>
    <cellStyle name="Output 6 4 12" xfId="43170" xr:uid="{00000000-0005-0000-0000-0000A4A80000}"/>
    <cellStyle name="Output 6 4 12 2" xfId="43171" xr:uid="{00000000-0005-0000-0000-0000A5A80000}"/>
    <cellStyle name="Output 6 4 12 2 2" xfId="43172" xr:uid="{00000000-0005-0000-0000-0000A6A80000}"/>
    <cellStyle name="Output 6 4 12 3" xfId="43173" xr:uid="{00000000-0005-0000-0000-0000A7A80000}"/>
    <cellStyle name="Output 6 4 13" xfId="43174" xr:uid="{00000000-0005-0000-0000-0000A8A80000}"/>
    <cellStyle name="Output 6 4 13 2" xfId="43175" xr:uid="{00000000-0005-0000-0000-0000A9A80000}"/>
    <cellStyle name="Output 6 4 13 2 2" xfId="43176" xr:uid="{00000000-0005-0000-0000-0000AAA80000}"/>
    <cellStyle name="Output 6 4 13 3" xfId="43177" xr:uid="{00000000-0005-0000-0000-0000ABA80000}"/>
    <cellStyle name="Output 6 4 14" xfId="43178" xr:uid="{00000000-0005-0000-0000-0000ACA80000}"/>
    <cellStyle name="Output 6 4 14 2" xfId="43179" xr:uid="{00000000-0005-0000-0000-0000ADA80000}"/>
    <cellStyle name="Output 6 4 14 2 2" xfId="43180" xr:uid="{00000000-0005-0000-0000-0000AEA80000}"/>
    <cellStyle name="Output 6 4 14 3" xfId="43181" xr:uid="{00000000-0005-0000-0000-0000AFA80000}"/>
    <cellStyle name="Output 6 4 15" xfId="43182" xr:uid="{00000000-0005-0000-0000-0000B0A80000}"/>
    <cellStyle name="Output 6 4 15 2" xfId="43183" xr:uid="{00000000-0005-0000-0000-0000B1A80000}"/>
    <cellStyle name="Output 6 4 15 2 2" xfId="43184" xr:uid="{00000000-0005-0000-0000-0000B2A80000}"/>
    <cellStyle name="Output 6 4 15 3" xfId="43185" xr:uid="{00000000-0005-0000-0000-0000B3A80000}"/>
    <cellStyle name="Output 6 4 16" xfId="43186" xr:uid="{00000000-0005-0000-0000-0000B4A80000}"/>
    <cellStyle name="Output 6 4 16 2" xfId="43187" xr:uid="{00000000-0005-0000-0000-0000B5A80000}"/>
    <cellStyle name="Output 6 4 16 2 2" xfId="43188" xr:uid="{00000000-0005-0000-0000-0000B6A80000}"/>
    <cellStyle name="Output 6 4 16 3" xfId="43189" xr:uid="{00000000-0005-0000-0000-0000B7A80000}"/>
    <cellStyle name="Output 6 4 17" xfId="43190" xr:uid="{00000000-0005-0000-0000-0000B8A80000}"/>
    <cellStyle name="Output 6 4 17 2" xfId="43191" xr:uid="{00000000-0005-0000-0000-0000B9A80000}"/>
    <cellStyle name="Output 6 4 17 2 2" xfId="43192" xr:uid="{00000000-0005-0000-0000-0000BAA80000}"/>
    <cellStyle name="Output 6 4 17 3" xfId="43193" xr:uid="{00000000-0005-0000-0000-0000BBA80000}"/>
    <cellStyle name="Output 6 4 18" xfId="43194" xr:uid="{00000000-0005-0000-0000-0000BCA80000}"/>
    <cellStyle name="Output 6 4 18 2" xfId="43195" xr:uid="{00000000-0005-0000-0000-0000BDA80000}"/>
    <cellStyle name="Output 6 4 19" xfId="43196" xr:uid="{00000000-0005-0000-0000-0000BEA80000}"/>
    <cellStyle name="Output 6 4 2" xfId="43197" xr:uid="{00000000-0005-0000-0000-0000BFA80000}"/>
    <cellStyle name="Output 6 4 2 10" xfId="43198" xr:uid="{00000000-0005-0000-0000-0000C0A80000}"/>
    <cellStyle name="Output 6 4 2 10 2" xfId="43199" xr:uid="{00000000-0005-0000-0000-0000C1A80000}"/>
    <cellStyle name="Output 6 4 2 10 2 2" xfId="43200" xr:uid="{00000000-0005-0000-0000-0000C2A80000}"/>
    <cellStyle name="Output 6 4 2 10 3" xfId="43201" xr:uid="{00000000-0005-0000-0000-0000C3A80000}"/>
    <cellStyle name="Output 6 4 2 11" xfId="43202" xr:uid="{00000000-0005-0000-0000-0000C4A80000}"/>
    <cellStyle name="Output 6 4 2 11 2" xfId="43203" xr:uid="{00000000-0005-0000-0000-0000C5A80000}"/>
    <cellStyle name="Output 6 4 2 11 2 2" xfId="43204" xr:uid="{00000000-0005-0000-0000-0000C6A80000}"/>
    <cellStyle name="Output 6 4 2 11 3" xfId="43205" xr:uid="{00000000-0005-0000-0000-0000C7A80000}"/>
    <cellStyle name="Output 6 4 2 12" xfId="43206" xr:uid="{00000000-0005-0000-0000-0000C8A80000}"/>
    <cellStyle name="Output 6 4 2 12 2" xfId="43207" xr:uid="{00000000-0005-0000-0000-0000C9A80000}"/>
    <cellStyle name="Output 6 4 2 12 2 2" xfId="43208" xr:uid="{00000000-0005-0000-0000-0000CAA80000}"/>
    <cellStyle name="Output 6 4 2 12 3" xfId="43209" xr:uid="{00000000-0005-0000-0000-0000CBA80000}"/>
    <cellStyle name="Output 6 4 2 13" xfId="43210" xr:uid="{00000000-0005-0000-0000-0000CCA80000}"/>
    <cellStyle name="Output 6 4 2 13 2" xfId="43211" xr:uid="{00000000-0005-0000-0000-0000CDA80000}"/>
    <cellStyle name="Output 6 4 2 13 2 2" xfId="43212" xr:uid="{00000000-0005-0000-0000-0000CEA80000}"/>
    <cellStyle name="Output 6 4 2 13 3" xfId="43213" xr:uid="{00000000-0005-0000-0000-0000CFA80000}"/>
    <cellStyle name="Output 6 4 2 14" xfId="43214" xr:uid="{00000000-0005-0000-0000-0000D0A80000}"/>
    <cellStyle name="Output 6 4 2 14 2" xfId="43215" xr:uid="{00000000-0005-0000-0000-0000D1A80000}"/>
    <cellStyle name="Output 6 4 2 14 2 2" xfId="43216" xr:uid="{00000000-0005-0000-0000-0000D2A80000}"/>
    <cellStyle name="Output 6 4 2 14 3" xfId="43217" xr:uid="{00000000-0005-0000-0000-0000D3A80000}"/>
    <cellStyle name="Output 6 4 2 15" xfId="43218" xr:uid="{00000000-0005-0000-0000-0000D4A80000}"/>
    <cellStyle name="Output 6 4 2 15 2" xfId="43219" xr:uid="{00000000-0005-0000-0000-0000D5A80000}"/>
    <cellStyle name="Output 6 4 2 15 2 2" xfId="43220" xr:uid="{00000000-0005-0000-0000-0000D6A80000}"/>
    <cellStyle name="Output 6 4 2 15 3" xfId="43221" xr:uid="{00000000-0005-0000-0000-0000D7A80000}"/>
    <cellStyle name="Output 6 4 2 16" xfId="43222" xr:uid="{00000000-0005-0000-0000-0000D8A80000}"/>
    <cellStyle name="Output 6 4 2 16 2" xfId="43223" xr:uid="{00000000-0005-0000-0000-0000D9A80000}"/>
    <cellStyle name="Output 6 4 2 16 2 2" xfId="43224" xr:uid="{00000000-0005-0000-0000-0000DAA80000}"/>
    <cellStyle name="Output 6 4 2 16 3" xfId="43225" xr:uid="{00000000-0005-0000-0000-0000DBA80000}"/>
    <cellStyle name="Output 6 4 2 17" xfId="43226" xr:uid="{00000000-0005-0000-0000-0000DCA80000}"/>
    <cellStyle name="Output 6 4 2 17 2" xfId="43227" xr:uid="{00000000-0005-0000-0000-0000DDA80000}"/>
    <cellStyle name="Output 6 4 2 17 2 2" xfId="43228" xr:uid="{00000000-0005-0000-0000-0000DEA80000}"/>
    <cellStyle name="Output 6 4 2 17 3" xfId="43229" xr:uid="{00000000-0005-0000-0000-0000DFA80000}"/>
    <cellStyle name="Output 6 4 2 18" xfId="43230" xr:uid="{00000000-0005-0000-0000-0000E0A80000}"/>
    <cellStyle name="Output 6 4 2 18 2" xfId="43231" xr:uid="{00000000-0005-0000-0000-0000E1A80000}"/>
    <cellStyle name="Output 6 4 2 18 2 2" xfId="43232" xr:uid="{00000000-0005-0000-0000-0000E2A80000}"/>
    <cellStyle name="Output 6 4 2 18 3" xfId="43233" xr:uid="{00000000-0005-0000-0000-0000E3A80000}"/>
    <cellStyle name="Output 6 4 2 19" xfId="43234" xr:uid="{00000000-0005-0000-0000-0000E4A80000}"/>
    <cellStyle name="Output 6 4 2 19 2" xfId="43235" xr:uid="{00000000-0005-0000-0000-0000E5A80000}"/>
    <cellStyle name="Output 6 4 2 19 2 2" xfId="43236" xr:uid="{00000000-0005-0000-0000-0000E6A80000}"/>
    <cellStyle name="Output 6 4 2 19 3" xfId="43237" xr:uid="{00000000-0005-0000-0000-0000E7A80000}"/>
    <cellStyle name="Output 6 4 2 2" xfId="43238" xr:uid="{00000000-0005-0000-0000-0000E8A80000}"/>
    <cellStyle name="Output 6 4 2 2 2" xfId="43239" xr:uid="{00000000-0005-0000-0000-0000E9A80000}"/>
    <cellStyle name="Output 6 4 2 2 2 2" xfId="43240" xr:uid="{00000000-0005-0000-0000-0000EAA80000}"/>
    <cellStyle name="Output 6 4 2 2 2 2 2" xfId="43241" xr:uid="{00000000-0005-0000-0000-0000EBA80000}"/>
    <cellStyle name="Output 6 4 2 2 2 3" xfId="43242" xr:uid="{00000000-0005-0000-0000-0000ECA80000}"/>
    <cellStyle name="Output 6 4 2 2 2 4" xfId="43243" xr:uid="{00000000-0005-0000-0000-0000EDA80000}"/>
    <cellStyle name="Output 6 4 2 2 3" xfId="43244" xr:uid="{00000000-0005-0000-0000-0000EEA80000}"/>
    <cellStyle name="Output 6 4 2 2 3 2" xfId="43245" xr:uid="{00000000-0005-0000-0000-0000EFA80000}"/>
    <cellStyle name="Output 6 4 2 2 4" xfId="43246" xr:uid="{00000000-0005-0000-0000-0000F0A80000}"/>
    <cellStyle name="Output 6 4 2 2 5" xfId="43247" xr:uid="{00000000-0005-0000-0000-0000F1A80000}"/>
    <cellStyle name="Output 6 4 2 20" xfId="43248" xr:uid="{00000000-0005-0000-0000-0000F2A80000}"/>
    <cellStyle name="Output 6 4 2 20 2" xfId="43249" xr:uid="{00000000-0005-0000-0000-0000F3A80000}"/>
    <cellStyle name="Output 6 4 2 20 2 2" xfId="43250" xr:uid="{00000000-0005-0000-0000-0000F4A80000}"/>
    <cellStyle name="Output 6 4 2 20 3" xfId="43251" xr:uid="{00000000-0005-0000-0000-0000F5A80000}"/>
    <cellStyle name="Output 6 4 2 21" xfId="43252" xr:uid="{00000000-0005-0000-0000-0000F6A80000}"/>
    <cellStyle name="Output 6 4 2 21 2" xfId="43253" xr:uid="{00000000-0005-0000-0000-0000F7A80000}"/>
    <cellStyle name="Output 6 4 2 22" xfId="43254" xr:uid="{00000000-0005-0000-0000-0000F8A80000}"/>
    <cellStyle name="Output 6 4 2 23" xfId="43255" xr:uid="{00000000-0005-0000-0000-0000F9A80000}"/>
    <cellStyle name="Output 6 4 2 3" xfId="43256" xr:uid="{00000000-0005-0000-0000-0000FAA80000}"/>
    <cellStyle name="Output 6 4 2 3 2" xfId="43257" xr:uid="{00000000-0005-0000-0000-0000FBA80000}"/>
    <cellStyle name="Output 6 4 2 3 2 2" xfId="43258" xr:uid="{00000000-0005-0000-0000-0000FCA80000}"/>
    <cellStyle name="Output 6 4 2 3 2 3" xfId="43259" xr:uid="{00000000-0005-0000-0000-0000FDA80000}"/>
    <cellStyle name="Output 6 4 2 3 3" xfId="43260" xr:uid="{00000000-0005-0000-0000-0000FEA80000}"/>
    <cellStyle name="Output 6 4 2 3 3 2" xfId="43261" xr:uid="{00000000-0005-0000-0000-0000FFA80000}"/>
    <cellStyle name="Output 6 4 2 3 4" xfId="43262" xr:uid="{00000000-0005-0000-0000-000000A90000}"/>
    <cellStyle name="Output 6 4 2 4" xfId="43263" xr:uid="{00000000-0005-0000-0000-000001A90000}"/>
    <cellStyle name="Output 6 4 2 4 2" xfId="43264" xr:uid="{00000000-0005-0000-0000-000002A90000}"/>
    <cellStyle name="Output 6 4 2 4 2 2" xfId="43265" xr:uid="{00000000-0005-0000-0000-000003A90000}"/>
    <cellStyle name="Output 6 4 2 4 3" xfId="43266" xr:uid="{00000000-0005-0000-0000-000004A90000}"/>
    <cellStyle name="Output 6 4 2 4 4" xfId="43267" xr:uid="{00000000-0005-0000-0000-000005A90000}"/>
    <cellStyle name="Output 6 4 2 5" xfId="43268" xr:uid="{00000000-0005-0000-0000-000006A90000}"/>
    <cellStyle name="Output 6 4 2 5 2" xfId="43269" xr:uid="{00000000-0005-0000-0000-000007A90000}"/>
    <cellStyle name="Output 6 4 2 5 2 2" xfId="43270" xr:uid="{00000000-0005-0000-0000-000008A90000}"/>
    <cellStyle name="Output 6 4 2 5 3" xfId="43271" xr:uid="{00000000-0005-0000-0000-000009A90000}"/>
    <cellStyle name="Output 6 4 2 5 4" xfId="43272" xr:uid="{00000000-0005-0000-0000-00000AA90000}"/>
    <cellStyle name="Output 6 4 2 6" xfId="43273" xr:uid="{00000000-0005-0000-0000-00000BA90000}"/>
    <cellStyle name="Output 6 4 2 6 2" xfId="43274" xr:uid="{00000000-0005-0000-0000-00000CA90000}"/>
    <cellStyle name="Output 6 4 2 6 2 2" xfId="43275" xr:uid="{00000000-0005-0000-0000-00000DA90000}"/>
    <cellStyle name="Output 6 4 2 6 3" xfId="43276" xr:uid="{00000000-0005-0000-0000-00000EA90000}"/>
    <cellStyle name="Output 6 4 2 7" xfId="43277" xr:uid="{00000000-0005-0000-0000-00000FA90000}"/>
    <cellStyle name="Output 6 4 2 7 2" xfId="43278" xr:uid="{00000000-0005-0000-0000-000010A90000}"/>
    <cellStyle name="Output 6 4 2 7 2 2" xfId="43279" xr:uid="{00000000-0005-0000-0000-000011A90000}"/>
    <cellStyle name="Output 6 4 2 7 3" xfId="43280" xr:uid="{00000000-0005-0000-0000-000012A90000}"/>
    <cellStyle name="Output 6 4 2 8" xfId="43281" xr:uid="{00000000-0005-0000-0000-000013A90000}"/>
    <cellStyle name="Output 6 4 2 8 2" xfId="43282" xr:uid="{00000000-0005-0000-0000-000014A90000}"/>
    <cellStyle name="Output 6 4 2 8 2 2" xfId="43283" xr:uid="{00000000-0005-0000-0000-000015A90000}"/>
    <cellStyle name="Output 6 4 2 8 3" xfId="43284" xr:uid="{00000000-0005-0000-0000-000016A90000}"/>
    <cellStyle name="Output 6 4 2 9" xfId="43285" xr:uid="{00000000-0005-0000-0000-000017A90000}"/>
    <cellStyle name="Output 6 4 2 9 2" xfId="43286" xr:uid="{00000000-0005-0000-0000-000018A90000}"/>
    <cellStyle name="Output 6 4 2 9 2 2" xfId="43287" xr:uid="{00000000-0005-0000-0000-000019A90000}"/>
    <cellStyle name="Output 6 4 2 9 3" xfId="43288" xr:uid="{00000000-0005-0000-0000-00001AA90000}"/>
    <cellStyle name="Output 6 4 20" xfId="43289" xr:uid="{00000000-0005-0000-0000-00001BA90000}"/>
    <cellStyle name="Output 6 4 3" xfId="43290" xr:uid="{00000000-0005-0000-0000-00001CA90000}"/>
    <cellStyle name="Output 6 4 3 2" xfId="43291" xr:uid="{00000000-0005-0000-0000-00001DA90000}"/>
    <cellStyle name="Output 6 4 3 2 2" xfId="43292" xr:uid="{00000000-0005-0000-0000-00001EA90000}"/>
    <cellStyle name="Output 6 4 3 2 2 2" xfId="43293" xr:uid="{00000000-0005-0000-0000-00001FA90000}"/>
    <cellStyle name="Output 6 4 3 2 3" xfId="43294" xr:uid="{00000000-0005-0000-0000-000020A90000}"/>
    <cellStyle name="Output 6 4 3 2 4" xfId="43295" xr:uid="{00000000-0005-0000-0000-000021A90000}"/>
    <cellStyle name="Output 6 4 3 3" xfId="43296" xr:uid="{00000000-0005-0000-0000-000022A90000}"/>
    <cellStyle name="Output 6 4 3 3 2" xfId="43297" xr:uid="{00000000-0005-0000-0000-000023A90000}"/>
    <cellStyle name="Output 6 4 3 4" xfId="43298" xr:uid="{00000000-0005-0000-0000-000024A90000}"/>
    <cellStyle name="Output 6 4 3 5" xfId="43299" xr:uid="{00000000-0005-0000-0000-000025A90000}"/>
    <cellStyle name="Output 6 4 4" xfId="43300" xr:uid="{00000000-0005-0000-0000-000026A90000}"/>
    <cellStyle name="Output 6 4 4 2" xfId="43301" xr:uid="{00000000-0005-0000-0000-000027A90000}"/>
    <cellStyle name="Output 6 4 4 2 2" xfId="43302" xr:uid="{00000000-0005-0000-0000-000028A90000}"/>
    <cellStyle name="Output 6 4 4 2 3" xfId="43303" xr:uid="{00000000-0005-0000-0000-000029A90000}"/>
    <cellStyle name="Output 6 4 4 3" xfId="43304" xr:uid="{00000000-0005-0000-0000-00002AA90000}"/>
    <cellStyle name="Output 6 4 4 3 2" xfId="43305" xr:uid="{00000000-0005-0000-0000-00002BA90000}"/>
    <cellStyle name="Output 6 4 4 4" xfId="43306" xr:uid="{00000000-0005-0000-0000-00002CA90000}"/>
    <cellStyle name="Output 6 4 5" xfId="43307" xr:uid="{00000000-0005-0000-0000-00002DA90000}"/>
    <cellStyle name="Output 6 4 5 2" xfId="43308" xr:uid="{00000000-0005-0000-0000-00002EA90000}"/>
    <cellStyle name="Output 6 4 5 2 2" xfId="43309" xr:uid="{00000000-0005-0000-0000-00002FA90000}"/>
    <cellStyle name="Output 6 4 5 2 3" xfId="43310" xr:uid="{00000000-0005-0000-0000-000030A90000}"/>
    <cellStyle name="Output 6 4 5 3" xfId="43311" xr:uid="{00000000-0005-0000-0000-000031A90000}"/>
    <cellStyle name="Output 6 4 5 4" xfId="43312" xr:uid="{00000000-0005-0000-0000-000032A90000}"/>
    <cellStyle name="Output 6 4 6" xfId="43313" xr:uid="{00000000-0005-0000-0000-000033A90000}"/>
    <cellStyle name="Output 6 4 6 2" xfId="43314" xr:uid="{00000000-0005-0000-0000-000034A90000}"/>
    <cellStyle name="Output 6 4 6 2 2" xfId="43315" xr:uid="{00000000-0005-0000-0000-000035A90000}"/>
    <cellStyle name="Output 6 4 6 3" xfId="43316" xr:uid="{00000000-0005-0000-0000-000036A90000}"/>
    <cellStyle name="Output 6 4 6 4" xfId="43317" xr:uid="{00000000-0005-0000-0000-000037A90000}"/>
    <cellStyle name="Output 6 4 7" xfId="43318" xr:uid="{00000000-0005-0000-0000-000038A90000}"/>
    <cellStyle name="Output 6 4 7 2" xfId="43319" xr:uid="{00000000-0005-0000-0000-000039A90000}"/>
    <cellStyle name="Output 6 4 7 2 2" xfId="43320" xr:uid="{00000000-0005-0000-0000-00003AA90000}"/>
    <cellStyle name="Output 6 4 7 3" xfId="43321" xr:uid="{00000000-0005-0000-0000-00003BA90000}"/>
    <cellStyle name="Output 6 4 8" xfId="43322" xr:uid="{00000000-0005-0000-0000-00003CA90000}"/>
    <cellStyle name="Output 6 4 8 2" xfId="43323" xr:uid="{00000000-0005-0000-0000-00003DA90000}"/>
    <cellStyle name="Output 6 4 8 2 2" xfId="43324" xr:uid="{00000000-0005-0000-0000-00003EA90000}"/>
    <cellStyle name="Output 6 4 8 3" xfId="43325" xr:uid="{00000000-0005-0000-0000-00003FA90000}"/>
    <cellStyle name="Output 6 4 9" xfId="43326" xr:uid="{00000000-0005-0000-0000-000040A90000}"/>
    <cellStyle name="Output 6 4 9 2" xfId="43327" xr:uid="{00000000-0005-0000-0000-000041A90000}"/>
    <cellStyle name="Output 6 4 9 2 2" xfId="43328" xr:uid="{00000000-0005-0000-0000-000042A90000}"/>
    <cellStyle name="Output 6 4 9 3" xfId="43329" xr:uid="{00000000-0005-0000-0000-000043A90000}"/>
    <cellStyle name="Output 6 5" xfId="43330" xr:uid="{00000000-0005-0000-0000-000044A90000}"/>
    <cellStyle name="Output 6 5 10" xfId="43331" xr:uid="{00000000-0005-0000-0000-000045A90000}"/>
    <cellStyle name="Output 6 5 10 2" xfId="43332" xr:uid="{00000000-0005-0000-0000-000046A90000}"/>
    <cellStyle name="Output 6 5 10 2 2" xfId="43333" xr:uid="{00000000-0005-0000-0000-000047A90000}"/>
    <cellStyle name="Output 6 5 10 3" xfId="43334" xr:uid="{00000000-0005-0000-0000-000048A90000}"/>
    <cellStyle name="Output 6 5 11" xfId="43335" xr:uid="{00000000-0005-0000-0000-000049A90000}"/>
    <cellStyle name="Output 6 5 11 2" xfId="43336" xr:uid="{00000000-0005-0000-0000-00004AA90000}"/>
    <cellStyle name="Output 6 5 11 2 2" xfId="43337" xr:uid="{00000000-0005-0000-0000-00004BA90000}"/>
    <cellStyle name="Output 6 5 11 3" xfId="43338" xr:uid="{00000000-0005-0000-0000-00004CA90000}"/>
    <cellStyle name="Output 6 5 12" xfId="43339" xr:uid="{00000000-0005-0000-0000-00004DA90000}"/>
    <cellStyle name="Output 6 5 12 2" xfId="43340" xr:uid="{00000000-0005-0000-0000-00004EA90000}"/>
    <cellStyle name="Output 6 5 12 2 2" xfId="43341" xr:uid="{00000000-0005-0000-0000-00004FA90000}"/>
    <cellStyle name="Output 6 5 12 3" xfId="43342" xr:uid="{00000000-0005-0000-0000-000050A90000}"/>
    <cellStyle name="Output 6 5 13" xfId="43343" xr:uid="{00000000-0005-0000-0000-000051A90000}"/>
    <cellStyle name="Output 6 5 13 2" xfId="43344" xr:uid="{00000000-0005-0000-0000-000052A90000}"/>
    <cellStyle name="Output 6 5 13 2 2" xfId="43345" xr:uid="{00000000-0005-0000-0000-000053A90000}"/>
    <cellStyle name="Output 6 5 13 3" xfId="43346" xr:uid="{00000000-0005-0000-0000-000054A90000}"/>
    <cellStyle name="Output 6 5 14" xfId="43347" xr:uid="{00000000-0005-0000-0000-000055A90000}"/>
    <cellStyle name="Output 6 5 14 2" xfId="43348" xr:uid="{00000000-0005-0000-0000-000056A90000}"/>
    <cellStyle name="Output 6 5 14 2 2" xfId="43349" xr:uid="{00000000-0005-0000-0000-000057A90000}"/>
    <cellStyle name="Output 6 5 14 3" xfId="43350" xr:uid="{00000000-0005-0000-0000-000058A90000}"/>
    <cellStyle name="Output 6 5 15" xfId="43351" xr:uid="{00000000-0005-0000-0000-000059A90000}"/>
    <cellStyle name="Output 6 5 15 2" xfId="43352" xr:uid="{00000000-0005-0000-0000-00005AA90000}"/>
    <cellStyle name="Output 6 5 15 2 2" xfId="43353" xr:uid="{00000000-0005-0000-0000-00005BA90000}"/>
    <cellStyle name="Output 6 5 15 3" xfId="43354" xr:uid="{00000000-0005-0000-0000-00005CA90000}"/>
    <cellStyle name="Output 6 5 16" xfId="43355" xr:uid="{00000000-0005-0000-0000-00005DA90000}"/>
    <cellStyle name="Output 6 5 16 2" xfId="43356" xr:uid="{00000000-0005-0000-0000-00005EA90000}"/>
    <cellStyle name="Output 6 5 16 2 2" xfId="43357" xr:uid="{00000000-0005-0000-0000-00005FA90000}"/>
    <cellStyle name="Output 6 5 16 3" xfId="43358" xr:uid="{00000000-0005-0000-0000-000060A90000}"/>
    <cellStyle name="Output 6 5 17" xfId="43359" xr:uid="{00000000-0005-0000-0000-000061A90000}"/>
    <cellStyle name="Output 6 5 17 2" xfId="43360" xr:uid="{00000000-0005-0000-0000-000062A90000}"/>
    <cellStyle name="Output 6 5 17 2 2" xfId="43361" xr:uid="{00000000-0005-0000-0000-000063A90000}"/>
    <cellStyle name="Output 6 5 17 3" xfId="43362" xr:uid="{00000000-0005-0000-0000-000064A90000}"/>
    <cellStyle name="Output 6 5 18" xfId="43363" xr:uid="{00000000-0005-0000-0000-000065A90000}"/>
    <cellStyle name="Output 6 5 18 2" xfId="43364" xr:uid="{00000000-0005-0000-0000-000066A90000}"/>
    <cellStyle name="Output 6 5 18 2 2" xfId="43365" xr:uid="{00000000-0005-0000-0000-000067A90000}"/>
    <cellStyle name="Output 6 5 18 3" xfId="43366" xr:uid="{00000000-0005-0000-0000-000068A90000}"/>
    <cellStyle name="Output 6 5 19" xfId="43367" xr:uid="{00000000-0005-0000-0000-000069A90000}"/>
    <cellStyle name="Output 6 5 19 2" xfId="43368" xr:uid="{00000000-0005-0000-0000-00006AA90000}"/>
    <cellStyle name="Output 6 5 19 2 2" xfId="43369" xr:uid="{00000000-0005-0000-0000-00006BA90000}"/>
    <cellStyle name="Output 6 5 19 3" xfId="43370" xr:uid="{00000000-0005-0000-0000-00006CA90000}"/>
    <cellStyle name="Output 6 5 2" xfId="43371" xr:uid="{00000000-0005-0000-0000-00006DA90000}"/>
    <cellStyle name="Output 6 5 2 10" xfId="43372" xr:uid="{00000000-0005-0000-0000-00006EA90000}"/>
    <cellStyle name="Output 6 5 2 10 2" xfId="43373" xr:uid="{00000000-0005-0000-0000-00006FA90000}"/>
    <cellStyle name="Output 6 5 2 10 2 2" xfId="43374" xr:uid="{00000000-0005-0000-0000-000070A90000}"/>
    <cellStyle name="Output 6 5 2 10 3" xfId="43375" xr:uid="{00000000-0005-0000-0000-000071A90000}"/>
    <cellStyle name="Output 6 5 2 11" xfId="43376" xr:uid="{00000000-0005-0000-0000-000072A90000}"/>
    <cellStyle name="Output 6 5 2 11 2" xfId="43377" xr:uid="{00000000-0005-0000-0000-000073A90000}"/>
    <cellStyle name="Output 6 5 2 11 2 2" xfId="43378" xr:uid="{00000000-0005-0000-0000-000074A90000}"/>
    <cellStyle name="Output 6 5 2 11 3" xfId="43379" xr:uid="{00000000-0005-0000-0000-000075A90000}"/>
    <cellStyle name="Output 6 5 2 12" xfId="43380" xr:uid="{00000000-0005-0000-0000-000076A90000}"/>
    <cellStyle name="Output 6 5 2 12 2" xfId="43381" xr:uid="{00000000-0005-0000-0000-000077A90000}"/>
    <cellStyle name="Output 6 5 2 12 2 2" xfId="43382" xr:uid="{00000000-0005-0000-0000-000078A90000}"/>
    <cellStyle name="Output 6 5 2 12 3" xfId="43383" xr:uid="{00000000-0005-0000-0000-000079A90000}"/>
    <cellStyle name="Output 6 5 2 13" xfId="43384" xr:uid="{00000000-0005-0000-0000-00007AA90000}"/>
    <cellStyle name="Output 6 5 2 13 2" xfId="43385" xr:uid="{00000000-0005-0000-0000-00007BA90000}"/>
    <cellStyle name="Output 6 5 2 13 2 2" xfId="43386" xr:uid="{00000000-0005-0000-0000-00007CA90000}"/>
    <cellStyle name="Output 6 5 2 13 3" xfId="43387" xr:uid="{00000000-0005-0000-0000-00007DA90000}"/>
    <cellStyle name="Output 6 5 2 14" xfId="43388" xr:uid="{00000000-0005-0000-0000-00007EA90000}"/>
    <cellStyle name="Output 6 5 2 14 2" xfId="43389" xr:uid="{00000000-0005-0000-0000-00007FA90000}"/>
    <cellStyle name="Output 6 5 2 14 2 2" xfId="43390" xr:uid="{00000000-0005-0000-0000-000080A90000}"/>
    <cellStyle name="Output 6 5 2 14 3" xfId="43391" xr:uid="{00000000-0005-0000-0000-000081A90000}"/>
    <cellStyle name="Output 6 5 2 15" xfId="43392" xr:uid="{00000000-0005-0000-0000-000082A90000}"/>
    <cellStyle name="Output 6 5 2 15 2" xfId="43393" xr:uid="{00000000-0005-0000-0000-000083A90000}"/>
    <cellStyle name="Output 6 5 2 15 2 2" xfId="43394" xr:uid="{00000000-0005-0000-0000-000084A90000}"/>
    <cellStyle name="Output 6 5 2 15 3" xfId="43395" xr:uid="{00000000-0005-0000-0000-000085A90000}"/>
    <cellStyle name="Output 6 5 2 16" xfId="43396" xr:uid="{00000000-0005-0000-0000-000086A90000}"/>
    <cellStyle name="Output 6 5 2 16 2" xfId="43397" xr:uid="{00000000-0005-0000-0000-000087A90000}"/>
    <cellStyle name="Output 6 5 2 16 2 2" xfId="43398" xr:uid="{00000000-0005-0000-0000-000088A90000}"/>
    <cellStyle name="Output 6 5 2 16 3" xfId="43399" xr:uid="{00000000-0005-0000-0000-000089A90000}"/>
    <cellStyle name="Output 6 5 2 17" xfId="43400" xr:uid="{00000000-0005-0000-0000-00008AA90000}"/>
    <cellStyle name="Output 6 5 2 17 2" xfId="43401" xr:uid="{00000000-0005-0000-0000-00008BA90000}"/>
    <cellStyle name="Output 6 5 2 17 2 2" xfId="43402" xr:uid="{00000000-0005-0000-0000-00008CA90000}"/>
    <cellStyle name="Output 6 5 2 17 3" xfId="43403" xr:uid="{00000000-0005-0000-0000-00008DA90000}"/>
    <cellStyle name="Output 6 5 2 18" xfId="43404" xr:uid="{00000000-0005-0000-0000-00008EA90000}"/>
    <cellStyle name="Output 6 5 2 18 2" xfId="43405" xr:uid="{00000000-0005-0000-0000-00008FA90000}"/>
    <cellStyle name="Output 6 5 2 18 2 2" xfId="43406" xr:uid="{00000000-0005-0000-0000-000090A90000}"/>
    <cellStyle name="Output 6 5 2 18 3" xfId="43407" xr:uid="{00000000-0005-0000-0000-000091A90000}"/>
    <cellStyle name="Output 6 5 2 19" xfId="43408" xr:uid="{00000000-0005-0000-0000-000092A90000}"/>
    <cellStyle name="Output 6 5 2 19 2" xfId="43409" xr:uid="{00000000-0005-0000-0000-000093A90000}"/>
    <cellStyle name="Output 6 5 2 19 2 2" xfId="43410" xr:uid="{00000000-0005-0000-0000-000094A90000}"/>
    <cellStyle name="Output 6 5 2 19 3" xfId="43411" xr:uid="{00000000-0005-0000-0000-000095A90000}"/>
    <cellStyle name="Output 6 5 2 2" xfId="43412" xr:uid="{00000000-0005-0000-0000-000096A90000}"/>
    <cellStyle name="Output 6 5 2 2 2" xfId="43413" xr:uid="{00000000-0005-0000-0000-000097A90000}"/>
    <cellStyle name="Output 6 5 2 2 2 2" xfId="43414" xr:uid="{00000000-0005-0000-0000-000098A90000}"/>
    <cellStyle name="Output 6 5 2 2 2 3" xfId="43415" xr:uid="{00000000-0005-0000-0000-000099A90000}"/>
    <cellStyle name="Output 6 5 2 2 3" xfId="43416" xr:uid="{00000000-0005-0000-0000-00009AA90000}"/>
    <cellStyle name="Output 6 5 2 2 3 2" xfId="43417" xr:uid="{00000000-0005-0000-0000-00009BA90000}"/>
    <cellStyle name="Output 6 5 2 2 4" xfId="43418" xr:uid="{00000000-0005-0000-0000-00009CA90000}"/>
    <cellStyle name="Output 6 5 2 20" xfId="43419" xr:uid="{00000000-0005-0000-0000-00009DA90000}"/>
    <cellStyle name="Output 6 5 2 20 2" xfId="43420" xr:uid="{00000000-0005-0000-0000-00009EA90000}"/>
    <cellStyle name="Output 6 5 2 20 2 2" xfId="43421" xr:uid="{00000000-0005-0000-0000-00009FA90000}"/>
    <cellStyle name="Output 6 5 2 20 3" xfId="43422" xr:uid="{00000000-0005-0000-0000-0000A0A90000}"/>
    <cellStyle name="Output 6 5 2 21" xfId="43423" xr:uid="{00000000-0005-0000-0000-0000A1A90000}"/>
    <cellStyle name="Output 6 5 2 21 2" xfId="43424" xr:uid="{00000000-0005-0000-0000-0000A2A90000}"/>
    <cellStyle name="Output 6 5 2 22" xfId="43425" xr:uid="{00000000-0005-0000-0000-0000A3A90000}"/>
    <cellStyle name="Output 6 5 2 23" xfId="43426" xr:uid="{00000000-0005-0000-0000-0000A4A90000}"/>
    <cellStyle name="Output 6 5 2 3" xfId="43427" xr:uid="{00000000-0005-0000-0000-0000A5A90000}"/>
    <cellStyle name="Output 6 5 2 3 2" xfId="43428" xr:uid="{00000000-0005-0000-0000-0000A6A90000}"/>
    <cellStyle name="Output 6 5 2 3 2 2" xfId="43429" xr:uid="{00000000-0005-0000-0000-0000A7A90000}"/>
    <cellStyle name="Output 6 5 2 3 3" xfId="43430" xr:uid="{00000000-0005-0000-0000-0000A8A90000}"/>
    <cellStyle name="Output 6 5 2 3 4" xfId="43431" xr:uid="{00000000-0005-0000-0000-0000A9A90000}"/>
    <cellStyle name="Output 6 5 2 4" xfId="43432" xr:uid="{00000000-0005-0000-0000-0000AAA90000}"/>
    <cellStyle name="Output 6 5 2 4 2" xfId="43433" xr:uid="{00000000-0005-0000-0000-0000ABA90000}"/>
    <cellStyle name="Output 6 5 2 4 2 2" xfId="43434" xr:uid="{00000000-0005-0000-0000-0000ACA90000}"/>
    <cellStyle name="Output 6 5 2 4 3" xfId="43435" xr:uid="{00000000-0005-0000-0000-0000ADA90000}"/>
    <cellStyle name="Output 6 5 2 4 4" xfId="43436" xr:uid="{00000000-0005-0000-0000-0000AEA90000}"/>
    <cellStyle name="Output 6 5 2 5" xfId="43437" xr:uid="{00000000-0005-0000-0000-0000AFA90000}"/>
    <cellStyle name="Output 6 5 2 5 2" xfId="43438" xr:uid="{00000000-0005-0000-0000-0000B0A90000}"/>
    <cellStyle name="Output 6 5 2 5 2 2" xfId="43439" xr:uid="{00000000-0005-0000-0000-0000B1A90000}"/>
    <cellStyle name="Output 6 5 2 5 3" xfId="43440" xr:uid="{00000000-0005-0000-0000-0000B2A90000}"/>
    <cellStyle name="Output 6 5 2 6" xfId="43441" xr:uid="{00000000-0005-0000-0000-0000B3A90000}"/>
    <cellStyle name="Output 6 5 2 6 2" xfId="43442" xr:uid="{00000000-0005-0000-0000-0000B4A90000}"/>
    <cellStyle name="Output 6 5 2 6 2 2" xfId="43443" xr:uid="{00000000-0005-0000-0000-0000B5A90000}"/>
    <cellStyle name="Output 6 5 2 6 3" xfId="43444" xr:uid="{00000000-0005-0000-0000-0000B6A90000}"/>
    <cellStyle name="Output 6 5 2 7" xfId="43445" xr:uid="{00000000-0005-0000-0000-0000B7A90000}"/>
    <cellStyle name="Output 6 5 2 7 2" xfId="43446" xr:uid="{00000000-0005-0000-0000-0000B8A90000}"/>
    <cellStyle name="Output 6 5 2 7 2 2" xfId="43447" xr:uid="{00000000-0005-0000-0000-0000B9A90000}"/>
    <cellStyle name="Output 6 5 2 7 3" xfId="43448" xr:uid="{00000000-0005-0000-0000-0000BAA90000}"/>
    <cellStyle name="Output 6 5 2 8" xfId="43449" xr:uid="{00000000-0005-0000-0000-0000BBA90000}"/>
    <cellStyle name="Output 6 5 2 8 2" xfId="43450" xr:uid="{00000000-0005-0000-0000-0000BCA90000}"/>
    <cellStyle name="Output 6 5 2 8 2 2" xfId="43451" xr:uid="{00000000-0005-0000-0000-0000BDA90000}"/>
    <cellStyle name="Output 6 5 2 8 3" xfId="43452" xr:uid="{00000000-0005-0000-0000-0000BEA90000}"/>
    <cellStyle name="Output 6 5 2 9" xfId="43453" xr:uid="{00000000-0005-0000-0000-0000BFA90000}"/>
    <cellStyle name="Output 6 5 2 9 2" xfId="43454" xr:uid="{00000000-0005-0000-0000-0000C0A90000}"/>
    <cellStyle name="Output 6 5 2 9 2 2" xfId="43455" xr:uid="{00000000-0005-0000-0000-0000C1A90000}"/>
    <cellStyle name="Output 6 5 2 9 3" xfId="43456" xr:uid="{00000000-0005-0000-0000-0000C2A90000}"/>
    <cellStyle name="Output 6 5 20" xfId="43457" xr:uid="{00000000-0005-0000-0000-0000C3A90000}"/>
    <cellStyle name="Output 6 5 20 2" xfId="43458" xr:uid="{00000000-0005-0000-0000-0000C4A90000}"/>
    <cellStyle name="Output 6 5 20 2 2" xfId="43459" xr:uid="{00000000-0005-0000-0000-0000C5A90000}"/>
    <cellStyle name="Output 6 5 20 3" xfId="43460" xr:uid="{00000000-0005-0000-0000-0000C6A90000}"/>
    <cellStyle name="Output 6 5 21" xfId="43461" xr:uid="{00000000-0005-0000-0000-0000C7A90000}"/>
    <cellStyle name="Output 6 5 21 2" xfId="43462" xr:uid="{00000000-0005-0000-0000-0000C8A90000}"/>
    <cellStyle name="Output 6 5 21 2 2" xfId="43463" xr:uid="{00000000-0005-0000-0000-0000C9A90000}"/>
    <cellStyle name="Output 6 5 21 3" xfId="43464" xr:uid="{00000000-0005-0000-0000-0000CAA90000}"/>
    <cellStyle name="Output 6 5 22" xfId="43465" xr:uid="{00000000-0005-0000-0000-0000CBA90000}"/>
    <cellStyle name="Output 6 5 22 2" xfId="43466" xr:uid="{00000000-0005-0000-0000-0000CCA90000}"/>
    <cellStyle name="Output 6 5 23" xfId="43467" xr:uid="{00000000-0005-0000-0000-0000CDA90000}"/>
    <cellStyle name="Output 6 5 24" xfId="43468" xr:uid="{00000000-0005-0000-0000-0000CEA90000}"/>
    <cellStyle name="Output 6 5 3" xfId="43469" xr:uid="{00000000-0005-0000-0000-0000CFA90000}"/>
    <cellStyle name="Output 6 5 3 2" xfId="43470" xr:uid="{00000000-0005-0000-0000-0000D0A90000}"/>
    <cellStyle name="Output 6 5 3 2 2" xfId="43471" xr:uid="{00000000-0005-0000-0000-0000D1A90000}"/>
    <cellStyle name="Output 6 5 3 2 3" xfId="43472" xr:uid="{00000000-0005-0000-0000-0000D2A90000}"/>
    <cellStyle name="Output 6 5 3 3" xfId="43473" xr:uid="{00000000-0005-0000-0000-0000D3A90000}"/>
    <cellStyle name="Output 6 5 3 3 2" xfId="43474" xr:uid="{00000000-0005-0000-0000-0000D4A90000}"/>
    <cellStyle name="Output 6 5 3 4" xfId="43475" xr:uid="{00000000-0005-0000-0000-0000D5A90000}"/>
    <cellStyle name="Output 6 5 4" xfId="43476" xr:uid="{00000000-0005-0000-0000-0000D6A90000}"/>
    <cellStyle name="Output 6 5 4 2" xfId="43477" xr:uid="{00000000-0005-0000-0000-0000D7A90000}"/>
    <cellStyle name="Output 6 5 4 2 2" xfId="43478" xr:uid="{00000000-0005-0000-0000-0000D8A90000}"/>
    <cellStyle name="Output 6 5 4 3" xfId="43479" xr:uid="{00000000-0005-0000-0000-0000D9A90000}"/>
    <cellStyle name="Output 6 5 4 4" xfId="43480" xr:uid="{00000000-0005-0000-0000-0000DAA90000}"/>
    <cellStyle name="Output 6 5 5" xfId="43481" xr:uid="{00000000-0005-0000-0000-0000DBA90000}"/>
    <cellStyle name="Output 6 5 5 2" xfId="43482" xr:uid="{00000000-0005-0000-0000-0000DCA90000}"/>
    <cellStyle name="Output 6 5 5 2 2" xfId="43483" xr:uid="{00000000-0005-0000-0000-0000DDA90000}"/>
    <cellStyle name="Output 6 5 5 3" xfId="43484" xr:uid="{00000000-0005-0000-0000-0000DEA90000}"/>
    <cellStyle name="Output 6 5 5 4" xfId="43485" xr:uid="{00000000-0005-0000-0000-0000DFA90000}"/>
    <cellStyle name="Output 6 5 6" xfId="43486" xr:uid="{00000000-0005-0000-0000-0000E0A90000}"/>
    <cellStyle name="Output 6 5 6 2" xfId="43487" xr:uid="{00000000-0005-0000-0000-0000E1A90000}"/>
    <cellStyle name="Output 6 5 6 2 2" xfId="43488" xr:uid="{00000000-0005-0000-0000-0000E2A90000}"/>
    <cellStyle name="Output 6 5 6 3" xfId="43489" xr:uid="{00000000-0005-0000-0000-0000E3A90000}"/>
    <cellStyle name="Output 6 5 7" xfId="43490" xr:uid="{00000000-0005-0000-0000-0000E4A90000}"/>
    <cellStyle name="Output 6 5 7 2" xfId="43491" xr:uid="{00000000-0005-0000-0000-0000E5A90000}"/>
    <cellStyle name="Output 6 5 7 2 2" xfId="43492" xr:uid="{00000000-0005-0000-0000-0000E6A90000}"/>
    <cellStyle name="Output 6 5 7 3" xfId="43493" xr:uid="{00000000-0005-0000-0000-0000E7A90000}"/>
    <cellStyle name="Output 6 5 8" xfId="43494" xr:uid="{00000000-0005-0000-0000-0000E8A90000}"/>
    <cellStyle name="Output 6 5 8 2" xfId="43495" xr:uid="{00000000-0005-0000-0000-0000E9A90000}"/>
    <cellStyle name="Output 6 5 8 2 2" xfId="43496" xr:uid="{00000000-0005-0000-0000-0000EAA90000}"/>
    <cellStyle name="Output 6 5 8 3" xfId="43497" xr:uid="{00000000-0005-0000-0000-0000EBA90000}"/>
    <cellStyle name="Output 6 5 9" xfId="43498" xr:uid="{00000000-0005-0000-0000-0000ECA90000}"/>
    <cellStyle name="Output 6 5 9 2" xfId="43499" xr:uid="{00000000-0005-0000-0000-0000EDA90000}"/>
    <cellStyle name="Output 6 5 9 2 2" xfId="43500" xr:uid="{00000000-0005-0000-0000-0000EEA90000}"/>
    <cellStyle name="Output 6 5 9 3" xfId="43501" xr:uid="{00000000-0005-0000-0000-0000EFA90000}"/>
    <cellStyle name="Output 6 6" xfId="43502" xr:uid="{00000000-0005-0000-0000-0000F0A90000}"/>
    <cellStyle name="Output 6 6 10" xfId="43503" xr:uid="{00000000-0005-0000-0000-0000F1A90000}"/>
    <cellStyle name="Output 6 6 10 2" xfId="43504" xr:uid="{00000000-0005-0000-0000-0000F2A90000}"/>
    <cellStyle name="Output 6 6 10 2 2" xfId="43505" xr:uid="{00000000-0005-0000-0000-0000F3A90000}"/>
    <cellStyle name="Output 6 6 10 3" xfId="43506" xr:uid="{00000000-0005-0000-0000-0000F4A90000}"/>
    <cellStyle name="Output 6 6 11" xfId="43507" xr:uid="{00000000-0005-0000-0000-0000F5A90000}"/>
    <cellStyle name="Output 6 6 11 2" xfId="43508" xr:uid="{00000000-0005-0000-0000-0000F6A90000}"/>
    <cellStyle name="Output 6 6 11 2 2" xfId="43509" xr:uid="{00000000-0005-0000-0000-0000F7A90000}"/>
    <cellStyle name="Output 6 6 11 3" xfId="43510" xr:uid="{00000000-0005-0000-0000-0000F8A90000}"/>
    <cellStyle name="Output 6 6 12" xfId="43511" xr:uid="{00000000-0005-0000-0000-0000F9A90000}"/>
    <cellStyle name="Output 6 6 12 2" xfId="43512" xr:uid="{00000000-0005-0000-0000-0000FAA90000}"/>
    <cellStyle name="Output 6 6 12 2 2" xfId="43513" xr:uid="{00000000-0005-0000-0000-0000FBA90000}"/>
    <cellStyle name="Output 6 6 12 3" xfId="43514" xr:uid="{00000000-0005-0000-0000-0000FCA90000}"/>
    <cellStyle name="Output 6 6 13" xfId="43515" xr:uid="{00000000-0005-0000-0000-0000FDA90000}"/>
    <cellStyle name="Output 6 6 13 2" xfId="43516" xr:uid="{00000000-0005-0000-0000-0000FEA90000}"/>
    <cellStyle name="Output 6 6 13 2 2" xfId="43517" xr:uid="{00000000-0005-0000-0000-0000FFA90000}"/>
    <cellStyle name="Output 6 6 13 3" xfId="43518" xr:uid="{00000000-0005-0000-0000-000000AA0000}"/>
    <cellStyle name="Output 6 6 14" xfId="43519" xr:uid="{00000000-0005-0000-0000-000001AA0000}"/>
    <cellStyle name="Output 6 6 14 2" xfId="43520" xr:uid="{00000000-0005-0000-0000-000002AA0000}"/>
    <cellStyle name="Output 6 6 14 2 2" xfId="43521" xr:uid="{00000000-0005-0000-0000-000003AA0000}"/>
    <cellStyle name="Output 6 6 14 3" xfId="43522" xr:uid="{00000000-0005-0000-0000-000004AA0000}"/>
    <cellStyle name="Output 6 6 15" xfId="43523" xr:uid="{00000000-0005-0000-0000-000005AA0000}"/>
    <cellStyle name="Output 6 6 15 2" xfId="43524" xr:uid="{00000000-0005-0000-0000-000006AA0000}"/>
    <cellStyle name="Output 6 6 15 2 2" xfId="43525" xr:uid="{00000000-0005-0000-0000-000007AA0000}"/>
    <cellStyle name="Output 6 6 15 3" xfId="43526" xr:uid="{00000000-0005-0000-0000-000008AA0000}"/>
    <cellStyle name="Output 6 6 16" xfId="43527" xr:uid="{00000000-0005-0000-0000-000009AA0000}"/>
    <cellStyle name="Output 6 6 16 2" xfId="43528" xr:uid="{00000000-0005-0000-0000-00000AAA0000}"/>
    <cellStyle name="Output 6 6 16 2 2" xfId="43529" xr:uid="{00000000-0005-0000-0000-00000BAA0000}"/>
    <cellStyle name="Output 6 6 16 3" xfId="43530" xr:uid="{00000000-0005-0000-0000-00000CAA0000}"/>
    <cellStyle name="Output 6 6 17" xfId="43531" xr:uid="{00000000-0005-0000-0000-00000DAA0000}"/>
    <cellStyle name="Output 6 6 17 2" xfId="43532" xr:uid="{00000000-0005-0000-0000-00000EAA0000}"/>
    <cellStyle name="Output 6 6 17 2 2" xfId="43533" xr:uid="{00000000-0005-0000-0000-00000FAA0000}"/>
    <cellStyle name="Output 6 6 17 3" xfId="43534" xr:uid="{00000000-0005-0000-0000-000010AA0000}"/>
    <cellStyle name="Output 6 6 18" xfId="43535" xr:uid="{00000000-0005-0000-0000-000011AA0000}"/>
    <cellStyle name="Output 6 6 18 2" xfId="43536" xr:uid="{00000000-0005-0000-0000-000012AA0000}"/>
    <cellStyle name="Output 6 6 18 2 2" xfId="43537" xr:uid="{00000000-0005-0000-0000-000013AA0000}"/>
    <cellStyle name="Output 6 6 18 3" xfId="43538" xr:uid="{00000000-0005-0000-0000-000014AA0000}"/>
    <cellStyle name="Output 6 6 19" xfId="43539" xr:uid="{00000000-0005-0000-0000-000015AA0000}"/>
    <cellStyle name="Output 6 6 19 2" xfId="43540" xr:uid="{00000000-0005-0000-0000-000016AA0000}"/>
    <cellStyle name="Output 6 6 19 2 2" xfId="43541" xr:uid="{00000000-0005-0000-0000-000017AA0000}"/>
    <cellStyle name="Output 6 6 19 3" xfId="43542" xr:uid="{00000000-0005-0000-0000-000018AA0000}"/>
    <cellStyle name="Output 6 6 2" xfId="43543" xr:uid="{00000000-0005-0000-0000-000019AA0000}"/>
    <cellStyle name="Output 6 6 2 2" xfId="43544" xr:uid="{00000000-0005-0000-0000-00001AAA0000}"/>
    <cellStyle name="Output 6 6 2 2 2" xfId="43545" xr:uid="{00000000-0005-0000-0000-00001BAA0000}"/>
    <cellStyle name="Output 6 6 2 2 3" xfId="43546" xr:uid="{00000000-0005-0000-0000-00001CAA0000}"/>
    <cellStyle name="Output 6 6 2 3" xfId="43547" xr:uid="{00000000-0005-0000-0000-00001DAA0000}"/>
    <cellStyle name="Output 6 6 2 3 2" xfId="43548" xr:uid="{00000000-0005-0000-0000-00001EAA0000}"/>
    <cellStyle name="Output 6 6 2 4" xfId="43549" xr:uid="{00000000-0005-0000-0000-00001FAA0000}"/>
    <cellStyle name="Output 6 6 20" xfId="43550" xr:uid="{00000000-0005-0000-0000-000020AA0000}"/>
    <cellStyle name="Output 6 6 20 2" xfId="43551" xr:uid="{00000000-0005-0000-0000-000021AA0000}"/>
    <cellStyle name="Output 6 6 20 2 2" xfId="43552" xr:uid="{00000000-0005-0000-0000-000022AA0000}"/>
    <cellStyle name="Output 6 6 20 3" xfId="43553" xr:uid="{00000000-0005-0000-0000-000023AA0000}"/>
    <cellStyle name="Output 6 6 21" xfId="43554" xr:uid="{00000000-0005-0000-0000-000024AA0000}"/>
    <cellStyle name="Output 6 6 21 2" xfId="43555" xr:uid="{00000000-0005-0000-0000-000025AA0000}"/>
    <cellStyle name="Output 6 6 22" xfId="43556" xr:uid="{00000000-0005-0000-0000-000026AA0000}"/>
    <cellStyle name="Output 6 6 23" xfId="43557" xr:uid="{00000000-0005-0000-0000-000027AA0000}"/>
    <cellStyle name="Output 6 6 3" xfId="43558" xr:uid="{00000000-0005-0000-0000-000028AA0000}"/>
    <cellStyle name="Output 6 6 3 2" xfId="43559" xr:uid="{00000000-0005-0000-0000-000029AA0000}"/>
    <cellStyle name="Output 6 6 3 2 2" xfId="43560" xr:uid="{00000000-0005-0000-0000-00002AAA0000}"/>
    <cellStyle name="Output 6 6 3 3" xfId="43561" xr:uid="{00000000-0005-0000-0000-00002BAA0000}"/>
    <cellStyle name="Output 6 6 3 4" xfId="43562" xr:uid="{00000000-0005-0000-0000-00002CAA0000}"/>
    <cellStyle name="Output 6 6 4" xfId="43563" xr:uid="{00000000-0005-0000-0000-00002DAA0000}"/>
    <cellStyle name="Output 6 6 4 2" xfId="43564" xr:uid="{00000000-0005-0000-0000-00002EAA0000}"/>
    <cellStyle name="Output 6 6 4 2 2" xfId="43565" xr:uid="{00000000-0005-0000-0000-00002FAA0000}"/>
    <cellStyle name="Output 6 6 4 3" xfId="43566" xr:uid="{00000000-0005-0000-0000-000030AA0000}"/>
    <cellStyle name="Output 6 6 4 4" xfId="43567" xr:uid="{00000000-0005-0000-0000-000031AA0000}"/>
    <cellStyle name="Output 6 6 5" xfId="43568" xr:uid="{00000000-0005-0000-0000-000032AA0000}"/>
    <cellStyle name="Output 6 6 5 2" xfId="43569" xr:uid="{00000000-0005-0000-0000-000033AA0000}"/>
    <cellStyle name="Output 6 6 5 2 2" xfId="43570" xr:uid="{00000000-0005-0000-0000-000034AA0000}"/>
    <cellStyle name="Output 6 6 5 3" xfId="43571" xr:uid="{00000000-0005-0000-0000-000035AA0000}"/>
    <cellStyle name="Output 6 6 6" xfId="43572" xr:uid="{00000000-0005-0000-0000-000036AA0000}"/>
    <cellStyle name="Output 6 6 6 2" xfId="43573" xr:uid="{00000000-0005-0000-0000-000037AA0000}"/>
    <cellStyle name="Output 6 6 6 2 2" xfId="43574" xr:uid="{00000000-0005-0000-0000-000038AA0000}"/>
    <cellStyle name="Output 6 6 6 3" xfId="43575" xr:uid="{00000000-0005-0000-0000-000039AA0000}"/>
    <cellStyle name="Output 6 6 7" xfId="43576" xr:uid="{00000000-0005-0000-0000-00003AAA0000}"/>
    <cellStyle name="Output 6 6 7 2" xfId="43577" xr:uid="{00000000-0005-0000-0000-00003BAA0000}"/>
    <cellStyle name="Output 6 6 7 2 2" xfId="43578" xr:uid="{00000000-0005-0000-0000-00003CAA0000}"/>
    <cellStyle name="Output 6 6 7 3" xfId="43579" xr:uid="{00000000-0005-0000-0000-00003DAA0000}"/>
    <cellStyle name="Output 6 6 8" xfId="43580" xr:uid="{00000000-0005-0000-0000-00003EAA0000}"/>
    <cellStyle name="Output 6 6 8 2" xfId="43581" xr:uid="{00000000-0005-0000-0000-00003FAA0000}"/>
    <cellStyle name="Output 6 6 8 2 2" xfId="43582" xr:uid="{00000000-0005-0000-0000-000040AA0000}"/>
    <cellStyle name="Output 6 6 8 3" xfId="43583" xr:uid="{00000000-0005-0000-0000-000041AA0000}"/>
    <cellStyle name="Output 6 6 9" xfId="43584" xr:uid="{00000000-0005-0000-0000-000042AA0000}"/>
    <cellStyle name="Output 6 6 9 2" xfId="43585" xr:uid="{00000000-0005-0000-0000-000043AA0000}"/>
    <cellStyle name="Output 6 6 9 2 2" xfId="43586" xr:uid="{00000000-0005-0000-0000-000044AA0000}"/>
    <cellStyle name="Output 6 6 9 3" xfId="43587" xr:uid="{00000000-0005-0000-0000-000045AA0000}"/>
    <cellStyle name="Output 6 7" xfId="43588" xr:uid="{00000000-0005-0000-0000-000046AA0000}"/>
    <cellStyle name="Output 6 7 2" xfId="43589" xr:uid="{00000000-0005-0000-0000-000047AA0000}"/>
    <cellStyle name="Output 6 7 2 2" xfId="43590" xr:uid="{00000000-0005-0000-0000-000048AA0000}"/>
    <cellStyle name="Output 6 7 2 3" xfId="43591" xr:uid="{00000000-0005-0000-0000-000049AA0000}"/>
    <cellStyle name="Output 6 7 3" xfId="43592" xr:uid="{00000000-0005-0000-0000-00004AAA0000}"/>
    <cellStyle name="Output 6 7 3 2" xfId="43593" xr:uid="{00000000-0005-0000-0000-00004BAA0000}"/>
    <cellStyle name="Output 6 7 4" xfId="43594" xr:uid="{00000000-0005-0000-0000-00004CAA0000}"/>
    <cellStyle name="Output 6 8" xfId="43595" xr:uid="{00000000-0005-0000-0000-00004DAA0000}"/>
    <cellStyle name="Output 6 8 2" xfId="43596" xr:uid="{00000000-0005-0000-0000-00004EAA0000}"/>
    <cellStyle name="Output 6 8 2 2" xfId="43597" xr:uid="{00000000-0005-0000-0000-00004FAA0000}"/>
    <cellStyle name="Output 6 8 2 3" xfId="43598" xr:uid="{00000000-0005-0000-0000-000050AA0000}"/>
    <cellStyle name="Output 6 8 3" xfId="43599" xr:uid="{00000000-0005-0000-0000-000051AA0000}"/>
    <cellStyle name="Output 6 8 4" xfId="43600" xr:uid="{00000000-0005-0000-0000-000052AA0000}"/>
    <cellStyle name="Output 6 9" xfId="43601" xr:uid="{00000000-0005-0000-0000-000053AA0000}"/>
    <cellStyle name="Output 6 9 2" xfId="43602" xr:uid="{00000000-0005-0000-0000-000054AA0000}"/>
    <cellStyle name="Output 6 9 2 2" xfId="43603" xr:uid="{00000000-0005-0000-0000-000055AA0000}"/>
    <cellStyle name="Output 6 9 3" xfId="43604" xr:uid="{00000000-0005-0000-0000-000056AA0000}"/>
    <cellStyle name="Output 6 9 4" xfId="43605" xr:uid="{00000000-0005-0000-0000-000057AA0000}"/>
    <cellStyle name="Output 7" xfId="43606" xr:uid="{00000000-0005-0000-0000-000058AA0000}"/>
    <cellStyle name="Output 8" xfId="50409" xr:uid="{3EC329BC-5F20-4A04-A033-5C353A4F834C}"/>
    <cellStyle name="Output 9" xfId="50444" xr:uid="{52DB80F4-0D29-4E57-89A0-4542B3F9111B}"/>
    <cellStyle name="Output Amounts" xfId="43607" xr:uid="{00000000-0005-0000-0000-000059AA0000}"/>
    <cellStyle name="Output Column Headings" xfId="43608" xr:uid="{00000000-0005-0000-0000-00005AAA0000}"/>
    <cellStyle name="Output Line Items" xfId="43609" xr:uid="{00000000-0005-0000-0000-00005BAA0000}"/>
    <cellStyle name="Output Report Heading" xfId="43610" xr:uid="{00000000-0005-0000-0000-00005CAA0000}"/>
    <cellStyle name="Output Report Title" xfId="43611" xr:uid="{00000000-0005-0000-0000-00005DAA0000}"/>
    <cellStyle name="P" xfId="43612" xr:uid="{00000000-0005-0000-0000-00005EAA0000}"/>
    <cellStyle name="P 2" xfId="43613" xr:uid="{00000000-0005-0000-0000-00005FAA0000}"/>
    <cellStyle name="P 3" xfId="43614" xr:uid="{00000000-0005-0000-0000-000060AA0000}"/>
    <cellStyle name="P 4" xfId="43615" xr:uid="{00000000-0005-0000-0000-000061AA0000}"/>
    <cellStyle name="Page Number" xfId="43616" xr:uid="{00000000-0005-0000-0000-000062AA0000}"/>
    <cellStyle name="Per cent" xfId="50671" builtinId="5"/>
    <cellStyle name="Percent [0]" xfId="43617" xr:uid="{00000000-0005-0000-0000-000063AA0000}"/>
    <cellStyle name="Percent [2]" xfId="43618" xr:uid="{00000000-0005-0000-0000-000064AA0000}"/>
    <cellStyle name="Percent +/-" xfId="43619" xr:uid="{00000000-0005-0000-0000-000065AA0000}"/>
    <cellStyle name="Percent 10" xfId="43620" xr:uid="{00000000-0005-0000-0000-000066AA0000}"/>
    <cellStyle name="Percent 10 2" xfId="22" xr:uid="{00000000-0005-0000-0000-000067AA0000}"/>
    <cellStyle name="Percent 11" xfId="43621" xr:uid="{00000000-0005-0000-0000-000068AA0000}"/>
    <cellStyle name="Percent 12" xfId="43622" xr:uid="{00000000-0005-0000-0000-000069AA0000}"/>
    <cellStyle name="Percent 128" xfId="43623" xr:uid="{00000000-0005-0000-0000-00006AAA0000}"/>
    <cellStyle name="Percent 13" xfId="43624" xr:uid="{00000000-0005-0000-0000-00006BAA0000}"/>
    <cellStyle name="Percent 14" xfId="43625" xr:uid="{00000000-0005-0000-0000-00006CAA0000}"/>
    <cellStyle name="Percent 15" xfId="43626" xr:uid="{00000000-0005-0000-0000-00006DAA0000}"/>
    <cellStyle name="Percent 16" xfId="43627" xr:uid="{00000000-0005-0000-0000-00006EAA0000}"/>
    <cellStyle name="Percent 17" xfId="43628" xr:uid="{00000000-0005-0000-0000-00006FAA0000}"/>
    <cellStyle name="Percent 18" xfId="43629" xr:uid="{00000000-0005-0000-0000-000070AA0000}"/>
    <cellStyle name="Percent 19" xfId="43630" xr:uid="{00000000-0005-0000-0000-000071AA0000}"/>
    <cellStyle name="Percent 19 2" xfId="43631" xr:uid="{00000000-0005-0000-0000-000072AA0000}"/>
    <cellStyle name="Percent 2" xfId="13" xr:uid="{00000000-0005-0000-0000-000073AA0000}"/>
    <cellStyle name="Percent 2 2" xfId="43632" xr:uid="{00000000-0005-0000-0000-000074AA0000}"/>
    <cellStyle name="Percent 2 2 2" xfId="43633" xr:uid="{00000000-0005-0000-0000-000075AA0000}"/>
    <cellStyle name="Percent 2 3" xfId="43634" xr:uid="{00000000-0005-0000-0000-000076AA0000}"/>
    <cellStyle name="Percent 2 3 2" xfId="43635" xr:uid="{00000000-0005-0000-0000-000077AA0000}"/>
    <cellStyle name="Percent 2 4" xfId="43636" xr:uid="{00000000-0005-0000-0000-000078AA0000}"/>
    <cellStyle name="Percent 2 5" xfId="43637" xr:uid="{00000000-0005-0000-0000-000079AA0000}"/>
    <cellStyle name="Percent 2 6" xfId="43638" xr:uid="{00000000-0005-0000-0000-00007AAA0000}"/>
    <cellStyle name="Percent 20" xfId="43639" xr:uid="{00000000-0005-0000-0000-00007BAA0000}"/>
    <cellStyle name="Percent 21" xfId="43640" xr:uid="{00000000-0005-0000-0000-00007CAA0000}"/>
    <cellStyle name="Percent 22" xfId="43641" xr:uid="{00000000-0005-0000-0000-00007DAA0000}"/>
    <cellStyle name="Percent 23" xfId="43642" xr:uid="{00000000-0005-0000-0000-00007EAA0000}"/>
    <cellStyle name="Percent 24" xfId="43643" xr:uid="{00000000-0005-0000-0000-00007FAA0000}"/>
    <cellStyle name="Percent 25" xfId="50402" xr:uid="{DB69EA71-BA68-4C6A-A799-4866972F086B}"/>
    <cellStyle name="Percent 26" xfId="50410" xr:uid="{8333F3DC-8CB5-4617-8AD6-396FA19B2DEE}"/>
    <cellStyle name="Percent 27" xfId="50401" xr:uid="{3690C85A-67C2-411E-AAF0-3D8EB0D4B9DB}"/>
    <cellStyle name="Percent 28" xfId="50413" xr:uid="{8E53F73E-2EB5-4EE6-97C9-A7F7DF76B581}"/>
    <cellStyle name="Percent 28 2" xfId="50628" xr:uid="{BED8463B-AC2A-4FFA-8B58-FFC81683CC0E}"/>
    <cellStyle name="Percent 29" xfId="50399" xr:uid="{9E363BE4-8B11-4725-B415-3EE4DDFC4FBB}"/>
    <cellStyle name="Percent 3" xfId="43644" xr:uid="{00000000-0005-0000-0000-000080AA0000}"/>
    <cellStyle name="Percent 3 2" xfId="43645" xr:uid="{00000000-0005-0000-0000-000081AA0000}"/>
    <cellStyle name="Percent 3 2 2" xfId="43646" xr:uid="{00000000-0005-0000-0000-000082AA0000}"/>
    <cellStyle name="Percent 3 2 3" xfId="43647" xr:uid="{00000000-0005-0000-0000-000083AA0000}"/>
    <cellStyle name="Percent 3 2 3 2" xfId="43648" xr:uid="{00000000-0005-0000-0000-000084AA0000}"/>
    <cellStyle name="Percent 3 2 4" xfId="43649" xr:uid="{00000000-0005-0000-0000-000085AA0000}"/>
    <cellStyle name="Percent 3 3" xfId="43650" xr:uid="{00000000-0005-0000-0000-000086AA0000}"/>
    <cellStyle name="Percent 3 3 2" xfId="43651" xr:uid="{00000000-0005-0000-0000-000087AA0000}"/>
    <cellStyle name="Percent 3 3 3" xfId="43652" xr:uid="{00000000-0005-0000-0000-000088AA0000}"/>
    <cellStyle name="Percent 3 4" xfId="43653" xr:uid="{00000000-0005-0000-0000-000089AA0000}"/>
    <cellStyle name="Percent 3 4 2" xfId="43654" xr:uid="{00000000-0005-0000-0000-00008AAA0000}"/>
    <cellStyle name="Percent 3 5" xfId="43655" xr:uid="{00000000-0005-0000-0000-00008BAA0000}"/>
    <cellStyle name="Percent 3 5 2" xfId="43656" xr:uid="{00000000-0005-0000-0000-00008CAA0000}"/>
    <cellStyle name="Percent 3 6" xfId="43657" xr:uid="{00000000-0005-0000-0000-00008DAA0000}"/>
    <cellStyle name="Percent 30" xfId="50427" xr:uid="{DA058992-E346-4049-A178-7A9324B9876F}"/>
    <cellStyle name="Percent 31" xfId="50430" xr:uid="{C6B5C72C-4C36-4796-AF5E-B623ED988A84}"/>
    <cellStyle name="Percent 31 2" xfId="50635" xr:uid="{250B99F3-2553-4675-94D9-3887DD7C5496}"/>
    <cellStyle name="Percent 32" xfId="50445" xr:uid="{B08C36AC-AC81-40F5-A78B-3A5570C78D5F}"/>
    <cellStyle name="Percent 33" xfId="50434" xr:uid="{B8BB9174-F355-45C9-A59A-B157CFEC899C}"/>
    <cellStyle name="Percent 34" xfId="50482" xr:uid="{8C0BA059-2FB5-408E-9001-5227A064170B}"/>
    <cellStyle name="Percent 35" xfId="50497" xr:uid="{209E6F3F-5356-4404-BC8A-801EE589992A}"/>
    <cellStyle name="Percent 36" xfId="50472" xr:uid="{B2D9FECC-F01F-4080-A140-F6C233FF7A81}"/>
    <cellStyle name="Percent 37" xfId="50500" xr:uid="{2AA7518D-467E-4E24-9E8F-38EBB68600BA}"/>
    <cellStyle name="Percent 38" xfId="50526" xr:uid="{ED2EE56A-2382-4D6A-AA87-5E27E5AEE235}"/>
    <cellStyle name="Percent 39" xfId="50515" xr:uid="{E5F96E54-3995-476D-BEF9-DF7075156C75}"/>
    <cellStyle name="Percent 4" xfId="43658" xr:uid="{00000000-0005-0000-0000-00008EAA0000}"/>
    <cellStyle name="Percent 4 2" xfId="43659" xr:uid="{00000000-0005-0000-0000-00008FAA0000}"/>
    <cellStyle name="Percent 4 3" xfId="43660" xr:uid="{00000000-0005-0000-0000-000090AA0000}"/>
    <cellStyle name="Percent 40" xfId="50568" xr:uid="{FCB700D0-6614-40A3-82A4-284E2BD2B245}"/>
    <cellStyle name="Percent 41" xfId="50548" xr:uid="{7446EEA9-4193-4509-966A-6AA5780C3EDE}"/>
    <cellStyle name="Percent 42" xfId="50573" xr:uid="{DE081C82-4159-420E-AF3C-99DDF43419F0}"/>
    <cellStyle name="Percent 43" xfId="50596" xr:uid="{1ADEC4E6-C4F0-49C1-88BF-24F775E8D006}"/>
    <cellStyle name="Percent 44" xfId="50572" xr:uid="{762D933F-7A46-43AE-A1A9-643F5B209031}"/>
    <cellStyle name="Percent 45" xfId="50569" xr:uid="{DC08E8BF-87CA-43BD-A0E4-5844E07BB5D1}"/>
    <cellStyle name="Percent 46" xfId="50556" xr:uid="{4ECDC78D-404A-40E6-9F9A-2BBBFF95A25F}"/>
    <cellStyle name="Percent 47" xfId="50589" xr:uid="{C3EEE488-EFA6-441A-8823-20B7FB045D06}"/>
    <cellStyle name="Percent 48" xfId="50592" xr:uid="{2B280A50-68FB-4DAC-A8AA-C080FBCB28C8}"/>
    <cellStyle name="Percent 49" xfId="50620" xr:uid="{0EB69585-F713-412B-A24B-1546846DD474}"/>
    <cellStyle name="Percent 5" xfId="43661" xr:uid="{00000000-0005-0000-0000-000091AA0000}"/>
    <cellStyle name="Percent 50" xfId="50633" xr:uid="{F372A989-F4FD-4D47-970C-D5AB24CB009F}"/>
    <cellStyle name="Percent 6" xfId="43662" xr:uid="{00000000-0005-0000-0000-000092AA0000}"/>
    <cellStyle name="Percent 6 2" xfId="43663" xr:uid="{00000000-0005-0000-0000-000093AA0000}"/>
    <cellStyle name="Percent 7" xfId="43664" xr:uid="{00000000-0005-0000-0000-000094AA0000}"/>
    <cellStyle name="Percent 7 2" xfId="43665" xr:uid="{00000000-0005-0000-0000-000095AA0000}"/>
    <cellStyle name="Percent 8" xfId="43666" xr:uid="{00000000-0005-0000-0000-000096AA0000}"/>
    <cellStyle name="Percent 9" xfId="43667" xr:uid="{00000000-0005-0000-0000-000097AA0000}"/>
    <cellStyle name="Percent*" xfId="43668" xr:uid="{00000000-0005-0000-0000-000098AA0000}"/>
    <cellStyle name="Percent.0" xfId="43669" xr:uid="{00000000-0005-0000-0000-000099AA0000}"/>
    <cellStyle name="Percent.00" xfId="43670" xr:uid="{00000000-0005-0000-0000-00009AAA0000}"/>
    <cellStyle name="Plain" xfId="43671" xr:uid="{00000000-0005-0000-0000-00009BAA0000}"/>
    <cellStyle name="Price" xfId="43672" xr:uid="{00000000-0005-0000-0000-00009CAA0000}"/>
    <cellStyle name="ProductClass" xfId="43673" xr:uid="{00000000-0005-0000-0000-00009DAA0000}"/>
    <cellStyle name="ProductType" xfId="43674" xr:uid="{00000000-0005-0000-0000-00009EAA0000}"/>
    <cellStyle name="provisional PN158/97" xfId="43675" xr:uid="{00000000-0005-0000-0000-00009FAA0000}"/>
    <cellStyle name="QvB" xfId="43676" xr:uid="{00000000-0005-0000-0000-0000A0AA0000}"/>
    <cellStyle name="RebateValue" xfId="43677" xr:uid="{00000000-0005-0000-0000-0000A1AA0000}"/>
    <cellStyle name="Refdb standard" xfId="43678" xr:uid="{00000000-0005-0000-0000-0000A2AA0000}"/>
    <cellStyle name="ReportData" xfId="43679" xr:uid="{00000000-0005-0000-0000-0000A3AA0000}"/>
    <cellStyle name="ReportElements" xfId="43680" xr:uid="{00000000-0005-0000-0000-0000A4AA0000}"/>
    <cellStyle name="ReportHeader" xfId="43681" xr:uid="{00000000-0005-0000-0000-0000A5AA0000}"/>
    <cellStyle name="ResellerType" xfId="43682" xr:uid="{00000000-0005-0000-0000-0000A6AA0000}"/>
    <cellStyle name="ro1" xfId="43683" xr:uid="{00000000-0005-0000-0000-0000A7AA0000}"/>
    <cellStyle name="Row_CategoryHeadings" xfId="43684" xr:uid="{00000000-0005-0000-0000-0000A8AA0000}"/>
    <cellStyle name="Rowcount" xfId="43685" xr:uid="{00000000-0005-0000-0000-0000A9AA0000}"/>
    <cellStyle name="Sample" xfId="43686" xr:uid="{00000000-0005-0000-0000-0000AAAA0000}"/>
    <cellStyle name="SAPBEXaggData" xfId="43687" xr:uid="{00000000-0005-0000-0000-0000ABAA0000}"/>
    <cellStyle name="SAPBEXaggDataEmph" xfId="43688" xr:uid="{00000000-0005-0000-0000-0000ACAA0000}"/>
    <cellStyle name="SAPBEXaggItem" xfId="43689" xr:uid="{00000000-0005-0000-0000-0000ADAA0000}"/>
    <cellStyle name="SAPBEXaggItemX" xfId="43690" xr:uid="{00000000-0005-0000-0000-0000AEAA0000}"/>
    <cellStyle name="SAPBEXchaText" xfId="43691" xr:uid="{00000000-0005-0000-0000-0000AFAA0000}"/>
    <cellStyle name="SAPBEXexcBad7" xfId="43692" xr:uid="{00000000-0005-0000-0000-0000B0AA0000}"/>
    <cellStyle name="SAPBEXexcBad8" xfId="43693" xr:uid="{00000000-0005-0000-0000-0000B1AA0000}"/>
    <cellStyle name="SAPBEXexcBad9" xfId="43694" xr:uid="{00000000-0005-0000-0000-0000B2AA0000}"/>
    <cellStyle name="SAPBEXexcCritical4" xfId="43695" xr:uid="{00000000-0005-0000-0000-0000B3AA0000}"/>
    <cellStyle name="SAPBEXexcCritical5" xfId="43696" xr:uid="{00000000-0005-0000-0000-0000B4AA0000}"/>
    <cellStyle name="SAPBEXexcCritical6" xfId="43697" xr:uid="{00000000-0005-0000-0000-0000B5AA0000}"/>
    <cellStyle name="SAPBEXexcGood1" xfId="43698" xr:uid="{00000000-0005-0000-0000-0000B6AA0000}"/>
    <cellStyle name="SAPBEXexcGood2" xfId="43699" xr:uid="{00000000-0005-0000-0000-0000B7AA0000}"/>
    <cellStyle name="SAPBEXexcGood3" xfId="43700" xr:uid="{00000000-0005-0000-0000-0000B8AA0000}"/>
    <cellStyle name="SAPBEXfilterDrill" xfId="43701" xr:uid="{00000000-0005-0000-0000-0000B9AA0000}"/>
    <cellStyle name="SAPBEXfilterItem" xfId="43702" xr:uid="{00000000-0005-0000-0000-0000BAAA0000}"/>
    <cellStyle name="SAPBEXfilterText" xfId="43703" xr:uid="{00000000-0005-0000-0000-0000BBAA0000}"/>
    <cellStyle name="SAPBEXformats" xfId="43704" xr:uid="{00000000-0005-0000-0000-0000BCAA0000}"/>
    <cellStyle name="SAPBEXheaderItem" xfId="43705" xr:uid="{00000000-0005-0000-0000-0000BDAA0000}"/>
    <cellStyle name="SAPBEXheaderText" xfId="43706" xr:uid="{00000000-0005-0000-0000-0000BEAA0000}"/>
    <cellStyle name="SAPBEXHLevel0" xfId="43707" xr:uid="{00000000-0005-0000-0000-0000BFAA0000}"/>
    <cellStyle name="SAPBEXHLevel0X" xfId="43708" xr:uid="{00000000-0005-0000-0000-0000C0AA0000}"/>
    <cellStyle name="SAPBEXHLevel1" xfId="43709" xr:uid="{00000000-0005-0000-0000-0000C1AA0000}"/>
    <cellStyle name="SAPBEXHLevel1X" xfId="43710" xr:uid="{00000000-0005-0000-0000-0000C2AA0000}"/>
    <cellStyle name="SAPBEXHLevel2" xfId="43711" xr:uid="{00000000-0005-0000-0000-0000C3AA0000}"/>
    <cellStyle name="SAPBEXHLevel2X" xfId="43712" xr:uid="{00000000-0005-0000-0000-0000C4AA0000}"/>
    <cellStyle name="SAPBEXHLevel3" xfId="43713" xr:uid="{00000000-0005-0000-0000-0000C5AA0000}"/>
    <cellStyle name="SAPBEXHLevel3X" xfId="43714" xr:uid="{00000000-0005-0000-0000-0000C6AA0000}"/>
    <cellStyle name="SAPBEXresData" xfId="43715" xr:uid="{00000000-0005-0000-0000-0000C7AA0000}"/>
    <cellStyle name="SAPBEXresDataEmph" xfId="43716" xr:uid="{00000000-0005-0000-0000-0000C8AA0000}"/>
    <cellStyle name="SAPBEXresItem" xfId="43717" xr:uid="{00000000-0005-0000-0000-0000C9AA0000}"/>
    <cellStyle name="SAPBEXresItemX" xfId="43718" xr:uid="{00000000-0005-0000-0000-0000CAAA0000}"/>
    <cellStyle name="SAPBEXstdData" xfId="43719" xr:uid="{00000000-0005-0000-0000-0000CBAA0000}"/>
    <cellStyle name="SAPBEXstdDataEmph" xfId="43720" xr:uid="{00000000-0005-0000-0000-0000CCAA0000}"/>
    <cellStyle name="SAPBEXstdItem" xfId="43721" xr:uid="{00000000-0005-0000-0000-0000CDAA0000}"/>
    <cellStyle name="SAPBEXstdItemX" xfId="43722" xr:uid="{00000000-0005-0000-0000-0000CEAA0000}"/>
    <cellStyle name="SAPBEXtitle" xfId="43723" xr:uid="{00000000-0005-0000-0000-0000CFAA0000}"/>
    <cellStyle name="SAPBEXundefined" xfId="43724" xr:uid="{00000000-0005-0000-0000-0000D0AA0000}"/>
    <cellStyle name="SectHeader" xfId="43725" xr:uid="{00000000-0005-0000-0000-0000D1AA0000}"/>
    <cellStyle name="SectHeaderLev2" xfId="43726" xr:uid="{00000000-0005-0000-0000-0000D2AA0000}"/>
    <cellStyle name="SectLev2SubTotal" xfId="43727" xr:uid="{00000000-0005-0000-0000-0000D3AA0000}"/>
    <cellStyle name="SectSubHeader" xfId="43728" xr:uid="{00000000-0005-0000-0000-0000D4AA0000}"/>
    <cellStyle name="SectSubHeaderTotal" xfId="43729" xr:uid="{00000000-0005-0000-0000-0000D5AA0000}"/>
    <cellStyle name="SectSubTotal" xfId="43730" xr:uid="{00000000-0005-0000-0000-0000D6AA0000}"/>
    <cellStyle name="semestre" xfId="43731" xr:uid="{00000000-0005-0000-0000-0000D7AA0000}"/>
    <cellStyle name="Shaded" xfId="43732" xr:uid="{00000000-0005-0000-0000-0000D8AA0000}"/>
    <cellStyle name="Shaded 2" xfId="43733" xr:uid="{00000000-0005-0000-0000-0000D9AA0000}"/>
    <cellStyle name="Size" xfId="43734" xr:uid="{00000000-0005-0000-0000-0000DAAA0000}"/>
    <cellStyle name="Source" xfId="43735" xr:uid="{00000000-0005-0000-0000-0000DBAA0000}"/>
    <cellStyle name="Source 2" xfId="43736" xr:uid="{00000000-0005-0000-0000-0000DCAA0000}"/>
    <cellStyle name="SPSS" xfId="43737" xr:uid="{00000000-0005-0000-0000-0000DDAA0000}"/>
    <cellStyle name="ss1" xfId="43738" xr:uid="{00000000-0005-0000-0000-0000DEAA0000}"/>
    <cellStyle name="ss10" xfId="43739" xr:uid="{00000000-0005-0000-0000-0000DFAA0000}"/>
    <cellStyle name="ss11" xfId="43740" xr:uid="{00000000-0005-0000-0000-0000E0AA0000}"/>
    <cellStyle name="ss12" xfId="43741" xr:uid="{00000000-0005-0000-0000-0000E1AA0000}"/>
    <cellStyle name="ss13" xfId="43742" xr:uid="{00000000-0005-0000-0000-0000E2AA0000}"/>
    <cellStyle name="ss14" xfId="43743" xr:uid="{00000000-0005-0000-0000-0000E3AA0000}"/>
    <cellStyle name="ss15" xfId="43744" xr:uid="{00000000-0005-0000-0000-0000E4AA0000}"/>
    <cellStyle name="ss16" xfId="43745" xr:uid="{00000000-0005-0000-0000-0000E5AA0000}"/>
    <cellStyle name="ss17" xfId="43746" xr:uid="{00000000-0005-0000-0000-0000E6AA0000}"/>
    <cellStyle name="ss18" xfId="43747" xr:uid="{00000000-0005-0000-0000-0000E7AA0000}"/>
    <cellStyle name="ss19" xfId="43748" xr:uid="{00000000-0005-0000-0000-0000E8AA0000}"/>
    <cellStyle name="ss2" xfId="43749" xr:uid="{00000000-0005-0000-0000-0000E9AA0000}"/>
    <cellStyle name="ss20" xfId="43750" xr:uid="{00000000-0005-0000-0000-0000EAAA0000}"/>
    <cellStyle name="ss21" xfId="43751" xr:uid="{00000000-0005-0000-0000-0000EBAA0000}"/>
    <cellStyle name="ss22" xfId="43752" xr:uid="{00000000-0005-0000-0000-0000ECAA0000}"/>
    <cellStyle name="ss23" xfId="43753" xr:uid="{00000000-0005-0000-0000-0000EDAA0000}"/>
    <cellStyle name="ss24" xfId="43754" xr:uid="{00000000-0005-0000-0000-0000EEAA0000}"/>
    <cellStyle name="ss25" xfId="43755" xr:uid="{00000000-0005-0000-0000-0000EFAA0000}"/>
    <cellStyle name="ss3" xfId="43756" xr:uid="{00000000-0005-0000-0000-0000F0AA0000}"/>
    <cellStyle name="ss4" xfId="43757" xr:uid="{00000000-0005-0000-0000-0000F1AA0000}"/>
    <cellStyle name="ss5" xfId="43758" xr:uid="{00000000-0005-0000-0000-0000F2AA0000}"/>
    <cellStyle name="ss6" xfId="43759" xr:uid="{00000000-0005-0000-0000-0000F3AA0000}"/>
    <cellStyle name="ss7" xfId="43760" xr:uid="{00000000-0005-0000-0000-0000F4AA0000}"/>
    <cellStyle name="ss8" xfId="43761" xr:uid="{00000000-0005-0000-0000-0000F5AA0000}"/>
    <cellStyle name="ss9" xfId="43762" xr:uid="{00000000-0005-0000-0000-0000F6AA0000}"/>
    <cellStyle name="Style 1" xfId="43763" xr:uid="{00000000-0005-0000-0000-0000F7AA0000}"/>
    <cellStyle name="Style 1 2" xfId="43764" xr:uid="{00000000-0005-0000-0000-0000F8AA0000}"/>
    <cellStyle name="Style 1 2 2" xfId="43765" xr:uid="{00000000-0005-0000-0000-0000F9AA0000}"/>
    <cellStyle name="Style 1 3" xfId="43766" xr:uid="{00000000-0005-0000-0000-0000FAAA0000}"/>
    <cellStyle name="Style 1 4" xfId="43767" xr:uid="{00000000-0005-0000-0000-0000FBAA0000}"/>
    <cellStyle name="Style 1 5" xfId="43768" xr:uid="{00000000-0005-0000-0000-0000FCAA0000}"/>
    <cellStyle name="Style 1 6" xfId="43769" xr:uid="{00000000-0005-0000-0000-0000FDAA0000}"/>
    <cellStyle name="Style 1_MONTH 5" xfId="43770" xr:uid="{00000000-0005-0000-0000-0000FEAA0000}"/>
    <cellStyle name="Style 2" xfId="43771" xr:uid="{00000000-0005-0000-0000-0000FFAA0000}"/>
    <cellStyle name="Style1" xfId="43772" xr:uid="{00000000-0005-0000-0000-000000AB0000}"/>
    <cellStyle name="Style1 2" xfId="43773" xr:uid="{00000000-0005-0000-0000-000001AB0000}"/>
    <cellStyle name="Style1 3" xfId="43774" xr:uid="{00000000-0005-0000-0000-000002AB0000}"/>
    <cellStyle name="Style1 4" xfId="43775" xr:uid="{00000000-0005-0000-0000-000003AB0000}"/>
    <cellStyle name="Style1 5" xfId="43776" xr:uid="{00000000-0005-0000-0000-000004AB0000}"/>
    <cellStyle name="Style2" xfId="43777" xr:uid="{00000000-0005-0000-0000-000005AB0000}"/>
    <cellStyle name="Style3" xfId="43778" xr:uid="{00000000-0005-0000-0000-000006AB0000}"/>
    <cellStyle name="Style4" xfId="43779" xr:uid="{00000000-0005-0000-0000-000007AB0000}"/>
    <cellStyle name="Style5" xfId="43780" xr:uid="{00000000-0005-0000-0000-000008AB0000}"/>
    <cellStyle name="Style6" xfId="43781" xr:uid="{00000000-0005-0000-0000-000009AB0000}"/>
    <cellStyle name="Styles" xfId="43782" xr:uid="{00000000-0005-0000-0000-00000AAB0000}"/>
    <cellStyle name="sub" xfId="43783" xr:uid="{00000000-0005-0000-0000-00000BAB0000}"/>
    <cellStyle name="sub 2" xfId="43784" xr:uid="{00000000-0005-0000-0000-00000CAB0000}"/>
    <cellStyle name="sub 3" xfId="43785" xr:uid="{00000000-0005-0000-0000-00000DAB0000}"/>
    <cellStyle name="SubNoteNum" xfId="43786" xr:uid="{00000000-0005-0000-0000-00000EAB0000}"/>
    <cellStyle name="SubNoteSection" xfId="43787" xr:uid="{00000000-0005-0000-0000-00000FAB0000}"/>
    <cellStyle name="SubNoteSectionTotal" xfId="43788" xr:uid="{00000000-0005-0000-0000-000010AB0000}"/>
    <cellStyle name="Syntax" xfId="43789" xr:uid="{00000000-0005-0000-0000-000011AB0000}"/>
    <cellStyle name="Table Cells" xfId="43790" xr:uid="{00000000-0005-0000-0000-000012AB0000}"/>
    <cellStyle name="Table Column Headings" xfId="43791" xr:uid="{00000000-0005-0000-0000-000013AB0000}"/>
    <cellStyle name="Table Footnote" xfId="43792" xr:uid="{00000000-0005-0000-0000-000014AB0000}"/>
    <cellStyle name="Table Footnote 2" xfId="43793" xr:uid="{00000000-0005-0000-0000-000015AB0000}"/>
    <cellStyle name="Table Footnote 2 2" xfId="43794" xr:uid="{00000000-0005-0000-0000-000016AB0000}"/>
    <cellStyle name="Table Footnote_Additional charts" xfId="43795" xr:uid="{00000000-0005-0000-0000-000017AB0000}"/>
    <cellStyle name="Table Head" xfId="43796" xr:uid="{00000000-0005-0000-0000-000018AB0000}"/>
    <cellStyle name="Table Head Aligned" xfId="43797" xr:uid="{00000000-0005-0000-0000-000019AB0000}"/>
    <cellStyle name="Table Head Blue" xfId="43798" xr:uid="{00000000-0005-0000-0000-00001AAB0000}"/>
    <cellStyle name="Table Head Green" xfId="43799" xr:uid="{00000000-0005-0000-0000-00001BAB0000}"/>
    <cellStyle name="Table Head_% Change" xfId="43800" xr:uid="{00000000-0005-0000-0000-00001CAB0000}"/>
    <cellStyle name="Table Header" xfId="43801" xr:uid="{00000000-0005-0000-0000-00001DAB0000}"/>
    <cellStyle name="Table Header 2" xfId="43802" xr:uid="{00000000-0005-0000-0000-00001EAB0000}"/>
    <cellStyle name="Table Header 2 2" xfId="43803" xr:uid="{00000000-0005-0000-0000-00001FAB0000}"/>
    <cellStyle name="Table Header 3" xfId="43804" xr:uid="{00000000-0005-0000-0000-000020AB0000}"/>
    <cellStyle name="Table Header_Additional charts" xfId="43805" xr:uid="{00000000-0005-0000-0000-000021AB0000}"/>
    <cellStyle name="Table Heading" xfId="43806" xr:uid="{00000000-0005-0000-0000-000022AB0000}"/>
    <cellStyle name="Table Heading 1" xfId="43807" xr:uid="{00000000-0005-0000-0000-000023AB0000}"/>
    <cellStyle name="Table Heading 1 2" xfId="43808" xr:uid="{00000000-0005-0000-0000-000024AB0000}"/>
    <cellStyle name="Table Heading 1 2 2" xfId="43809" xr:uid="{00000000-0005-0000-0000-000025AB0000}"/>
    <cellStyle name="Table Heading 1_Additional charts" xfId="43810" xr:uid="{00000000-0005-0000-0000-000026AB0000}"/>
    <cellStyle name="Table Heading 2" xfId="43811" xr:uid="{00000000-0005-0000-0000-000027AB0000}"/>
    <cellStyle name="Table Heading 2 2" xfId="43812" xr:uid="{00000000-0005-0000-0000-000028AB0000}"/>
    <cellStyle name="Table Heading 2_Additional charts" xfId="43813" xr:uid="{00000000-0005-0000-0000-000029AB0000}"/>
    <cellStyle name="table imported" xfId="43814" xr:uid="{00000000-0005-0000-0000-00002AAB0000}"/>
    <cellStyle name="table imported 2" xfId="43815" xr:uid="{00000000-0005-0000-0000-00002BAB0000}"/>
    <cellStyle name="table imported 3" xfId="43816" xr:uid="{00000000-0005-0000-0000-00002CAB0000}"/>
    <cellStyle name="table imported 4" xfId="43817" xr:uid="{00000000-0005-0000-0000-00002DAB0000}"/>
    <cellStyle name="Table Number" xfId="43818" xr:uid="{00000000-0005-0000-0000-00002EAB0000}"/>
    <cellStyle name="Table Of Which" xfId="43819" xr:uid="{00000000-0005-0000-0000-00002FAB0000}"/>
    <cellStyle name="Table Of Which 2" xfId="43820" xr:uid="{00000000-0005-0000-0000-000030AB0000}"/>
    <cellStyle name="Table Of Which 3" xfId="43821" xr:uid="{00000000-0005-0000-0000-000031AB0000}"/>
    <cellStyle name="Table Of Which_Additional charts" xfId="43822" xr:uid="{00000000-0005-0000-0000-000032AB0000}"/>
    <cellStyle name="Table Row Billions" xfId="43823" xr:uid="{00000000-0005-0000-0000-000033AB0000}"/>
    <cellStyle name="Table Row Billions 2" xfId="43824" xr:uid="{00000000-0005-0000-0000-000034AB0000}"/>
    <cellStyle name="Table Row Billions 3" xfId="43825" xr:uid="{00000000-0005-0000-0000-000035AB0000}"/>
    <cellStyle name="Table Row Billions Check" xfId="43826" xr:uid="{00000000-0005-0000-0000-000036AB0000}"/>
    <cellStyle name="Table Row Billions Check 2" xfId="43827" xr:uid="{00000000-0005-0000-0000-000037AB0000}"/>
    <cellStyle name="Table Row Billions Check 3" xfId="43828" xr:uid="{00000000-0005-0000-0000-000038AB0000}"/>
    <cellStyle name="Table Row Billions Check_asset sales" xfId="43829" xr:uid="{00000000-0005-0000-0000-000039AB0000}"/>
    <cellStyle name="Table Row Billions_Additional charts" xfId="43830" xr:uid="{00000000-0005-0000-0000-00003AAB0000}"/>
    <cellStyle name="Table Row Headings" xfId="43831" xr:uid="{00000000-0005-0000-0000-00003BAB0000}"/>
    <cellStyle name="Table Row Millions" xfId="43832" xr:uid="{00000000-0005-0000-0000-00003CAB0000}"/>
    <cellStyle name="Table Row Millions 2" xfId="43833" xr:uid="{00000000-0005-0000-0000-00003DAB0000}"/>
    <cellStyle name="Table Row Millions 2 2" xfId="43834" xr:uid="{00000000-0005-0000-0000-00003EAB0000}"/>
    <cellStyle name="Table Row Millions 3" xfId="43835" xr:uid="{00000000-0005-0000-0000-00003FAB0000}"/>
    <cellStyle name="Table Row Millions Check" xfId="43836" xr:uid="{00000000-0005-0000-0000-000040AB0000}"/>
    <cellStyle name="Table Row Millions Check 2" xfId="43837" xr:uid="{00000000-0005-0000-0000-000041AB0000}"/>
    <cellStyle name="Table Row Millions Check 3" xfId="43838" xr:uid="{00000000-0005-0000-0000-000042AB0000}"/>
    <cellStyle name="Table Row Millions Check 4" xfId="43839" xr:uid="{00000000-0005-0000-0000-000043AB0000}"/>
    <cellStyle name="Table Row Millions Check 6" xfId="43840" xr:uid="{00000000-0005-0000-0000-000044AB0000}"/>
    <cellStyle name="Table Row Millions Check_asset sales" xfId="43841" xr:uid="{00000000-0005-0000-0000-000045AB0000}"/>
    <cellStyle name="Table Row Millions_Additional charts" xfId="43842" xr:uid="{00000000-0005-0000-0000-000046AB0000}"/>
    <cellStyle name="Table Row Percentage" xfId="43843" xr:uid="{00000000-0005-0000-0000-000047AB0000}"/>
    <cellStyle name="Table Row Percentage 2" xfId="43844" xr:uid="{00000000-0005-0000-0000-000048AB0000}"/>
    <cellStyle name="Table Row Percentage 3" xfId="43845" xr:uid="{00000000-0005-0000-0000-000049AB0000}"/>
    <cellStyle name="Table Row Percentage Check" xfId="43846" xr:uid="{00000000-0005-0000-0000-00004AAB0000}"/>
    <cellStyle name="Table Row Percentage Check 2" xfId="43847" xr:uid="{00000000-0005-0000-0000-00004BAB0000}"/>
    <cellStyle name="Table Row Percentage Check 3" xfId="43848" xr:uid="{00000000-0005-0000-0000-00004CAB0000}"/>
    <cellStyle name="Table Row Percentage Check_asset sales" xfId="43849" xr:uid="{00000000-0005-0000-0000-00004DAB0000}"/>
    <cellStyle name="Table Row Percentage_4.2 tables (20_10_06)" xfId="43850" xr:uid="{00000000-0005-0000-0000-00004EAB0000}"/>
    <cellStyle name="Table Source" xfId="43851" xr:uid="{00000000-0005-0000-0000-00004FAB0000}"/>
    <cellStyle name="table sum" xfId="43852" xr:uid="{00000000-0005-0000-0000-000050AB0000}"/>
    <cellStyle name="table sum 2" xfId="43853" xr:uid="{00000000-0005-0000-0000-000051AB0000}"/>
    <cellStyle name="table sum 3" xfId="43854" xr:uid="{00000000-0005-0000-0000-000052AB0000}"/>
    <cellStyle name="table sum 4" xfId="43855" xr:uid="{00000000-0005-0000-0000-000053AB0000}"/>
    <cellStyle name="Table Text" xfId="43856" xr:uid="{00000000-0005-0000-0000-000054AB0000}"/>
    <cellStyle name="Table Title" xfId="43857" xr:uid="{00000000-0005-0000-0000-000055AB0000}"/>
    <cellStyle name="Table Total Billions" xfId="43858" xr:uid="{00000000-0005-0000-0000-000056AB0000}"/>
    <cellStyle name="Table Total Billions 2" xfId="43859" xr:uid="{00000000-0005-0000-0000-000057AB0000}"/>
    <cellStyle name="Table Total Billions 3" xfId="43860" xr:uid="{00000000-0005-0000-0000-000058AB0000}"/>
    <cellStyle name="Table Total Billions_Additional charts" xfId="43861" xr:uid="{00000000-0005-0000-0000-000059AB0000}"/>
    <cellStyle name="Table Total Millions" xfId="43862" xr:uid="{00000000-0005-0000-0000-00005AAB0000}"/>
    <cellStyle name="Table Total Millions 2" xfId="43863" xr:uid="{00000000-0005-0000-0000-00005BAB0000}"/>
    <cellStyle name="Table Total Millions 2 2" xfId="43864" xr:uid="{00000000-0005-0000-0000-00005CAB0000}"/>
    <cellStyle name="Table Total Millions 2_Sheet1" xfId="43865" xr:uid="{00000000-0005-0000-0000-00005DAB0000}"/>
    <cellStyle name="Table Total Millions 3" xfId="43866" xr:uid="{00000000-0005-0000-0000-00005EAB0000}"/>
    <cellStyle name="Table Total Millions_Additional charts" xfId="43867" xr:uid="{00000000-0005-0000-0000-00005FAB0000}"/>
    <cellStyle name="Table Total Percentage" xfId="43868" xr:uid="{00000000-0005-0000-0000-000060AB0000}"/>
    <cellStyle name="Table Total Percentage 2" xfId="43869" xr:uid="{00000000-0005-0000-0000-000061AB0000}"/>
    <cellStyle name="Table Total Percentage 3" xfId="43870" xr:uid="{00000000-0005-0000-0000-000062AB0000}"/>
    <cellStyle name="Table Total Percentage_Additional charts" xfId="43871" xr:uid="{00000000-0005-0000-0000-000063AB0000}"/>
    <cellStyle name="Table Units" xfId="43872" xr:uid="{00000000-0005-0000-0000-000064AB0000}"/>
    <cellStyle name="Table Units 2" xfId="43873" xr:uid="{00000000-0005-0000-0000-000065AB0000}"/>
    <cellStyle name="Table Units 2 2" xfId="43874" xr:uid="{00000000-0005-0000-0000-000066AB0000}"/>
    <cellStyle name="Table Units 2_Sheet1" xfId="43875" xr:uid="{00000000-0005-0000-0000-000067AB0000}"/>
    <cellStyle name="Table Units 3" xfId="43876" xr:uid="{00000000-0005-0000-0000-000068AB0000}"/>
    <cellStyle name="Table Units_Additional charts" xfId="43877" xr:uid="{00000000-0005-0000-0000-000069AB0000}"/>
    <cellStyle name="table values" xfId="43878" xr:uid="{00000000-0005-0000-0000-00006AAB0000}"/>
    <cellStyle name="table values 2" xfId="43879" xr:uid="{00000000-0005-0000-0000-00006BAB0000}"/>
    <cellStyle name="table values 3" xfId="43880" xr:uid="{00000000-0005-0000-0000-00006CAB0000}"/>
    <cellStyle name="table values 4" xfId="43881" xr:uid="{00000000-0005-0000-0000-00006DAB0000}"/>
    <cellStyle name="Table_Name" xfId="43882" xr:uid="{00000000-0005-0000-0000-00006EAB0000}"/>
    <cellStyle name="TableBody" xfId="43883" xr:uid="{00000000-0005-0000-0000-00006FAB0000}"/>
    <cellStyle name="TableColHeads" xfId="43884" xr:uid="{00000000-0005-0000-0000-000070AB0000}"/>
    <cellStyle name="Term" xfId="43885" xr:uid="{00000000-0005-0000-0000-000071AB0000}"/>
    <cellStyle name="tête chapitre" xfId="43886" xr:uid="{00000000-0005-0000-0000-000072AB0000}"/>
    <cellStyle name="Text 1" xfId="43887" xr:uid="{00000000-0005-0000-0000-000073AB0000}"/>
    <cellStyle name="Text 2" xfId="43888" xr:uid="{00000000-0005-0000-0000-000074AB0000}"/>
    <cellStyle name="Text Head 1" xfId="43889" xr:uid="{00000000-0005-0000-0000-000075AB0000}"/>
    <cellStyle name="Text Head 2" xfId="43890" xr:uid="{00000000-0005-0000-0000-000076AB0000}"/>
    <cellStyle name="Text Indent 1" xfId="43891" xr:uid="{00000000-0005-0000-0000-000077AB0000}"/>
    <cellStyle name="Text Indent 2" xfId="43892" xr:uid="{00000000-0005-0000-0000-000078AB0000}"/>
    <cellStyle name="TextEntry" xfId="43893" xr:uid="{00000000-0005-0000-0000-000079AB0000}"/>
    <cellStyle name="TextEntryPY" xfId="43894" xr:uid="{00000000-0005-0000-0000-00007AAB0000}"/>
    <cellStyle name="Times New Roman" xfId="43895" xr:uid="{00000000-0005-0000-0000-00007BAB0000}"/>
    <cellStyle name="Title 1" xfId="43896" xr:uid="{00000000-0005-0000-0000-00007CAB0000}"/>
    <cellStyle name="Title 10" xfId="50411" xr:uid="{ADCEB02C-73AA-4E7E-9FF5-3ED3E8879730}"/>
    <cellStyle name="Title 2" xfId="43897" xr:uid="{00000000-0005-0000-0000-00007DAB0000}"/>
    <cellStyle name="Title 2 2" xfId="43898" xr:uid="{00000000-0005-0000-0000-00007EAB0000}"/>
    <cellStyle name="Title 2 2 2" xfId="43899" xr:uid="{00000000-0005-0000-0000-00007FAB0000}"/>
    <cellStyle name="Title 2 2 3" xfId="43900" xr:uid="{00000000-0005-0000-0000-000080AB0000}"/>
    <cellStyle name="Title 2 2 4" xfId="43901" xr:uid="{00000000-0005-0000-0000-000081AB0000}"/>
    <cellStyle name="Title 2 3" xfId="43902" xr:uid="{00000000-0005-0000-0000-000082AB0000}"/>
    <cellStyle name="Title 2 4" xfId="43903" xr:uid="{00000000-0005-0000-0000-000083AB0000}"/>
    <cellStyle name="Title 2 5" xfId="43904" xr:uid="{00000000-0005-0000-0000-000084AB0000}"/>
    <cellStyle name="Title 2 6" xfId="43905" xr:uid="{00000000-0005-0000-0000-000085AB0000}"/>
    <cellStyle name="Title 2_5A4 10-11 Templates Final" xfId="43906" xr:uid="{00000000-0005-0000-0000-000086AB0000}"/>
    <cellStyle name="Title 3" xfId="43907" xr:uid="{00000000-0005-0000-0000-000087AB0000}"/>
    <cellStyle name="Title 3 2" xfId="43908" xr:uid="{00000000-0005-0000-0000-000088AB0000}"/>
    <cellStyle name="Title 4" xfId="43909" xr:uid="{00000000-0005-0000-0000-000089AB0000}"/>
    <cellStyle name="Title 4 2" xfId="43910" xr:uid="{00000000-0005-0000-0000-00008AAB0000}"/>
    <cellStyle name="Title 5" xfId="43911" xr:uid="{00000000-0005-0000-0000-00008BAB0000}"/>
    <cellStyle name="Title 5 2" xfId="43912" xr:uid="{00000000-0005-0000-0000-00008CAB0000}"/>
    <cellStyle name="Title 6" xfId="43913" xr:uid="{00000000-0005-0000-0000-00008DAB0000}"/>
    <cellStyle name="Title 7" xfId="43914" xr:uid="{00000000-0005-0000-0000-00008EAB0000}"/>
    <cellStyle name="Title 8" xfId="43915" xr:uid="{00000000-0005-0000-0000-00008FAB0000}"/>
    <cellStyle name="Title 9" xfId="50403" xr:uid="{20178BB4-BBD7-45DE-8270-B89BF90C2CA6}"/>
    <cellStyle name="titre" xfId="43916" xr:uid="{00000000-0005-0000-0000-000090AB0000}"/>
    <cellStyle name="TOC 1" xfId="43917" xr:uid="{00000000-0005-0000-0000-000091AB0000}"/>
    <cellStyle name="TOC 2" xfId="43918" xr:uid="{00000000-0005-0000-0000-000092AB0000}"/>
    <cellStyle name="Top_Centred" xfId="43919" xr:uid="{00000000-0005-0000-0000-000093AB0000}"/>
    <cellStyle name="Total 10" xfId="50483" xr:uid="{D7DB76F1-BE3F-43D6-8825-82458D02B3A1}"/>
    <cellStyle name="Total 11" xfId="50473" xr:uid="{0D6BEAD2-69AC-430B-BCE7-D9C71EC1FDC7}"/>
    <cellStyle name="Total 12" xfId="50527" xr:uid="{7B325E59-BF0E-4EC1-B3EC-19A796AB70A5}"/>
    <cellStyle name="Total 13" xfId="50570" xr:uid="{03BD98E2-1546-4408-AA0E-3FD3D2A64AD0}"/>
    <cellStyle name="Total 14" xfId="50554" xr:uid="{9B121022-8B89-4E4A-A764-98612092A769}"/>
    <cellStyle name="Total 15" xfId="50557" xr:uid="{E22C9115-5561-4544-A358-078976DE1E6D}"/>
    <cellStyle name="Total 2" xfId="43920" xr:uid="{00000000-0005-0000-0000-000094AB0000}"/>
    <cellStyle name="Total 2 10" xfId="43921" xr:uid="{00000000-0005-0000-0000-000095AB0000}"/>
    <cellStyle name="Total 2 10 2" xfId="43922" xr:uid="{00000000-0005-0000-0000-000096AB0000}"/>
    <cellStyle name="Total 2 10 2 2" xfId="43923" xr:uid="{00000000-0005-0000-0000-000097AB0000}"/>
    <cellStyle name="Total 2 10 3" xfId="43924" xr:uid="{00000000-0005-0000-0000-000098AB0000}"/>
    <cellStyle name="Total 2 11" xfId="43925" xr:uid="{00000000-0005-0000-0000-000099AB0000}"/>
    <cellStyle name="Total 2 11 2" xfId="43926" xr:uid="{00000000-0005-0000-0000-00009AAB0000}"/>
    <cellStyle name="Total 2 11 2 2" xfId="43927" xr:uid="{00000000-0005-0000-0000-00009BAB0000}"/>
    <cellStyle name="Total 2 11 3" xfId="43928" xr:uid="{00000000-0005-0000-0000-00009CAB0000}"/>
    <cellStyle name="Total 2 12" xfId="43929" xr:uid="{00000000-0005-0000-0000-00009DAB0000}"/>
    <cellStyle name="Total 2 12 2" xfId="43930" xr:uid="{00000000-0005-0000-0000-00009EAB0000}"/>
    <cellStyle name="Total 2 12 2 2" xfId="43931" xr:uid="{00000000-0005-0000-0000-00009FAB0000}"/>
    <cellStyle name="Total 2 12 3" xfId="43932" xr:uid="{00000000-0005-0000-0000-0000A0AB0000}"/>
    <cellStyle name="Total 2 13" xfId="43933" xr:uid="{00000000-0005-0000-0000-0000A1AB0000}"/>
    <cellStyle name="Total 2 13 2" xfId="43934" xr:uid="{00000000-0005-0000-0000-0000A2AB0000}"/>
    <cellStyle name="Total 2 13 2 2" xfId="43935" xr:uid="{00000000-0005-0000-0000-0000A3AB0000}"/>
    <cellStyle name="Total 2 13 3" xfId="43936" xr:uid="{00000000-0005-0000-0000-0000A4AB0000}"/>
    <cellStyle name="Total 2 14" xfId="43937" xr:uid="{00000000-0005-0000-0000-0000A5AB0000}"/>
    <cellStyle name="Total 2 14 2" xfId="43938" xr:uid="{00000000-0005-0000-0000-0000A6AB0000}"/>
    <cellStyle name="Total 2 14 2 2" xfId="43939" xr:uid="{00000000-0005-0000-0000-0000A7AB0000}"/>
    <cellStyle name="Total 2 14 3" xfId="43940" xr:uid="{00000000-0005-0000-0000-0000A8AB0000}"/>
    <cellStyle name="Total 2 15" xfId="43941" xr:uid="{00000000-0005-0000-0000-0000A9AB0000}"/>
    <cellStyle name="Total 2 15 2" xfId="43942" xr:uid="{00000000-0005-0000-0000-0000AAAB0000}"/>
    <cellStyle name="Total 2 15 2 2" xfId="43943" xr:uid="{00000000-0005-0000-0000-0000ABAB0000}"/>
    <cellStyle name="Total 2 15 3" xfId="43944" xr:uid="{00000000-0005-0000-0000-0000ACAB0000}"/>
    <cellStyle name="Total 2 16" xfId="43945" xr:uid="{00000000-0005-0000-0000-0000ADAB0000}"/>
    <cellStyle name="Total 2 16 2" xfId="43946" xr:uid="{00000000-0005-0000-0000-0000AEAB0000}"/>
    <cellStyle name="Total 2 16 2 2" xfId="43947" xr:uid="{00000000-0005-0000-0000-0000AFAB0000}"/>
    <cellStyle name="Total 2 16 3" xfId="43948" xr:uid="{00000000-0005-0000-0000-0000B0AB0000}"/>
    <cellStyle name="Total 2 17" xfId="43949" xr:uid="{00000000-0005-0000-0000-0000B1AB0000}"/>
    <cellStyle name="Total 2 17 2" xfId="43950" xr:uid="{00000000-0005-0000-0000-0000B2AB0000}"/>
    <cellStyle name="Total 2 17 2 2" xfId="43951" xr:uid="{00000000-0005-0000-0000-0000B3AB0000}"/>
    <cellStyle name="Total 2 17 3" xfId="43952" xr:uid="{00000000-0005-0000-0000-0000B4AB0000}"/>
    <cellStyle name="Total 2 18" xfId="43953" xr:uid="{00000000-0005-0000-0000-0000B5AB0000}"/>
    <cellStyle name="Total 2 18 2" xfId="43954" xr:uid="{00000000-0005-0000-0000-0000B6AB0000}"/>
    <cellStyle name="Total 2 18 2 2" xfId="43955" xr:uid="{00000000-0005-0000-0000-0000B7AB0000}"/>
    <cellStyle name="Total 2 18 3" xfId="43956" xr:uid="{00000000-0005-0000-0000-0000B8AB0000}"/>
    <cellStyle name="Total 2 19" xfId="43957" xr:uid="{00000000-0005-0000-0000-0000B9AB0000}"/>
    <cellStyle name="Total 2 19 2" xfId="43958" xr:uid="{00000000-0005-0000-0000-0000BAAB0000}"/>
    <cellStyle name="Total 2 19 2 2" xfId="43959" xr:uid="{00000000-0005-0000-0000-0000BBAB0000}"/>
    <cellStyle name="Total 2 19 3" xfId="43960" xr:uid="{00000000-0005-0000-0000-0000BCAB0000}"/>
    <cellStyle name="Total 2 2" xfId="43961" xr:uid="{00000000-0005-0000-0000-0000BDAB0000}"/>
    <cellStyle name="Total 2 2 10" xfId="43962" xr:uid="{00000000-0005-0000-0000-0000BEAB0000}"/>
    <cellStyle name="Total 2 2 10 2" xfId="43963" xr:uid="{00000000-0005-0000-0000-0000BFAB0000}"/>
    <cellStyle name="Total 2 2 10 2 2" xfId="43964" xr:uid="{00000000-0005-0000-0000-0000C0AB0000}"/>
    <cellStyle name="Total 2 2 10 3" xfId="43965" xr:uid="{00000000-0005-0000-0000-0000C1AB0000}"/>
    <cellStyle name="Total 2 2 11" xfId="43966" xr:uid="{00000000-0005-0000-0000-0000C2AB0000}"/>
    <cellStyle name="Total 2 2 11 2" xfId="43967" xr:uid="{00000000-0005-0000-0000-0000C3AB0000}"/>
    <cellStyle name="Total 2 2 11 2 2" xfId="43968" xr:uid="{00000000-0005-0000-0000-0000C4AB0000}"/>
    <cellStyle name="Total 2 2 11 3" xfId="43969" xr:uid="{00000000-0005-0000-0000-0000C5AB0000}"/>
    <cellStyle name="Total 2 2 12" xfId="43970" xr:uid="{00000000-0005-0000-0000-0000C6AB0000}"/>
    <cellStyle name="Total 2 2 12 2" xfId="43971" xr:uid="{00000000-0005-0000-0000-0000C7AB0000}"/>
    <cellStyle name="Total 2 2 12 2 2" xfId="43972" xr:uid="{00000000-0005-0000-0000-0000C8AB0000}"/>
    <cellStyle name="Total 2 2 12 3" xfId="43973" xr:uid="{00000000-0005-0000-0000-0000C9AB0000}"/>
    <cellStyle name="Total 2 2 13" xfId="43974" xr:uid="{00000000-0005-0000-0000-0000CAAB0000}"/>
    <cellStyle name="Total 2 2 13 2" xfId="43975" xr:uid="{00000000-0005-0000-0000-0000CBAB0000}"/>
    <cellStyle name="Total 2 2 13 2 2" xfId="43976" xr:uid="{00000000-0005-0000-0000-0000CCAB0000}"/>
    <cellStyle name="Total 2 2 13 3" xfId="43977" xr:uid="{00000000-0005-0000-0000-0000CDAB0000}"/>
    <cellStyle name="Total 2 2 14" xfId="43978" xr:uid="{00000000-0005-0000-0000-0000CEAB0000}"/>
    <cellStyle name="Total 2 2 14 2" xfId="43979" xr:uid="{00000000-0005-0000-0000-0000CFAB0000}"/>
    <cellStyle name="Total 2 2 14 2 2" xfId="43980" xr:uid="{00000000-0005-0000-0000-0000D0AB0000}"/>
    <cellStyle name="Total 2 2 14 3" xfId="43981" xr:uid="{00000000-0005-0000-0000-0000D1AB0000}"/>
    <cellStyle name="Total 2 2 15" xfId="43982" xr:uid="{00000000-0005-0000-0000-0000D2AB0000}"/>
    <cellStyle name="Total 2 2 15 2" xfId="43983" xr:uid="{00000000-0005-0000-0000-0000D3AB0000}"/>
    <cellStyle name="Total 2 2 15 2 2" xfId="43984" xr:uid="{00000000-0005-0000-0000-0000D4AB0000}"/>
    <cellStyle name="Total 2 2 15 3" xfId="43985" xr:uid="{00000000-0005-0000-0000-0000D5AB0000}"/>
    <cellStyle name="Total 2 2 16" xfId="43986" xr:uid="{00000000-0005-0000-0000-0000D6AB0000}"/>
    <cellStyle name="Total 2 2 16 2" xfId="43987" xr:uid="{00000000-0005-0000-0000-0000D7AB0000}"/>
    <cellStyle name="Total 2 2 16 2 2" xfId="43988" xr:uid="{00000000-0005-0000-0000-0000D8AB0000}"/>
    <cellStyle name="Total 2 2 16 3" xfId="43989" xr:uid="{00000000-0005-0000-0000-0000D9AB0000}"/>
    <cellStyle name="Total 2 2 17" xfId="43990" xr:uid="{00000000-0005-0000-0000-0000DAAB0000}"/>
    <cellStyle name="Total 2 2 17 2" xfId="43991" xr:uid="{00000000-0005-0000-0000-0000DBAB0000}"/>
    <cellStyle name="Total 2 2 17 2 2" xfId="43992" xr:uid="{00000000-0005-0000-0000-0000DCAB0000}"/>
    <cellStyle name="Total 2 2 17 3" xfId="43993" xr:uid="{00000000-0005-0000-0000-0000DDAB0000}"/>
    <cellStyle name="Total 2 2 18" xfId="43994" xr:uid="{00000000-0005-0000-0000-0000DEAB0000}"/>
    <cellStyle name="Total 2 2 18 2" xfId="43995" xr:uid="{00000000-0005-0000-0000-0000DFAB0000}"/>
    <cellStyle name="Total 2 2 18 2 2" xfId="43996" xr:uid="{00000000-0005-0000-0000-0000E0AB0000}"/>
    <cellStyle name="Total 2 2 18 3" xfId="43997" xr:uid="{00000000-0005-0000-0000-0000E1AB0000}"/>
    <cellStyle name="Total 2 2 19" xfId="43998" xr:uid="{00000000-0005-0000-0000-0000E2AB0000}"/>
    <cellStyle name="Total 2 2 19 2" xfId="43999" xr:uid="{00000000-0005-0000-0000-0000E3AB0000}"/>
    <cellStyle name="Total 2 2 19 2 2" xfId="44000" xr:uid="{00000000-0005-0000-0000-0000E4AB0000}"/>
    <cellStyle name="Total 2 2 19 3" xfId="44001" xr:uid="{00000000-0005-0000-0000-0000E5AB0000}"/>
    <cellStyle name="Total 2 2 2" xfId="44002" xr:uid="{00000000-0005-0000-0000-0000E6AB0000}"/>
    <cellStyle name="Total 2 2 2 10" xfId="44003" xr:uid="{00000000-0005-0000-0000-0000E7AB0000}"/>
    <cellStyle name="Total 2 2 2 10 2" xfId="44004" xr:uid="{00000000-0005-0000-0000-0000E8AB0000}"/>
    <cellStyle name="Total 2 2 2 10 2 2" xfId="44005" xr:uid="{00000000-0005-0000-0000-0000E9AB0000}"/>
    <cellStyle name="Total 2 2 2 10 3" xfId="44006" xr:uid="{00000000-0005-0000-0000-0000EAAB0000}"/>
    <cellStyle name="Total 2 2 2 11" xfId="44007" xr:uid="{00000000-0005-0000-0000-0000EBAB0000}"/>
    <cellStyle name="Total 2 2 2 11 2" xfId="44008" xr:uid="{00000000-0005-0000-0000-0000ECAB0000}"/>
    <cellStyle name="Total 2 2 2 11 2 2" xfId="44009" xr:uid="{00000000-0005-0000-0000-0000EDAB0000}"/>
    <cellStyle name="Total 2 2 2 11 3" xfId="44010" xr:uid="{00000000-0005-0000-0000-0000EEAB0000}"/>
    <cellStyle name="Total 2 2 2 12" xfId="44011" xr:uid="{00000000-0005-0000-0000-0000EFAB0000}"/>
    <cellStyle name="Total 2 2 2 12 2" xfId="44012" xr:uid="{00000000-0005-0000-0000-0000F0AB0000}"/>
    <cellStyle name="Total 2 2 2 12 2 2" xfId="44013" xr:uid="{00000000-0005-0000-0000-0000F1AB0000}"/>
    <cellStyle name="Total 2 2 2 12 3" xfId="44014" xr:uid="{00000000-0005-0000-0000-0000F2AB0000}"/>
    <cellStyle name="Total 2 2 2 13" xfId="44015" xr:uid="{00000000-0005-0000-0000-0000F3AB0000}"/>
    <cellStyle name="Total 2 2 2 13 2" xfId="44016" xr:uid="{00000000-0005-0000-0000-0000F4AB0000}"/>
    <cellStyle name="Total 2 2 2 13 2 2" xfId="44017" xr:uid="{00000000-0005-0000-0000-0000F5AB0000}"/>
    <cellStyle name="Total 2 2 2 13 3" xfId="44018" xr:uid="{00000000-0005-0000-0000-0000F6AB0000}"/>
    <cellStyle name="Total 2 2 2 14" xfId="44019" xr:uid="{00000000-0005-0000-0000-0000F7AB0000}"/>
    <cellStyle name="Total 2 2 2 14 2" xfId="44020" xr:uid="{00000000-0005-0000-0000-0000F8AB0000}"/>
    <cellStyle name="Total 2 2 2 14 2 2" xfId="44021" xr:uid="{00000000-0005-0000-0000-0000F9AB0000}"/>
    <cellStyle name="Total 2 2 2 14 3" xfId="44022" xr:uid="{00000000-0005-0000-0000-0000FAAB0000}"/>
    <cellStyle name="Total 2 2 2 15" xfId="44023" xr:uid="{00000000-0005-0000-0000-0000FBAB0000}"/>
    <cellStyle name="Total 2 2 2 15 2" xfId="44024" xr:uid="{00000000-0005-0000-0000-0000FCAB0000}"/>
    <cellStyle name="Total 2 2 2 15 2 2" xfId="44025" xr:uid="{00000000-0005-0000-0000-0000FDAB0000}"/>
    <cellStyle name="Total 2 2 2 15 3" xfId="44026" xr:uid="{00000000-0005-0000-0000-0000FEAB0000}"/>
    <cellStyle name="Total 2 2 2 16" xfId="44027" xr:uid="{00000000-0005-0000-0000-0000FFAB0000}"/>
    <cellStyle name="Total 2 2 2 16 2" xfId="44028" xr:uid="{00000000-0005-0000-0000-000000AC0000}"/>
    <cellStyle name="Total 2 2 2 16 2 2" xfId="44029" xr:uid="{00000000-0005-0000-0000-000001AC0000}"/>
    <cellStyle name="Total 2 2 2 16 3" xfId="44030" xr:uid="{00000000-0005-0000-0000-000002AC0000}"/>
    <cellStyle name="Total 2 2 2 17" xfId="44031" xr:uid="{00000000-0005-0000-0000-000003AC0000}"/>
    <cellStyle name="Total 2 2 2 17 2" xfId="44032" xr:uid="{00000000-0005-0000-0000-000004AC0000}"/>
    <cellStyle name="Total 2 2 2 17 2 2" xfId="44033" xr:uid="{00000000-0005-0000-0000-000005AC0000}"/>
    <cellStyle name="Total 2 2 2 17 3" xfId="44034" xr:uid="{00000000-0005-0000-0000-000006AC0000}"/>
    <cellStyle name="Total 2 2 2 18" xfId="44035" xr:uid="{00000000-0005-0000-0000-000007AC0000}"/>
    <cellStyle name="Total 2 2 2 18 2" xfId="44036" xr:uid="{00000000-0005-0000-0000-000008AC0000}"/>
    <cellStyle name="Total 2 2 2 19" xfId="44037" xr:uid="{00000000-0005-0000-0000-000009AC0000}"/>
    <cellStyle name="Total 2 2 2 2" xfId="44038" xr:uid="{00000000-0005-0000-0000-00000AAC0000}"/>
    <cellStyle name="Total 2 2 2 2 10" xfId="44039" xr:uid="{00000000-0005-0000-0000-00000BAC0000}"/>
    <cellStyle name="Total 2 2 2 2 10 2" xfId="44040" xr:uid="{00000000-0005-0000-0000-00000CAC0000}"/>
    <cellStyle name="Total 2 2 2 2 10 2 2" xfId="44041" xr:uid="{00000000-0005-0000-0000-00000DAC0000}"/>
    <cellStyle name="Total 2 2 2 2 10 3" xfId="44042" xr:uid="{00000000-0005-0000-0000-00000EAC0000}"/>
    <cellStyle name="Total 2 2 2 2 11" xfId="44043" xr:uid="{00000000-0005-0000-0000-00000FAC0000}"/>
    <cellStyle name="Total 2 2 2 2 11 2" xfId="44044" xr:uid="{00000000-0005-0000-0000-000010AC0000}"/>
    <cellStyle name="Total 2 2 2 2 11 2 2" xfId="44045" xr:uid="{00000000-0005-0000-0000-000011AC0000}"/>
    <cellStyle name="Total 2 2 2 2 11 3" xfId="44046" xr:uid="{00000000-0005-0000-0000-000012AC0000}"/>
    <cellStyle name="Total 2 2 2 2 12" xfId="44047" xr:uid="{00000000-0005-0000-0000-000013AC0000}"/>
    <cellStyle name="Total 2 2 2 2 12 2" xfId="44048" xr:uid="{00000000-0005-0000-0000-000014AC0000}"/>
    <cellStyle name="Total 2 2 2 2 12 2 2" xfId="44049" xr:uid="{00000000-0005-0000-0000-000015AC0000}"/>
    <cellStyle name="Total 2 2 2 2 12 3" xfId="44050" xr:uid="{00000000-0005-0000-0000-000016AC0000}"/>
    <cellStyle name="Total 2 2 2 2 13" xfId="44051" xr:uid="{00000000-0005-0000-0000-000017AC0000}"/>
    <cellStyle name="Total 2 2 2 2 13 2" xfId="44052" xr:uid="{00000000-0005-0000-0000-000018AC0000}"/>
    <cellStyle name="Total 2 2 2 2 13 2 2" xfId="44053" xr:uid="{00000000-0005-0000-0000-000019AC0000}"/>
    <cellStyle name="Total 2 2 2 2 13 3" xfId="44054" xr:uid="{00000000-0005-0000-0000-00001AAC0000}"/>
    <cellStyle name="Total 2 2 2 2 14" xfId="44055" xr:uid="{00000000-0005-0000-0000-00001BAC0000}"/>
    <cellStyle name="Total 2 2 2 2 14 2" xfId="44056" xr:uid="{00000000-0005-0000-0000-00001CAC0000}"/>
    <cellStyle name="Total 2 2 2 2 14 2 2" xfId="44057" xr:uid="{00000000-0005-0000-0000-00001DAC0000}"/>
    <cellStyle name="Total 2 2 2 2 14 3" xfId="44058" xr:uid="{00000000-0005-0000-0000-00001EAC0000}"/>
    <cellStyle name="Total 2 2 2 2 15" xfId="44059" xr:uid="{00000000-0005-0000-0000-00001FAC0000}"/>
    <cellStyle name="Total 2 2 2 2 15 2" xfId="44060" xr:uid="{00000000-0005-0000-0000-000020AC0000}"/>
    <cellStyle name="Total 2 2 2 2 15 2 2" xfId="44061" xr:uid="{00000000-0005-0000-0000-000021AC0000}"/>
    <cellStyle name="Total 2 2 2 2 15 3" xfId="44062" xr:uid="{00000000-0005-0000-0000-000022AC0000}"/>
    <cellStyle name="Total 2 2 2 2 16" xfId="44063" xr:uid="{00000000-0005-0000-0000-000023AC0000}"/>
    <cellStyle name="Total 2 2 2 2 16 2" xfId="44064" xr:uid="{00000000-0005-0000-0000-000024AC0000}"/>
    <cellStyle name="Total 2 2 2 2 16 2 2" xfId="44065" xr:uid="{00000000-0005-0000-0000-000025AC0000}"/>
    <cellStyle name="Total 2 2 2 2 16 3" xfId="44066" xr:uid="{00000000-0005-0000-0000-000026AC0000}"/>
    <cellStyle name="Total 2 2 2 2 17" xfId="44067" xr:uid="{00000000-0005-0000-0000-000027AC0000}"/>
    <cellStyle name="Total 2 2 2 2 17 2" xfId="44068" xr:uid="{00000000-0005-0000-0000-000028AC0000}"/>
    <cellStyle name="Total 2 2 2 2 17 2 2" xfId="44069" xr:uid="{00000000-0005-0000-0000-000029AC0000}"/>
    <cellStyle name="Total 2 2 2 2 17 3" xfId="44070" xr:uid="{00000000-0005-0000-0000-00002AAC0000}"/>
    <cellStyle name="Total 2 2 2 2 18" xfId="44071" xr:uid="{00000000-0005-0000-0000-00002BAC0000}"/>
    <cellStyle name="Total 2 2 2 2 18 2" xfId="44072" xr:uid="{00000000-0005-0000-0000-00002CAC0000}"/>
    <cellStyle name="Total 2 2 2 2 18 2 2" xfId="44073" xr:uid="{00000000-0005-0000-0000-00002DAC0000}"/>
    <cellStyle name="Total 2 2 2 2 18 3" xfId="44074" xr:uid="{00000000-0005-0000-0000-00002EAC0000}"/>
    <cellStyle name="Total 2 2 2 2 19" xfId="44075" xr:uid="{00000000-0005-0000-0000-00002FAC0000}"/>
    <cellStyle name="Total 2 2 2 2 19 2" xfId="44076" xr:uid="{00000000-0005-0000-0000-000030AC0000}"/>
    <cellStyle name="Total 2 2 2 2 19 2 2" xfId="44077" xr:uid="{00000000-0005-0000-0000-000031AC0000}"/>
    <cellStyle name="Total 2 2 2 2 19 3" xfId="44078" xr:uid="{00000000-0005-0000-0000-000032AC0000}"/>
    <cellStyle name="Total 2 2 2 2 2" xfId="44079" xr:uid="{00000000-0005-0000-0000-000033AC0000}"/>
    <cellStyle name="Total 2 2 2 2 2 2" xfId="44080" xr:uid="{00000000-0005-0000-0000-000034AC0000}"/>
    <cellStyle name="Total 2 2 2 2 2 2 2" xfId="44081" xr:uid="{00000000-0005-0000-0000-000035AC0000}"/>
    <cellStyle name="Total 2 2 2 2 2 2 3" xfId="44082" xr:uid="{00000000-0005-0000-0000-000036AC0000}"/>
    <cellStyle name="Total 2 2 2 2 2 3" xfId="44083" xr:uid="{00000000-0005-0000-0000-000037AC0000}"/>
    <cellStyle name="Total 2 2 2 2 2 3 2" xfId="44084" xr:uid="{00000000-0005-0000-0000-000038AC0000}"/>
    <cellStyle name="Total 2 2 2 2 2 4" xfId="44085" xr:uid="{00000000-0005-0000-0000-000039AC0000}"/>
    <cellStyle name="Total 2 2 2 2 20" xfId="44086" xr:uid="{00000000-0005-0000-0000-00003AAC0000}"/>
    <cellStyle name="Total 2 2 2 2 20 2" xfId="44087" xr:uid="{00000000-0005-0000-0000-00003BAC0000}"/>
    <cellStyle name="Total 2 2 2 2 20 2 2" xfId="44088" xr:uid="{00000000-0005-0000-0000-00003CAC0000}"/>
    <cellStyle name="Total 2 2 2 2 20 3" xfId="44089" xr:uid="{00000000-0005-0000-0000-00003DAC0000}"/>
    <cellStyle name="Total 2 2 2 2 21" xfId="44090" xr:uid="{00000000-0005-0000-0000-00003EAC0000}"/>
    <cellStyle name="Total 2 2 2 2 21 2" xfId="44091" xr:uid="{00000000-0005-0000-0000-00003FAC0000}"/>
    <cellStyle name="Total 2 2 2 2 22" xfId="44092" xr:uid="{00000000-0005-0000-0000-000040AC0000}"/>
    <cellStyle name="Total 2 2 2 2 23" xfId="44093" xr:uid="{00000000-0005-0000-0000-000041AC0000}"/>
    <cellStyle name="Total 2 2 2 2 3" xfId="44094" xr:uid="{00000000-0005-0000-0000-000042AC0000}"/>
    <cellStyle name="Total 2 2 2 2 3 2" xfId="44095" xr:uid="{00000000-0005-0000-0000-000043AC0000}"/>
    <cellStyle name="Total 2 2 2 2 3 2 2" xfId="44096" xr:uid="{00000000-0005-0000-0000-000044AC0000}"/>
    <cellStyle name="Total 2 2 2 2 3 3" xfId="44097" xr:uid="{00000000-0005-0000-0000-000045AC0000}"/>
    <cellStyle name="Total 2 2 2 2 3 4" xfId="44098" xr:uid="{00000000-0005-0000-0000-000046AC0000}"/>
    <cellStyle name="Total 2 2 2 2 4" xfId="44099" xr:uid="{00000000-0005-0000-0000-000047AC0000}"/>
    <cellStyle name="Total 2 2 2 2 4 2" xfId="44100" xr:uid="{00000000-0005-0000-0000-000048AC0000}"/>
    <cellStyle name="Total 2 2 2 2 4 2 2" xfId="44101" xr:uid="{00000000-0005-0000-0000-000049AC0000}"/>
    <cellStyle name="Total 2 2 2 2 4 3" xfId="44102" xr:uid="{00000000-0005-0000-0000-00004AAC0000}"/>
    <cellStyle name="Total 2 2 2 2 4 4" xfId="44103" xr:uid="{00000000-0005-0000-0000-00004BAC0000}"/>
    <cellStyle name="Total 2 2 2 2 5" xfId="44104" xr:uid="{00000000-0005-0000-0000-00004CAC0000}"/>
    <cellStyle name="Total 2 2 2 2 5 2" xfId="44105" xr:uid="{00000000-0005-0000-0000-00004DAC0000}"/>
    <cellStyle name="Total 2 2 2 2 5 2 2" xfId="44106" xr:uid="{00000000-0005-0000-0000-00004EAC0000}"/>
    <cellStyle name="Total 2 2 2 2 5 3" xfId="44107" xr:uid="{00000000-0005-0000-0000-00004FAC0000}"/>
    <cellStyle name="Total 2 2 2 2 6" xfId="44108" xr:uid="{00000000-0005-0000-0000-000050AC0000}"/>
    <cellStyle name="Total 2 2 2 2 6 2" xfId="44109" xr:uid="{00000000-0005-0000-0000-000051AC0000}"/>
    <cellStyle name="Total 2 2 2 2 6 2 2" xfId="44110" xr:uid="{00000000-0005-0000-0000-000052AC0000}"/>
    <cellStyle name="Total 2 2 2 2 6 3" xfId="44111" xr:uid="{00000000-0005-0000-0000-000053AC0000}"/>
    <cellStyle name="Total 2 2 2 2 7" xfId="44112" xr:uid="{00000000-0005-0000-0000-000054AC0000}"/>
    <cellStyle name="Total 2 2 2 2 7 2" xfId="44113" xr:uid="{00000000-0005-0000-0000-000055AC0000}"/>
    <cellStyle name="Total 2 2 2 2 7 2 2" xfId="44114" xr:uid="{00000000-0005-0000-0000-000056AC0000}"/>
    <cellStyle name="Total 2 2 2 2 7 3" xfId="44115" xr:uid="{00000000-0005-0000-0000-000057AC0000}"/>
    <cellStyle name="Total 2 2 2 2 8" xfId="44116" xr:uid="{00000000-0005-0000-0000-000058AC0000}"/>
    <cellStyle name="Total 2 2 2 2 8 2" xfId="44117" xr:uid="{00000000-0005-0000-0000-000059AC0000}"/>
    <cellStyle name="Total 2 2 2 2 8 2 2" xfId="44118" xr:uid="{00000000-0005-0000-0000-00005AAC0000}"/>
    <cellStyle name="Total 2 2 2 2 8 3" xfId="44119" xr:uid="{00000000-0005-0000-0000-00005BAC0000}"/>
    <cellStyle name="Total 2 2 2 2 9" xfId="44120" xr:uid="{00000000-0005-0000-0000-00005CAC0000}"/>
    <cellStyle name="Total 2 2 2 2 9 2" xfId="44121" xr:uid="{00000000-0005-0000-0000-00005DAC0000}"/>
    <cellStyle name="Total 2 2 2 2 9 2 2" xfId="44122" xr:uid="{00000000-0005-0000-0000-00005EAC0000}"/>
    <cellStyle name="Total 2 2 2 2 9 3" xfId="44123" xr:uid="{00000000-0005-0000-0000-00005FAC0000}"/>
    <cellStyle name="Total 2 2 2 20" xfId="44124" xr:uid="{00000000-0005-0000-0000-000060AC0000}"/>
    <cellStyle name="Total 2 2 2 3" xfId="44125" xr:uid="{00000000-0005-0000-0000-000061AC0000}"/>
    <cellStyle name="Total 2 2 2 3 2" xfId="44126" xr:uid="{00000000-0005-0000-0000-000062AC0000}"/>
    <cellStyle name="Total 2 2 2 3 2 2" xfId="44127" xr:uid="{00000000-0005-0000-0000-000063AC0000}"/>
    <cellStyle name="Total 2 2 2 3 2 3" xfId="44128" xr:uid="{00000000-0005-0000-0000-000064AC0000}"/>
    <cellStyle name="Total 2 2 2 3 3" xfId="44129" xr:uid="{00000000-0005-0000-0000-000065AC0000}"/>
    <cellStyle name="Total 2 2 2 3 3 2" xfId="44130" xr:uid="{00000000-0005-0000-0000-000066AC0000}"/>
    <cellStyle name="Total 2 2 2 3 4" xfId="44131" xr:uid="{00000000-0005-0000-0000-000067AC0000}"/>
    <cellStyle name="Total 2 2 2 4" xfId="44132" xr:uid="{00000000-0005-0000-0000-000068AC0000}"/>
    <cellStyle name="Total 2 2 2 4 2" xfId="44133" xr:uid="{00000000-0005-0000-0000-000069AC0000}"/>
    <cellStyle name="Total 2 2 2 4 2 2" xfId="44134" xr:uid="{00000000-0005-0000-0000-00006AAC0000}"/>
    <cellStyle name="Total 2 2 2 4 3" xfId="44135" xr:uid="{00000000-0005-0000-0000-00006BAC0000}"/>
    <cellStyle name="Total 2 2 2 4 4" xfId="44136" xr:uid="{00000000-0005-0000-0000-00006CAC0000}"/>
    <cellStyle name="Total 2 2 2 5" xfId="44137" xr:uid="{00000000-0005-0000-0000-00006DAC0000}"/>
    <cellStyle name="Total 2 2 2 5 2" xfId="44138" xr:uid="{00000000-0005-0000-0000-00006EAC0000}"/>
    <cellStyle name="Total 2 2 2 5 2 2" xfId="44139" xr:uid="{00000000-0005-0000-0000-00006FAC0000}"/>
    <cellStyle name="Total 2 2 2 5 3" xfId="44140" xr:uid="{00000000-0005-0000-0000-000070AC0000}"/>
    <cellStyle name="Total 2 2 2 5 4" xfId="44141" xr:uid="{00000000-0005-0000-0000-000071AC0000}"/>
    <cellStyle name="Total 2 2 2 6" xfId="44142" xr:uid="{00000000-0005-0000-0000-000072AC0000}"/>
    <cellStyle name="Total 2 2 2 6 2" xfId="44143" xr:uid="{00000000-0005-0000-0000-000073AC0000}"/>
    <cellStyle name="Total 2 2 2 6 2 2" xfId="44144" xr:uid="{00000000-0005-0000-0000-000074AC0000}"/>
    <cellStyle name="Total 2 2 2 6 3" xfId="44145" xr:uid="{00000000-0005-0000-0000-000075AC0000}"/>
    <cellStyle name="Total 2 2 2 7" xfId="44146" xr:uid="{00000000-0005-0000-0000-000076AC0000}"/>
    <cellStyle name="Total 2 2 2 7 2" xfId="44147" xr:uid="{00000000-0005-0000-0000-000077AC0000}"/>
    <cellStyle name="Total 2 2 2 7 2 2" xfId="44148" xr:uid="{00000000-0005-0000-0000-000078AC0000}"/>
    <cellStyle name="Total 2 2 2 7 3" xfId="44149" xr:uid="{00000000-0005-0000-0000-000079AC0000}"/>
    <cellStyle name="Total 2 2 2 8" xfId="44150" xr:uid="{00000000-0005-0000-0000-00007AAC0000}"/>
    <cellStyle name="Total 2 2 2 8 2" xfId="44151" xr:uid="{00000000-0005-0000-0000-00007BAC0000}"/>
    <cellStyle name="Total 2 2 2 8 2 2" xfId="44152" xr:uid="{00000000-0005-0000-0000-00007CAC0000}"/>
    <cellStyle name="Total 2 2 2 8 3" xfId="44153" xr:uid="{00000000-0005-0000-0000-00007DAC0000}"/>
    <cellStyle name="Total 2 2 2 9" xfId="44154" xr:uid="{00000000-0005-0000-0000-00007EAC0000}"/>
    <cellStyle name="Total 2 2 2 9 2" xfId="44155" xr:uid="{00000000-0005-0000-0000-00007FAC0000}"/>
    <cellStyle name="Total 2 2 2 9 2 2" xfId="44156" xr:uid="{00000000-0005-0000-0000-000080AC0000}"/>
    <cellStyle name="Total 2 2 2 9 3" xfId="44157" xr:uid="{00000000-0005-0000-0000-000081AC0000}"/>
    <cellStyle name="Total 2 2 20" xfId="44158" xr:uid="{00000000-0005-0000-0000-000082AC0000}"/>
    <cellStyle name="Total 2 2 20 2" xfId="44159" xr:uid="{00000000-0005-0000-0000-000083AC0000}"/>
    <cellStyle name="Total 2 2 20 2 2" xfId="44160" xr:uid="{00000000-0005-0000-0000-000084AC0000}"/>
    <cellStyle name="Total 2 2 20 3" xfId="44161" xr:uid="{00000000-0005-0000-0000-000085AC0000}"/>
    <cellStyle name="Total 2 2 21" xfId="44162" xr:uid="{00000000-0005-0000-0000-000086AC0000}"/>
    <cellStyle name="Total 2 2 21 2" xfId="44163" xr:uid="{00000000-0005-0000-0000-000087AC0000}"/>
    <cellStyle name="Total 2 2 22" xfId="44164" xr:uid="{00000000-0005-0000-0000-000088AC0000}"/>
    <cellStyle name="Total 2 2 23" xfId="44165" xr:uid="{00000000-0005-0000-0000-000089AC0000}"/>
    <cellStyle name="Total 2 2 3" xfId="44166" xr:uid="{00000000-0005-0000-0000-00008AAC0000}"/>
    <cellStyle name="Total 2 2 3 10" xfId="44167" xr:uid="{00000000-0005-0000-0000-00008BAC0000}"/>
    <cellStyle name="Total 2 2 3 10 2" xfId="44168" xr:uid="{00000000-0005-0000-0000-00008CAC0000}"/>
    <cellStyle name="Total 2 2 3 10 2 2" xfId="44169" xr:uid="{00000000-0005-0000-0000-00008DAC0000}"/>
    <cellStyle name="Total 2 2 3 10 3" xfId="44170" xr:uid="{00000000-0005-0000-0000-00008EAC0000}"/>
    <cellStyle name="Total 2 2 3 11" xfId="44171" xr:uid="{00000000-0005-0000-0000-00008FAC0000}"/>
    <cellStyle name="Total 2 2 3 11 2" xfId="44172" xr:uid="{00000000-0005-0000-0000-000090AC0000}"/>
    <cellStyle name="Total 2 2 3 11 2 2" xfId="44173" xr:uid="{00000000-0005-0000-0000-000091AC0000}"/>
    <cellStyle name="Total 2 2 3 11 3" xfId="44174" xr:uid="{00000000-0005-0000-0000-000092AC0000}"/>
    <cellStyle name="Total 2 2 3 12" xfId="44175" xr:uid="{00000000-0005-0000-0000-000093AC0000}"/>
    <cellStyle name="Total 2 2 3 12 2" xfId="44176" xr:uid="{00000000-0005-0000-0000-000094AC0000}"/>
    <cellStyle name="Total 2 2 3 12 2 2" xfId="44177" xr:uid="{00000000-0005-0000-0000-000095AC0000}"/>
    <cellStyle name="Total 2 2 3 12 3" xfId="44178" xr:uid="{00000000-0005-0000-0000-000096AC0000}"/>
    <cellStyle name="Total 2 2 3 13" xfId="44179" xr:uid="{00000000-0005-0000-0000-000097AC0000}"/>
    <cellStyle name="Total 2 2 3 13 2" xfId="44180" xr:uid="{00000000-0005-0000-0000-000098AC0000}"/>
    <cellStyle name="Total 2 2 3 13 2 2" xfId="44181" xr:uid="{00000000-0005-0000-0000-000099AC0000}"/>
    <cellStyle name="Total 2 2 3 13 3" xfId="44182" xr:uid="{00000000-0005-0000-0000-00009AAC0000}"/>
    <cellStyle name="Total 2 2 3 14" xfId="44183" xr:uid="{00000000-0005-0000-0000-00009BAC0000}"/>
    <cellStyle name="Total 2 2 3 14 2" xfId="44184" xr:uid="{00000000-0005-0000-0000-00009CAC0000}"/>
    <cellStyle name="Total 2 2 3 14 2 2" xfId="44185" xr:uid="{00000000-0005-0000-0000-00009DAC0000}"/>
    <cellStyle name="Total 2 2 3 14 3" xfId="44186" xr:uid="{00000000-0005-0000-0000-00009EAC0000}"/>
    <cellStyle name="Total 2 2 3 15" xfId="44187" xr:uid="{00000000-0005-0000-0000-00009FAC0000}"/>
    <cellStyle name="Total 2 2 3 15 2" xfId="44188" xr:uid="{00000000-0005-0000-0000-0000A0AC0000}"/>
    <cellStyle name="Total 2 2 3 15 2 2" xfId="44189" xr:uid="{00000000-0005-0000-0000-0000A1AC0000}"/>
    <cellStyle name="Total 2 2 3 15 3" xfId="44190" xr:uid="{00000000-0005-0000-0000-0000A2AC0000}"/>
    <cellStyle name="Total 2 2 3 16" xfId="44191" xr:uid="{00000000-0005-0000-0000-0000A3AC0000}"/>
    <cellStyle name="Total 2 2 3 16 2" xfId="44192" xr:uid="{00000000-0005-0000-0000-0000A4AC0000}"/>
    <cellStyle name="Total 2 2 3 16 2 2" xfId="44193" xr:uid="{00000000-0005-0000-0000-0000A5AC0000}"/>
    <cellStyle name="Total 2 2 3 16 3" xfId="44194" xr:uid="{00000000-0005-0000-0000-0000A6AC0000}"/>
    <cellStyle name="Total 2 2 3 17" xfId="44195" xr:uid="{00000000-0005-0000-0000-0000A7AC0000}"/>
    <cellStyle name="Total 2 2 3 17 2" xfId="44196" xr:uid="{00000000-0005-0000-0000-0000A8AC0000}"/>
    <cellStyle name="Total 2 2 3 17 2 2" xfId="44197" xr:uid="{00000000-0005-0000-0000-0000A9AC0000}"/>
    <cellStyle name="Total 2 2 3 17 3" xfId="44198" xr:uid="{00000000-0005-0000-0000-0000AAAC0000}"/>
    <cellStyle name="Total 2 2 3 18" xfId="44199" xr:uid="{00000000-0005-0000-0000-0000ABAC0000}"/>
    <cellStyle name="Total 2 2 3 18 2" xfId="44200" xr:uid="{00000000-0005-0000-0000-0000ACAC0000}"/>
    <cellStyle name="Total 2 2 3 19" xfId="44201" xr:uid="{00000000-0005-0000-0000-0000ADAC0000}"/>
    <cellStyle name="Total 2 2 3 2" xfId="44202" xr:uid="{00000000-0005-0000-0000-0000AEAC0000}"/>
    <cellStyle name="Total 2 2 3 2 10" xfId="44203" xr:uid="{00000000-0005-0000-0000-0000AFAC0000}"/>
    <cellStyle name="Total 2 2 3 2 10 2" xfId="44204" xr:uid="{00000000-0005-0000-0000-0000B0AC0000}"/>
    <cellStyle name="Total 2 2 3 2 10 2 2" xfId="44205" xr:uid="{00000000-0005-0000-0000-0000B1AC0000}"/>
    <cellStyle name="Total 2 2 3 2 10 3" xfId="44206" xr:uid="{00000000-0005-0000-0000-0000B2AC0000}"/>
    <cellStyle name="Total 2 2 3 2 11" xfId="44207" xr:uid="{00000000-0005-0000-0000-0000B3AC0000}"/>
    <cellStyle name="Total 2 2 3 2 11 2" xfId="44208" xr:uid="{00000000-0005-0000-0000-0000B4AC0000}"/>
    <cellStyle name="Total 2 2 3 2 11 2 2" xfId="44209" xr:uid="{00000000-0005-0000-0000-0000B5AC0000}"/>
    <cellStyle name="Total 2 2 3 2 11 3" xfId="44210" xr:uid="{00000000-0005-0000-0000-0000B6AC0000}"/>
    <cellStyle name="Total 2 2 3 2 12" xfId="44211" xr:uid="{00000000-0005-0000-0000-0000B7AC0000}"/>
    <cellStyle name="Total 2 2 3 2 12 2" xfId="44212" xr:uid="{00000000-0005-0000-0000-0000B8AC0000}"/>
    <cellStyle name="Total 2 2 3 2 12 2 2" xfId="44213" xr:uid="{00000000-0005-0000-0000-0000B9AC0000}"/>
    <cellStyle name="Total 2 2 3 2 12 3" xfId="44214" xr:uid="{00000000-0005-0000-0000-0000BAAC0000}"/>
    <cellStyle name="Total 2 2 3 2 13" xfId="44215" xr:uid="{00000000-0005-0000-0000-0000BBAC0000}"/>
    <cellStyle name="Total 2 2 3 2 13 2" xfId="44216" xr:uid="{00000000-0005-0000-0000-0000BCAC0000}"/>
    <cellStyle name="Total 2 2 3 2 13 2 2" xfId="44217" xr:uid="{00000000-0005-0000-0000-0000BDAC0000}"/>
    <cellStyle name="Total 2 2 3 2 13 3" xfId="44218" xr:uid="{00000000-0005-0000-0000-0000BEAC0000}"/>
    <cellStyle name="Total 2 2 3 2 14" xfId="44219" xr:uid="{00000000-0005-0000-0000-0000BFAC0000}"/>
    <cellStyle name="Total 2 2 3 2 14 2" xfId="44220" xr:uid="{00000000-0005-0000-0000-0000C0AC0000}"/>
    <cellStyle name="Total 2 2 3 2 14 2 2" xfId="44221" xr:uid="{00000000-0005-0000-0000-0000C1AC0000}"/>
    <cellStyle name="Total 2 2 3 2 14 3" xfId="44222" xr:uid="{00000000-0005-0000-0000-0000C2AC0000}"/>
    <cellStyle name="Total 2 2 3 2 15" xfId="44223" xr:uid="{00000000-0005-0000-0000-0000C3AC0000}"/>
    <cellStyle name="Total 2 2 3 2 15 2" xfId="44224" xr:uid="{00000000-0005-0000-0000-0000C4AC0000}"/>
    <cellStyle name="Total 2 2 3 2 15 2 2" xfId="44225" xr:uid="{00000000-0005-0000-0000-0000C5AC0000}"/>
    <cellStyle name="Total 2 2 3 2 15 3" xfId="44226" xr:uid="{00000000-0005-0000-0000-0000C6AC0000}"/>
    <cellStyle name="Total 2 2 3 2 16" xfId="44227" xr:uid="{00000000-0005-0000-0000-0000C7AC0000}"/>
    <cellStyle name="Total 2 2 3 2 16 2" xfId="44228" xr:uid="{00000000-0005-0000-0000-0000C8AC0000}"/>
    <cellStyle name="Total 2 2 3 2 16 2 2" xfId="44229" xr:uid="{00000000-0005-0000-0000-0000C9AC0000}"/>
    <cellStyle name="Total 2 2 3 2 16 3" xfId="44230" xr:uid="{00000000-0005-0000-0000-0000CAAC0000}"/>
    <cellStyle name="Total 2 2 3 2 17" xfId="44231" xr:uid="{00000000-0005-0000-0000-0000CBAC0000}"/>
    <cellStyle name="Total 2 2 3 2 17 2" xfId="44232" xr:uid="{00000000-0005-0000-0000-0000CCAC0000}"/>
    <cellStyle name="Total 2 2 3 2 17 2 2" xfId="44233" xr:uid="{00000000-0005-0000-0000-0000CDAC0000}"/>
    <cellStyle name="Total 2 2 3 2 17 3" xfId="44234" xr:uid="{00000000-0005-0000-0000-0000CEAC0000}"/>
    <cellStyle name="Total 2 2 3 2 18" xfId="44235" xr:uid="{00000000-0005-0000-0000-0000CFAC0000}"/>
    <cellStyle name="Total 2 2 3 2 18 2" xfId="44236" xr:uid="{00000000-0005-0000-0000-0000D0AC0000}"/>
    <cellStyle name="Total 2 2 3 2 18 2 2" xfId="44237" xr:uid="{00000000-0005-0000-0000-0000D1AC0000}"/>
    <cellStyle name="Total 2 2 3 2 18 3" xfId="44238" xr:uid="{00000000-0005-0000-0000-0000D2AC0000}"/>
    <cellStyle name="Total 2 2 3 2 19" xfId="44239" xr:uid="{00000000-0005-0000-0000-0000D3AC0000}"/>
    <cellStyle name="Total 2 2 3 2 19 2" xfId="44240" xr:uid="{00000000-0005-0000-0000-0000D4AC0000}"/>
    <cellStyle name="Total 2 2 3 2 19 2 2" xfId="44241" xr:uid="{00000000-0005-0000-0000-0000D5AC0000}"/>
    <cellStyle name="Total 2 2 3 2 19 3" xfId="44242" xr:uid="{00000000-0005-0000-0000-0000D6AC0000}"/>
    <cellStyle name="Total 2 2 3 2 2" xfId="44243" xr:uid="{00000000-0005-0000-0000-0000D7AC0000}"/>
    <cellStyle name="Total 2 2 3 2 2 2" xfId="44244" xr:uid="{00000000-0005-0000-0000-0000D8AC0000}"/>
    <cellStyle name="Total 2 2 3 2 2 2 2" xfId="44245" xr:uid="{00000000-0005-0000-0000-0000D9AC0000}"/>
    <cellStyle name="Total 2 2 3 2 2 3" xfId="44246" xr:uid="{00000000-0005-0000-0000-0000DAAC0000}"/>
    <cellStyle name="Total 2 2 3 2 2 4" xfId="44247" xr:uid="{00000000-0005-0000-0000-0000DBAC0000}"/>
    <cellStyle name="Total 2 2 3 2 20" xfId="44248" xr:uid="{00000000-0005-0000-0000-0000DCAC0000}"/>
    <cellStyle name="Total 2 2 3 2 20 2" xfId="44249" xr:uid="{00000000-0005-0000-0000-0000DDAC0000}"/>
    <cellStyle name="Total 2 2 3 2 20 2 2" xfId="44250" xr:uid="{00000000-0005-0000-0000-0000DEAC0000}"/>
    <cellStyle name="Total 2 2 3 2 20 3" xfId="44251" xr:uid="{00000000-0005-0000-0000-0000DFAC0000}"/>
    <cellStyle name="Total 2 2 3 2 21" xfId="44252" xr:uid="{00000000-0005-0000-0000-0000E0AC0000}"/>
    <cellStyle name="Total 2 2 3 2 21 2" xfId="44253" xr:uid="{00000000-0005-0000-0000-0000E1AC0000}"/>
    <cellStyle name="Total 2 2 3 2 22" xfId="44254" xr:uid="{00000000-0005-0000-0000-0000E2AC0000}"/>
    <cellStyle name="Total 2 2 3 2 23" xfId="44255" xr:uid="{00000000-0005-0000-0000-0000E3AC0000}"/>
    <cellStyle name="Total 2 2 3 2 3" xfId="44256" xr:uid="{00000000-0005-0000-0000-0000E4AC0000}"/>
    <cellStyle name="Total 2 2 3 2 3 2" xfId="44257" xr:uid="{00000000-0005-0000-0000-0000E5AC0000}"/>
    <cellStyle name="Total 2 2 3 2 3 2 2" xfId="44258" xr:uid="{00000000-0005-0000-0000-0000E6AC0000}"/>
    <cellStyle name="Total 2 2 3 2 3 3" xfId="44259" xr:uid="{00000000-0005-0000-0000-0000E7AC0000}"/>
    <cellStyle name="Total 2 2 3 2 3 4" xfId="44260" xr:uid="{00000000-0005-0000-0000-0000E8AC0000}"/>
    <cellStyle name="Total 2 2 3 2 4" xfId="44261" xr:uid="{00000000-0005-0000-0000-0000E9AC0000}"/>
    <cellStyle name="Total 2 2 3 2 4 2" xfId="44262" xr:uid="{00000000-0005-0000-0000-0000EAAC0000}"/>
    <cellStyle name="Total 2 2 3 2 4 2 2" xfId="44263" xr:uid="{00000000-0005-0000-0000-0000EBAC0000}"/>
    <cellStyle name="Total 2 2 3 2 4 3" xfId="44264" xr:uid="{00000000-0005-0000-0000-0000ECAC0000}"/>
    <cellStyle name="Total 2 2 3 2 5" xfId="44265" xr:uid="{00000000-0005-0000-0000-0000EDAC0000}"/>
    <cellStyle name="Total 2 2 3 2 5 2" xfId="44266" xr:uid="{00000000-0005-0000-0000-0000EEAC0000}"/>
    <cellStyle name="Total 2 2 3 2 5 2 2" xfId="44267" xr:uid="{00000000-0005-0000-0000-0000EFAC0000}"/>
    <cellStyle name="Total 2 2 3 2 5 3" xfId="44268" xr:uid="{00000000-0005-0000-0000-0000F0AC0000}"/>
    <cellStyle name="Total 2 2 3 2 6" xfId="44269" xr:uid="{00000000-0005-0000-0000-0000F1AC0000}"/>
    <cellStyle name="Total 2 2 3 2 6 2" xfId="44270" xr:uid="{00000000-0005-0000-0000-0000F2AC0000}"/>
    <cellStyle name="Total 2 2 3 2 6 2 2" xfId="44271" xr:uid="{00000000-0005-0000-0000-0000F3AC0000}"/>
    <cellStyle name="Total 2 2 3 2 6 3" xfId="44272" xr:uid="{00000000-0005-0000-0000-0000F4AC0000}"/>
    <cellStyle name="Total 2 2 3 2 7" xfId="44273" xr:uid="{00000000-0005-0000-0000-0000F5AC0000}"/>
    <cellStyle name="Total 2 2 3 2 7 2" xfId="44274" xr:uid="{00000000-0005-0000-0000-0000F6AC0000}"/>
    <cellStyle name="Total 2 2 3 2 7 2 2" xfId="44275" xr:uid="{00000000-0005-0000-0000-0000F7AC0000}"/>
    <cellStyle name="Total 2 2 3 2 7 3" xfId="44276" xr:uid="{00000000-0005-0000-0000-0000F8AC0000}"/>
    <cellStyle name="Total 2 2 3 2 8" xfId="44277" xr:uid="{00000000-0005-0000-0000-0000F9AC0000}"/>
    <cellStyle name="Total 2 2 3 2 8 2" xfId="44278" xr:uid="{00000000-0005-0000-0000-0000FAAC0000}"/>
    <cellStyle name="Total 2 2 3 2 8 2 2" xfId="44279" xr:uid="{00000000-0005-0000-0000-0000FBAC0000}"/>
    <cellStyle name="Total 2 2 3 2 8 3" xfId="44280" xr:uid="{00000000-0005-0000-0000-0000FCAC0000}"/>
    <cellStyle name="Total 2 2 3 2 9" xfId="44281" xr:uid="{00000000-0005-0000-0000-0000FDAC0000}"/>
    <cellStyle name="Total 2 2 3 2 9 2" xfId="44282" xr:uid="{00000000-0005-0000-0000-0000FEAC0000}"/>
    <cellStyle name="Total 2 2 3 2 9 2 2" xfId="44283" xr:uid="{00000000-0005-0000-0000-0000FFAC0000}"/>
    <cellStyle name="Total 2 2 3 2 9 3" xfId="44284" xr:uid="{00000000-0005-0000-0000-000000AD0000}"/>
    <cellStyle name="Total 2 2 3 20" xfId="44285" xr:uid="{00000000-0005-0000-0000-000001AD0000}"/>
    <cellStyle name="Total 2 2 3 3" xfId="44286" xr:uid="{00000000-0005-0000-0000-000002AD0000}"/>
    <cellStyle name="Total 2 2 3 3 2" xfId="44287" xr:uid="{00000000-0005-0000-0000-000003AD0000}"/>
    <cellStyle name="Total 2 2 3 3 2 2" xfId="44288" xr:uid="{00000000-0005-0000-0000-000004AD0000}"/>
    <cellStyle name="Total 2 2 3 3 3" xfId="44289" xr:uid="{00000000-0005-0000-0000-000005AD0000}"/>
    <cellStyle name="Total 2 2 3 3 4" xfId="44290" xr:uid="{00000000-0005-0000-0000-000006AD0000}"/>
    <cellStyle name="Total 2 2 3 4" xfId="44291" xr:uid="{00000000-0005-0000-0000-000007AD0000}"/>
    <cellStyle name="Total 2 2 3 4 2" xfId="44292" xr:uid="{00000000-0005-0000-0000-000008AD0000}"/>
    <cellStyle name="Total 2 2 3 4 2 2" xfId="44293" xr:uid="{00000000-0005-0000-0000-000009AD0000}"/>
    <cellStyle name="Total 2 2 3 4 3" xfId="44294" xr:uid="{00000000-0005-0000-0000-00000AAD0000}"/>
    <cellStyle name="Total 2 2 3 4 4" xfId="44295" xr:uid="{00000000-0005-0000-0000-00000BAD0000}"/>
    <cellStyle name="Total 2 2 3 5" xfId="44296" xr:uid="{00000000-0005-0000-0000-00000CAD0000}"/>
    <cellStyle name="Total 2 2 3 5 2" xfId="44297" xr:uid="{00000000-0005-0000-0000-00000DAD0000}"/>
    <cellStyle name="Total 2 2 3 5 2 2" xfId="44298" xr:uid="{00000000-0005-0000-0000-00000EAD0000}"/>
    <cellStyle name="Total 2 2 3 5 3" xfId="44299" xr:uid="{00000000-0005-0000-0000-00000FAD0000}"/>
    <cellStyle name="Total 2 2 3 6" xfId="44300" xr:uid="{00000000-0005-0000-0000-000010AD0000}"/>
    <cellStyle name="Total 2 2 3 6 2" xfId="44301" xr:uid="{00000000-0005-0000-0000-000011AD0000}"/>
    <cellStyle name="Total 2 2 3 6 2 2" xfId="44302" xr:uid="{00000000-0005-0000-0000-000012AD0000}"/>
    <cellStyle name="Total 2 2 3 6 3" xfId="44303" xr:uid="{00000000-0005-0000-0000-000013AD0000}"/>
    <cellStyle name="Total 2 2 3 7" xfId="44304" xr:uid="{00000000-0005-0000-0000-000014AD0000}"/>
    <cellStyle name="Total 2 2 3 7 2" xfId="44305" xr:uid="{00000000-0005-0000-0000-000015AD0000}"/>
    <cellStyle name="Total 2 2 3 7 2 2" xfId="44306" xr:uid="{00000000-0005-0000-0000-000016AD0000}"/>
    <cellStyle name="Total 2 2 3 7 3" xfId="44307" xr:uid="{00000000-0005-0000-0000-000017AD0000}"/>
    <cellStyle name="Total 2 2 3 8" xfId="44308" xr:uid="{00000000-0005-0000-0000-000018AD0000}"/>
    <cellStyle name="Total 2 2 3 8 2" xfId="44309" xr:uid="{00000000-0005-0000-0000-000019AD0000}"/>
    <cellStyle name="Total 2 2 3 8 2 2" xfId="44310" xr:uid="{00000000-0005-0000-0000-00001AAD0000}"/>
    <cellStyle name="Total 2 2 3 8 3" xfId="44311" xr:uid="{00000000-0005-0000-0000-00001BAD0000}"/>
    <cellStyle name="Total 2 2 3 9" xfId="44312" xr:uid="{00000000-0005-0000-0000-00001CAD0000}"/>
    <cellStyle name="Total 2 2 3 9 2" xfId="44313" xr:uid="{00000000-0005-0000-0000-00001DAD0000}"/>
    <cellStyle name="Total 2 2 3 9 2 2" xfId="44314" xr:uid="{00000000-0005-0000-0000-00001EAD0000}"/>
    <cellStyle name="Total 2 2 3 9 3" xfId="44315" xr:uid="{00000000-0005-0000-0000-00001FAD0000}"/>
    <cellStyle name="Total 2 2 4" xfId="44316" xr:uid="{00000000-0005-0000-0000-000020AD0000}"/>
    <cellStyle name="Total 2 2 4 10" xfId="44317" xr:uid="{00000000-0005-0000-0000-000021AD0000}"/>
    <cellStyle name="Total 2 2 4 10 2" xfId="44318" xr:uid="{00000000-0005-0000-0000-000022AD0000}"/>
    <cellStyle name="Total 2 2 4 10 2 2" xfId="44319" xr:uid="{00000000-0005-0000-0000-000023AD0000}"/>
    <cellStyle name="Total 2 2 4 10 3" xfId="44320" xr:uid="{00000000-0005-0000-0000-000024AD0000}"/>
    <cellStyle name="Total 2 2 4 11" xfId="44321" xr:uid="{00000000-0005-0000-0000-000025AD0000}"/>
    <cellStyle name="Total 2 2 4 11 2" xfId="44322" xr:uid="{00000000-0005-0000-0000-000026AD0000}"/>
    <cellStyle name="Total 2 2 4 11 2 2" xfId="44323" xr:uid="{00000000-0005-0000-0000-000027AD0000}"/>
    <cellStyle name="Total 2 2 4 11 3" xfId="44324" xr:uid="{00000000-0005-0000-0000-000028AD0000}"/>
    <cellStyle name="Total 2 2 4 12" xfId="44325" xr:uid="{00000000-0005-0000-0000-000029AD0000}"/>
    <cellStyle name="Total 2 2 4 12 2" xfId="44326" xr:uid="{00000000-0005-0000-0000-00002AAD0000}"/>
    <cellStyle name="Total 2 2 4 12 2 2" xfId="44327" xr:uid="{00000000-0005-0000-0000-00002BAD0000}"/>
    <cellStyle name="Total 2 2 4 12 3" xfId="44328" xr:uid="{00000000-0005-0000-0000-00002CAD0000}"/>
    <cellStyle name="Total 2 2 4 13" xfId="44329" xr:uid="{00000000-0005-0000-0000-00002DAD0000}"/>
    <cellStyle name="Total 2 2 4 13 2" xfId="44330" xr:uid="{00000000-0005-0000-0000-00002EAD0000}"/>
    <cellStyle name="Total 2 2 4 13 2 2" xfId="44331" xr:uid="{00000000-0005-0000-0000-00002FAD0000}"/>
    <cellStyle name="Total 2 2 4 13 3" xfId="44332" xr:uid="{00000000-0005-0000-0000-000030AD0000}"/>
    <cellStyle name="Total 2 2 4 14" xfId="44333" xr:uid="{00000000-0005-0000-0000-000031AD0000}"/>
    <cellStyle name="Total 2 2 4 14 2" xfId="44334" xr:uid="{00000000-0005-0000-0000-000032AD0000}"/>
    <cellStyle name="Total 2 2 4 14 2 2" xfId="44335" xr:uid="{00000000-0005-0000-0000-000033AD0000}"/>
    <cellStyle name="Total 2 2 4 14 3" xfId="44336" xr:uid="{00000000-0005-0000-0000-000034AD0000}"/>
    <cellStyle name="Total 2 2 4 15" xfId="44337" xr:uid="{00000000-0005-0000-0000-000035AD0000}"/>
    <cellStyle name="Total 2 2 4 15 2" xfId="44338" xr:uid="{00000000-0005-0000-0000-000036AD0000}"/>
    <cellStyle name="Total 2 2 4 15 2 2" xfId="44339" xr:uid="{00000000-0005-0000-0000-000037AD0000}"/>
    <cellStyle name="Total 2 2 4 15 3" xfId="44340" xr:uid="{00000000-0005-0000-0000-000038AD0000}"/>
    <cellStyle name="Total 2 2 4 16" xfId="44341" xr:uid="{00000000-0005-0000-0000-000039AD0000}"/>
    <cellStyle name="Total 2 2 4 16 2" xfId="44342" xr:uid="{00000000-0005-0000-0000-00003AAD0000}"/>
    <cellStyle name="Total 2 2 4 16 2 2" xfId="44343" xr:uid="{00000000-0005-0000-0000-00003BAD0000}"/>
    <cellStyle name="Total 2 2 4 16 3" xfId="44344" xr:uid="{00000000-0005-0000-0000-00003CAD0000}"/>
    <cellStyle name="Total 2 2 4 17" xfId="44345" xr:uid="{00000000-0005-0000-0000-00003DAD0000}"/>
    <cellStyle name="Total 2 2 4 17 2" xfId="44346" xr:uid="{00000000-0005-0000-0000-00003EAD0000}"/>
    <cellStyle name="Total 2 2 4 17 2 2" xfId="44347" xr:uid="{00000000-0005-0000-0000-00003FAD0000}"/>
    <cellStyle name="Total 2 2 4 17 3" xfId="44348" xr:uid="{00000000-0005-0000-0000-000040AD0000}"/>
    <cellStyle name="Total 2 2 4 18" xfId="44349" xr:uid="{00000000-0005-0000-0000-000041AD0000}"/>
    <cellStyle name="Total 2 2 4 18 2" xfId="44350" xr:uid="{00000000-0005-0000-0000-000042AD0000}"/>
    <cellStyle name="Total 2 2 4 18 2 2" xfId="44351" xr:uid="{00000000-0005-0000-0000-000043AD0000}"/>
    <cellStyle name="Total 2 2 4 18 3" xfId="44352" xr:uid="{00000000-0005-0000-0000-000044AD0000}"/>
    <cellStyle name="Total 2 2 4 19" xfId="44353" xr:uid="{00000000-0005-0000-0000-000045AD0000}"/>
    <cellStyle name="Total 2 2 4 19 2" xfId="44354" xr:uid="{00000000-0005-0000-0000-000046AD0000}"/>
    <cellStyle name="Total 2 2 4 19 2 2" xfId="44355" xr:uid="{00000000-0005-0000-0000-000047AD0000}"/>
    <cellStyle name="Total 2 2 4 19 3" xfId="44356" xr:uid="{00000000-0005-0000-0000-000048AD0000}"/>
    <cellStyle name="Total 2 2 4 2" xfId="44357" xr:uid="{00000000-0005-0000-0000-000049AD0000}"/>
    <cellStyle name="Total 2 2 4 2 10" xfId="44358" xr:uid="{00000000-0005-0000-0000-00004AAD0000}"/>
    <cellStyle name="Total 2 2 4 2 10 2" xfId="44359" xr:uid="{00000000-0005-0000-0000-00004BAD0000}"/>
    <cellStyle name="Total 2 2 4 2 10 2 2" xfId="44360" xr:uid="{00000000-0005-0000-0000-00004CAD0000}"/>
    <cellStyle name="Total 2 2 4 2 10 3" xfId="44361" xr:uid="{00000000-0005-0000-0000-00004DAD0000}"/>
    <cellStyle name="Total 2 2 4 2 11" xfId="44362" xr:uid="{00000000-0005-0000-0000-00004EAD0000}"/>
    <cellStyle name="Total 2 2 4 2 11 2" xfId="44363" xr:uid="{00000000-0005-0000-0000-00004FAD0000}"/>
    <cellStyle name="Total 2 2 4 2 11 2 2" xfId="44364" xr:uid="{00000000-0005-0000-0000-000050AD0000}"/>
    <cellStyle name="Total 2 2 4 2 11 3" xfId="44365" xr:uid="{00000000-0005-0000-0000-000051AD0000}"/>
    <cellStyle name="Total 2 2 4 2 12" xfId="44366" xr:uid="{00000000-0005-0000-0000-000052AD0000}"/>
    <cellStyle name="Total 2 2 4 2 12 2" xfId="44367" xr:uid="{00000000-0005-0000-0000-000053AD0000}"/>
    <cellStyle name="Total 2 2 4 2 12 2 2" xfId="44368" xr:uid="{00000000-0005-0000-0000-000054AD0000}"/>
    <cellStyle name="Total 2 2 4 2 12 3" xfId="44369" xr:uid="{00000000-0005-0000-0000-000055AD0000}"/>
    <cellStyle name="Total 2 2 4 2 13" xfId="44370" xr:uid="{00000000-0005-0000-0000-000056AD0000}"/>
    <cellStyle name="Total 2 2 4 2 13 2" xfId="44371" xr:uid="{00000000-0005-0000-0000-000057AD0000}"/>
    <cellStyle name="Total 2 2 4 2 13 2 2" xfId="44372" xr:uid="{00000000-0005-0000-0000-000058AD0000}"/>
    <cellStyle name="Total 2 2 4 2 13 3" xfId="44373" xr:uid="{00000000-0005-0000-0000-000059AD0000}"/>
    <cellStyle name="Total 2 2 4 2 14" xfId="44374" xr:uid="{00000000-0005-0000-0000-00005AAD0000}"/>
    <cellStyle name="Total 2 2 4 2 14 2" xfId="44375" xr:uid="{00000000-0005-0000-0000-00005BAD0000}"/>
    <cellStyle name="Total 2 2 4 2 14 2 2" xfId="44376" xr:uid="{00000000-0005-0000-0000-00005CAD0000}"/>
    <cellStyle name="Total 2 2 4 2 14 3" xfId="44377" xr:uid="{00000000-0005-0000-0000-00005DAD0000}"/>
    <cellStyle name="Total 2 2 4 2 15" xfId="44378" xr:uid="{00000000-0005-0000-0000-00005EAD0000}"/>
    <cellStyle name="Total 2 2 4 2 15 2" xfId="44379" xr:uid="{00000000-0005-0000-0000-00005FAD0000}"/>
    <cellStyle name="Total 2 2 4 2 15 2 2" xfId="44380" xr:uid="{00000000-0005-0000-0000-000060AD0000}"/>
    <cellStyle name="Total 2 2 4 2 15 3" xfId="44381" xr:uid="{00000000-0005-0000-0000-000061AD0000}"/>
    <cellStyle name="Total 2 2 4 2 16" xfId="44382" xr:uid="{00000000-0005-0000-0000-000062AD0000}"/>
    <cellStyle name="Total 2 2 4 2 16 2" xfId="44383" xr:uid="{00000000-0005-0000-0000-000063AD0000}"/>
    <cellStyle name="Total 2 2 4 2 16 2 2" xfId="44384" xr:uid="{00000000-0005-0000-0000-000064AD0000}"/>
    <cellStyle name="Total 2 2 4 2 16 3" xfId="44385" xr:uid="{00000000-0005-0000-0000-000065AD0000}"/>
    <cellStyle name="Total 2 2 4 2 17" xfId="44386" xr:uid="{00000000-0005-0000-0000-000066AD0000}"/>
    <cellStyle name="Total 2 2 4 2 17 2" xfId="44387" xr:uid="{00000000-0005-0000-0000-000067AD0000}"/>
    <cellStyle name="Total 2 2 4 2 17 2 2" xfId="44388" xr:uid="{00000000-0005-0000-0000-000068AD0000}"/>
    <cellStyle name="Total 2 2 4 2 17 3" xfId="44389" xr:uid="{00000000-0005-0000-0000-000069AD0000}"/>
    <cellStyle name="Total 2 2 4 2 18" xfId="44390" xr:uid="{00000000-0005-0000-0000-00006AAD0000}"/>
    <cellStyle name="Total 2 2 4 2 18 2" xfId="44391" xr:uid="{00000000-0005-0000-0000-00006BAD0000}"/>
    <cellStyle name="Total 2 2 4 2 18 2 2" xfId="44392" xr:uid="{00000000-0005-0000-0000-00006CAD0000}"/>
    <cellStyle name="Total 2 2 4 2 18 3" xfId="44393" xr:uid="{00000000-0005-0000-0000-00006DAD0000}"/>
    <cellStyle name="Total 2 2 4 2 19" xfId="44394" xr:uid="{00000000-0005-0000-0000-00006EAD0000}"/>
    <cellStyle name="Total 2 2 4 2 19 2" xfId="44395" xr:uid="{00000000-0005-0000-0000-00006FAD0000}"/>
    <cellStyle name="Total 2 2 4 2 19 2 2" xfId="44396" xr:uid="{00000000-0005-0000-0000-000070AD0000}"/>
    <cellStyle name="Total 2 2 4 2 19 3" xfId="44397" xr:uid="{00000000-0005-0000-0000-000071AD0000}"/>
    <cellStyle name="Total 2 2 4 2 2" xfId="44398" xr:uid="{00000000-0005-0000-0000-000072AD0000}"/>
    <cellStyle name="Total 2 2 4 2 2 2" xfId="44399" xr:uid="{00000000-0005-0000-0000-000073AD0000}"/>
    <cellStyle name="Total 2 2 4 2 2 2 2" xfId="44400" xr:uid="{00000000-0005-0000-0000-000074AD0000}"/>
    <cellStyle name="Total 2 2 4 2 2 3" xfId="44401" xr:uid="{00000000-0005-0000-0000-000075AD0000}"/>
    <cellStyle name="Total 2 2 4 2 2 4" xfId="44402" xr:uid="{00000000-0005-0000-0000-000076AD0000}"/>
    <cellStyle name="Total 2 2 4 2 20" xfId="44403" xr:uid="{00000000-0005-0000-0000-000077AD0000}"/>
    <cellStyle name="Total 2 2 4 2 20 2" xfId="44404" xr:uid="{00000000-0005-0000-0000-000078AD0000}"/>
    <cellStyle name="Total 2 2 4 2 20 2 2" xfId="44405" xr:uid="{00000000-0005-0000-0000-000079AD0000}"/>
    <cellStyle name="Total 2 2 4 2 20 3" xfId="44406" xr:uid="{00000000-0005-0000-0000-00007AAD0000}"/>
    <cellStyle name="Total 2 2 4 2 21" xfId="44407" xr:uid="{00000000-0005-0000-0000-00007BAD0000}"/>
    <cellStyle name="Total 2 2 4 2 21 2" xfId="44408" xr:uid="{00000000-0005-0000-0000-00007CAD0000}"/>
    <cellStyle name="Total 2 2 4 2 22" xfId="44409" xr:uid="{00000000-0005-0000-0000-00007DAD0000}"/>
    <cellStyle name="Total 2 2 4 2 23" xfId="44410" xr:uid="{00000000-0005-0000-0000-00007EAD0000}"/>
    <cellStyle name="Total 2 2 4 2 3" xfId="44411" xr:uid="{00000000-0005-0000-0000-00007FAD0000}"/>
    <cellStyle name="Total 2 2 4 2 3 2" xfId="44412" xr:uid="{00000000-0005-0000-0000-000080AD0000}"/>
    <cellStyle name="Total 2 2 4 2 3 2 2" xfId="44413" xr:uid="{00000000-0005-0000-0000-000081AD0000}"/>
    <cellStyle name="Total 2 2 4 2 3 3" xfId="44414" xr:uid="{00000000-0005-0000-0000-000082AD0000}"/>
    <cellStyle name="Total 2 2 4 2 4" xfId="44415" xr:uid="{00000000-0005-0000-0000-000083AD0000}"/>
    <cellStyle name="Total 2 2 4 2 4 2" xfId="44416" xr:uid="{00000000-0005-0000-0000-000084AD0000}"/>
    <cellStyle name="Total 2 2 4 2 4 2 2" xfId="44417" xr:uid="{00000000-0005-0000-0000-000085AD0000}"/>
    <cellStyle name="Total 2 2 4 2 4 3" xfId="44418" xr:uid="{00000000-0005-0000-0000-000086AD0000}"/>
    <cellStyle name="Total 2 2 4 2 5" xfId="44419" xr:uid="{00000000-0005-0000-0000-000087AD0000}"/>
    <cellStyle name="Total 2 2 4 2 5 2" xfId="44420" xr:uid="{00000000-0005-0000-0000-000088AD0000}"/>
    <cellStyle name="Total 2 2 4 2 5 2 2" xfId="44421" xr:uid="{00000000-0005-0000-0000-000089AD0000}"/>
    <cellStyle name="Total 2 2 4 2 5 3" xfId="44422" xr:uid="{00000000-0005-0000-0000-00008AAD0000}"/>
    <cellStyle name="Total 2 2 4 2 6" xfId="44423" xr:uid="{00000000-0005-0000-0000-00008BAD0000}"/>
    <cellStyle name="Total 2 2 4 2 6 2" xfId="44424" xr:uid="{00000000-0005-0000-0000-00008CAD0000}"/>
    <cellStyle name="Total 2 2 4 2 6 2 2" xfId="44425" xr:uid="{00000000-0005-0000-0000-00008DAD0000}"/>
    <cellStyle name="Total 2 2 4 2 6 3" xfId="44426" xr:uid="{00000000-0005-0000-0000-00008EAD0000}"/>
    <cellStyle name="Total 2 2 4 2 7" xfId="44427" xr:uid="{00000000-0005-0000-0000-00008FAD0000}"/>
    <cellStyle name="Total 2 2 4 2 7 2" xfId="44428" xr:uid="{00000000-0005-0000-0000-000090AD0000}"/>
    <cellStyle name="Total 2 2 4 2 7 2 2" xfId="44429" xr:uid="{00000000-0005-0000-0000-000091AD0000}"/>
    <cellStyle name="Total 2 2 4 2 7 3" xfId="44430" xr:uid="{00000000-0005-0000-0000-000092AD0000}"/>
    <cellStyle name="Total 2 2 4 2 8" xfId="44431" xr:uid="{00000000-0005-0000-0000-000093AD0000}"/>
    <cellStyle name="Total 2 2 4 2 8 2" xfId="44432" xr:uid="{00000000-0005-0000-0000-000094AD0000}"/>
    <cellStyle name="Total 2 2 4 2 8 2 2" xfId="44433" xr:uid="{00000000-0005-0000-0000-000095AD0000}"/>
    <cellStyle name="Total 2 2 4 2 8 3" xfId="44434" xr:uid="{00000000-0005-0000-0000-000096AD0000}"/>
    <cellStyle name="Total 2 2 4 2 9" xfId="44435" xr:uid="{00000000-0005-0000-0000-000097AD0000}"/>
    <cellStyle name="Total 2 2 4 2 9 2" xfId="44436" xr:uid="{00000000-0005-0000-0000-000098AD0000}"/>
    <cellStyle name="Total 2 2 4 2 9 2 2" xfId="44437" xr:uid="{00000000-0005-0000-0000-000099AD0000}"/>
    <cellStyle name="Total 2 2 4 2 9 3" xfId="44438" xr:uid="{00000000-0005-0000-0000-00009AAD0000}"/>
    <cellStyle name="Total 2 2 4 20" xfId="44439" xr:uid="{00000000-0005-0000-0000-00009BAD0000}"/>
    <cellStyle name="Total 2 2 4 20 2" xfId="44440" xr:uid="{00000000-0005-0000-0000-00009CAD0000}"/>
    <cellStyle name="Total 2 2 4 20 2 2" xfId="44441" xr:uid="{00000000-0005-0000-0000-00009DAD0000}"/>
    <cellStyle name="Total 2 2 4 20 3" xfId="44442" xr:uid="{00000000-0005-0000-0000-00009EAD0000}"/>
    <cellStyle name="Total 2 2 4 21" xfId="44443" xr:uid="{00000000-0005-0000-0000-00009FAD0000}"/>
    <cellStyle name="Total 2 2 4 21 2" xfId="44444" xr:uid="{00000000-0005-0000-0000-0000A0AD0000}"/>
    <cellStyle name="Total 2 2 4 21 2 2" xfId="44445" xr:uid="{00000000-0005-0000-0000-0000A1AD0000}"/>
    <cellStyle name="Total 2 2 4 21 3" xfId="44446" xr:uid="{00000000-0005-0000-0000-0000A2AD0000}"/>
    <cellStyle name="Total 2 2 4 22" xfId="44447" xr:uid="{00000000-0005-0000-0000-0000A3AD0000}"/>
    <cellStyle name="Total 2 2 4 22 2" xfId="44448" xr:uid="{00000000-0005-0000-0000-0000A4AD0000}"/>
    <cellStyle name="Total 2 2 4 23" xfId="44449" xr:uid="{00000000-0005-0000-0000-0000A5AD0000}"/>
    <cellStyle name="Total 2 2 4 24" xfId="44450" xr:uid="{00000000-0005-0000-0000-0000A6AD0000}"/>
    <cellStyle name="Total 2 2 4 3" xfId="44451" xr:uid="{00000000-0005-0000-0000-0000A7AD0000}"/>
    <cellStyle name="Total 2 2 4 3 2" xfId="44452" xr:uid="{00000000-0005-0000-0000-0000A8AD0000}"/>
    <cellStyle name="Total 2 2 4 3 2 2" xfId="44453" xr:uid="{00000000-0005-0000-0000-0000A9AD0000}"/>
    <cellStyle name="Total 2 2 4 3 3" xfId="44454" xr:uid="{00000000-0005-0000-0000-0000AAAD0000}"/>
    <cellStyle name="Total 2 2 4 3 4" xfId="44455" xr:uid="{00000000-0005-0000-0000-0000ABAD0000}"/>
    <cellStyle name="Total 2 2 4 4" xfId="44456" xr:uid="{00000000-0005-0000-0000-0000ACAD0000}"/>
    <cellStyle name="Total 2 2 4 4 2" xfId="44457" xr:uid="{00000000-0005-0000-0000-0000ADAD0000}"/>
    <cellStyle name="Total 2 2 4 4 2 2" xfId="44458" xr:uid="{00000000-0005-0000-0000-0000AEAD0000}"/>
    <cellStyle name="Total 2 2 4 4 3" xfId="44459" xr:uid="{00000000-0005-0000-0000-0000AFAD0000}"/>
    <cellStyle name="Total 2 2 4 4 4" xfId="44460" xr:uid="{00000000-0005-0000-0000-0000B0AD0000}"/>
    <cellStyle name="Total 2 2 4 5" xfId="44461" xr:uid="{00000000-0005-0000-0000-0000B1AD0000}"/>
    <cellStyle name="Total 2 2 4 5 2" xfId="44462" xr:uid="{00000000-0005-0000-0000-0000B2AD0000}"/>
    <cellStyle name="Total 2 2 4 5 2 2" xfId="44463" xr:uid="{00000000-0005-0000-0000-0000B3AD0000}"/>
    <cellStyle name="Total 2 2 4 5 3" xfId="44464" xr:uid="{00000000-0005-0000-0000-0000B4AD0000}"/>
    <cellStyle name="Total 2 2 4 6" xfId="44465" xr:uid="{00000000-0005-0000-0000-0000B5AD0000}"/>
    <cellStyle name="Total 2 2 4 6 2" xfId="44466" xr:uid="{00000000-0005-0000-0000-0000B6AD0000}"/>
    <cellStyle name="Total 2 2 4 6 2 2" xfId="44467" xr:uid="{00000000-0005-0000-0000-0000B7AD0000}"/>
    <cellStyle name="Total 2 2 4 6 3" xfId="44468" xr:uid="{00000000-0005-0000-0000-0000B8AD0000}"/>
    <cellStyle name="Total 2 2 4 7" xfId="44469" xr:uid="{00000000-0005-0000-0000-0000B9AD0000}"/>
    <cellStyle name="Total 2 2 4 7 2" xfId="44470" xr:uid="{00000000-0005-0000-0000-0000BAAD0000}"/>
    <cellStyle name="Total 2 2 4 7 2 2" xfId="44471" xr:uid="{00000000-0005-0000-0000-0000BBAD0000}"/>
    <cellStyle name="Total 2 2 4 7 3" xfId="44472" xr:uid="{00000000-0005-0000-0000-0000BCAD0000}"/>
    <cellStyle name="Total 2 2 4 8" xfId="44473" xr:uid="{00000000-0005-0000-0000-0000BDAD0000}"/>
    <cellStyle name="Total 2 2 4 8 2" xfId="44474" xr:uid="{00000000-0005-0000-0000-0000BEAD0000}"/>
    <cellStyle name="Total 2 2 4 8 2 2" xfId="44475" xr:uid="{00000000-0005-0000-0000-0000BFAD0000}"/>
    <cellStyle name="Total 2 2 4 8 3" xfId="44476" xr:uid="{00000000-0005-0000-0000-0000C0AD0000}"/>
    <cellStyle name="Total 2 2 4 9" xfId="44477" xr:uid="{00000000-0005-0000-0000-0000C1AD0000}"/>
    <cellStyle name="Total 2 2 4 9 2" xfId="44478" xr:uid="{00000000-0005-0000-0000-0000C2AD0000}"/>
    <cellStyle name="Total 2 2 4 9 2 2" xfId="44479" xr:uid="{00000000-0005-0000-0000-0000C3AD0000}"/>
    <cellStyle name="Total 2 2 4 9 3" xfId="44480" xr:uid="{00000000-0005-0000-0000-0000C4AD0000}"/>
    <cellStyle name="Total 2 2 5" xfId="44481" xr:uid="{00000000-0005-0000-0000-0000C5AD0000}"/>
    <cellStyle name="Total 2 2 5 10" xfId="44482" xr:uid="{00000000-0005-0000-0000-0000C6AD0000}"/>
    <cellStyle name="Total 2 2 5 10 2" xfId="44483" xr:uid="{00000000-0005-0000-0000-0000C7AD0000}"/>
    <cellStyle name="Total 2 2 5 10 2 2" xfId="44484" xr:uid="{00000000-0005-0000-0000-0000C8AD0000}"/>
    <cellStyle name="Total 2 2 5 10 3" xfId="44485" xr:uid="{00000000-0005-0000-0000-0000C9AD0000}"/>
    <cellStyle name="Total 2 2 5 11" xfId="44486" xr:uid="{00000000-0005-0000-0000-0000CAAD0000}"/>
    <cellStyle name="Total 2 2 5 11 2" xfId="44487" xr:uid="{00000000-0005-0000-0000-0000CBAD0000}"/>
    <cellStyle name="Total 2 2 5 11 2 2" xfId="44488" xr:uid="{00000000-0005-0000-0000-0000CCAD0000}"/>
    <cellStyle name="Total 2 2 5 11 3" xfId="44489" xr:uid="{00000000-0005-0000-0000-0000CDAD0000}"/>
    <cellStyle name="Total 2 2 5 12" xfId="44490" xr:uid="{00000000-0005-0000-0000-0000CEAD0000}"/>
    <cellStyle name="Total 2 2 5 12 2" xfId="44491" xr:uid="{00000000-0005-0000-0000-0000CFAD0000}"/>
    <cellStyle name="Total 2 2 5 12 2 2" xfId="44492" xr:uid="{00000000-0005-0000-0000-0000D0AD0000}"/>
    <cellStyle name="Total 2 2 5 12 3" xfId="44493" xr:uid="{00000000-0005-0000-0000-0000D1AD0000}"/>
    <cellStyle name="Total 2 2 5 13" xfId="44494" xr:uid="{00000000-0005-0000-0000-0000D2AD0000}"/>
    <cellStyle name="Total 2 2 5 13 2" xfId="44495" xr:uid="{00000000-0005-0000-0000-0000D3AD0000}"/>
    <cellStyle name="Total 2 2 5 13 2 2" xfId="44496" xr:uid="{00000000-0005-0000-0000-0000D4AD0000}"/>
    <cellStyle name="Total 2 2 5 13 3" xfId="44497" xr:uid="{00000000-0005-0000-0000-0000D5AD0000}"/>
    <cellStyle name="Total 2 2 5 14" xfId="44498" xr:uid="{00000000-0005-0000-0000-0000D6AD0000}"/>
    <cellStyle name="Total 2 2 5 14 2" xfId="44499" xr:uid="{00000000-0005-0000-0000-0000D7AD0000}"/>
    <cellStyle name="Total 2 2 5 14 2 2" xfId="44500" xr:uid="{00000000-0005-0000-0000-0000D8AD0000}"/>
    <cellStyle name="Total 2 2 5 14 3" xfId="44501" xr:uid="{00000000-0005-0000-0000-0000D9AD0000}"/>
    <cellStyle name="Total 2 2 5 15" xfId="44502" xr:uid="{00000000-0005-0000-0000-0000DAAD0000}"/>
    <cellStyle name="Total 2 2 5 15 2" xfId="44503" xr:uid="{00000000-0005-0000-0000-0000DBAD0000}"/>
    <cellStyle name="Total 2 2 5 15 2 2" xfId="44504" xr:uid="{00000000-0005-0000-0000-0000DCAD0000}"/>
    <cellStyle name="Total 2 2 5 15 3" xfId="44505" xr:uid="{00000000-0005-0000-0000-0000DDAD0000}"/>
    <cellStyle name="Total 2 2 5 16" xfId="44506" xr:uid="{00000000-0005-0000-0000-0000DEAD0000}"/>
    <cellStyle name="Total 2 2 5 16 2" xfId="44507" xr:uid="{00000000-0005-0000-0000-0000DFAD0000}"/>
    <cellStyle name="Total 2 2 5 16 2 2" xfId="44508" xr:uid="{00000000-0005-0000-0000-0000E0AD0000}"/>
    <cellStyle name="Total 2 2 5 16 3" xfId="44509" xr:uid="{00000000-0005-0000-0000-0000E1AD0000}"/>
    <cellStyle name="Total 2 2 5 17" xfId="44510" xr:uid="{00000000-0005-0000-0000-0000E2AD0000}"/>
    <cellStyle name="Total 2 2 5 17 2" xfId="44511" xr:uid="{00000000-0005-0000-0000-0000E3AD0000}"/>
    <cellStyle name="Total 2 2 5 17 2 2" xfId="44512" xr:uid="{00000000-0005-0000-0000-0000E4AD0000}"/>
    <cellStyle name="Total 2 2 5 17 3" xfId="44513" xr:uid="{00000000-0005-0000-0000-0000E5AD0000}"/>
    <cellStyle name="Total 2 2 5 18" xfId="44514" xr:uid="{00000000-0005-0000-0000-0000E6AD0000}"/>
    <cellStyle name="Total 2 2 5 18 2" xfId="44515" xr:uid="{00000000-0005-0000-0000-0000E7AD0000}"/>
    <cellStyle name="Total 2 2 5 18 2 2" xfId="44516" xr:uid="{00000000-0005-0000-0000-0000E8AD0000}"/>
    <cellStyle name="Total 2 2 5 18 3" xfId="44517" xr:uid="{00000000-0005-0000-0000-0000E9AD0000}"/>
    <cellStyle name="Total 2 2 5 19" xfId="44518" xr:uid="{00000000-0005-0000-0000-0000EAAD0000}"/>
    <cellStyle name="Total 2 2 5 19 2" xfId="44519" xr:uid="{00000000-0005-0000-0000-0000EBAD0000}"/>
    <cellStyle name="Total 2 2 5 19 2 2" xfId="44520" xr:uid="{00000000-0005-0000-0000-0000ECAD0000}"/>
    <cellStyle name="Total 2 2 5 19 3" xfId="44521" xr:uid="{00000000-0005-0000-0000-0000EDAD0000}"/>
    <cellStyle name="Total 2 2 5 2" xfId="44522" xr:uid="{00000000-0005-0000-0000-0000EEAD0000}"/>
    <cellStyle name="Total 2 2 5 2 2" xfId="44523" xr:uid="{00000000-0005-0000-0000-0000EFAD0000}"/>
    <cellStyle name="Total 2 2 5 2 2 2" xfId="44524" xr:uid="{00000000-0005-0000-0000-0000F0AD0000}"/>
    <cellStyle name="Total 2 2 5 2 3" xfId="44525" xr:uid="{00000000-0005-0000-0000-0000F1AD0000}"/>
    <cellStyle name="Total 2 2 5 2 4" xfId="44526" xr:uid="{00000000-0005-0000-0000-0000F2AD0000}"/>
    <cellStyle name="Total 2 2 5 20" xfId="44527" xr:uid="{00000000-0005-0000-0000-0000F3AD0000}"/>
    <cellStyle name="Total 2 2 5 20 2" xfId="44528" xr:uid="{00000000-0005-0000-0000-0000F4AD0000}"/>
    <cellStyle name="Total 2 2 5 20 2 2" xfId="44529" xr:uid="{00000000-0005-0000-0000-0000F5AD0000}"/>
    <cellStyle name="Total 2 2 5 20 3" xfId="44530" xr:uid="{00000000-0005-0000-0000-0000F6AD0000}"/>
    <cellStyle name="Total 2 2 5 21" xfId="44531" xr:uid="{00000000-0005-0000-0000-0000F7AD0000}"/>
    <cellStyle name="Total 2 2 5 21 2" xfId="44532" xr:uid="{00000000-0005-0000-0000-0000F8AD0000}"/>
    <cellStyle name="Total 2 2 5 22" xfId="44533" xr:uid="{00000000-0005-0000-0000-0000F9AD0000}"/>
    <cellStyle name="Total 2 2 5 23" xfId="44534" xr:uid="{00000000-0005-0000-0000-0000FAAD0000}"/>
    <cellStyle name="Total 2 2 5 3" xfId="44535" xr:uid="{00000000-0005-0000-0000-0000FBAD0000}"/>
    <cellStyle name="Total 2 2 5 3 2" xfId="44536" xr:uid="{00000000-0005-0000-0000-0000FCAD0000}"/>
    <cellStyle name="Total 2 2 5 3 2 2" xfId="44537" xr:uid="{00000000-0005-0000-0000-0000FDAD0000}"/>
    <cellStyle name="Total 2 2 5 3 3" xfId="44538" xr:uid="{00000000-0005-0000-0000-0000FEAD0000}"/>
    <cellStyle name="Total 2 2 5 4" xfId="44539" xr:uid="{00000000-0005-0000-0000-0000FFAD0000}"/>
    <cellStyle name="Total 2 2 5 4 2" xfId="44540" xr:uid="{00000000-0005-0000-0000-000000AE0000}"/>
    <cellStyle name="Total 2 2 5 4 2 2" xfId="44541" xr:uid="{00000000-0005-0000-0000-000001AE0000}"/>
    <cellStyle name="Total 2 2 5 4 3" xfId="44542" xr:uid="{00000000-0005-0000-0000-000002AE0000}"/>
    <cellStyle name="Total 2 2 5 5" xfId="44543" xr:uid="{00000000-0005-0000-0000-000003AE0000}"/>
    <cellStyle name="Total 2 2 5 5 2" xfId="44544" xr:uid="{00000000-0005-0000-0000-000004AE0000}"/>
    <cellStyle name="Total 2 2 5 5 2 2" xfId="44545" xr:uid="{00000000-0005-0000-0000-000005AE0000}"/>
    <cellStyle name="Total 2 2 5 5 3" xfId="44546" xr:uid="{00000000-0005-0000-0000-000006AE0000}"/>
    <cellStyle name="Total 2 2 5 6" xfId="44547" xr:uid="{00000000-0005-0000-0000-000007AE0000}"/>
    <cellStyle name="Total 2 2 5 6 2" xfId="44548" xr:uid="{00000000-0005-0000-0000-000008AE0000}"/>
    <cellStyle name="Total 2 2 5 6 2 2" xfId="44549" xr:uid="{00000000-0005-0000-0000-000009AE0000}"/>
    <cellStyle name="Total 2 2 5 6 3" xfId="44550" xr:uid="{00000000-0005-0000-0000-00000AAE0000}"/>
    <cellStyle name="Total 2 2 5 7" xfId="44551" xr:uid="{00000000-0005-0000-0000-00000BAE0000}"/>
    <cellStyle name="Total 2 2 5 7 2" xfId="44552" xr:uid="{00000000-0005-0000-0000-00000CAE0000}"/>
    <cellStyle name="Total 2 2 5 7 2 2" xfId="44553" xr:uid="{00000000-0005-0000-0000-00000DAE0000}"/>
    <cellStyle name="Total 2 2 5 7 3" xfId="44554" xr:uid="{00000000-0005-0000-0000-00000EAE0000}"/>
    <cellStyle name="Total 2 2 5 8" xfId="44555" xr:uid="{00000000-0005-0000-0000-00000FAE0000}"/>
    <cellStyle name="Total 2 2 5 8 2" xfId="44556" xr:uid="{00000000-0005-0000-0000-000010AE0000}"/>
    <cellStyle name="Total 2 2 5 8 2 2" xfId="44557" xr:uid="{00000000-0005-0000-0000-000011AE0000}"/>
    <cellStyle name="Total 2 2 5 8 3" xfId="44558" xr:uid="{00000000-0005-0000-0000-000012AE0000}"/>
    <cellStyle name="Total 2 2 5 9" xfId="44559" xr:uid="{00000000-0005-0000-0000-000013AE0000}"/>
    <cellStyle name="Total 2 2 5 9 2" xfId="44560" xr:uid="{00000000-0005-0000-0000-000014AE0000}"/>
    <cellStyle name="Total 2 2 5 9 2 2" xfId="44561" xr:uid="{00000000-0005-0000-0000-000015AE0000}"/>
    <cellStyle name="Total 2 2 5 9 3" xfId="44562" xr:uid="{00000000-0005-0000-0000-000016AE0000}"/>
    <cellStyle name="Total 2 2 6" xfId="44563" xr:uid="{00000000-0005-0000-0000-000017AE0000}"/>
    <cellStyle name="Total 2 2 6 2" xfId="44564" xr:uid="{00000000-0005-0000-0000-000018AE0000}"/>
    <cellStyle name="Total 2 2 6 2 2" xfId="44565" xr:uid="{00000000-0005-0000-0000-000019AE0000}"/>
    <cellStyle name="Total 2 2 6 3" xfId="44566" xr:uid="{00000000-0005-0000-0000-00001AAE0000}"/>
    <cellStyle name="Total 2 2 6 4" xfId="44567" xr:uid="{00000000-0005-0000-0000-00001BAE0000}"/>
    <cellStyle name="Total 2 2 7" xfId="44568" xr:uid="{00000000-0005-0000-0000-00001CAE0000}"/>
    <cellStyle name="Total 2 2 7 2" xfId="44569" xr:uid="{00000000-0005-0000-0000-00001DAE0000}"/>
    <cellStyle name="Total 2 2 7 2 2" xfId="44570" xr:uid="{00000000-0005-0000-0000-00001EAE0000}"/>
    <cellStyle name="Total 2 2 7 3" xfId="44571" xr:uid="{00000000-0005-0000-0000-00001FAE0000}"/>
    <cellStyle name="Total 2 2 8" xfId="44572" xr:uid="{00000000-0005-0000-0000-000020AE0000}"/>
    <cellStyle name="Total 2 2 8 2" xfId="44573" xr:uid="{00000000-0005-0000-0000-000021AE0000}"/>
    <cellStyle name="Total 2 2 8 2 2" xfId="44574" xr:uid="{00000000-0005-0000-0000-000022AE0000}"/>
    <cellStyle name="Total 2 2 8 3" xfId="44575" xr:uid="{00000000-0005-0000-0000-000023AE0000}"/>
    <cellStyle name="Total 2 2 9" xfId="44576" xr:uid="{00000000-0005-0000-0000-000024AE0000}"/>
    <cellStyle name="Total 2 2 9 2" xfId="44577" xr:uid="{00000000-0005-0000-0000-000025AE0000}"/>
    <cellStyle name="Total 2 2 9 2 2" xfId="44578" xr:uid="{00000000-0005-0000-0000-000026AE0000}"/>
    <cellStyle name="Total 2 2 9 3" xfId="44579" xr:uid="{00000000-0005-0000-0000-000027AE0000}"/>
    <cellStyle name="Total 2 20" xfId="44580" xr:uid="{00000000-0005-0000-0000-000028AE0000}"/>
    <cellStyle name="Total 2 20 2" xfId="44581" xr:uid="{00000000-0005-0000-0000-000029AE0000}"/>
    <cellStyle name="Total 2 20 2 2" xfId="44582" xr:uid="{00000000-0005-0000-0000-00002AAE0000}"/>
    <cellStyle name="Total 2 20 3" xfId="44583" xr:uid="{00000000-0005-0000-0000-00002BAE0000}"/>
    <cellStyle name="Total 2 21" xfId="44584" xr:uid="{00000000-0005-0000-0000-00002CAE0000}"/>
    <cellStyle name="Total 2 21 2" xfId="44585" xr:uid="{00000000-0005-0000-0000-00002DAE0000}"/>
    <cellStyle name="Total 2 21 2 2" xfId="44586" xr:uid="{00000000-0005-0000-0000-00002EAE0000}"/>
    <cellStyle name="Total 2 21 3" xfId="44587" xr:uid="{00000000-0005-0000-0000-00002FAE0000}"/>
    <cellStyle name="Total 2 22" xfId="44588" xr:uid="{00000000-0005-0000-0000-000030AE0000}"/>
    <cellStyle name="Total 2 22 2" xfId="44589" xr:uid="{00000000-0005-0000-0000-000031AE0000}"/>
    <cellStyle name="Total 2 23" xfId="44590" xr:uid="{00000000-0005-0000-0000-000032AE0000}"/>
    <cellStyle name="Total 2 24" xfId="44591" xr:uid="{00000000-0005-0000-0000-000033AE0000}"/>
    <cellStyle name="Total 2 25" xfId="44592" xr:uid="{00000000-0005-0000-0000-000034AE0000}"/>
    <cellStyle name="Total 2 26" xfId="44593" xr:uid="{00000000-0005-0000-0000-000035AE0000}"/>
    <cellStyle name="Total 2 27" xfId="44594" xr:uid="{00000000-0005-0000-0000-000036AE0000}"/>
    <cellStyle name="Total 2 28" xfId="50457" xr:uid="{FC9F815E-7594-41CB-972A-6204553E0561}"/>
    <cellStyle name="Total 2 29" xfId="50492" xr:uid="{6A8B10AE-A41A-4ED7-A169-321B1D9A37AA}"/>
    <cellStyle name="Total 2 3" xfId="44595" xr:uid="{00000000-0005-0000-0000-000037AE0000}"/>
    <cellStyle name="Total 2 3 10" xfId="44596" xr:uid="{00000000-0005-0000-0000-000038AE0000}"/>
    <cellStyle name="Total 2 3 10 2" xfId="44597" xr:uid="{00000000-0005-0000-0000-000039AE0000}"/>
    <cellStyle name="Total 2 3 10 2 2" xfId="44598" xr:uid="{00000000-0005-0000-0000-00003AAE0000}"/>
    <cellStyle name="Total 2 3 10 3" xfId="44599" xr:uid="{00000000-0005-0000-0000-00003BAE0000}"/>
    <cellStyle name="Total 2 3 11" xfId="44600" xr:uid="{00000000-0005-0000-0000-00003CAE0000}"/>
    <cellStyle name="Total 2 3 11 2" xfId="44601" xr:uid="{00000000-0005-0000-0000-00003DAE0000}"/>
    <cellStyle name="Total 2 3 11 2 2" xfId="44602" xr:uid="{00000000-0005-0000-0000-00003EAE0000}"/>
    <cellStyle name="Total 2 3 11 3" xfId="44603" xr:uid="{00000000-0005-0000-0000-00003FAE0000}"/>
    <cellStyle name="Total 2 3 12" xfId="44604" xr:uid="{00000000-0005-0000-0000-000040AE0000}"/>
    <cellStyle name="Total 2 3 12 2" xfId="44605" xr:uid="{00000000-0005-0000-0000-000041AE0000}"/>
    <cellStyle name="Total 2 3 12 2 2" xfId="44606" xr:uid="{00000000-0005-0000-0000-000042AE0000}"/>
    <cellStyle name="Total 2 3 12 3" xfId="44607" xr:uid="{00000000-0005-0000-0000-000043AE0000}"/>
    <cellStyle name="Total 2 3 13" xfId="44608" xr:uid="{00000000-0005-0000-0000-000044AE0000}"/>
    <cellStyle name="Total 2 3 13 2" xfId="44609" xr:uid="{00000000-0005-0000-0000-000045AE0000}"/>
    <cellStyle name="Total 2 3 13 2 2" xfId="44610" xr:uid="{00000000-0005-0000-0000-000046AE0000}"/>
    <cellStyle name="Total 2 3 13 3" xfId="44611" xr:uid="{00000000-0005-0000-0000-000047AE0000}"/>
    <cellStyle name="Total 2 3 14" xfId="44612" xr:uid="{00000000-0005-0000-0000-000048AE0000}"/>
    <cellStyle name="Total 2 3 14 2" xfId="44613" xr:uid="{00000000-0005-0000-0000-000049AE0000}"/>
    <cellStyle name="Total 2 3 14 2 2" xfId="44614" xr:uid="{00000000-0005-0000-0000-00004AAE0000}"/>
    <cellStyle name="Total 2 3 14 3" xfId="44615" xr:uid="{00000000-0005-0000-0000-00004BAE0000}"/>
    <cellStyle name="Total 2 3 15" xfId="44616" xr:uid="{00000000-0005-0000-0000-00004CAE0000}"/>
    <cellStyle name="Total 2 3 15 2" xfId="44617" xr:uid="{00000000-0005-0000-0000-00004DAE0000}"/>
    <cellStyle name="Total 2 3 15 2 2" xfId="44618" xr:uid="{00000000-0005-0000-0000-00004EAE0000}"/>
    <cellStyle name="Total 2 3 15 3" xfId="44619" xr:uid="{00000000-0005-0000-0000-00004FAE0000}"/>
    <cellStyle name="Total 2 3 16" xfId="44620" xr:uid="{00000000-0005-0000-0000-000050AE0000}"/>
    <cellStyle name="Total 2 3 16 2" xfId="44621" xr:uid="{00000000-0005-0000-0000-000051AE0000}"/>
    <cellStyle name="Total 2 3 16 2 2" xfId="44622" xr:uid="{00000000-0005-0000-0000-000052AE0000}"/>
    <cellStyle name="Total 2 3 16 3" xfId="44623" xr:uid="{00000000-0005-0000-0000-000053AE0000}"/>
    <cellStyle name="Total 2 3 17" xfId="44624" xr:uid="{00000000-0005-0000-0000-000054AE0000}"/>
    <cellStyle name="Total 2 3 17 2" xfId="44625" xr:uid="{00000000-0005-0000-0000-000055AE0000}"/>
    <cellStyle name="Total 2 3 17 2 2" xfId="44626" xr:uid="{00000000-0005-0000-0000-000056AE0000}"/>
    <cellStyle name="Total 2 3 17 3" xfId="44627" xr:uid="{00000000-0005-0000-0000-000057AE0000}"/>
    <cellStyle name="Total 2 3 18" xfId="44628" xr:uid="{00000000-0005-0000-0000-000058AE0000}"/>
    <cellStyle name="Total 2 3 18 2" xfId="44629" xr:uid="{00000000-0005-0000-0000-000059AE0000}"/>
    <cellStyle name="Total 2 3 19" xfId="44630" xr:uid="{00000000-0005-0000-0000-00005AAE0000}"/>
    <cellStyle name="Total 2 3 2" xfId="44631" xr:uid="{00000000-0005-0000-0000-00005BAE0000}"/>
    <cellStyle name="Total 2 3 2 10" xfId="44632" xr:uid="{00000000-0005-0000-0000-00005CAE0000}"/>
    <cellStyle name="Total 2 3 2 10 2" xfId="44633" xr:uid="{00000000-0005-0000-0000-00005DAE0000}"/>
    <cellStyle name="Total 2 3 2 10 2 2" xfId="44634" xr:uid="{00000000-0005-0000-0000-00005EAE0000}"/>
    <cellStyle name="Total 2 3 2 10 3" xfId="44635" xr:uid="{00000000-0005-0000-0000-00005FAE0000}"/>
    <cellStyle name="Total 2 3 2 11" xfId="44636" xr:uid="{00000000-0005-0000-0000-000060AE0000}"/>
    <cellStyle name="Total 2 3 2 11 2" xfId="44637" xr:uid="{00000000-0005-0000-0000-000061AE0000}"/>
    <cellStyle name="Total 2 3 2 11 2 2" xfId="44638" xr:uid="{00000000-0005-0000-0000-000062AE0000}"/>
    <cellStyle name="Total 2 3 2 11 3" xfId="44639" xr:uid="{00000000-0005-0000-0000-000063AE0000}"/>
    <cellStyle name="Total 2 3 2 12" xfId="44640" xr:uid="{00000000-0005-0000-0000-000064AE0000}"/>
    <cellStyle name="Total 2 3 2 12 2" xfId="44641" xr:uid="{00000000-0005-0000-0000-000065AE0000}"/>
    <cellStyle name="Total 2 3 2 12 2 2" xfId="44642" xr:uid="{00000000-0005-0000-0000-000066AE0000}"/>
    <cellStyle name="Total 2 3 2 12 3" xfId="44643" xr:uid="{00000000-0005-0000-0000-000067AE0000}"/>
    <cellStyle name="Total 2 3 2 13" xfId="44644" xr:uid="{00000000-0005-0000-0000-000068AE0000}"/>
    <cellStyle name="Total 2 3 2 13 2" xfId="44645" xr:uid="{00000000-0005-0000-0000-000069AE0000}"/>
    <cellStyle name="Total 2 3 2 13 2 2" xfId="44646" xr:uid="{00000000-0005-0000-0000-00006AAE0000}"/>
    <cellStyle name="Total 2 3 2 13 3" xfId="44647" xr:uid="{00000000-0005-0000-0000-00006BAE0000}"/>
    <cellStyle name="Total 2 3 2 14" xfId="44648" xr:uid="{00000000-0005-0000-0000-00006CAE0000}"/>
    <cellStyle name="Total 2 3 2 14 2" xfId="44649" xr:uid="{00000000-0005-0000-0000-00006DAE0000}"/>
    <cellStyle name="Total 2 3 2 14 2 2" xfId="44650" xr:uid="{00000000-0005-0000-0000-00006EAE0000}"/>
    <cellStyle name="Total 2 3 2 14 3" xfId="44651" xr:uid="{00000000-0005-0000-0000-00006FAE0000}"/>
    <cellStyle name="Total 2 3 2 15" xfId="44652" xr:uid="{00000000-0005-0000-0000-000070AE0000}"/>
    <cellStyle name="Total 2 3 2 15 2" xfId="44653" xr:uid="{00000000-0005-0000-0000-000071AE0000}"/>
    <cellStyle name="Total 2 3 2 15 2 2" xfId="44654" xr:uid="{00000000-0005-0000-0000-000072AE0000}"/>
    <cellStyle name="Total 2 3 2 15 3" xfId="44655" xr:uid="{00000000-0005-0000-0000-000073AE0000}"/>
    <cellStyle name="Total 2 3 2 16" xfId="44656" xr:uid="{00000000-0005-0000-0000-000074AE0000}"/>
    <cellStyle name="Total 2 3 2 16 2" xfId="44657" xr:uid="{00000000-0005-0000-0000-000075AE0000}"/>
    <cellStyle name="Total 2 3 2 16 2 2" xfId="44658" xr:uid="{00000000-0005-0000-0000-000076AE0000}"/>
    <cellStyle name="Total 2 3 2 16 3" xfId="44659" xr:uid="{00000000-0005-0000-0000-000077AE0000}"/>
    <cellStyle name="Total 2 3 2 17" xfId="44660" xr:uid="{00000000-0005-0000-0000-000078AE0000}"/>
    <cellStyle name="Total 2 3 2 17 2" xfId="44661" xr:uid="{00000000-0005-0000-0000-000079AE0000}"/>
    <cellStyle name="Total 2 3 2 17 2 2" xfId="44662" xr:uid="{00000000-0005-0000-0000-00007AAE0000}"/>
    <cellStyle name="Total 2 3 2 17 3" xfId="44663" xr:uid="{00000000-0005-0000-0000-00007BAE0000}"/>
    <cellStyle name="Total 2 3 2 18" xfId="44664" xr:uid="{00000000-0005-0000-0000-00007CAE0000}"/>
    <cellStyle name="Total 2 3 2 18 2" xfId="44665" xr:uid="{00000000-0005-0000-0000-00007DAE0000}"/>
    <cellStyle name="Total 2 3 2 18 2 2" xfId="44666" xr:uid="{00000000-0005-0000-0000-00007EAE0000}"/>
    <cellStyle name="Total 2 3 2 18 3" xfId="44667" xr:uid="{00000000-0005-0000-0000-00007FAE0000}"/>
    <cellStyle name="Total 2 3 2 19" xfId="44668" xr:uid="{00000000-0005-0000-0000-000080AE0000}"/>
    <cellStyle name="Total 2 3 2 19 2" xfId="44669" xr:uid="{00000000-0005-0000-0000-000081AE0000}"/>
    <cellStyle name="Total 2 3 2 19 2 2" xfId="44670" xr:uid="{00000000-0005-0000-0000-000082AE0000}"/>
    <cellStyle name="Total 2 3 2 19 3" xfId="44671" xr:uid="{00000000-0005-0000-0000-000083AE0000}"/>
    <cellStyle name="Total 2 3 2 2" xfId="44672" xr:uid="{00000000-0005-0000-0000-000084AE0000}"/>
    <cellStyle name="Total 2 3 2 2 2" xfId="44673" xr:uid="{00000000-0005-0000-0000-000085AE0000}"/>
    <cellStyle name="Total 2 3 2 2 2 2" xfId="44674" xr:uid="{00000000-0005-0000-0000-000086AE0000}"/>
    <cellStyle name="Total 2 3 2 2 2 2 2" xfId="44675" xr:uid="{00000000-0005-0000-0000-000087AE0000}"/>
    <cellStyle name="Total 2 3 2 2 2 3" xfId="44676" xr:uid="{00000000-0005-0000-0000-000088AE0000}"/>
    <cellStyle name="Total 2 3 2 2 2 4" xfId="44677" xr:uid="{00000000-0005-0000-0000-000089AE0000}"/>
    <cellStyle name="Total 2 3 2 2 3" xfId="44678" xr:uid="{00000000-0005-0000-0000-00008AAE0000}"/>
    <cellStyle name="Total 2 3 2 2 3 2" xfId="44679" xr:uid="{00000000-0005-0000-0000-00008BAE0000}"/>
    <cellStyle name="Total 2 3 2 2 4" xfId="44680" xr:uid="{00000000-0005-0000-0000-00008CAE0000}"/>
    <cellStyle name="Total 2 3 2 2 5" xfId="44681" xr:uid="{00000000-0005-0000-0000-00008DAE0000}"/>
    <cellStyle name="Total 2 3 2 20" xfId="44682" xr:uid="{00000000-0005-0000-0000-00008EAE0000}"/>
    <cellStyle name="Total 2 3 2 20 2" xfId="44683" xr:uid="{00000000-0005-0000-0000-00008FAE0000}"/>
    <cellStyle name="Total 2 3 2 20 2 2" xfId="44684" xr:uid="{00000000-0005-0000-0000-000090AE0000}"/>
    <cellStyle name="Total 2 3 2 20 3" xfId="44685" xr:uid="{00000000-0005-0000-0000-000091AE0000}"/>
    <cellStyle name="Total 2 3 2 21" xfId="44686" xr:uid="{00000000-0005-0000-0000-000092AE0000}"/>
    <cellStyle name="Total 2 3 2 21 2" xfId="44687" xr:uid="{00000000-0005-0000-0000-000093AE0000}"/>
    <cellStyle name="Total 2 3 2 22" xfId="44688" xr:uid="{00000000-0005-0000-0000-000094AE0000}"/>
    <cellStyle name="Total 2 3 2 23" xfId="44689" xr:uid="{00000000-0005-0000-0000-000095AE0000}"/>
    <cellStyle name="Total 2 3 2 3" xfId="44690" xr:uid="{00000000-0005-0000-0000-000096AE0000}"/>
    <cellStyle name="Total 2 3 2 3 2" xfId="44691" xr:uid="{00000000-0005-0000-0000-000097AE0000}"/>
    <cellStyle name="Total 2 3 2 3 2 2" xfId="44692" xr:uid="{00000000-0005-0000-0000-000098AE0000}"/>
    <cellStyle name="Total 2 3 2 3 2 3" xfId="44693" xr:uid="{00000000-0005-0000-0000-000099AE0000}"/>
    <cellStyle name="Total 2 3 2 3 3" xfId="44694" xr:uid="{00000000-0005-0000-0000-00009AAE0000}"/>
    <cellStyle name="Total 2 3 2 3 3 2" xfId="44695" xr:uid="{00000000-0005-0000-0000-00009BAE0000}"/>
    <cellStyle name="Total 2 3 2 3 4" xfId="44696" xr:uid="{00000000-0005-0000-0000-00009CAE0000}"/>
    <cellStyle name="Total 2 3 2 4" xfId="44697" xr:uid="{00000000-0005-0000-0000-00009DAE0000}"/>
    <cellStyle name="Total 2 3 2 4 2" xfId="44698" xr:uid="{00000000-0005-0000-0000-00009EAE0000}"/>
    <cellStyle name="Total 2 3 2 4 2 2" xfId="44699" xr:uid="{00000000-0005-0000-0000-00009FAE0000}"/>
    <cellStyle name="Total 2 3 2 4 3" xfId="44700" xr:uid="{00000000-0005-0000-0000-0000A0AE0000}"/>
    <cellStyle name="Total 2 3 2 4 4" xfId="44701" xr:uid="{00000000-0005-0000-0000-0000A1AE0000}"/>
    <cellStyle name="Total 2 3 2 5" xfId="44702" xr:uid="{00000000-0005-0000-0000-0000A2AE0000}"/>
    <cellStyle name="Total 2 3 2 5 2" xfId="44703" xr:uid="{00000000-0005-0000-0000-0000A3AE0000}"/>
    <cellStyle name="Total 2 3 2 5 2 2" xfId="44704" xr:uid="{00000000-0005-0000-0000-0000A4AE0000}"/>
    <cellStyle name="Total 2 3 2 5 3" xfId="44705" xr:uid="{00000000-0005-0000-0000-0000A5AE0000}"/>
    <cellStyle name="Total 2 3 2 5 4" xfId="44706" xr:uid="{00000000-0005-0000-0000-0000A6AE0000}"/>
    <cellStyle name="Total 2 3 2 6" xfId="44707" xr:uid="{00000000-0005-0000-0000-0000A7AE0000}"/>
    <cellStyle name="Total 2 3 2 6 2" xfId="44708" xr:uid="{00000000-0005-0000-0000-0000A8AE0000}"/>
    <cellStyle name="Total 2 3 2 6 2 2" xfId="44709" xr:uid="{00000000-0005-0000-0000-0000A9AE0000}"/>
    <cellStyle name="Total 2 3 2 6 3" xfId="44710" xr:uid="{00000000-0005-0000-0000-0000AAAE0000}"/>
    <cellStyle name="Total 2 3 2 7" xfId="44711" xr:uid="{00000000-0005-0000-0000-0000ABAE0000}"/>
    <cellStyle name="Total 2 3 2 7 2" xfId="44712" xr:uid="{00000000-0005-0000-0000-0000ACAE0000}"/>
    <cellStyle name="Total 2 3 2 7 2 2" xfId="44713" xr:uid="{00000000-0005-0000-0000-0000ADAE0000}"/>
    <cellStyle name="Total 2 3 2 7 3" xfId="44714" xr:uid="{00000000-0005-0000-0000-0000AEAE0000}"/>
    <cellStyle name="Total 2 3 2 8" xfId="44715" xr:uid="{00000000-0005-0000-0000-0000AFAE0000}"/>
    <cellStyle name="Total 2 3 2 8 2" xfId="44716" xr:uid="{00000000-0005-0000-0000-0000B0AE0000}"/>
    <cellStyle name="Total 2 3 2 8 2 2" xfId="44717" xr:uid="{00000000-0005-0000-0000-0000B1AE0000}"/>
    <cellStyle name="Total 2 3 2 8 3" xfId="44718" xr:uid="{00000000-0005-0000-0000-0000B2AE0000}"/>
    <cellStyle name="Total 2 3 2 9" xfId="44719" xr:uid="{00000000-0005-0000-0000-0000B3AE0000}"/>
    <cellStyle name="Total 2 3 2 9 2" xfId="44720" xr:uid="{00000000-0005-0000-0000-0000B4AE0000}"/>
    <cellStyle name="Total 2 3 2 9 2 2" xfId="44721" xr:uid="{00000000-0005-0000-0000-0000B5AE0000}"/>
    <cellStyle name="Total 2 3 2 9 3" xfId="44722" xr:uid="{00000000-0005-0000-0000-0000B6AE0000}"/>
    <cellStyle name="Total 2 3 20" xfId="44723" xr:uid="{00000000-0005-0000-0000-0000B7AE0000}"/>
    <cellStyle name="Total 2 3 3" xfId="44724" xr:uid="{00000000-0005-0000-0000-0000B8AE0000}"/>
    <cellStyle name="Total 2 3 3 2" xfId="44725" xr:uid="{00000000-0005-0000-0000-0000B9AE0000}"/>
    <cellStyle name="Total 2 3 3 2 2" xfId="44726" xr:uid="{00000000-0005-0000-0000-0000BAAE0000}"/>
    <cellStyle name="Total 2 3 3 2 2 2" xfId="44727" xr:uid="{00000000-0005-0000-0000-0000BBAE0000}"/>
    <cellStyle name="Total 2 3 3 2 3" xfId="44728" xr:uid="{00000000-0005-0000-0000-0000BCAE0000}"/>
    <cellStyle name="Total 2 3 3 2 4" xfId="44729" xr:uid="{00000000-0005-0000-0000-0000BDAE0000}"/>
    <cellStyle name="Total 2 3 3 3" xfId="44730" xr:uid="{00000000-0005-0000-0000-0000BEAE0000}"/>
    <cellStyle name="Total 2 3 3 3 2" xfId="44731" xr:uid="{00000000-0005-0000-0000-0000BFAE0000}"/>
    <cellStyle name="Total 2 3 3 4" xfId="44732" xr:uid="{00000000-0005-0000-0000-0000C0AE0000}"/>
    <cellStyle name="Total 2 3 3 5" xfId="44733" xr:uid="{00000000-0005-0000-0000-0000C1AE0000}"/>
    <cellStyle name="Total 2 3 4" xfId="44734" xr:uid="{00000000-0005-0000-0000-0000C2AE0000}"/>
    <cellStyle name="Total 2 3 4 2" xfId="44735" xr:uid="{00000000-0005-0000-0000-0000C3AE0000}"/>
    <cellStyle name="Total 2 3 4 2 2" xfId="44736" xr:uid="{00000000-0005-0000-0000-0000C4AE0000}"/>
    <cellStyle name="Total 2 3 4 2 3" xfId="44737" xr:uid="{00000000-0005-0000-0000-0000C5AE0000}"/>
    <cellStyle name="Total 2 3 4 3" xfId="44738" xr:uid="{00000000-0005-0000-0000-0000C6AE0000}"/>
    <cellStyle name="Total 2 3 4 3 2" xfId="44739" xr:uid="{00000000-0005-0000-0000-0000C7AE0000}"/>
    <cellStyle name="Total 2 3 4 4" xfId="44740" xr:uid="{00000000-0005-0000-0000-0000C8AE0000}"/>
    <cellStyle name="Total 2 3 5" xfId="44741" xr:uid="{00000000-0005-0000-0000-0000C9AE0000}"/>
    <cellStyle name="Total 2 3 5 2" xfId="44742" xr:uid="{00000000-0005-0000-0000-0000CAAE0000}"/>
    <cellStyle name="Total 2 3 5 2 2" xfId="44743" xr:uid="{00000000-0005-0000-0000-0000CBAE0000}"/>
    <cellStyle name="Total 2 3 5 2 3" xfId="44744" xr:uid="{00000000-0005-0000-0000-0000CCAE0000}"/>
    <cellStyle name="Total 2 3 5 3" xfId="44745" xr:uid="{00000000-0005-0000-0000-0000CDAE0000}"/>
    <cellStyle name="Total 2 3 5 4" xfId="44746" xr:uid="{00000000-0005-0000-0000-0000CEAE0000}"/>
    <cellStyle name="Total 2 3 6" xfId="44747" xr:uid="{00000000-0005-0000-0000-0000CFAE0000}"/>
    <cellStyle name="Total 2 3 6 2" xfId="44748" xr:uid="{00000000-0005-0000-0000-0000D0AE0000}"/>
    <cellStyle name="Total 2 3 6 2 2" xfId="44749" xr:uid="{00000000-0005-0000-0000-0000D1AE0000}"/>
    <cellStyle name="Total 2 3 6 3" xfId="44750" xr:uid="{00000000-0005-0000-0000-0000D2AE0000}"/>
    <cellStyle name="Total 2 3 6 4" xfId="44751" xr:uid="{00000000-0005-0000-0000-0000D3AE0000}"/>
    <cellStyle name="Total 2 3 7" xfId="44752" xr:uid="{00000000-0005-0000-0000-0000D4AE0000}"/>
    <cellStyle name="Total 2 3 7 2" xfId="44753" xr:uid="{00000000-0005-0000-0000-0000D5AE0000}"/>
    <cellStyle name="Total 2 3 7 2 2" xfId="44754" xr:uid="{00000000-0005-0000-0000-0000D6AE0000}"/>
    <cellStyle name="Total 2 3 7 3" xfId="44755" xr:uid="{00000000-0005-0000-0000-0000D7AE0000}"/>
    <cellStyle name="Total 2 3 8" xfId="44756" xr:uid="{00000000-0005-0000-0000-0000D8AE0000}"/>
    <cellStyle name="Total 2 3 8 2" xfId="44757" xr:uid="{00000000-0005-0000-0000-0000D9AE0000}"/>
    <cellStyle name="Total 2 3 8 2 2" xfId="44758" xr:uid="{00000000-0005-0000-0000-0000DAAE0000}"/>
    <cellStyle name="Total 2 3 8 3" xfId="44759" xr:uid="{00000000-0005-0000-0000-0000DBAE0000}"/>
    <cellStyle name="Total 2 3 9" xfId="44760" xr:uid="{00000000-0005-0000-0000-0000DCAE0000}"/>
    <cellStyle name="Total 2 3 9 2" xfId="44761" xr:uid="{00000000-0005-0000-0000-0000DDAE0000}"/>
    <cellStyle name="Total 2 3 9 2 2" xfId="44762" xr:uid="{00000000-0005-0000-0000-0000DEAE0000}"/>
    <cellStyle name="Total 2 3 9 3" xfId="44763" xr:uid="{00000000-0005-0000-0000-0000DFAE0000}"/>
    <cellStyle name="Total 2 30" xfId="50505" xr:uid="{44C4B62B-7934-496C-B742-8900B25E2ED6}"/>
    <cellStyle name="Total 2 31" xfId="50508" xr:uid="{90E19736-7C4E-405A-9325-5C4E21FE9EF8}"/>
    <cellStyle name="Total 2 32" xfId="50513" xr:uid="{9DC3AFD1-464A-45AC-896D-9C05CBD1FE1F}"/>
    <cellStyle name="Total 2 33" xfId="50584" xr:uid="{9A82E651-6C2C-4383-9F12-DA039BA038ED}"/>
    <cellStyle name="Total 2 34" xfId="50564" xr:uid="{230A6726-2088-4A06-8424-2B6EB0AF73E1}"/>
    <cellStyle name="Total 2 35" xfId="50604" xr:uid="{D52066DD-BE45-4714-ABDD-14DB42E6F1B9}"/>
    <cellStyle name="Total 2 4" xfId="44764" xr:uid="{00000000-0005-0000-0000-0000E0AE0000}"/>
    <cellStyle name="Total 2 4 10" xfId="44765" xr:uid="{00000000-0005-0000-0000-0000E1AE0000}"/>
    <cellStyle name="Total 2 4 10 2" xfId="44766" xr:uid="{00000000-0005-0000-0000-0000E2AE0000}"/>
    <cellStyle name="Total 2 4 10 2 2" xfId="44767" xr:uid="{00000000-0005-0000-0000-0000E3AE0000}"/>
    <cellStyle name="Total 2 4 10 3" xfId="44768" xr:uid="{00000000-0005-0000-0000-0000E4AE0000}"/>
    <cellStyle name="Total 2 4 11" xfId="44769" xr:uid="{00000000-0005-0000-0000-0000E5AE0000}"/>
    <cellStyle name="Total 2 4 11 2" xfId="44770" xr:uid="{00000000-0005-0000-0000-0000E6AE0000}"/>
    <cellStyle name="Total 2 4 11 2 2" xfId="44771" xr:uid="{00000000-0005-0000-0000-0000E7AE0000}"/>
    <cellStyle name="Total 2 4 11 3" xfId="44772" xr:uid="{00000000-0005-0000-0000-0000E8AE0000}"/>
    <cellStyle name="Total 2 4 12" xfId="44773" xr:uid="{00000000-0005-0000-0000-0000E9AE0000}"/>
    <cellStyle name="Total 2 4 12 2" xfId="44774" xr:uid="{00000000-0005-0000-0000-0000EAAE0000}"/>
    <cellStyle name="Total 2 4 12 2 2" xfId="44775" xr:uid="{00000000-0005-0000-0000-0000EBAE0000}"/>
    <cellStyle name="Total 2 4 12 3" xfId="44776" xr:uid="{00000000-0005-0000-0000-0000ECAE0000}"/>
    <cellStyle name="Total 2 4 13" xfId="44777" xr:uid="{00000000-0005-0000-0000-0000EDAE0000}"/>
    <cellStyle name="Total 2 4 13 2" xfId="44778" xr:uid="{00000000-0005-0000-0000-0000EEAE0000}"/>
    <cellStyle name="Total 2 4 13 2 2" xfId="44779" xr:uid="{00000000-0005-0000-0000-0000EFAE0000}"/>
    <cellStyle name="Total 2 4 13 3" xfId="44780" xr:uid="{00000000-0005-0000-0000-0000F0AE0000}"/>
    <cellStyle name="Total 2 4 14" xfId="44781" xr:uid="{00000000-0005-0000-0000-0000F1AE0000}"/>
    <cellStyle name="Total 2 4 14 2" xfId="44782" xr:uid="{00000000-0005-0000-0000-0000F2AE0000}"/>
    <cellStyle name="Total 2 4 14 2 2" xfId="44783" xr:uid="{00000000-0005-0000-0000-0000F3AE0000}"/>
    <cellStyle name="Total 2 4 14 3" xfId="44784" xr:uid="{00000000-0005-0000-0000-0000F4AE0000}"/>
    <cellStyle name="Total 2 4 15" xfId="44785" xr:uid="{00000000-0005-0000-0000-0000F5AE0000}"/>
    <cellStyle name="Total 2 4 15 2" xfId="44786" xr:uid="{00000000-0005-0000-0000-0000F6AE0000}"/>
    <cellStyle name="Total 2 4 15 2 2" xfId="44787" xr:uid="{00000000-0005-0000-0000-0000F7AE0000}"/>
    <cellStyle name="Total 2 4 15 3" xfId="44788" xr:uid="{00000000-0005-0000-0000-0000F8AE0000}"/>
    <cellStyle name="Total 2 4 16" xfId="44789" xr:uid="{00000000-0005-0000-0000-0000F9AE0000}"/>
    <cellStyle name="Total 2 4 16 2" xfId="44790" xr:uid="{00000000-0005-0000-0000-0000FAAE0000}"/>
    <cellStyle name="Total 2 4 16 2 2" xfId="44791" xr:uid="{00000000-0005-0000-0000-0000FBAE0000}"/>
    <cellStyle name="Total 2 4 16 3" xfId="44792" xr:uid="{00000000-0005-0000-0000-0000FCAE0000}"/>
    <cellStyle name="Total 2 4 17" xfId="44793" xr:uid="{00000000-0005-0000-0000-0000FDAE0000}"/>
    <cellStyle name="Total 2 4 17 2" xfId="44794" xr:uid="{00000000-0005-0000-0000-0000FEAE0000}"/>
    <cellStyle name="Total 2 4 17 2 2" xfId="44795" xr:uid="{00000000-0005-0000-0000-0000FFAE0000}"/>
    <cellStyle name="Total 2 4 17 3" xfId="44796" xr:uid="{00000000-0005-0000-0000-000000AF0000}"/>
    <cellStyle name="Total 2 4 18" xfId="44797" xr:uid="{00000000-0005-0000-0000-000001AF0000}"/>
    <cellStyle name="Total 2 4 18 2" xfId="44798" xr:uid="{00000000-0005-0000-0000-000002AF0000}"/>
    <cellStyle name="Total 2 4 19" xfId="44799" xr:uid="{00000000-0005-0000-0000-000003AF0000}"/>
    <cellStyle name="Total 2 4 2" xfId="44800" xr:uid="{00000000-0005-0000-0000-000004AF0000}"/>
    <cellStyle name="Total 2 4 2 10" xfId="44801" xr:uid="{00000000-0005-0000-0000-000005AF0000}"/>
    <cellStyle name="Total 2 4 2 10 2" xfId="44802" xr:uid="{00000000-0005-0000-0000-000006AF0000}"/>
    <cellStyle name="Total 2 4 2 10 2 2" xfId="44803" xr:uid="{00000000-0005-0000-0000-000007AF0000}"/>
    <cellStyle name="Total 2 4 2 10 3" xfId="44804" xr:uid="{00000000-0005-0000-0000-000008AF0000}"/>
    <cellStyle name="Total 2 4 2 11" xfId="44805" xr:uid="{00000000-0005-0000-0000-000009AF0000}"/>
    <cellStyle name="Total 2 4 2 11 2" xfId="44806" xr:uid="{00000000-0005-0000-0000-00000AAF0000}"/>
    <cellStyle name="Total 2 4 2 11 2 2" xfId="44807" xr:uid="{00000000-0005-0000-0000-00000BAF0000}"/>
    <cellStyle name="Total 2 4 2 11 3" xfId="44808" xr:uid="{00000000-0005-0000-0000-00000CAF0000}"/>
    <cellStyle name="Total 2 4 2 12" xfId="44809" xr:uid="{00000000-0005-0000-0000-00000DAF0000}"/>
    <cellStyle name="Total 2 4 2 12 2" xfId="44810" xr:uid="{00000000-0005-0000-0000-00000EAF0000}"/>
    <cellStyle name="Total 2 4 2 12 2 2" xfId="44811" xr:uid="{00000000-0005-0000-0000-00000FAF0000}"/>
    <cellStyle name="Total 2 4 2 12 3" xfId="44812" xr:uid="{00000000-0005-0000-0000-000010AF0000}"/>
    <cellStyle name="Total 2 4 2 13" xfId="44813" xr:uid="{00000000-0005-0000-0000-000011AF0000}"/>
    <cellStyle name="Total 2 4 2 13 2" xfId="44814" xr:uid="{00000000-0005-0000-0000-000012AF0000}"/>
    <cellStyle name="Total 2 4 2 13 2 2" xfId="44815" xr:uid="{00000000-0005-0000-0000-000013AF0000}"/>
    <cellStyle name="Total 2 4 2 13 3" xfId="44816" xr:uid="{00000000-0005-0000-0000-000014AF0000}"/>
    <cellStyle name="Total 2 4 2 14" xfId="44817" xr:uid="{00000000-0005-0000-0000-000015AF0000}"/>
    <cellStyle name="Total 2 4 2 14 2" xfId="44818" xr:uid="{00000000-0005-0000-0000-000016AF0000}"/>
    <cellStyle name="Total 2 4 2 14 2 2" xfId="44819" xr:uid="{00000000-0005-0000-0000-000017AF0000}"/>
    <cellStyle name="Total 2 4 2 14 3" xfId="44820" xr:uid="{00000000-0005-0000-0000-000018AF0000}"/>
    <cellStyle name="Total 2 4 2 15" xfId="44821" xr:uid="{00000000-0005-0000-0000-000019AF0000}"/>
    <cellStyle name="Total 2 4 2 15 2" xfId="44822" xr:uid="{00000000-0005-0000-0000-00001AAF0000}"/>
    <cellStyle name="Total 2 4 2 15 2 2" xfId="44823" xr:uid="{00000000-0005-0000-0000-00001BAF0000}"/>
    <cellStyle name="Total 2 4 2 15 3" xfId="44824" xr:uid="{00000000-0005-0000-0000-00001CAF0000}"/>
    <cellStyle name="Total 2 4 2 16" xfId="44825" xr:uid="{00000000-0005-0000-0000-00001DAF0000}"/>
    <cellStyle name="Total 2 4 2 16 2" xfId="44826" xr:uid="{00000000-0005-0000-0000-00001EAF0000}"/>
    <cellStyle name="Total 2 4 2 16 2 2" xfId="44827" xr:uid="{00000000-0005-0000-0000-00001FAF0000}"/>
    <cellStyle name="Total 2 4 2 16 3" xfId="44828" xr:uid="{00000000-0005-0000-0000-000020AF0000}"/>
    <cellStyle name="Total 2 4 2 17" xfId="44829" xr:uid="{00000000-0005-0000-0000-000021AF0000}"/>
    <cellStyle name="Total 2 4 2 17 2" xfId="44830" xr:uid="{00000000-0005-0000-0000-000022AF0000}"/>
    <cellStyle name="Total 2 4 2 17 2 2" xfId="44831" xr:uid="{00000000-0005-0000-0000-000023AF0000}"/>
    <cellStyle name="Total 2 4 2 17 3" xfId="44832" xr:uid="{00000000-0005-0000-0000-000024AF0000}"/>
    <cellStyle name="Total 2 4 2 18" xfId="44833" xr:uid="{00000000-0005-0000-0000-000025AF0000}"/>
    <cellStyle name="Total 2 4 2 18 2" xfId="44834" xr:uid="{00000000-0005-0000-0000-000026AF0000}"/>
    <cellStyle name="Total 2 4 2 18 2 2" xfId="44835" xr:uid="{00000000-0005-0000-0000-000027AF0000}"/>
    <cellStyle name="Total 2 4 2 18 3" xfId="44836" xr:uid="{00000000-0005-0000-0000-000028AF0000}"/>
    <cellStyle name="Total 2 4 2 19" xfId="44837" xr:uid="{00000000-0005-0000-0000-000029AF0000}"/>
    <cellStyle name="Total 2 4 2 19 2" xfId="44838" xr:uid="{00000000-0005-0000-0000-00002AAF0000}"/>
    <cellStyle name="Total 2 4 2 19 2 2" xfId="44839" xr:uid="{00000000-0005-0000-0000-00002BAF0000}"/>
    <cellStyle name="Total 2 4 2 19 3" xfId="44840" xr:uid="{00000000-0005-0000-0000-00002CAF0000}"/>
    <cellStyle name="Total 2 4 2 2" xfId="44841" xr:uid="{00000000-0005-0000-0000-00002DAF0000}"/>
    <cellStyle name="Total 2 4 2 2 2" xfId="44842" xr:uid="{00000000-0005-0000-0000-00002EAF0000}"/>
    <cellStyle name="Total 2 4 2 2 2 2" xfId="44843" xr:uid="{00000000-0005-0000-0000-00002FAF0000}"/>
    <cellStyle name="Total 2 4 2 2 2 2 2" xfId="44844" xr:uid="{00000000-0005-0000-0000-000030AF0000}"/>
    <cellStyle name="Total 2 4 2 2 2 3" xfId="44845" xr:uid="{00000000-0005-0000-0000-000031AF0000}"/>
    <cellStyle name="Total 2 4 2 2 2 4" xfId="44846" xr:uid="{00000000-0005-0000-0000-000032AF0000}"/>
    <cellStyle name="Total 2 4 2 2 3" xfId="44847" xr:uid="{00000000-0005-0000-0000-000033AF0000}"/>
    <cellStyle name="Total 2 4 2 2 3 2" xfId="44848" xr:uid="{00000000-0005-0000-0000-000034AF0000}"/>
    <cellStyle name="Total 2 4 2 2 4" xfId="44849" xr:uid="{00000000-0005-0000-0000-000035AF0000}"/>
    <cellStyle name="Total 2 4 2 2 5" xfId="44850" xr:uid="{00000000-0005-0000-0000-000036AF0000}"/>
    <cellStyle name="Total 2 4 2 20" xfId="44851" xr:uid="{00000000-0005-0000-0000-000037AF0000}"/>
    <cellStyle name="Total 2 4 2 20 2" xfId="44852" xr:uid="{00000000-0005-0000-0000-000038AF0000}"/>
    <cellStyle name="Total 2 4 2 20 2 2" xfId="44853" xr:uid="{00000000-0005-0000-0000-000039AF0000}"/>
    <cellStyle name="Total 2 4 2 20 3" xfId="44854" xr:uid="{00000000-0005-0000-0000-00003AAF0000}"/>
    <cellStyle name="Total 2 4 2 21" xfId="44855" xr:uid="{00000000-0005-0000-0000-00003BAF0000}"/>
    <cellStyle name="Total 2 4 2 21 2" xfId="44856" xr:uid="{00000000-0005-0000-0000-00003CAF0000}"/>
    <cellStyle name="Total 2 4 2 22" xfId="44857" xr:uid="{00000000-0005-0000-0000-00003DAF0000}"/>
    <cellStyle name="Total 2 4 2 23" xfId="44858" xr:uid="{00000000-0005-0000-0000-00003EAF0000}"/>
    <cellStyle name="Total 2 4 2 3" xfId="44859" xr:uid="{00000000-0005-0000-0000-00003FAF0000}"/>
    <cellStyle name="Total 2 4 2 3 2" xfId="44860" xr:uid="{00000000-0005-0000-0000-000040AF0000}"/>
    <cellStyle name="Total 2 4 2 3 2 2" xfId="44861" xr:uid="{00000000-0005-0000-0000-000041AF0000}"/>
    <cellStyle name="Total 2 4 2 3 2 3" xfId="44862" xr:uid="{00000000-0005-0000-0000-000042AF0000}"/>
    <cellStyle name="Total 2 4 2 3 3" xfId="44863" xr:uid="{00000000-0005-0000-0000-000043AF0000}"/>
    <cellStyle name="Total 2 4 2 3 3 2" xfId="44864" xr:uid="{00000000-0005-0000-0000-000044AF0000}"/>
    <cellStyle name="Total 2 4 2 3 4" xfId="44865" xr:uid="{00000000-0005-0000-0000-000045AF0000}"/>
    <cellStyle name="Total 2 4 2 4" xfId="44866" xr:uid="{00000000-0005-0000-0000-000046AF0000}"/>
    <cellStyle name="Total 2 4 2 4 2" xfId="44867" xr:uid="{00000000-0005-0000-0000-000047AF0000}"/>
    <cellStyle name="Total 2 4 2 4 2 2" xfId="44868" xr:uid="{00000000-0005-0000-0000-000048AF0000}"/>
    <cellStyle name="Total 2 4 2 4 3" xfId="44869" xr:uid="{00000000-0005-0000-0000-000049AF0000}"/>
    <cellStyle name="Total 2 4 2 4 4" xfId="44870" xr:uid="{00000000-0005-0000-0000-00004AAF0000}"/>
    <cellStyle name="Total 2 4 2 5" xfId="44871" xr:uid="{00000000-0005-0000-0000-00004BAF0000}"/>
    <cellStyle name="Total 2 4 2 5 2" xfId="44872" xr:uid="{00000000-0005-0000-0000-00004CAF0000}"/>
    <cellStyle name="Total 2 4 2 5 2 2" xfId="44873" xr:uid="{00000000-0005-0000-0000-00004DAF0000}"/>
    <cellStyle name="Total 2 4 2 5 3" xfId="44874" xr:uid="{00000000-0005-0000-0000-00004EAF0000}"/>
    <cellStyle name="Total 2 4 2 5 4" xfId="44875" xr:uid="{00000000-0005-0000-0000-00004FAF0000}"/>
    <cellStyle name="Total 2 4 2 6" xfId="44876" xr:uid="{00000000-0005-0000-0000-000050AF0000}"/>
    <cellStyle name="Total 2 4 2 6 2" xfId="44877" xr:uid="{00000000-0005-0000-0000-000051AF0000}"/>
    <cellStyle name="Total 2 4 2 6 2 2" xfId="44878" xr:uid="{00000000-0005-0000-0000-000052AF0000}"/>
    <cellStyle name="Total 2 4 2 6 3" xfId="44879" xr:uid="{00000000-0005-0000-0000-000053AF0000}"/>
    <cellStyle name="Total 2 4 2 7" xfId="44880" xr:uid="{00000000-0005-0000-0000-000054AF0000}"/>
    <cellStyle name="Total 2 4 2 7 2" xfId="44881" xr:uid="{00000000-0005-0000-0000-000055AF0000}"/>
    <cellStyle name="Total 2 4 2 7 2 2" xfId="44882" xr:uid="{00000000-0005-0000-0000-000056AF0000}"/>
    <cellStyle name="Total 2 4 2 7 3" xfId="44883" xr:uid="{00000000-0005-0000-0000-000057AF0000}"/>
    <cellStyle name="Total 2 4 2 8" xfId="44884" xr:uid="{00000000-0005-0000-0000-000058AF0000}"/>
    <cellStyle name="Total 2 4 2 8 2" xfId="44885" xr:uid="{00000000-0005-0000-0000-000059AF0000}"/>
    <cellStyle name="Total 2 4 2 8 2 2" xfId="44886" xr:uid="{00000000-0005-0000-0000-00005AAF0000}"/>
    <cellStyle name="Total 2 4 2 8 3" xfId="44887" xr:uid="{00000000-0005-0000-0000-00005BAF0000}"/>
    <cellStyle name="Total 2 4 2 9" xfId="44888" xr:uid="{00000000-0005-0000-0000-00005CAF0000}"/>
    <cellStyle name="Total 2 4 2 9 2" xfId="44889" xr:uid="{00000000-0005-0000-0000-00005DAF0000}"/>
    <cellStyle name="Total 2 4 2 9 2 2" xfId="44890" xr:uid="{00000000-0005-0000-0000-00005EAF0000}"/>
    <cellStyle name="Total 2 4 2 9 3" xfId="44891" xr:uid="{00000000-0005-0000-0000-00005FAF0000}"/>
    <cellStyle name="Total 2 4 20" xfId="44892" xr:uid="{00000000-0005-0000-0000-000060AF0000}"/>
    <cellStyle name="Total 2 4 3" xfId="44893" xr:uid="{00000000-0005-0000-0000-000061AF0000}"/>
    <cellStyle name="Total 2 4 3 2" xfId="44894" xr:uid="{00000000-0005-0000-0000-000062AF0000}"/>
    <cellStyle name="Total 2 4 3 2 2" xfId="44895" xr:uid="{00000000-0005-0000-0000-000063AF0000}"/>
    <cellStyle name="Total 2 4 3 2 2 2" xfId="44896" xr:uid="{00000000-0005-0000-0000-000064AF0000}"/>
    <cellStyle name="Total 2 4 3 2 3" xfId="44897" xr:uid="{00000000-0005-0000-0000-000065AF0000}"/>
    <cellStyle name="Total 2 4 3 2 4" xfId="44898" xr:uid="{00000000-0005-0000-0000-000066AF0000}"/>
    <cellStyle name="Total 2 4 3 3" xfId="44899" xr:uid="{00000000-0005-0000-0000-000067AF0000}"/>
    <cellStyle name="Total 2 4 3 3 2" xfId="44900" xr:uid="{00000000-0005-0000-0000-000068AF0000}"/>
    <cellStyle name="Total 2 4 3 4" xfId="44901" xr:uid="{00000000-0005-0000-0000-000069AF0000}"/>
    <cellStyle name="Total 2 4 3 5" xfId="44902" xr:uid="{00000000-0005-0000-0000-00006AAF0000}"/>
    <cellStyle name="Total 2 4 4" xfId="44903" xr:uid="{00000000-0005-0000-0000-00006BAF0000}"/>
    <cellStyle name="Total 2 4 4 2" xfId="44904" xr:uid="{00000000-0005-0000-0000-00006CAF0000}"/>
    <cellStyle name="Total 2 4 4 2 2" xfId="44905" xr:uid="{00000000-0005-0000-0000-00006DAF0000}"/>
    <cellStyle name="Total 2 4 4 2 3" xfId="44906" xr:uid="{00000000-0005-0000-0000-00006EAF0000}"/>
    <cellStyle name="Total 2 4 4 3" xfId="44907" xr:uid="{00000000-0005-0000-0000-00006FAF0000}"/>
    <cellStyle name="Total 2 4 4 3 2" xfId="44908" xr:uid="{00000000-0005-0000-0000-000070AF0000}"/>
    <cellStyle name="Total 2 4 4 4" xfId="44909" xr:uid="{00000000-0005-0000-0000-000071AF0000}"/>
    <cellStyle name="Total 2 4 5" xfId="44910" xr:uid="{00000000-0005-0000-0000-000072AF0000}"/>
    <cellStyle name="Total 2 4 5 2" xfId="44911" xr:uid="{00000000-0005-0000-0000-000073AF0000}"/>
    <cellStyle name="Total 2 4 5 2 2" xfId="44912" xr:uid="{00000000-0005-0000-0000-000074AF0000}"/>
    <cellStyle name="Total 2 4 5 2 3" xfId="44913" xr:uid="{00000000-0005-0000-0000-000075AF0000}"/>
    <cellStyle name="Total 2 4 5 3" xfId="44914" xr:uid="{00000000-0005-0000-0000-000076AF0000}"/>
    <cellStyle name="Total 2 4 5 4" xfId="44915" xr:uid="{00000000-0005-0000-0000-000077AF0000}"/>
    <cellStyle name="Total 2 4 6" xfId="44916" xr:uid="{00000000-0005-0000-0000-000078AF0000}"/>
    <cellStyle name="Total 2 4 6 2" xfId="44917" xr:uid="{00000000-0005-0000-0000-000079AF0000}"/>
    <cellStyle name="Total 2 4 6 2 2" xfId="44918" xr:uid="{00000000-0005-0000-0000-00007AAF0000}"/>
    <cellStyle name="Total 2 4 6 3" xfId="44919" xr:uid="{00000000-0005-0000-0000-00007BAF0000}"/>
    <cellStyle name="Total 2 4 6 4" xfId="44920" xr:uid="{00000000-0005-0000-0000-00007CAF0000}"/>
    <cellStyle name="Total 2 4 7" xfId="44921" xr:uid="{00000000-0005-0000-0000-00007DAF0000}"/>
    <cellStyle name="Total 2 4 7 2" xfId="44922" xr:uid="{00000000-0005-0000-0000-00007EAF0000}"/>
    <cellStyle name="Total 2 4 7 2 2" xfId="44923" xr:uid="{00000000-0005-0000-0000-00007FAF0000}"/>
    <cellStyle name="Total 2 4 7 3" xfId="44924" xr:uid="{00000000-0005-0000-0000-000080AF0000}"/>
    <cellStyle name="Total 2 4 8" xfId="44925" xr:uid="{00000000-0005-0000-0000-000081AF0000}"/>
    <cellStyle name="Total 2 4 8 2" xfId="44926" xr:uid="{00000000-0005-0000-0000-000082AF0000}"/>
    <cellStyle name="Total 2 4 8 2 2" xfId="44927" xr:uid="{00000000-0005-0000-0000-000083AF0000}"/>
    <cellStyle name="Total 2 4 8 3" xfId="44928" xr:uid="{00000000-0005-0000-0000-000084AF0000}"/>
    <cellStyle name="Total 2 4 9" xfId="44929" xr:uid="{00000000-0005-0000-0000-000085AF0000}"/>
    <cellStyle name="Total 2 4 9 2" xfId="44930" xr:uid="{00000000-0005-0000-0000-000086AF0000}"/>
    <cellStyle name="Total 2 4 9 2 2" xfId="44931" xr:uid="{00000000-0005-0000-0000-000087AF0000}"/>
    <cellStyle name="Total 2 4 9 3" xfId="44932" xr:uid="{00000000-0005-0000-0000-000088AF0000}"/>
    <cellStyle name="Total 2 5" xfId="44933" xr:uid="{00000000-0005-0000-0000-000089AF0000}"/>
    <cellStyle name="Total 2 5 10" xfId="44934" xr:uid="{00000000-0005-0000-0000-00008AAF0000}"/>
    <cellStyle name="Total 2 5 10 2" xfId="44935" xr:uid="{00000000-0005-0000-0000-00008BAF0000}"/>
    <cellStyle name="Total 2 5 10 2 2" xfId="44936" xr:uid="{00000000-0005-0000-0000-00008CAF0000}"/>
    <cellStyle name="Total 2 5 10 3" xfId="44937" xr:uid="{00000000-0005-0000-0000-00008DAF0000}"/>
    <cellStyle name="Total 2 5 11" xfId="44938" xr:uid="{00000000-0005-0000-0000-00008EAF0000}"/>
    <cellStyle name="Total 2 5 11 2" xfId="44939" xr:uid="{00000000-0005-0000-0000-00008FAF0000}"/>
    <cellStyle name="Total 2 5 11 2 2" xfId="44940" xr:uid="{00000000-0005-0000-0000-000090AF0000}"/>
    <cellStyle name="Total 2 5 11 3" xfId="44941" xr:uid="{00000000-0005-0000-0000-000091AF0000}"/>
    <cellStyle name="Total 2 5 12" xfId="44942" xr:uid="{00000000-0005-0000-0000-000092AF0000}"/>
    <cellStyle name="Total 2 5 12 2" xfId="44943" xr:uid="{00000000-0005-0000-0000-000093AF0000}"/>
    <cellStyle name="Total 2 5 12 2 2" xfId="44944" xr:uid="{00000000-0005-0000-0000-000094AF0000}"/>
    <cellStyle name="Total 2 5 12 3" xfId="44945" xr:uid="{00000000-0005-0000-0000-000095AF0000}"/>
    <cellStyle name="Total 2 5 13" xfId="44946" xr:uid="{00000000-0005-0000-0000-000096AF0000}"/>
    <cellStyle name="Total 2 5 13 2" xfId="44947" xr:uid="{00000000-0005-0000-0000-000097AF0000}"/>
    <cellStyle name="Total 2 5 13 2 2" xfId="44948" xr:uid="{00000000-0005-0000-0000-000098AF0000}"/>
    <cellStyle name="Total 2 5 13 3" xfId="44949" xr:uid="{00000000-0005-0000-0000-000099AF0000}"/>
    <cellStyle name="Total 2 5 14" xfId="44950" xr:uid="{00000000-0005-0000-0000-00009AAF0000}"/>
    <cellStyle name="Total 2 5 14 2" xfId="44951" xr:uid="{00000000-0005-0000-0000-00009BAF0000}"/>
    <cellStyle name="Total 2 5 14 2 2" xfId="44952" xr:uid="{00000000-0005-0000-0000-00009CAF0000}"/>
    <cellStyle name="Total 2 5 14 3" xfId="44953" xr:uid="{00000000-0005-0000-0000-00009DAF0000}"/>
    <cellStyle name="Total 2 5 15" xfId="44954" xr:uid="{00000000-0005-0000-0000-00009EAF0000}"/>
    <cellStyle name="Total 2 5 15 2" xfId="44955" xr:uid="{00000000-0005-0000-0000-00009FAF0000}"/>
    <cellStyle name="Total 2 5 15 2 2" xfId="44956" xr:uid="{00000000-0005-0000-0000-0000A0AF0000}"/>
    <cellStyle name="Total 2 5 15 3" xfId="44957" xr:uid="{00000000-0005-0000-0000-0000A1AF0000}"/>
    <cellStyle name="Total 2 5 16" xfId="44958" xr:uid="{00000000-0005-0000-0000-0000A2AF0000}"/>
    <cellStyle name="Total 2 5 16 2" xfId="44959" xr:uid="{00000000-0005-0000-0000-0000A3AF0000}"/>
    <cellStyle name="Total 2 5 16 2 2" xfId="44960" xr:uid="{00000000-0005-0000-0000-0000A4AF0000}"/>
    <cellStyle name="Total 2 5 16 3" xfId="44961" xr:uid="{00000000-0005-0000-0000-0000A5AF0000}"/>
    <cellStyle name="Total 2 5 17" xfId="44962" xr:uid="{00000000-0005-0000-0000-0000A6AF0000}"/>
    <cellStyle name="Total 2 5 17 2" xfId="44963" xr:uid="{00000000-0005-0000-0000-0000A7AF0000}"/>
    <cellStyle name="Total 2 5 17 2 2" xfId="44964" xr:uid="{00000000-0005-0000-0000-0000A8AF0000}"/>
    <cellStyle name="Total 2 5 17 3" xfId="44965" xr:uid="{00000000-0005-0000-0000-0000A9AF0000}"/>
    <cellStyle name="Total 2 5 18" xfId="44966" xr:uid="{00000000-0005-0000-0000-0000AAAF0000}"/>
    <cellStyle name="Total 2 5 18 2" xfId="44967" xr:uid="{00000000-0005-0000-0000-0000ABAF0000}"/>
    <cellStyle name="Total 2 5 18 2 2" xfId="44968" xr:uid="{00000000-0005-0000-0000-0000ACAF0000}"/>
    <cellStyle name="Total 2 5 18 3" xfId="44969" xr:uid="{00000000-0005-0000-0000-0000ADAF0000}"/>
    <cellStyle name="Total 2 5 19" xfId="44970" xr:uid="{00000000-0005-0000-0000-0000AEAF0000}"/>
    <cellStyle name="Total 2 5 19 2" xfId="44971" xr:uid="{00000000-0005-0000-0000-0000AFAF0000}"/>
    <cellStyle name="Total 2 5 19 2 2" xfId="44972" xr:uid="{00000000-0005-0000-0000-0000B0AF0000}"/>
    <cellStyle name="Total 2 5 19 3" xfId="44973" xr:uid="{00000000-0005-0000-0000-0000B1AF0000}"/>
    <cellStyle name="Total 2 5 2" xfId="44974" xr:uid="{00000000-0005-0000-0000-0000B2AF0000}"/>
    <cellStyle name="Total 2 5 2 10" xfId="44975" xr:uid="{00000000-0005-0000-0000-0000B3AF0000}"/>
    <cellStyle name="Total 2 5 2 10 2" xfId="44976" xr:uid="{00000000-0005-0000-0000-0000B4AF0000}"/>
    <cellStyle name="Total 2 5 2 10 2 2" xfId="44977" xr:uid="{00000000-0005-0000-0000-0000B5AF0000}"/>
    <cellStyle name="Total 2 5 2 10 3" xfId="44978" xr:uid="{00000000-0005-0000-0000-0000B6AF0000}"/>
    <cellStyle name="Total 2 5 2 11" xfId="44979" xr:uid="{00000000-0005-0000-0000-0000B7AF0000}"/>
    <cellStyle name="Total 2 5 2 11 2" xfId="44980" xr:uid="{00000000-0005-0000-0000-0000B8AF0000}"/>
    <cellStyle name="Total 2 5 2 11 2 2" xfId="44981" xr:uid="{00000000-0005-0000-0000-0000B9AF0000}"/>
    <cellStyle name="Total 2 5 2 11 3" xfId="44982" xr:uid="{00000000-0005-0000-0000-0000BAAF0000}"/>
    <cellStyle name="Total 2 5 2 12" xfId="44983" xr:uid="{00000000-0005-0000-0000-0000BBAF0000}"/>
    <cellStyle name="Total 2 5 2 12 2" xfId="44984" xr:uid="{00000000-0005-0000-0000-0000BCAF0000}"/>
    <cellStyle name="Total 2 5 2 12 2 2" xfId="44985" xr:uid="{00000000-0005-0000-0000-0000BDAF0000}"/>
    <cellStyle name="Total 2 5 2 12 3" xfId="44986" xr:uid="{00000000-0005-0000-0000-0000BEAF0000}"/>
    <cellStyle name="Total 2 5 2 13" xfId="44987" xr:uid="{00000000-0005-0000-0000-0000BFAF0000}"/>
    <cellStyle name="Total 2 5 2 13 2" xfId="44988" xr:uid="{00000000-0005-0000-0000-0000C0AF0000}"/>
    <cellStyle name="Total 2 5 2 13 2 2" xfId="44989" xr:uid="{00000000-0005-0000-0000-0000C1AF0000}"/>
    <cellStyle name="Total 2 5 2 13 3" xfId="44990" xr:uid="{00000000-0005-0000-0000-0000C2AF0000}"/>
    <cellStyle name="Total 2 5 2 14" xfId="44991" xr:uid="{00000000-0005-0000-0000-0000C3AF0000}"/>
    <cellStyle name="Total 2 5 2 14 2" xfId="44992" xr:uid="{00000000-0005-0000-0000-0000C4AF0000}"/>
    <cellStyle name="Total 2 5 2 14 2 2" xfId="44993" xr:uid="{00000000-0005-0000-0000-0000C5AF0000}"/>
    <cellStyle name="Total 2 5 2 14 3" xfId="44994" xr:uid="{00000000-0005-0000-0000-0000C6AF0000}"/>
    <cellStyle name="Total 2 5 2 15" xfId="44995" xr:uid="{00000000-0005-0000-0000-0000C7AF0000}"/>
    <cellStyle name="Total 2 5 2 15 2" xfId="44996" xr:uid="{00000000-0005-0000-0000-0000C8AF0000}"/>
    <cellStyle name="Total 2 5 2 15 2 2" xfId="44997" xr:uid="{00000000-0005-0000-0000-0000C9AF0000}"/>
    <cellStyle name="Total 2 5 2 15 3" xfId="44998" xr:uid="{00000000-0005-0000-0000-0000CAAF0000}"/>
    <cellStyle name="Total 2 5 2 16" xfId="44999" xr:uid="{00000000-0005-0000-0000-0000CBAF0000}"/>
    <cellStyle name="Total 2 5 2 16 2" xfId="45000" xr:uid="{00000000-0005-0000-0000-0000CCAF0000}"/>
    <cellStyle name="Total 2 5 2 16 2 2" xfId="45001" xr:uid="{00000000-0005-0000-0000-0000CDAF0000}"/>
    <cellStyle name="Total 2 5 2 16 3" xfId="45002" xr:uid="{00000000-0005-0000-0000-0000CEAF0000}"/>
    <cellStyle name="Total 2 5 2 17" xfId="45003" xr:uid="{00000000-0005-0000-0000-0000CFAF0000}"/>
    <cellStyle name="Total 2 5 2 17 2" xfId="45004" xr:uid="{00000000-0005-0000-0000-0000D0AF0000}"/>
    <cellStyle name="Total 2 5 2 17 2 2" xfId="45005" xr:uid="{00000000-0005-0000-0000-0000D1AF0000}"/>
    <cellStyle name="Total 2 5 2 17 3" xfId="45006" xr:uid="{00000000-0005-0000-0000-0000D2AF0000}"/>
    <cellStyle name="Total 2 5 2 18" xfId="45007" xr:uid="{00000000-0005-0000-0000-0000D3AF0000}"/>
    <cellStyle name="Total 2 5 2 18 2" xfId="45008" xr:uid="{00000000-0005-0000-0000-0000D4AF0000}"/>
    <cellStyle name="Total 2 5 2 18 2 2" xfId="45009" xr:uid="{00000000-0005-0000-0000-0000D5AF0000}"/>
    <cellStyle name="Total 2 5 2 18 3" xfId="45010" xr:uid="{00000000-0005-0000-0000-0000D6AF0000}"/>
    <cellStyle name="Total 2 5 2 19" xfId="45011" xr:uid="{00000000-0005-0000-0000-0000D7AF0000}"/>
    <cellStyle name="Total 2 5 2 19 2" xfId="45012" xr:uid="{00000000-0005-0000-0000-0000D8AF0000}"/>
    <cellStyle name="Total 2 5 2 19 2 2" xfId="45013" xr:uid="{00000000-0005-0000-0000-0000D9AF0000}"/>
    <cellStyle name="Total 2 5 2 19 3" xfId="45014" xr:uid="{00000000-0005-0000-0000-0000DAAF0000}"/>
    <cellStyle name="Total 2 5 2 2" xfId="45015" xr:uid="{00000000-0005-0000-0000-0000DBAF0000}"/>
    <cellStyle name="Total 2 5 2 2 2" xfId="45016" xr:uid="{00000000-0005-0000-0000-0000DCAF0000}"/>
    <cellStyle name="Total 2 5 2 2 2 2" xfId="45017" xr:uid="{00000000-0005-0000-0000-0000DDAF0000}"/>
    <cellStyle name="Total 2 5 2 2 2 3" xfId="45018" xr:uid="{00000000-0005-0000-0000-0000DEAF0000}"/>
    <cellStyle name="Total 2 5 2 2 3" xfId="45019" xr:uid="{00000000-0005-0000-0000-0000DFAF0000}"/>
    <cellStyle name="Total 2 5 2 2 3 2" xfId="45020" xr:uid="{00000000-0005-0000-0000-0000E0AF0000}"/>
    <cellStyle name="Total 2 5 2 2 4" xfId="45021" xr:uid="{00000000-0005-0000-0000-0000E1AF0000}"/>
    <cellStyle name="Total 2 5 2 20" xfId="45022" xr:uid="{00000000-0005-0000-0000-0000E2AF0000}"/>
    <cellStyle name="Total 2 5 2 20 2" xfId="45023" xr:uid="{00000000-0005-0000-0000-0000E3AF0000}"/>
    <cellStyle name="Total 2 5 2 20 2 2" xfId="45024" xr:uid="{00000000-0005-0000-0000-0000E4AF0000}"/>
    <cellStyle name="Total 2 5 2 20 3" xfId="45025" xr:uid="{00000000-0005-0000-0000-0000E5AF0000}"/>
    <cellStyle name="Total 2 5 2 21" xfId="45026" xr:uid="{00000000-0005-0000-0000-0000E6AF0000}"/>
    <cellStyle name="Total 2 5 2 21 2" xfId="45027" xr:uid="{00000000-0005-0000-0000-0000E7AF0000}"/>
    <cellStyle name="Total 2 5 2 22" xfId="45028" xr:uid="{00000000-0005-0000-0000-0000E8AF0000}"/>
    <cellStyle name="Total 2 5 2 23" xfId="45029" xr:uid="{00000000-0005-0000-0000-0000E9AF0000}"/>
    <cellStyle name="Total 2 5 2 3" xfId="45030" xr:uid="{00000000-0005-0000-0000-0000EAAF0000}"/>
    <cellStyle name="Total 2 5 2 3 2" xfId="45031" xr:uid="{00000000-0005-0000-0000-0000EBAF0000}"/>
    <cellStyle name="Total 2 5 2 3 2 2" xfId="45032" xr:uid="{00000000-0005-0000-0000-0000ECAF0000}"/>
    <cellStyle name="Total 2 5 2 3 3" xfId="45033" xr:uid="{00000000-0005-0000-0000-0000EDAF0000}"/>
    <cellStyle name="Total 2 5 2 3 4" xfId="45034" xr:uid="{00000000-0005-0000-0000-0000EEAF0000}"/>
    <cellStyle name="Total 2 5 2 4" xfId="45035" xr:uid="{00000000-0005-0000-0000-0000EFAF0000}"/>
    <cellStyle name="Total 2 5 2 4 2" xfId="45036" xr:uid="{00000000-0005-0000-0000-0000F0AF0000}"/>
    <cellStyle name="Total 2 5 2 4 2 2" xfId="45037" xr:uid="{00000000-0005-0000-0000-0000F1AF0000}"/>
    <cellStyle name="Total 2 5 2 4 3" xfId="45038" xr:uid="{00000000-0005-0000-0000-0000F2AF0000}"/>
    <cellStyle name="Total 2 5 2 4 4" xfId="45039" xr:uid="{00000000-0005-0000-0000-0000F3AF0000}"/>
    <cellStyle name="Total 2 5 2 5" xfId="45040" xr:uid="{00000000-0005-0000-0000-0000F4AF0000}"/>
    <cellStyle name="Total 2 5 2 5 2" xfId="45041" xr:uid="{00000000-0005-0000-0000-0000F5AF0000}"/>
    <cellStyle name="Total 2 5 2 5 2 2" xfId="45042" xr:uid="{00000000-0005-0000-0000-0000F6AF0000}"/>
    <cellStyle name="Total 2 5 2 5 3" xfId="45043" xr:uid="{00000000-0005-0000-0000-0000F7AF0000}"/>
    <cellStyle name="Total 2 5 2 6" xfId="45044" xr:uid="{00000000-0005-0000-0000-0000F8AF0000}"/>
    <cellStyle name="Total 2 5 2 6 2" xfId="45045" xr:uid="{00000000-0005-0000-0000-0000F9AF0000}"/>
    <cellStyle name="Total 2 5 2 6 2 2" xfId="45046" xr:uid="{00000000-0005-0000-0000-0000FAAF0000}"/>
    <cellStyle name="Total 2 5 2 6 3" xfId="45047" xr:uid="{00000000-0005-0000-0000-0000FBAF0000}"/>
    <cellStyle name="Total 2 5 2 7" xfId="45048" xr:uid="{00000000-0005-0000-0000-0000FCAF0000}"/>
    <cellStyle name="Total 2 5 2 7 2" xfId="45049" xr:uid="{00000000-0005-0000-0000-0000FDAF0000}"/>
    <cellStyle name="Total 2 5 2 7 2 2" xfId="45050" xr:uid="{00000000-0005-0000-0000-0000FEAF0000}"/>
    <cellStyle name="Total 2 5 2 7 3" xfId="45051" xr:uid="{00000000-0005-0000-0000-0000FFAF0000}"/>
    <cellStyle name="Total 2 5 2 8" xfId="45052" xr:uid="{00000000-0005-0000-0000-000000B00000}"/>
    <cellStyle name="Total 2 5 2 8 2" xfId="45053" xr:uid="{00000000-0005-0000-0000-000001B00000}"/>
    <cellStyle name="Total 2 5 2 8 2 2" xfId="45054" xr:uid="{00000000-0005-0000-0000-000002B00000}"/>
    <cellStyle name="Total 2 5 2 8 3" xfId="45055" xr:uid="{00000000-0005-0000-0000-000003B00000}"/>
    <cellStyle name="Total 2 5 2 9" xfId="45056" xr:uid="{00000000-0005-0000-0000-000004B00000}"/>
    <cellStyle name="Total 2 5 2 9 2" xfId="45057" xr:uid="{00000000-0005-0000-0000-000005B00000}"/>
    <cellStyle name="Total 2 5 2 9 2 2" xfId="45058" xr:uid="{00000000-0005-0000-0000-000006B00000}"/>
    <cellStyle name="Total 2 5 2 9 3" xfId="45059" xr:uid="{00000000-0005-0000-0000-000007B00000}"/>
    <cellStyle name="Total 2 5 20" xfId="45060" xr:uid="{00000000-0005-0000-0000-000008B00000}"/>
    <cellStyle name="Total 2 5 20 2" xfId="45061" xr:uid="{00000000-0005-0000-0000-000009B00000}"/>
    <cellStyle name="Total 2 5 20 2 2" xfId="45062" xr:uid="{00000000-0005-0000-0000-00000AB00000}"/>
    <cellStyle name="Total 2 5 20 3" xfId="45063" xr:uid="{00000000-0005-0000-0000-00000BB00000}"/>
    <cellStyle name="Total 2 5 21" xfId="45064" xr:uid="{00000000-0005-0000-0000-00000CB00000}"/>
    <cellStyle name="Total 2 5 21 2" xfId="45065" xr:uid="{00000000-0005-0000-0000-00000DB00000}"/>
    <cellStyle name="Total 2 5 21 2 2" xfId="45066" xr:uid="{00000000-0005-0000-0000-00000EB00000}"/>
    <cellStyle name="Total 2 5 21 3" xfId="45067" xr:uid="{00000000-0005-0000-0000-00000FB00000}"/>
    <cellStyle name="Total 2 5 22" xfId="45068" xr:uid="{00000000-0005-0000-0000-000010B00000}"/>
    <cellStyle name="Total 2 5 22 2" xfId="45069" xr:uid="{00000000-0005-0000-0000-000011B00000}"/>
    <cellStyle name="Total 2 5 23" xfId="45070" xr:uid="{00000000-0005-0000-0000-000012B00000}"/>
    <cellStyle name="Total 2 5 24" xfId="45071" xr:uid="{00000000-0005-0000-0000-000013B00000}"/>
    <cellStyle name="Total 2 5 3" xfId="45072" xr:uid="{00000000-0005-0000-0000-000014B00000}"/>
    <cellStyle name="Total 2 5 3 2" xfId="45073" xr:uid="{00000000-0005-0000-0000-000015B00000}"/>
    <cellStyle name="Total 2 5 3 2 2" xfId="45074" xr:uid="{00000000-0005-0000-0000-000016B00000}"/>
    <cellStyle name="Total 2 5 3 2 3" xfId="45075" xr:uid="{00000000-0005-0000-0000-000017B00000}"/>
    <cellStyle name="Total 2 5 3 3" xfId="45076" xr:uid="{00000000-0005-0000-0000-000018B00000}"/>
    <cellStyle name="Total 2 5 3 3 2" xfId="45077" xr:uid="{00000000-0005-0000-0000-000019B00000}"/>
    <cellStyle name="Total 2 5 3 4" xfId="45078" xr:uid="{00000000-0005-0000-0000-00001AB00000}"/>
    <cellStyle name="Total 2 5 4" xfId="45079" xr:uid="{00000000-0005-0000-0000-00001BB00000}"/>
    <cellStyle name="Total 2 5 4 2" xfId="45080" xr:uid="{00000000-0005-0000-0000-00001CB00000}"/>
    <cellStyle name="Total 2 5 4 2 2" xfId="45081" xr:uid="{00000000-0005-0000-0000-00001DB00000}"/>
    <cellStyle name="Total 2 5 4 3" xfId="45082" xr:uid="{00000000-0005-0000-0000-00001EB00000}"/>
    <cellStyle name="Total 2 5 4 4" xfId="45083" xr:uid="{00000000-0005-0000-0000-00001FB00000}"/>
    <cellStyle name="Total 2 5 5" xfId="45084" xr:uid="{00000000-0005-0000-0000-000020B00000}"/>
    <cellStyle name="Total 2 5 5 2" xfId="45085" xr:uid="{00000000-0005-0000-0000-000021B00000}"/>
    <cellStyle name="Total 2 5 5 2 2" xfId="45086" xr:uid="{00000000-0005-0000-0000-000022B00000}"/>
    <cellStyle name="Total 2 5 5 3" xfId="45087" xr:uid="{00000000-0005-0000-0000-000023B00000}"/>
    <cellStyle name="Total 2 5 5 4" xfId="45088" xr:uid="{00000000-0005-0000-0000-000024B00000}"/>
    <cellStyle name="Total 2 5 6" xfId="45089" xr:uid="{00000000-0005-0000-0000-000025B00000}"/>
    <cellStyle name="Total 2 5 6 2" xfId="45090" xr:uid="{00000000-0005-0000-0000-000026B00000}"/>
    <cellStyle name="Total 2 5 6 2 2" xfId="45091" xr:uid="{00000000-0005-0000-0000-000027B00000}"/>
    <cellStyle name="Total 2 5 6 3" xfId="45092" xr:uid="{00000000-0005-0000-0000-000028B00000}"/>
    <cellStyle name="Total 2 5 7" xfId="45093" xr:uid="{00000000-0005-0000-0000-000029B00000}"/>
    <cellStyle name="Total 2 5 7 2" xfId="45094" xr:uid="{00000000-0005-0000-0000-00002AB00000}"/>
    <cellStyle name="Total 2 5 7 2 2" xfId="45095" xr:uid="{00000000-0005-0000-0000-00002BB00000}"/>
    <cellStyle name="Total 2 5 7 3" xfId="45096" xr:uid="{00000000-0005-0000-0000-00002CB00000}"/>
    <cellStyle name="Total 2 5 8" xfId="45097" xr:uid="{00000000-0005-0000-0000-00002DB00000}"/>
    <cellStyle name="Total 2 5 8 2" xfId="45098" xr:uid="{00000000-0005-0000-0000-00002EB00000}"/>
    <cellStyle name="Total 2 5 8 2 2" xfId="45099" xr:uid="{00000000-0005-0000-0000-00002FB00000}"/>
    <cellStyle name="Total 2 5 8 3" xfId="45100" xr:uid="{00000000-0005-0000-0000-000030B00000}"/>
    <cellStyle name="Total 2 5 9" xfId="45101" xr:uid="{00000000-0005-0000-0000-000031B00000}"/>
    <cellStyle name="Total 2 5 9 2" xfId="45102" xr:uid="{00000000-0005-0000-0000-000032B00000}"/>
    <cellStyle name="Total 2 5 9 2 2" xfId="45103" xr:uid="{00000000-0005-0000-0000-000033B00000}"/>
    <cellStyle name="Total 2 5 9 3" xfId="45104" xr:uid="{00000000-0005-0000-0000-000034B00000}"/>
    <cellStyle name="Total 2 6" xfId="45105" xr:uid="{00000000-0005-0000-0000-000035B00000}"/>
    <cellStyle name="Total 2 6 10" xfId="45106" xr:uid="{00000000-0005-0000-0000-000036B00000}"/>
    <cellStyle name="Total 2 6 10 2" xfId="45107" xr:uid="{00000000-0005-0000-0000-000037B00000}"/>
    <cellStyle name="Total 2 6 10 2 2" xfId="45108" xr:uid="{00000000-0005-0000-0000-000038B00000}"/>
    <cellStyle name="Total 2 6 10 3" xfId="45109" xr:uid="{00000000-0005-0000-0000-000039B00000}"/>
    <cellStyle name="Total 2 6 11" xfId="45110" xr:uid="{00000000-0005-0000-0000-00003AB00000}"/>
    <cellStyle name="Total 2 6 11 2" xfId="45111" xr:uid="{00000000-0005-0000-0000-00003BB00000}"/>
    <cellStyle name="Total 2 6 11 2 2" xfId="45112" xr:uid="{00000000-0005-0000-0000-00003CB00000}"/>
    <cellStyle name="Total 2 6 11 3" xfId="45113" xr:uid="{00000000-0005-0000-0000-00003DB00000}"/>
    <cellStyle name="Total 2 6 12" xfId="45114" xr:uid="{00000000-0005-0000-0000-00003EB00000}"/>
    <cellStyle name="Total 2 6 12 2" xfId="45115" xr:uid="{00000000-0005-0000-0000-00003FB00000}"/>
    <cellStyle name="Total 2 6 12 2 2" xfId="45116" xr:uid="{00000000-0005-0000-0000-000040B00000}"/>
    <cellStyle name="Total 2 6 12 3" xfId="45117" xr:uid="{00000000-0005-0000-0000-000041B00000}"/>
    <cellStyle name="Total 2 6 13" xfId="45118" xr:uid="{00000000-0005-0000-0000-000042B00000}"/>
    <cellStyle name="Total 2 6 13 2" xfId="45119" xr:uid="{00000000-0005-0000-0000-000043B00000}"/>
    <cellStyle name="Total 2 6 13 2 2" xfId="45120" xr:uid="{00000000-0005-0000-0000-000044B00000}"/>
    <cellStyle name="Total 2 6 13 3" xfId="45121" xr:uid="{00000000-0005-0000-0000-000045B00000}"/>
    <cellStyle name="Total 2 6 14" xfId="45122" xr:uid="{00000000-0005-0000-0000-000046B00000}"/>
    <cellStyle name="Total 2 6 14 2" xfId="45123" xr:uid="{00000000-0005-0000-0000-000047B00000}"/>
    <cellStyle name="Total 2 6 14 2 2" xfId="45124" xr:uid="{00000000-0005-0000-0000-000048B00000}"/>
    <cellStyle name="Total 2 6 14 3" xfId="45125" xr:uid="{00000000-0005-0000-0000-000049B00000}"/>
    <cellStyle name="Total 2 6 15" xfId="45126" xr:uid="{00000000-0005-0000-0000-00004AB00000}"/>
    <cellStyle name="Total 2 6 15 2" xfId="45127" xr:uid="{00000000-0005-0000-0000-00004BB00000}"/>
    <cellStyle name="Total 2 6 15 2 2" xfId="45128" xr:uid="{00000000-0005-0000-0000-00004CB00000}"/>
    <cellStyle name="Total 2 6 15 3" xfId="45129" xr:uid="{00000000-0005-0000-0000-00004DB00000}"/>
    <cellStyle name="Total 2 6 16" xfId="45130" xr:uid="{00000000-0005-0000-0000-00004EB00000}"/>
    <cellStyle name="Total 2 6 16 2" xfId="45131" xr:uid="{00000000-0005-0000-0000-00004FB00000}"/>
    <cellStyle name="Total 2 6 16 2 2" xfId="45132" xr:uid="{00000000-0005-0000-0000-000050B00000}"/>
    <cellStyle name="Total 2 6 16 3" xfId="45133" xr:uid="{00000000-0005-0000-0000-000051B00000}"/>
    <cellStyle name="Total 2 6 17" xfId="45134" xr:uid="{00000000-0005-0000-0000-000052B00000}"/>
    <cellStyle name="Total 2 6 17 2" xfId="45135" xr:uid="{00000000-0005-0000-0000-000053B00000}"/>
    <cellStyle name="Total 2 6 17 2 2" xfId="45136" xr:uid="{00000000-0005-0000-0000-000054B00000}"/>
    <cellStyle name="Total 2 6 17 3" xfId="45137" xr:uid="{00000000-0005-0000-0000-000055B00000}"/>
    <cellStyle name="Total 2 6 18" xfId="45138" xr:uid="{00000000-0005-0000-0000-000056B00000}"/>
    <cellStyle name="Total 2 6 18 2" xfId="45139" xr:uid="{00000000-0005-0000-0000-000057B00000}"/>
    <cellStyle name="Total 2 6 18 2 2" xfId="45140" xr:uid="{00000000-0005-0000-0000-000058B00000}"/>
    <cellStyle name="Total 2 6 18 3" xfId="45141" xr:uid="{00000000-0005-0000-0000-000059B00000}"/>
    <cellStyle name="Total 2 6 19" xfId="45142" xr:uid="{00000000-0005-0000-0000-00005AB00000}"/>
    <cellStyle name="Total 2 6 19 2" xfId="45143" xr:uid="{00000000-0005-0000-0000-00005BB00000}"/>
    <cellStyle name="Total 2 6 19 2 2" xfId="45144" xr:uid="{00000000-0005-0000-0000-00005CB00000}"/>
    <cellStyle name="Total 2 6 19 3" xfId="45145" xr:uid="{00000000-0005-0000-0000-00005DB00000}"/>
    <cellStyle name="Total 2 6 2" xfId="45146" xr:uid="{00000000-0005-0000-0000-00005EB00000}"/>
    <cellStyle name="Total 2 6 2 2" xfId="45147" xr:uid="{00000000-0005-0000-0000-00005FB00000}"/>
    <cellStyle name="Total 2 6 2 2 2" xfId="45148" xr:uid="{00000000-0005-0000-0000-000060B00000}"/>
    <cellStyle name="Total 2 6 2 2 3" xfId="45149" xr:uid="{00000000-0005-0000-0000-000061B00000}"/>
    <cellStyle name="Total 2 6 2 3" xfId="45150" xr:uid="{00000000-0005-0000-0000-000062B00000}"/>
    <cellStyle name="Total 2 6 2 3 2" xfId="45151" xr:uid="{00000000-0005-0000-0000-000063B00000}"/>
    <cellStyle name="Total 2 6 2 4" xfId="45152" xr:uid="{00000000-0005-0000-0000-000064B00000}"/>
    <cellStyle name="Total 2 6 20" xfId="45153" xr:uid="{00000000-0005-0000-0000-000065B00000}"/>
    <cellStyle name="Total 2 6 20 2" xfId="45154" xr:uid="{00000000-0005-0000-0000-000066B00000}"/>
    <cellStyle name="Total 2 6 20 2 2" xfId="45155" xr:uid="{00000000-0005-0000-0000-000067B00000}"/>
    <cellStyle name="Total 2 6 20 3" xfId="45156" xr:uid="{00000000-0005-0000-0000-000068B00000}"/>
    <cellStyle name="Total 2 6 21" xfId="45157" xr:uid="{00000000-0005-0000-0000-000069B00000}"/>
    <cellStyle name="Total 2 6 21 2" xfId="45158" xr:uid="{00000000-0005-0000-0000-00006AB00000}"/>
    <cellStyle name="Total 2 6 22" xfId="45159" xr:uid="{00000000-0005-0000-0000-00006BB00000}"/>
    <cellStyle name="Total 2 6 23" xfId="45160" xr:uid="{00000000-0005-0000-0000-00006CB00000}"/>
    <cellStyle name="Total 2 6 3" xfId="45161" xr:uid="{00000000-0005-0000-0000-00006DB00000}"/>
    <cellStyle name="Total 2 6 3 2" xfId="45162" xr:uid="{00000000-0005-0000-0000-00006EB00000}"/>
    <cellStyle name="Total 2 6 3 2 2" xfId="45163" xr:uid="{00000000-0005-0000-0000-00006FB00000}"/>
    <cellStyle name="Total 2 6 3 3" xfId="45164" xr:uid="{00000000-0005-0000-0000-000070B00000}"/>
    <cellStyle name="Total 2 6 3 4" xfId="45165" xr:uid="{00000000-0005-0000-0000-000071B00000}"/>
    <cellStyle name="Total 2 6 4" xfId="45166" xr:uid="{00000000-0005-0000-0000-000072B00000}"/>
    <cellStyle name="Total 2 6 4 2" xfId="45167" xr:uid="{00000000-0005-0000-0000-000073B00000}"/>
    <cellStyle name="Total 2 6 4 2 2" xfId="45168" xr:uid="{00000000-0005-0000-0000-000074B00000}"/>
    <cellStyle name="Total 2 6 4 3" xfId="45169" xr:uid="{00000000-0005-0000-0000-000075B00000}"/>
    <cellStyle name="Total 2 6 4 4" xfId="45170" xr:uid="{00000000-0005-0000-0000-000076B00000}"/>
    <cellStyle name="Total 2 6 5" xfId="45171" xr:uid="{00000000-0005-0000-0000-000077B00000}"/>
    <cellStyle name="Total 2 6 5 2" xfId="45172" xr:uid="{00000000-0005-0000-0000-000078B00000}"/>
    <cellStyle name="Total 2 6 5 2 2" xfId="45173" xr:uid="{00000000-0005-0000-0000-000079B00000}"/>
    <cellStyle name="Total 2 6 5 3" xfId="45174" xr:uid="{00000000-0005-0000-0000-00007AB00000}"/>
    <cellStyle name="Total 2 6 6" xfId="45175" xr:uid="{00000000-0005-0000-0000-00007BB00000}"/>
    <cellStyle name="Total 2 6 6 2" xfId="45176" xr:uid="{00000000-0005-0000-0000-00007CB00000}"/>
    <cellStyle name="Total 2 6 6 2 2" xfId="45177" xr:uid="{00000000-0005-0000-0000-00007DB00000}"/>
    <cellStyle name="Total 2 6 6 3" xfId="45178" xr:uid="{00000000-0005-0000-0000-00007EB00000}"/>
    <cellStyle name="Total 2 6 7" xfId="45179" xr:uid="{00000000-0005-0000-0000-00007FB00000}"/>
    <cellStyle name="Total 2 6 7 2" xfId="45180" xr:uid="{00000000-0005-0000-0000-000080B00000}"/>
    <cellStyle name="Total 2 6 7 2 2" xfId="45181" xr:uid="{00000000-0005-0000-0000-000081B00000}"/>
    <cellStyle name="Total 2 6 7 3" xfId="45182" xr:uid="{00000000-0005-0000-0000-000082B00000}"/>
    <cellStyle name="Total 2 6 8" xfId="45183" xr:uid="{00000000-0005-0000-0000-000083B00000}"/>
    <cellStyle name="Total 2 6 8 2" xfId="45184" xr:uid="{00000000-0005-0000-0000-000084B00000}"/>
    <cellStyle name="Total 2 6 8 2 2" xfId="45185" xr:uid="{00000000-0005-0000-0000-000085B00000}"/>
    <cellStyle name="Total 2 6 8 3" xfId="45186" xr:uid="{00000000-0005-0000-0000-000086B00000}"/>
    <cellStyle name="Total 2 6 9" xfId="45187" xr:uid="{00000000-0005-0000-0000-000087B00000}"/>
    <cellStyle name="Total 2 6 9 2" xfId="45188" xr:uid="{00000000-0005-0000-0000-000088B00000}"/>
    <cellStyle name="Total 2 6 9 2 2" xfId="45189" xr:uid="{00000000-0005-0000-0000-000089B00000}"/>
    <cellStyle name="Total 2 6 9 3" xfId="45190" xr:uid="{00000000-0005-0000-0000-00008AB00000}"/>
    <cellStyle name="Total 2 7" xfId="45191" xr:uid="{00000000-0005-0000-0000-00008BB00000}"/>
    <cellStyle name="Total 2 7 2" xfId="45192" xr:uid="{00000000-0005-0000-0000-00008CB00000}"/>
    <cellStyle name="Total 2 7 2 2" xfId="45193" xr:uid="{00000000-0005-0000-0000-00008DB00000}"/>
    <cellStyle name="Total 2 7 2 3" xfId="45194" xr:uid="{00000000-0005-0000-0000-00008EB00000}"/>
    <cellStyle name="Total 2 7 3" xfId="45195" xr:uid="{00000000-0005-0000-0000-00008FB00000}"/>
    <cellStyle name="Total 2 7 3 2" xfId="45196" xr:uid="{00000000-0005-0000-0000-000090B00000}"/>
    <cellStyle name="Total 2 7 4" xfId="45197" xr:uid="{00000000-0005-0000-0000-000091B00000}"/>
    <cellStyle name="Total 2 8" xfId="45198" xr:uid="{00000000-0005-0000-0000-000092B00000}"/>
    <cellStyle name="Total 2 8 2" xfId="45199" xr:uid="{00000000-0005-0000-0000-000093B00000}"/>
    <cellStyle name="Total 2 8 2 2" xfId="45200" xr:uid="{00000000-0005-0000-0000-000094B00000}"/>
    <cellStyle name="Total 2 8 2 3" xfId="45201" xr:uid="{00000000-0005-0000-0000-000095B00000}"/>
    <cellStyle name="Total 2 8 3" xfId="45202" xr:uid="{00000000-0005-0000-0000-000096B00000}"/>
    <cellStyle name="Total 2 8 4" xfId="45203" xr:uid="{00000000-0005-0000-0000-000097B00000}"/>
    <cellStyle name="Total 2 9" xfId="45204" xr:uid="{00000000-0005-0000-0000-000098B00000}"/>
    <cellStyle name="Total 2 9 2" xfId="45205" xr:uid="{00000000-0005-0000-0000-000099B00000}"/>
    <cellStyle name="Total 2 9 2 2" xfId="45206" xr:uid="{00000000-0005-0000-0000-00009AB00000}"/>
    <cellStyle name="Total 2 9 3" xfId="45207" xr:uid="{00000000-0005-0000-0000-00009BB00000}"/>
    <cellStyle name="Total 2 9 4" xfId="45208" xr:uid="{00000000-0005-0000-0000-00009CB00000}"/>
    <cellStyle name="Total 3" xfId="45209" xr:uid="{00000000-0005-0000-0000-00009DB00000}"/>
    <cellStyle name="Total 3 10" xfId="45210" xr:uid="{00000000-0005-0000-0000-00009EB00000}"/>
    <cellStyle name="Total 3 10 2" xfId="45211" xr:uid="{00000000-0005-0000-0000-00009FB00000}"/>
    <cellStyle name="Total 3 10 2 2" xfId="45212" xr:uid="{00000000-0005-0000-0000-0000A0B00000}"/>
    <cellStyle name="Total 3 10 3" xfId="45213" xr:uid="{00000000-0005-0000-0000-0000A1B00000}"/>
    <cellStyle name="Total 3 11" xfId="45214" xr:uid="{00000000-0005-0000-0000-0000A2B00000}"/>
    <cellStyle name="Total 3 11 2" xfId="45215" xr:uid="{00000000-0005-0000-0000-0000A3B00000}"/>
    <cellStyle name="Total 3 11 2 2" xfId="45216" xr:uid="{00000000-0005-0000-0000-0000A4B00000}"/>
    <cellStyle name="Total 3 11 3" xfId="45217" xr:uid="{00000000-0005-0000-0000-0000A5B00000}"/>
    <cellStyle name="Total 3 12" xfId="45218" xr:uid="{00000000-0005-0000-0000-0000A6B00000}"/>
    <cellStyle name="Total 3 12 2" xfId="45219" xr:uid="{00000000-0005-0000-0000-0000A7B00000}"/>
    <cellStyle name="Total 3 12 2 2" xfId="45220" xr:uid="{00000000-0005-0000-0000-0000A8B00000}"/>
    <cellStyle name="Total 3 12 3" xfId="45221" xr:uid="{00000000-0005-0000-0000-0000A9B00000}"/>
    <cellStyle name="Total 3 13" xfId="45222" xr:uid="{00000000-0005-0000-0000-0000AAB00000}"/>
    <cellStyle name="Total 3 13 2" xfId="45223" xr:uid="{00000000-0005-0000-0000-0000ABB00000}"/>
    <cellStyle name="Total 3 13 2 2" xfId="45224" xr:uid="{00000000-0005-0000-0000-0000ACB00000}"/>
    <cellStyle name="Total 3 13 3" xfId="45225" xr:uid="{00000000-0005-0000-0000-0000ADB00000}"/>
    <cellStyle name="Total 3 14" xfId="45226" xr:uid="{00000000-0005-0000-0000-0000AEB00000}"/>
    <cellStyle name="Total 3 14 2" xfId="45227" xr:uid="{00000000-0005-0000-0000-0000AFB00000}"/>
    <cellStyle name="Total 3 14 2 2" xfId="45228" xr:uid="{00000000-0005-0000-0000-0000B0B00000}"/>
    <cellStyle name="Total 3 14 3" xfId="45229" xr:uid="{00000000-0005-0000-0000-0000B1B00000}"/>
    <cellStyle name="Total 3 15" xfId="45230" xr:uid="{00000000-0005-0000-0000-0000B2B00000}"/>
    <cellStyle name="Total 3 15 2" xfId="45231" xr:uid="{00000000-0005-0000-0000-0000B3B00000}"/>
    <cellStyle name="Total 3 15 2 2" xfId="45232" xr:uid="{00000000-0005-0000-0000-0000B4B00000}"/>
    <cellStyle name="Total 3 15 3" xfId="45233" xr:uid="{00000000-0005-0000-0000-0000B5B00000}"/>
    <cellStyle name="Total 3 16" xfId="45234" xr:uid="{00000000-0005-0000-0000-0000B6B00000}"/>
    <cellStyle name="Total 3 16 2" xfId="45235" xr:uid="{00000000-0005-0000-0000-0000B7B00000}"/>
    <cellStyle name="Total 3 16 2 2" xfId="45236" xr:uid="{00000000-0005-0000-0000-0000B8B00000}"/>
    <cellStyle name="Total 3 16 3" xfId="45237" xr:uid="{00000000-0005-0000-0000-0000B9B00000}"/>
    <cellStyle name="Total 3 17" xfId="45238" xr:uid="{00000000-0005-0000-0000-0000BAB00000}"/>
    <cellStyle name="Total 3 17 2" xfId="45239" xr:uid="{00000000-0005-0000-0000-0000BBB00000}"/>
    <cellStyle name="Total 3 17 2 2" xfId="45240" xr:uid="{00000000-0005-0000-0000-0000BCB00000}"/>
    <cellStyle name="Total 3 17 3" xfId="45241" xr:uid="{00000000-0005-0000-0000-0000BDB00000}"/>
    <cellStyle name="Total 3 18" xfId="45242" xr:uid="{00000000-0005-0000-0000-0000BEB00000}"/>
    <cellStyle name="Total 3 18 2" xfId="45243" xr:uid="{00000000-0005-0000-0000-0000BFB00000}"/>
    <cellStyle name="Total 3 18 2 2" xfId="45244" xr:uid="{00000000-0005-0000-0000-0000C0B00000}"/>
    <cellStyle name="Total 3 18 3" xfId="45245" xr:uid="{00000000-0005-0000-0000-0000C1B00000}"/>
    <cellStyle name="Total 3 19" xfId="45246" xr:uid="{00000000-0005-0000-0000-0000C2B00000}"/>
    <cellStyle name="Total 3 19 2" xfId="45247" xr:uid="{00000000-0005-0000-0000-0000C3B00000}"/>
    <cellStyle name="Total 3 19 2 2" xfId="45248" xr:uid="{00000000-0005-0000-0000-0000C4B00000}"/>
    <cellStyle name="Total 3 19 3" xfId="45249" xr:uid="{00000000-0005-0000-0000-0000C5B00000}"/>
    <cellStyle name="Total 3 2" xfId="45250" xr:uid="{00000000-0005-0000-0000-0000C6B00000}"/>
    <cellStyle name="Total 3 2 10" xfId="45251" xr:uid="{00000000-0005-0000-0000-0000C7B00000}"/>
    <cellStyle name="Total 3 2 10 2" xfId="45252" xr:uid="{00000000-0005-0000-0000-0000C8B00000}"/>
    <cellStyle name="Total 3 2 10 2 2" xfId="45253" xr:uid="{00000000-0005-0000-0000-0000C9B00000}"/>
    <cellStyle name="Total 3 2 10 3" xfId="45254" xr:uid="{00000000-0005-0000-0000-0000CAB00000}"/>
    <cellStyle name="Total 3 2 11" xfId="45255" xr:uid="{00000000-0005-0000-0000-0000CBB00000}"/>
    <cellStyle name="Total 3 2 11 2" xfId="45256" xr:uid="{00000000-0005-0000-0000-0000CCB00000}"/>
    <cellStyle name="Total 3 2 11 2 2" xfId="45257" xr:uid="{00000000-0005-0000-0000-0000CDB00000}"/>
    <cellStyle name="Total 3 2 11 3" xfId="45258" xr:uid="{00000000-0005-0000-0000-0000CEB00000}"/>
    <cellStyle name="Total 3 2 12" xfId="45259" xr:uid="{00000000-0005-0000-0000-0000CFB00000}"/>
    <cellStyle name="Total 3 2 12 2" xfId="45260" xr:uid="{00000000-0005-0000-0000-0000D0B00000}"/>
    <cellStyle name="Total 3 2 12 2 2" xfId="45261" xr:uid="{00000000-0005-0000-0000-0000D1B00000}"/>
    <cellStyle name="Total 3 2 12 3" xfId="45262" xr:uid="{00000000-0005-0000-0000-0000D2B00000}"/>
    <cellStyle name="Total 3 2 13" xfId="45263" xr:uid="{00000000-0005-0000-0000-0000D3B00000}"/>
    <cellStyle name="Total 3 2 13 2" xfId="45264" xr:uid="{00000000-0005-0000-0000-0000D4B00000}"/>
    <cellStyle name="Total 3 2 13 2 2" xfId="45265" xr:uid="{00000000-0005-0000-0000-0000D5B00000}"/>
    <cellStyle name="Total 3 2 13 3" xfId="45266" xr:uid="{00000000-0005-0000-0000-0000D6B00000}"/>
    <cellStyle name="Total 3 2 14" xfId="45267" xr:uid="{00000000-0005-0000-0000-0000D7B00000}"/>
    <cellStyle name="Total 3 2 14 2" xfId="45268" xr:uid="{00000000-0005-0000-0000-0000D8B00000}"/>
    <cellStyle name="Total 3 2 14 2 2" xfId="45269" xr:uid="{00000000-0005-0000-0000-0000D9B00000}"/>
    <cellStyle name="Total 3 2 14 3" xfId="45270" xr:uid="{00000000-0005-0000-0000-0000DAB00000}"/>
    <cellStyle name="Total 3 2 15" xfId="45271" xr:uid="{00000000-0005-0000-0000-0000DBB00000}"/>
    <cellStyle name="Total 3 2 15 2" xfId="45272" xr:uid="{00000000-0005-0000-0000-0000DCB00000}"/>
    <cellStyle name="Total 3 2 15 2 2" xfId="45273" xr:uid="{00000000-0005-0000-0000-0000DDB00000}"/>
    <cellStyle name="Total 3 2 15 3" xfId="45274" xr:uid="{00000000-0005-0000-0000-0000DEB00000}"/>
    <cellStyle name="Total 3 2 16" xfId="45275" xr:uid="{00000000-0005-0000-0000-0000DFB00000}"/>
    <cellStyle name="Total 3 2 16 2" xfId="45276" xr:uid="{00000000-0005-0000-0000-0000E0B00000}"/>
    <cellStyle name="Total 3 2 16 2 2" xfId="45277" xr:uid="{00000000-0005-0000-0000-0000E1B00000}"/>
    <cellStyle name="Total 3 2 16 3" xfId="45278" xr:uid="{00000000-0005-0000-0000-0000E2B00000}"/>
    <cellStyle name="Total 3 2 17" xfId="45279" xr:uid="{00000000-0005-0000-0000-0000E3B00000}"/>
    <cellStyle name="Total 3 2 17 2" xfId="45280" xr:uid="{00000000-0005-0000-0000-0000E4B00000}"/>
    <cellStyle name="Total 3 2 17 2 2" xfId="45281" xr:uid="{00000000-0005-0000-0000-0000E5B00000}"/>
    <cellStyle name="Total 3 2 17 3" xfId="45282" xr:uid="{00000000-0005-0000-0000-0000E6B00000}"/>
    <cellStyle name="Total 3 2 18" xfId="45283" xr:uid="{00000000-0005-0000-0000-0000E7B00000}"/>
    <cellStyle name="Total 3 2 18 2" xfId="45284" xr:uid="{00000000-0005-0000-0000-0000E8B00000}"/>
    <cellStyle name="Total 3 2 18 2 2" xfId="45285" xr:uid="{00000000-0005-0000-0000-0000E9B00000}"/>
    <cellStyle name="Total 3 2 18 3" xfId="45286" xr:uid="{00000000-0005-0000-0000-0000EAB00000}"/>
    <cellStyle name="Total 3 2 19" xfId="45287" xr:uid="{00000000-0005-0000-0000-0000EBB00000}"/>
    <cellStyle name="Total 3 2 19 2" xfId="45288" xr:uid="{00000000-0005-0000-0000-0000ECB00000}"/>
    <cellStyle name="Total 3 2 19 2 2" xfId="45289" xr:uid="{00000000-0005-0000-0000-0000EDB00000}"/>
    <cellStyle name="Total 3 2 19 3" xfId="45290" xr:uid="{00000000-0005-0000-0000-0000EEB00000}"/>
    <cellStyle name="Total 3 2 2" xfId="45291" xr:uid="{00000000-0005-0000-0000-0000EFB00000}"/>
    <cellStyle name="Total 3 2 2 10" xfId="45292" xr:uid="{00000000-0005-0000-0000-0000F0B00000}"/>
    <cellStyle name="Total 3 2 2 10 2" xfId="45293" xr:uid="{00000000-0005-0000-0000-0000F1B00000}"/>
    <cellStyle name="Total 3 2 2 10 2 2" xfId="45294" xr:uid="{00000000-0005-0000-0000-0000F2B00000}"/>
    <cellStyle name="Total 3 2 2 10 3" xfId="45295" xr:uid="{00000000-0005-0000-0000-0000F3B00000}"/>
    <cellStyle name="Total 3 2 2 11" xfId="45296" xr:uid="{00000000-0005-0000-0000-0000F4B00000}"/>
    <cellStyle name="Total 3 2 2 11 2" xfId="45297" xr:uid="{00000000-0005-0000-0000-0000F5B00000}"/>
    <cellStyle name="Total 3 2 2 11 2 2" xfId="45298" xr:uid="{00000000-0005-0000-0000-0000F6B00000}"/>
    <cellStyle name="Total 3 2 2 11 3" xfId="45299" xr:uid="{00000000-0005-0000-0000-0000F7B00000}"/>
    <cellStyle name="Total 3 2 2 12" xfId="45300" xr:uid="{00000000-0005-0000-0000-0000F8B00000}"/>
    <cellStyle name="Total 3 2 2 12 2" xfId="45301" xr:uid="{00000000-0005-0000-0000-0000F9B00000}"/>
    <cellStyle name="Total 3 2 2 12 2 2" xfId="45302" xr:uid="{00000000-0005-0000-0000-0000FAB00000}"/>
    <cellStyle name="Total 3 2 2 12 3" xfId="45303" xr:uid="{00000000-0005-0000-0000-0000FBB00000}"/>
    <cellStyle name="Total 3 2 2 13" xfId="45304" xr:uid="{00000000-0005-0000-0000-0000FCB00000}"/>
    <cellStyle name="Total 3 2 2 13 2" xfId="45305" xr:uid="{00000000-0005-0000-0000-0000FDB00000}"/>
    <cellStyle name="Total 3 2 2 13 2 2" xfId="45306" xr:uid="{00000000-0005-0000-0000-0000FEB00000}"/>
    <cellStyle name="Total 3 2 2 13 3" xfId="45307" xr:uid="{00000000-0005-0000-0000-0000FFB00000}"/>
    <cellStyle name="Total 3 2 2 14" xfId="45308" xr:uid="{00000000-0005-0000-0000-000000B10000}"/>
    <cellStyle name="Total 3 2 2 14 2" xfId="45309" xr:uid="{00000000-0005-0000-0000-000001B10000}"/>
    <cellStyle name="Total 3 2 2 14 2 2" xfId="45310" xr:uid="{00000000-0005-0000-0000-000002B10000}"/>
    <cellStyle name="Total 3 2 2 14 3" xfId="45311" xr:uid="{00000000-0005-0000-0000-000003B10000}"/>
    <cellStyle name="Total 3 2 2 15" xfId="45312" xr:uid="{00000000-0005-0000-0000-000004B10000}"/>
    <cellStyle name="Total 3 2 2 15 2" xfId="45313" xr:uid="{00000000-0005-0000-0000-000005B10000}"/>
    <cellStyle name="Total 3 2 2 15 2 2" xfId="45314" xr:uid="{00000000-0005-0000-0000-000006B10000}"/>
    <cellStyle name="Total 3 2 2 15 3" xfId="45315" xr:uid="{00000000-0005-0000-0000-000007B10000}"/>
    <cellStyle name="Total 3 2 2 16" xfId="45316" xr:uid="{00000000-0005-0000-0000-000008B10000}"/>
    <cellStyle name="Total 3 2 2 16 2" xfId="45317" xr:uid="{00000000-0005-0000-0000-000009B10000}"/>
    <cellStyle name="Total 3 2 2 16 2 2" xfId="45318" xr:uid="{00000000-0005-0000-0000-00000AB10000}"/>
    <cellStyle name="Total 3 2 2 16 3" xfId="45319" xr:uid="{00000000-0005-0000-0000-00000BB10000}"/>
    <cellStyle name="Total 3 2 2 17" xfId="45320" xr:uid="{00000000-0005-0000-0000-00000CB10000}"/>
    <cellStyle name="Total 3 2 2 17 2" xfId="45321" xr:uid="{00000000-0005-0000-0000-00000DB10000}"/>
    <cellStyle name="Total 3 2 2 17 2 2" xfId="45322" xr:uid="{00000000-0005-0000-0000-00000EB10000}"/>
    <cellStyle name="Total 3 2 2 17 3" xfId="45323" xr:uid="{00000000-0005-0000-0000-00000FB10000}"/>
    <cellStyle name="Total 3 2 2 18" xfId="45324" xr:uid="{00000000-0005-0000-0000-000010B10000}"/>
    <cellStyle name="Total 3 2 2 18 2" xfId="45325" xr:uid="{00000000-0005-0000-0000-000011B10000}"/>
    <cellStyle name="Total 3 2 2 19" xfId="45326" xr:uid="{00000000-0005-0000-0000-000012B10000}"/>
    <cellStyle name="Total 3 2 2 2" xfId="45327" xr:uid="{00000000-0005-0000-0000-000013B10000}"/>
    <cellStyle name="Total 3 2 2 2 10" xfId="45328" xr:uid="{00000000-0005-0000-0000-000014B10000}"/>
    <cellStyle name="Total 3 2 2 2 10 2" xfId="45329" xr:uid="{00000000-0005-0000-0000-000015B10000}"/>
    <cellStyle name="Total 3 2 2 2 10 2 2" xfId="45330" xr:uid="{00000000-0005-0000-0000-000016B10000}"/>
    <cellStyle name="Total 3 2 2 2 10 3" xfId="45331" xr:uid="{00000000-0005-0000-0000-000017B10000}"/>
    <cellStyle name="Total 3 2 2 2 11" xfId="45332" xr:uid="{00000000-0005-0000-0000-000018B10000}"/>
    <cellStyle name="Total 3 2 2 2 11 2" xfId="45333" xr:uid="{00000000-0005-0000-0000-000019B10000}"/>
    <cellStyle name="Total 3 2 2 2 11 2 2" xfId="45334" xr:uid="{00000000-0005-0000-0000-00001AB10000}"/>
    <cellStyle name="Total 3 2 2 2 11 3" xfId="45335" xr:uid="{00000000-0005-0000-0000-00001BB10000}"/>
    <cellStyle name="Total 3 2 2 2 12" xfId="45336" xr:uid="{00000000-0005-0000-0000-00001CB10000}"/>
    <cellStyle name="Total 3 2 2 2 12 2" xfId="45337" xr:uid="{00000000-0005-0000-0000-00001DB10000}"/>
    <cellStyle name="Total 3 2 2 2 12 2 2" xfId="45338" xr:uid="{00000000-0005-0000-0000-00001EB10000}"/>
    <cellStyle name="Total 3 2 2 2 12 3" xfId="45339" xr:uid="{00000000-0005-0000-0000-00001FB10000}"/>
    <cellStyle name="Total 3 2 2 2 13" xfId="45340" xr:uid="{00000000-0005-0000-0000-000020B10000}"/>
    <cellStyle name="Total 3 2 2 2 13 2" xfId="45341" xr:uid="{00000000-0005-0000-0000-000021B10000}"/>
    <cellStyle name="Total 3 2 2 2 13 2 2" xfId="45342" xr:uid="{00000000-0005-0000-0000-000022B10000}"/>
    <cellStyle name="Total 3 2 2 2 13 3" xfId="45343" xr:uid="{00000000-0005-0000-0000-000023B10000}"/>
    <cellStyle name="Total 3 2 2 2 14" xfId="45344" xr:uid="{00000000-0005-0000-0000-000024B10000}"/>
    <cellStyle name="Total 3 2 2 2 14 2" xfId="45345" xr:uid="{00000000-0005-0000-0000-000025B10000}"/>
    <cellStyle name="Total 3 2 2 2 14 2 2" xfId="45346" xr:uid="{00000000-0005-0000-0000-000026B10000}"/>
    <cellStyle name="Total 3 2 2 2 14 3" xfId="45347" xr:uid="{00000000-0005-0000-0000-000027B10000}"/>
    <cellStyle name="Total 3 2 2 2 15" xfId="45348" xr:uid="{00000000-0005-0000-0000-000028B10000}"/>
    <cellStyle name="Total 3 2 2 2 15 2" xfId="45349" xr:uid="{00000000-0005-0000-0000-000029B10000}"/>
    <cellStyle name="Total 3 2 2 2 15 2 2" xfId="45350" xr:uid="{00000000-0005-0000-0000-00002AB10000}"/>
    <cellStyle name="Total 3 2 2 2 15 3" xfId="45351" xr:uid="{00000000-0005-0000-0000-00002BB10000}"/>
    <cellStyle name="Total 3 2 2 2 16" xfId="45352" xr:uid="{00000000-0005-0000-0000-00002CB10000}"/>
    <cellStyle name="Total 3 2 2 2 16 2" xfId="45353" xr:uid="{00000000-0005-0000-0000-00002DB10000}"/>
    <cellStyle name="Total 3 2 2 2 16 2 2" xfId="45354" xr:uid="{00000000-0005-0000-0000-00002EB10000}"/>
    <cellStyle name="Total 3 2 2 2 16 3" xfId="45355" xr:uid="{00000000-0005-0000-0000-00002FB10000}"/>
    <cellStyle name="Total 3 2 2 2 17" xfId="45356" xr:uid="{00000000-0005-0000-0000-000030B10000}"/>
    <cellStyle name="Total 3 2 2 2 17 2" xfId="45357" xr:uid="{00000000-0005-0000-0000-000031B10000}"/>
    <cellStyle name="Total 3 2 2 2 17 2 2" xfId="45358" xr:uid="{00000000-0005-0000-0000-000032B10000}"/>
    <cellStyle name="Total 3 2 2 2 17 3" xfId="45359" xr:uid="{00000000-0005-0000-0000-000033B10000}"/>
    <cellStyle name="Total 3 2 2 2 18" xfId="45360" xr:uid="{00000000-0005-0000-0000-000034B10000}"/>
    <cellStyle name="Total 3 2 2 2 18 2" xfId="45361" xr:uid="{00000000-0005-0000-0000-000035B10000}"/>
    <cellStyle name="Total 3 2 2 2 18 2 2" xfId="45362" xr:uid="{00000000-0005-0000-0000-000036B10000}"/>
    <cellStyle name="Total 3 2 2 2 18 3" xfId="45363" xr:uid="{00000000-0005-0000-0000-000037B10000}"/>
    <cellStyle name="Total 3 2 2 2 19" xfId="45364" xr:uid="{00000000-0005-0000-0000-000038B10000}"/>
    <cellStyle name="Total 3 2 2 2 19 2" xfId="45365" xr:uid="{00000000-0005-0000-0000-000039B10000}"/>
    <cellStyle name="Total 3 2 2 2 19 2 2" xfId="45366" xr:uid="{00000000-0005-0000-0000-00003AB10000}"/>
    <cellStyle name="Total 3 2 2 2 19 3" xfId="45367" xr:uid="{00000000-0005-0000-0000-00003BB10000}"/>
    <cellStyle name="Total 3 2 2 2 2" xfId="45368" xr:uid="{00000000-0005-0000-0000-00003CB10000}"/>
    <cellStyle name="Total 3 2 2 2 2 2" xfId="45369" xr:uid="{00000000-0005-0000-0000-00003DB10000}"/>
    <cellStyle name="Total 3 2 2 2 2 2 2" xfId="45370" xr:uid="{00000000-0005-0000-0000-00003EB10000}"/>
    <cellStyle name="Total 3 2 2 2 2 2 3" xfId="45371" xr:uid="{00000000-0005-0000-0000-00003FB10000}"/>
    <cellStyle name="Total 3 2 2 2 2 3" xfId="45372" xr:uid="{00000000-0005-0000-0000-000040B10000}"/>
    <cellStyle name="Total 3 2 2 2 2 3 2" xfId="45373" xr:uid="{00000000-0005-0000-0000-000041B10000}"/>
    <cellStyle name="Total 3 2 2 2 2 4" xfId="45374" xr:uid="{00000000-0005-0000-0000-000042B10000}"/>
    <cellStyle name="Total 3 2 2 2 20" xfId="45375" xr:uid="{00000000-0005-0000-0000-000043B10000}"/>
    <cellStyle name="Total 3 2 2 2 20 2" xfId="45376" xr:uid="{00000000-0005-0000-0000-000044B10000}"/>
    <cellStyle name="Total 3 2 2 2 20 2 2" xfId="45377" xr:uid="{00000000-0005-0000-0000-000045B10000}"/>
    <cellStyle name="Total 3 2 2 2 20 3" xfId="45378" xr:uid="{00000000-0005-0000-0000-000046B10000}"/>
    <cellStyle name="Total 3 2 2 2 21" xfId="45379" xr:uid="{00000000-0005-0000-0000-000047B10000}"/>
    <cellStyle name="Total 3 2 2 2 21 2" xfId="45380" xr:uid="{00000000-0005-0000-0000-000048B10000}"/>
    <cellStyle name="Total 3 2 2 2 22" xfId="45381" xr:uid="{00000000-0005-0000-0000-000049B10000}"/>
    <cellStyle name="Total 3 2 2 2 23" xfId="45382" xr:uid="{00000000-0005-0000-0000-00004AB10000}"/>
    <cellStyle name="Total 3 2 2 2 3" xfId="45383" xr:uid="{00000000-0005-0000-0000-00004BB10000}"/>
    <cellStyle name="Total 3 2 2 2 3 2" xfId="45384" xr:uid="{00000000-0005-0000-0000-00004CB10000}"/>
    <cellStyle name="Total 3 2 2 2 3 2 2" xfId="45385" xr:uid="{00000000-0005-0000-0000-00004DB10000}"/>
    <cellStyle name="Total 3 2 2 2 3 3" xfId="45386" xr:uid="{00000000-0005-0000-0000-00004EB10000}"/>
    <cellStyle name="Total 3 2 2 2 3 4" xfId="45387" xr:uid="{00000000-0005-0000-0000-00004FB10000}"/>
    <cellStyle name="Total 3 2 2 2 4" xfId="45388" xr:uid="{00000000-0005-0000-0000-000050B10000}"/>
    <cellStyle name="Total 3 2 2 2 4 2" xfId="45389" xr:uid="{00000000-0005-0000-0000-000051B10000}"/>
    <cellStyle name="Total 3 2 2 2 4 2 2" xfId="45390" xr:uid="{00000000-0005-0000-0000-000052B10000}"/>
    <cellStyle name="Total 3 2 2 2 4 3" xfId="45391" xr:uid="{00000000-0005-0000-0000-000053B10000}"/>
    <cellStyle name="Total 3 2 2 2 4 4" xfId="45392" xr:uid="{00000000-0005-0000-0000-000054B10000}"/>
    <cellStyle name="Total 3 2 2 2 5" xfId="45393" xr:uid="{00000000-0005-0000-0000-000055B10000}"/>
    <cellStyle name="Total 3 2 2 2 5 2" xfId="45394" xr:uid="{00000000-0005-0000-0000-000056B10000}"/>
    <cellStyle name="Total 3 2 2 2 5 2 2" xfId="45395" xr:uid="{00000000-0005-0000-0000-000057B10000}"/>
    <cellStyle name="Total 3 2 2 2 5 3" xfId="45396" xr:uid="{00000000-0005-0000-0000-000058B10000}"/>
    <cellStyle name="Total 3 2 2 2 6" xfId="45397" xr:uid="{00000000-0005-0000-0000-000059B10000}"/>
    <cellStyle name="Total 3 2 2 2 6 2" xfId="45398" xr:uid="{00000000-0005-0000-0000-00005AB10000}"/>
    <cellStyle name="Total 3 2 2 2 6 2 2" xfId="45399" xr:uid="{00000000-0005-0000-0000-00005BB10000}"/>
    <cellStyle name="Total 3 2 2 2 6 3" xfId="45400" xr:uid="{00000000-0005-0000-0000-00005CB10000}"/>
    <cellStyle name="Total 3 2 2 2 7" xfId="45401" xr:uid="{00000000-0005-0000-0000-00005DB10000}"/>
    <cellStyle name="Total 3 2 2 2 7 2" xfId="45402" xr:uid="{00000000-0005-0000-0000-00005EB10000}"/>
    <cellStyle name="Total 3 2 2 2 7 2 2" xfId="45403" xr:uid="{00000000-0005-0000-0000-00005FB10000}"/>
    <cellStyle name="Total 3 2 2 2 7 3" xfId="45404" xr:uid="{00000000-0005-0000-0000-000060B10000}"/>
    <cellStyle name="Total 3 2 2 2 8" xfId="45405" xr:uid="{00000000-0005-0000-0000-000061B10000}"/>
    <cellStyle name="Total 3 2 2 2 8 2" xfId="45406" xr:uid="{00000000-0005-0000-0000-000062B10000}"/>
    <cellStyle name="Total 3 2 2 2 8 2 2" xfId="45407" xr:uid="{00000000-0005-0000-0000-000063B10000}"/>
    <cellStyle name="Total 3 2 2 2 8 3" xfId="45408" xr:uid="{00000000-0005-0000-0000-000064B10000}"/>
    <cellStyle name="Total 3 2 2 2 9" xfId="45409" xr:uid="{00000000-0005-0000-0000-000065B10000}"/>
    <cellStyle name="Total 3 2 2 2 9 2" xfId="45410" xr:uid="{00000000-0005-0000-0000-000066B10000}"/>
    <cellStyle name="Total 3 2 2 2 9 2 2" xfId="45411" xr:uid="{00000000-0005-0000-0000-000067B10000}"/>
    <cellStyle name="Total 3 2 2 2 9 3" xfId="45412" xr:uid="{00000000-0005-0000-0000-000068B10000}"/>
    <cellStyle name="Total 3 2 2 20" xfId="45413" xr:uid="{00000000-0005-0000-0000-000069B10000}"/>
    <cellStyle name="Total 3 2 2 3" xfId="45414" xr:uid="{00000000-0005-0000-0000-00006AB10000}"/>
    <cellStyle name="Total 3 2 2 3 2" xfId="45415" xr:uid="{00000000-0005-0000-0000-00006BB10000}"/>
    <cellStyle name="Total 3 2 2 3 2 2" xfId="45416" xr:uid="{00000000-0005-0000-0000-00006CB10000}"/>
    <cellStyle name="Total 3 2 2 3 2 3" xfId="45417" xr:uid="{00000000-0005-0000-0000-00006DB10000}"/>
    <cellStyle name="Total 3 2 2 3 3" xfId="45418" xr:uid="{00000000-0005-0000-0000-00006EB10000}"/>
    <cellStyle name="Total 3 2 2 3 3 2" xfId="45419" xr:uid="{00000000-0005-0000-0000-00006FB10000}"/>
    <cellStyle name="Total 3 2 2 3 4" xfId="45420" xr:uid="{00000000-0005-0000-0000-000070B10000}"/>
    <cellStyle name="Total 3 2 2 4" xfId="45421" xr:uid="{00000000-0005-0000-0000-000071B10000}"/>
    <cellStyle name="Total 3 2 2 4 2" xfId="45422" xr:uid="{00000000-0005-0000-0000-000072B10000}"/>
    <cellStyle name="Total 3 2 2 4 2 2" xfId="45423" xr:uid="{00000000-0005-0000-0000-000073B10000}"/>
    <cellStyle name="Total 3 2 2 4 3" xfId="45424" xr:uid="{00000000-0005-0000-0000-000074B10000}"/>
    <cellStyle name="Total 3 2 2 4 4" xfId="45425" xr:uid="{00000000-0005-0000-0000-000075B10000}"/>
    <cellStyle name="Total 3 2 2 5" xfId="45426" xr:uid="{00000000-0005-0000-0000-000076B10000}"/>
    <cellStyle name="Total 3 2 2 5 2" xfId="45427" xr:uid="{00000000-0005-0000-0000-000077B10000}"/>
    <cellStyle name="Total 3 2 2 5 2 2" xfId="45428" xr:uid="{00000000-0005-0000-0000-000078B10000}"/>
    <cellStyle name="Total 3 2 2 5 3" xfId="45429" xr:uid="{00000000-0005-0000-0000-000079B10000}"/>
    <cellStyle name="Total 3 2 2 5 4" xfId="45430" xr:uid="{00000000-0005-0000-0000-00007AB10000}"/>
    <cellStyle name="Total 3 2 2 6" xfId="45431" xr:uid="{00000000-0005-0000-0000-00007BB10000}"/>
    <cellStyle name="Total 3 2 2 6 2" xfId="45432" xr:uid="{00000000-0005-0000-0000-00007CB10000}"/>
    <cellStyle name="Total 3 2 2 6 2 2" xfId="45433" xr:uid="{00000000-0005-0000-0000-00007DB10000}"/>
    <cellStyle name="Total 3 2 2 6 3" xfId="45434" xr:uid="{00000000-0005-0000-0000-00007EB10000}"/>
    <cellStyle name="Total 3 2 2 7" xfId="45435" xr:uid="{00000000-0005-0000-0000-00007FB10000}"/>
    <cellStyle name="Total 3 2 2 7 2" xfId="45436" xr:uid="{00000000-0005-0000-0000-000080B10000}"/>
    <cellStyle name="Total 3 2 2 7 2 2" xfId="45437" xr:uid="{00000000-0005-0000-0000-000081B10000}"/>
    <cellStyle name="Total 3 2 2 7 3" xfId="45438" xr:uid="{00000000-0005-0000-0000-000082B10000}"/>
    <cellStyle name="Total 3 2 2 8" xfId="45439" xr:uid="{00000000-0005-0000-0000-000083B10000}"/>
    <cellStyle name="Total 3 2 2 8 2" xfId="45440" xr:uid="{00000000-0005-0000-0000-000084B10000}"/>
    <cellStyle name="Total 3 2 2 8 2 2" xfId="45441" xr:uid="{00000000-0005-0000-0000-000085B10000}"/>
    <cellStyle name="Total 3 2 2 8 3" xfId="45442" xr:uid="{00000000-0005-0000-0000-000086B10000}"/>
    <cellStyle name="Total 3 2 2 9" xfId="45443" xr:uid="{00000000-0005-0000-0000-000087B10000}"/>
    <cellStyle name="Total 3 2 2 9 2" xfId="45444" xr:uid="{00000000-0005-0000-0000-000088B10000}"/>
    <cellStyle name="Total 3 2 2 9 2 2" xfId="45445" xr:uid="{00000000-0005-0000-0000-000089B10000}"/>
    <cellStyle name="Total 3 2 2 9 3" xfId="45446" xr:uid="{00000000-0005-0000-0000-00008AB10000}"/>
    <cellStyle name="Total 3 2 20" xfId="45447" xr:uid="{00000000-0005-0000-0000-00008BB10000}"/>
    <cellStyle name="Total 3 2 20 2" xfId="45448" xr:uid="{00000000-0005-0000-0000-00008CB10000}"/>
    <cellStyle name="Total 3 2 20 2 2" xfId="45449" xr:uid="{00000000-0005-0000-0000-00008DB10000}"/>
    <cellStyle name="Total 3 2 20 3" xfId="45450" xr:uid="{00000000-0005-0000-0000-00008EB10000}"/>
    <cellStyle name="Total 3 2 21" xfId="45451" xr:uid="{00000000-0005-0000-0000-00008FB10000}"/>
    <cellStyle name="Total 3 2 21 2" xfId="45452" xr:uid="{00000000-0005-0000-0000-000090B10000}"/>
    <cellStyle name="Total 3 2 22" xfId="45453" xr:uid="{00000000-0005-0000-0000-000091B10000}"/>
    <cellStyle name="Total 3 2 23" xfId="45454" xr:uid="{00000000-0005-0000-0000-000092B10000}"/>
    <cellStyle name="Total 3 2 3" xfId="45455" xr:uid="{00000000-0005-0000-0000-000093B10000}"/>
    <cellStyle name="Total 3 2 3 10" xfId="45456" xr:uid="{00000000-0005-0000-0000-000094B10000}"/>
    <cellStyle name="Total 3 2 3 10 2" xfId="45457" xr:uid="{00000000-0005-0000-0000-000095B10000}"/>
    <cellStyle name="Total 3 2 3 10 2 2" xfId="45458" xr:uid="{00000000-0005-0000-0000-000096B10000}"/>
    <cellStyle name="Total 3 2 3 10 3" xfId="45459" xr:uid="{00000000-0005-0000-0000-000097B10000}"/>
    <cellStyle name="Total 3 2 3 11" xfId="45460" xr:uid="{00000000-0005-0000-0000-000098B10000}"/>
    <cellStyle name="Total 3 2 3 11 2" xfId="45461" xr:uid="{00000000-0005-0000-0000-000099B10000}"/>
    <cellStyle name="Total 3 2 3 11 2 2" xfId="45462" xr:uid="{00000000-0005-0000-0000-00009AB10000}"/>
    <cellStyle name="Total 3 2 3 11 3" xfId="45463" xr:uid="{00000000-0005-0000-0000-00009BB10000}"/>
    <cellStyle name="Total 3 2 3 12" xfId="45464" xr:uid="{00000000-0005-0000-0000-00009CB10000}"/>
    <cellStyle name="Total 3 2 3 12 2" xfId="45465" xr:uid="{00000000-0005-0000-0000-00009DB10000}"/>
    <cellStyle name="Total 3 2 3 12 2 2" xfId="45466" xr:uid="{00000000-0005-0000-0000-00009EB10000}"/>
    <cellStyle name="Total 3 2 3 12 3" xfId="45467" xr:uid="{00000000-0005-0000-0000-00009FB10000}"/>
    <cellStyle name="Total 3 2 3 13" xfId="45468" xr:uid="{00000000-0005-0000-0000-0000A0B10000}"/>
    <cellStyle name="Total 3 2 3 13 2" xfId="45469" xr:uid="{00000000-0005-0000-0000-0000A1B10000}"/>
    <cellStyle name="Total 3 2 3 13 2 2" xfId="45470" xr:uid="{00000000-0005-0000-0000-0000A2B10000}"/>
    <cellStyle name="Total 3 2 3 13 3" xfId="45471" xr:uid="{00000000-0005-0000-0000-0000A3B10000}"/>
    <cellStyle name="Total 3 2 3 14" xfId="45472" xr:uid="{00000000-0005-0000-0000-0000A4B10000}"/>
    <cellStyle name="Total 3 2 3 14 2" xfId="45473" xr:uid="{00000000-0005-0000-0000-0000A5B10000}"/>
    <cellStyle name="Total 3 2 3 14 2 2" xfId="45474" xr:uid="{00000000-0005-0000-0000-0000A6B10000}"/>
    <cellStyle name="Total 3 2 3 14 3" xfId="45475" xr:uid="{00000000-0005-0000-0000-0000A7B10000}"/>
    <cellStyle name="Total 3 2 3 15" xfId="45476" xr:uid="{00000000-0005-0000-0000-0000A8B10000}"/>
    <cellStyle name="Total 3 2 3 15 2" xfId="45477" xr:uid="{00000000-0005-0000-0000-0000A9B10000}"/>
    <cellStyle name="Total 3 2 3 15 2 2" xfId="45478" xr:uid="{00000000-0005-0000-0000-0000AAB10000}"/>
    <cellStyle name="Total 3 2 3 15 3" xfId="45479" xr:uid="{00000000-0005-0000-0000-0000ABB10000}"/>
    <cellStyle name="Total 3 2 3 16" xfId="45480" xr:uid="{00000000-0005-0000-0000-0000ACB10000}"/>
    <cellStyle name="Total 3 2 3 16 2" xfId="45481" xr:uid="{00000000-0005-0000-0000-0000ADB10000}"/>
    <cellStyle name="Total 3 2 3 16 2 2" xfId="45482" xr:uid="{00000000-0005-0000-0000-0000AEB10000}"/>
    <cellStyle name="Total 3 2 3 16 3" xfId="45483" xr:uid="{00000000-0005-0000-0000-0000AFB10000}"/>
    <cellStyle name="Total 3 2 3 17" xfId="45484" xr:uid="{00000000-0005-0000-0000-0000B0B10000}"/>
    <cellStyle name="Total 3 2 3 17 2" xfId="45485" xr:uid="{00000000-0005-0000-0000-0000B1B10000}"/>
    <cellStyle name="Total 3 2 3 17 2 2" xfId="45486" xr:uid="{00000000-0005-0000-0000-0000B2B10000}"/>
    <cellStyle name="Total 3 2 3 17 3" xfId="45487" xr:uid="{00000000-0005-0000-0000-0000B3B10000}"/>
    <cellStyle name="Total 3 2 3 18" xfId="45488" xr:uid="{00000000-0005-0000-0000-0000B4B10000}"/>
    <cellStyle name="Total 3 2 3 18 2" xfId="45489" xr:uid="{00000000-0005-0000-0000-0000B5B10000}"/>
    <cellStyle name="Total 3 2 3 19" xfId="45490" xr:uid="{00000000-0005-0000-0000-0000B6B10000}"/>
    <cellStyle name="Total 3 2 3 2" xfId="45491" xr:uid="{00000000-0005-0000-0000-0000B7B10000}"/>
    <cellStyle name="Total 3 2 3 2 10" xfId="45492" xr:uid="{00000000-0005-0000-0000-0000B8B10000}"/>
    <cellStyle name="Total 3 2 3 2 10 2" xfId="45493" xr:uid="{00000000-0005-0000-0000-0000B9B10000}"/>
    <cellStyle name="Total 3 2 3 2 10 2 2" xfId="45494" xr:uid="{00000000-0005-0000-0000-0000BAB10000}"/>
    <cellStyle name="Total 3 2 3 2 10 3" xfId="45495" xr:uid="{00000000-0005-0000-0000-0000BBB10000}"/>
    <cellStyle name="Total 3 2 3 2 11" xfId="45496" xr:uid="{00000000-0005-0000-0000-0000BCB10000}"/>
    <cellStyle name="Total 3 2 3 2 11 2" xfId="45497" xr:uid="{00000000-0005-0000-0000-0000BDB10000}"/>
    <cellStyle name="Total 3 2 3 2 11 2 2" xfId="45498" xr:uid="{00000000-0005-0000-0000-0000BEB10000}"/>
    <cellStyle name="Total 3 2 3 2 11 3" xfId="45499" xr:uid="{00000000-0005-0000-0000-0000BFB10000}"/>
    <cellStyle name="Total 3 2 3 2 12" xfId="45500" xr:uid="{00000000-0005-0000-0000-0000C0B10000}"/>
    <cellStyle name="Total 3 2 3 2 12 2" xfId="45501" xr:uid="{00000000-0005-0000-0000-0000C1B10000}"/>
    <cellStyle name="Total 3 2 3 2 12 2 2" xfId="45502" xr:uid="{00000000-0005-0000-0000-0000C2B10000}"/>
    <cellStyle name="Total 3 2 3 2 12 3" xfId="45503" xr:uid="{00000000-0005-0000-0000-0000C3B10000}"/>
    <cellStyle name="Total 3 2 3 2 13" xfId="45504" xr:uid="{00000000-0005-0000-0000-0000C4B10000}"/>
    <cellStyle name="Total 3 2 3 2 13 2" xfId="45505" xr:uid="{00000000-0005-0000-0000-0000C5B10000}"/>
    <cellStyle name="Total 3 2 3 2 13 2 2" xfId="45506" xr:uid="{00000000-0005-0000-0000-0000C6B10000}"/>
    <cellStyle name="Total 3 2 3 2 13 3" xfId="45507" xr:uid="{00000000-0005-0000-0000-0000C7B10000}"/>
    <cellStyle name="Total 3 2 3 2 14" xfId="45508" xr:uid="{00000000-0005-0000-0000-0000C8B10000}"/>
    <cellStyle name="Total 3 2 3 2 14 2" xfId="45509" xr:uid="{00000000-0005-0000-0000-0000C9B10000}"/>
    <cellStyle name="Total 3 2 3 2 14 2 2" xfId="45510" xr:uid="{00000000-0005-0000-0000-0000CAB10000}"/>
    <cellStyle name="Total 3 2 3 2 14 3" xfId="45511" xr:uid="{00000000-0005-0000-0000-0000CBB10000}"/>
    <cellStyle name="Total 3 2 3 2 15" xfId="45512" xr:uid="{00000000-0005-0000-0000-0000CCB10000}"/>
    <cellStyle name="Total 3 2 3 2 15 2" xfId="45513" xr:uid="{00000000-0005-0000-0000-0000CDB10000}"/>
    <cellStyle name="Total 3 2 3 2 15 2 2" xfId="45514" xr:uid="{00000000-0005-0000-0000-0000CEB10000}"/>
    <cellStyle name="Total 3 2 3 2 15 3" xfId="45515" xr:uid="{00000000-0005-0000-0000-0000CFB10000}"/>
    <cellStyle name="Total 3 2 3 2 16" xfId="45516" xr:uid="{00000000-0005-0000-0000-0000D0B10000}"/>
    <cellStyle name="Total 3 2 3 2 16 2" xfId="45517" xr:uid="{00000000-0005-0000-0000-0000D1B10000}"/>
    <cellStyle name="Total 3 2 3 2 16 2 2" xfId="45518" xr:uid="{00000000-0005-0000-0000-0000D2B10000}"/>
    <cellStyle name="Total 3 2 3 2 16 3" xfId="45519" xr:uid="{00000000-0005-0000-0000-0000D3B10000}"/>
    <cellStyle name="Total 3 2 3 2 17" xfId="45520" xr:uid="{00000000-0005-0000-0000-0000D4B10000}"/>
    <cellStyle name="Total 3 2 3 2 17 2" xfId="45521" xr:uid="{00000000-0005-0000-0000-0000D5B10000}"/>
    <cellStyle name="Total 3 2 3 2 17 2 2" xfId="45522" xr:uid="{00000000-0005-0000-0000-0000D6B10000}"/>
    <cellStyle name="Total 3 2 3 2 17 3" xfId="45523" xr:uid="{00000000-0005-0000-0000-0000D7B10000}"/>
    <cellStyle name="Total 3 2 3 2 18" xfId="45524" xr:uid="{00000000-0005-0000-0000-0000D8B10000}"/>
    <cellStyle name="Total 3 2 3 2 18 2" xfId="45525" xr:uid="{00000000-0005-0000-0000-0000D9B10000}"/>
    <cellStyle name="Total 3 2 3 2 18 2 2" xfId="45526" xr:uid="{00000000-0005-0000-0000-0000DAB10000}"/>
    <cellStyle name="Total 3 2 3 2 18 3" xfId="45527" xr:uid="{00000000-0005-0000-0000-0000DBB10000}"/>
    <cellStyle name="Total 3 2 3 2 19" xfId="45528" xr:uid="{00000000-0005-0000-0000-0000DCB10000}"/>
    <cellStyle name="Total 3 2 3 2 19 2" xfId="45529" xr:uid="{00000000-0005-0000-0000-0000DDB10000}"/>
    <cellStyle name="Total 3 2 3 2 19 2 2" xfId="45530" xr:uid="{00000000-0005-0000-0000-0000DEB10000}"/>
    <cellStyle name="Total 3 2 3 2 19 3" xfId="45531" xr:uid="{00000000-0005-0000-0000-0000DFB10000}"/>
    <cellStyle name="Total 3 2 3 2 2" xfId="45532" xr:uid="{00000000-0005-0000-0000-0000E0B10000}"/>
    <cellStyle name="Total 3 2 3 2 2 2" xfId="45533" xr:uid="{00000000-0005-0000-0000-0000E1B10000}"/>
    <cellStyle name="Total 3 2 3 2 2 2 2" xfId="45534" xr:uid="{00000000-0005-0000-0000-0000E2B10000}"/>
    <cellStyle name="Total 3 2 3 2 2 3" xfId="45535" xr:uid="{00000000-0005-0000-0000-0000E3B10000}"/>
    <cellStyle name="Total 3 2 3 2 2 4" xfId="45536" xr:uid="{00000000-0005-0000-0000-0000E4B10000}"/>
    <cellStyle name="Total 3 2 3 2 20" xfId="45537" xr:uid="{00000000-0005-0000-0000-0000E5B10000}"/>
    <cellStyle name="Total 3 2 3 2 20 2" xfId="45538" xr:uid="{00000000-0005-0000-0000-0000E6B10000}"/>
    <cellStyle name="Total 3 2 3 2 20 2 2" xfId="45539" xr:uid="{00000000-0005-0000-0000-0000E7B10000}"/>
    <cellStyle name="Total 3 2 3 2 20 3" xfId="45540" xr:uid="{00000000-0005-0000-0000-0000E8B10000}"/>
    <cellStyle name="Total 3 2 3 2 21" xfId="45541" xr:uid="{00000000-0005-0000-0000-0000E9B10000}"/>
    <cellStyle name="Total 3 2 3 2 21 2" xfId="45542" xr:uid="{00000000-0005-0000-0000-0000EAB10000}"/>
    <cellStyle name="Total 3 2 3 2 22" xfId="45543" xr:uid="{00000000-0005-0000-0000-0000EBB10000}"/>
    <cellStyle name="Total 3 2 3 2 23" xfId="45544" xr:uid="{00000000-0005-0000-0000-0000ECB10000}"/>
    <cellStyle name="Total 3 2 3 2 3" xfId="45545" xr:uid="{00000000-0005-0000-0000-0000EDB10000}"/>
    <cellStyle name="Total 3 2 3 2 3 2" xfId="45546" xr:uid="{00000000-0005-0000-0000-0000EEB10000}"/>
    <cellStyle name="Total 3 2 3 2 3 2 2" xfId="45547" xr:uid="{00000000-0005-0000-0000-0000EFB10000}"/>
    <cellStyle name="Total 3 2 3 2 3 3" xfId="45548" xr:uid="{00000000-0005-0000-0000-0000F0B10000}"/>
    <cellStyle name="Total 3 2 3 2 3 4" xfId="45549" xr:uid="{00000000-0005-0000-0000-0000F1B10000}"/>
    <cellStyle name="Total 3 2 3 2 4" xfId="45550" xr:uid="{00000000-0005-0000-0000-0000F2B10000}"/>
    <cellStyle name="Total 3 2 3 2 4 2" xfId="45551" xr:uid="{00000000-0005-0000-0000-0000F3B10000}"/>
    <cellStyle name="Total 3 2 3 2 4 2 2" xfId="45552" xr:uid="{00000000-0005-0000-0000-0000F4B10000}"/>
    <cellStyle name="Total 3 2 3 2 4 3" xfId="45553" xr:uid="{00000000-0005-0000-0000-0000F5B10000}"/>
    <cellStyle name="Total 3 2 3 2 5" xfId="45554" xr:uid="{00000000-0005-0000-0000-0000F6B10000}"/>
    <cellStyle name="Total 3 2 3 2 5 2" xfId="45555" xr:uid="{00000000-0005-0000-0000-0000F7B10000}"/>
    <cellStyle name="Total 3 2 3 2 5 2 2" xfId="45556" xr:uid="{00000000-0005-0000-0000-0000F8B10000}"/>
    <cellStyle name="Total 3 2 3 2 5 3" xfId="45557" xr:uid="{00000000-0005-0000-0000-0000F9B10000}"/>
    <cellStyle name="Total 3 2 3 2 6" xfId="45558" xr:uid="{00000000-0005-0000-0000-0000FAB10000}"/>
    <cellStyle name="Total 3 2 3 2 6 2" xfId="45559" xr:uid="{00000000-0005-0000-0000-0000FBB10000}"/>
    <cellStyle name="Total 3 2 3 2 6 2 2" xfId="45560" xr:uid="{00000000-0005-0000-0000-0000FCB10000}"/>
    <cellStyle name="Total 3 2 3 2 6 3" xfId="45561" xr:uid="{00000000-0005-0000-0000-0000FDB10000}"/>
    <cellStyle name="Total 3 2 3 2 7" xfId="45562" xr:uid="{00000000-0005-0000-0000-0000FEB10000}"/>
    <cellStyle name="Total 3 2 3 2 7 2" xfId="45563" xr:uid="{00000000-0005-0000-0000-0000FFB10000}"/>
    <cellStyle name="Total 3 2 3 2 7 2 2" xfId="45564" xr:uid="{00000000-0005-0000-0000-000000B20000}"/>
    <cellStyle name="Total 3 2 3 2 7 3" xfId="45565" xr:uid="{00000000-0005-0000-0000-000001B20000}"/>
    <cellStyle name="Total 3 2 3 2 8" xfId="45566" xr:uid="{00000000-0005-0000-0000-000002B20000}"/>
    <cellStyle name="Total 3 2 3 2 8 2" xfId="45567" xr:uid="{00000000-0005-0000-0000-000003B20000}"/>
    <cellStyle name="Total 3 2 3 2 8 2 2" xfId="45568" xr:uid="{00000000-0005-0000-0000-000004B20000}"/>
    <cellStyle name="Total 3 2 3 2 8 3" xfId="45569" xr:uid="{00000000-0005-0000-0000-000005B20000}"/>
    <cellStyle name="Total 3 2 3 2 9" xfId="45570" xr:uid="{00000000-0005-0000-0000-000006B20000}"/>
    <cellStyle name="Total 3 2 3 2 9 2" xfId="45571" xr:uid="{00000000-0005-0000-0000-000007B20000}"/>
    <cellStyle name="Total 3 2 3 2 9 2 2" xfId="45572" xr:uid="{00000000-0005-0000-0000-000008B20000}"/>
    <cellStyle name="Total 3 2 3 2 9 3" xfId="45573" xr:uid="{00000000-0005-0000-0000-000009B20000}"/>
    <cellStyle name="Total 3 2 3 20" xfId="45574" xr:uid="{00000000-0005-0000-0000-00000AB20000}"/>
    <cellStyle name="Total 3 2 3 3" xfId="45575" xr:uid="{00000000-0005-0000-0000-00000BB20000}"/>
    <cellStyle name="Total 3 2 3 3 2" xfId="45576" xr:uid="{00000000-0005-0000-0000-00000CB20000}"/>
    <cellStyle name="Total 3 2 3 3 2 2" xfId="45577" xr:uid="{00000000-0005-0000-0000-00000DB20000}"/>
    <cellStyle name="Total 3 2 3 3 3" xfId="45578" xr:uid="{00000000-0005-0000-0000-00000EB20000}"/>
    <cellStyle name="Total 3 2 3 3 4" xfId="45579" xr:uid="{00000000-0005-0000-0000-00000FB20000}"/>
    <cellStyle name="Total 3 2 3 4" xfId="45580" xr:uid="{00000000-0005-0000-0000-000010B20000}"/>
    <cellStyle name="Total 3 2 3 4 2" xfId="45581" xr:uid="{00000000-0005-0000-0000-000011B20000}"/>
    <cellStyle name="Total 3 2 3 4 2 2" xfId="45582" xr:uid="{00000000-0005-0000-0000-000012B20000}"/>
    <cellStyle name="Total 3 2 3 4 3" xfId="45583" xr:uid="{00000000-0005-0000-0000-000013B20000}"/>
    <cellStyle name="Total 3 2 3 4 4" xfId="45584" xr:uid="{00000000-0005-0000-0000-000014B20000}"/>
    <cellStyle name="Total 3 2 3 5" xfId="45585" xr:uid="{00000000-0005-0000-0000-000015B20000}"/>
    <cellStyle name="Total 3 2 3 5 2" xfId="45586" xr:uid="{00000000-0005-0000-0000-000016B20000}"/>
    <cellStyle name="Total 3 2 3 5 2 2" xfId="45587" xr:uid="{00000000-0005-0000-0000-000017B20000}"/>
    <cellStyle name="Total 3 2 3 5 3" xfId="45588" xr:uid="{00000000-0005-0000-0000-000018B20000}"/>
    <cellStyle name="Total 3 2 3 6" xfId="45589" xr:uid="{00000000-0005-0000-0000-000019B20000}"/>
    <cellStyle name="Total 3 2 3 6 2" xfId="45590" xr:uid="{00000000-0005-0000-0000-00001AB20000}"/>
    <cellStyle name="Total 3 2 3 6 2 2" xfId="45591" xr:uid="{00000000-0005-0000-0000-00001BB20000}"/>
    <cellStyle name="Total 3 2 3 6 3" xfId="45592" xr:uid="{00000000-0005-0000-0000-00001CB20000}"/>
    <cellStyle name="Total 3 2 3 7" xfId="45593" xr:uid="{00000000-0005-0000-0000-00001DB20000}"/>
    <cellStyle name="Total 3 2 3 7 2" xfId="45594" xr:uid="{00000000-0005-0000-0000-00001EB20000}"/>
    <cellStyle name="Total 3 2 3 7 2 2" xfId="45595" xr:uid="{00000000-0005-0000-0000-00001FB20000}"/>
    <cellStyle name="Total 3 2 3 7 3" xfId="45596" xr:uid="{00000000-0005-0000-0000-000020B20000}"/>
    <cellStyle name="Total 3 2 3 8" xfId="45597" xr:uid="{00000000-0005-0000-0000-000021B20000}"/>
    <cellStyle name="Total 3 2 3 8 2" xfId="45598" xr:uid="{00000000-0005-0000-0000-000022B20000}"/>
    <cellStyle name="Total 3 2 3 8 2 2" xfId="45599" xr:uid="{00000000-0005-0000-0000-000023B20000}"/>
    <cellStyle name="Total 3 2 3 8 3" xfId="45600" xr:uid="{00000000-0005-0000-0000-000024B20000}"/>
    <cellStyle name="Total 3 2 3 9" xfId="45601" xr:uid="{00000000-0005-0000-0000-000025B20000}"/>
    <cellStyle name="Total 3 2 3 9 2" xfId="45602" xr:uid="{00000000-0005-0000-0000-000026B20000}"/>
    <cellStyle name="Total 3 2 3 9 2 2" xfId="45603" xr:uid="{00000000-0005-0000-0000-000027B20000}"/>
    <cellStyle name="Total 3 2 3 9 3" xfId="45604" xr:uid="{00000000-0005-0000-0000-000028B20000}"/>
    <cellStyle name="Total 3 2 4" xfId="45605" xr:uid="{00000000-0005-0000-0000-000029B20000}"/>
    <cellStyle name="Total 3 2 4 10" xfId="45606" xr:uid="{00000000-0005-0000-0000-00002AB20000}"/>
    <cellStyle name="Total 3 2 4 10 2" xfId="45607" xr:uid="{00000000-0005-0000-0000-00002BB20000}"/>
    <cellStyle name="Total 3 2 4 10 2 2" xfId="45608" xr:uid="{00000000-0005-0000-0000-00002CB20000}"/>
    <cellStyle name="Total 3 2 4 10 3" xfId="45609" xr:uid="{00000000-0005-0000-0000-00002DB20000}"/>
    <cellStyle name="Total 3 2 4 11" xfId="45610" xr:uid="{00000000-0005-0000-0000-00002EB20000}"/>
    <cellStyle name="Total 3 2 4 11 2" xfId="45611" xr:uid="{00000000-0005-0000-0000-00002FB20000}"/>
    <cellStyle name="Total 3 2 4 11 2 2" xfId="45612" xr:uid="{00000000-0005-0000-0000-000030B20000}"/>
    <cellStyle name="Total 3 2 4 11 3" xfId="45613" xr:uid="{00000000-0005-0000-0000-000031B20000}"/>
    <cellStyle name="Total 3 2 4 12" xfId="45614" xr:uid="{00000000-0005-0000-0000-000032B20000}"/>
    <cellStyle name="Total 3 2 4 12 2" xfId="45615" xr:uid="{00000000-0005-0000-0000-000033B20000}"/>
    <cellStyle name="Total 3 2 4 12 2 2" xfId="45616" xr:uid="{00000000-0005-0000-0000-000034B20000}"/>
    <cellStyle name="Total 3 2 4 12 3" xfId="45617" xr:uid="{00000000-0005-0000-0000-000035B20000}"/>
    <cellStyle name="Total 3 2 4 13" xfId="45618" xr:uid="{00000000-0005-0000-0000-000036B20000}"/>
    <cellStyle name="Total 3 2 4 13 2" xfId="45619" xr:uid="{00000000-0005-0000-0000-000037B20000}"/>
    <cellStyle name="Total 3 2 4 13 2 2" xfId="45620" xr:uid="{00000000-0005-0000-0000-000038B20000}"/>
    <cellStyle name="Total 3 2 4 13 3" xfId="45621" xr:uid="{00000000-0005-0000-0000-000039B20000}"/>
    <cellStyle name="Total 3 2 4 14" xfId="45622" xr:uid="{00000000-0005-0000-0000-00003AB20000}"/>
    <cellStyle name="Total 3 2 4 14 2" xfId="45623" xr:uid="{00000000-0005-0000-0000-00003BB20000}"/>
    <cellStyle name="Total 3 2 4 14 2 2" xfId="45624" xr:uid="{00000000-0005-0000-0000-00003CB20000}"/>
    <cellStyle name="Total 3 2 4 14 3" xfId="45625" xr:uid="{00000000-0005-0000-0000-00003DB20000}"/>
    <cellStyle name="Total 3 2 4 15" xfId="45626" xr:uid="{00000000-0005-0000-0000-00003EB20000}"/>
    <cellStyle name="Total 3 2 4 15 2" xfId="45627" xr:uid="{00000000-0005-0000-0000-00003FB20000}"/>
    <cellStyle name="Total 3 2 4 15 2 2" xfId="45628" xr:uid="{00000000-0005-0000-0000-000040B20000}"/>
    <cellStyle name="Total 3 2 4 15 3" xfId="45629" xr:uid="{00000000-0005-0000-0000-000041B20000}"/>
    <cellStyle name="Total 3 2 4 16" xfId="45630" xr:uid="{00000000-0005-0000-0000-000042B20000}"/>
    <cellStyle name="Total 3 2 4 16 2" xfId="45631" xr:uid="{00000000-0005-0000-0000-000043B20000}"/>
    <cellStyle name="Total 3 2 4 16 2 2" xfId="45632" xr:uid="{00000000-0005-0000-0000-000044B20000}"/>
    <cellStyle name="Total 3 2 4 16 3" xfId="45633" xr:uid="{00000000-0005-0000-0000-000045B20000}"/>
    <cellStyle name="Total 3 2 4 17" xfId="45634" xr:uid="{00000000-0005-0000-0000-000046B20000}"/>
    <cellStyle name="Total 3 2 4 17 2" xfId="45635" xr:uid="{00000000-0005-0000-0000-000047B20000}"/>
    <cellStyle name="Total 3 2 4 17 2 2" xfId="45636" xr:uid="{00000000-0005-0000-0000-000048B20000}"/>
    <cellStyle name="Total 3 2 4 17 3" xfId="45637" xr:uid="{00000000-0005-0000-0000-000049B20000}"/>
    <cellStyle name="Total 3 2 4 18" xfId="45638" xr:uid="{00000000-0005-0000-0000-00004AB20000}"/>
    <cellStyle name="Total 3 2 4 18 2" xfId="45639" xr:uid="{00000000-0005-0000-0000-00004BB20000}"/>
    <cellStyle name="Total 3 2 4 18 2 2" xfId="45640" xr:uid="{00000000-0005-0000-0000-00004CB20000}"/>
    <cellStyle name="Total 3 2 4 18 3" xfId="45641" xr:uid="{00000000-0005-0000-0000-00004DB20000}"/>
    <cellStyle name="Total 3 2 4 19" xfId="45642" xr:uid="{00000000-0005-0000-0000-00004EB20000}"/>
    <cellStyle name="Total 3 2 4 19 2" xfId="45643" xr:uid="{00000000-0005-0000-0000-00004FB20000}"/>
    <cellStyle name="Total 3 2 4 19 2 2" xfId="45644" xr:uid="{00000000-0005-0000-0000-000050B20000}"/>
    <cellStyle name="Total 3 2 4 19 3" xfId="45645" xr:uid="{00000000-0005-0000-0000-000051B20000}"/>
    <cellStyle name="Total 3 2 4 2" xfId="45646" xr:uid="{00000000-0005-0000-0000-000052B20000}"/>
    <cellStyle name="Total 3 2 4 2 10" xfId="45647" xr:uid="{00000000-0005-0000-0000-000053B20000}"/>
    <cellStyle name="Total 3 2 4 2 10 2" xfId="45648" xr:uid="{00000000-0005-0000-0000-000054B20000}"/>
    <cellStyle name="Total 3 2 4 2 10 2 2" xfId="45649" xr:uid="{00000000-0005-0000-0000-000055B20000}"/>
    <cellStyle name="Total 3 2 4 2 10 3" xfId="45650" xr:uid="{00000000-0005-0000-0000-000056B20000}"/>
    <cellStyle name="Total 3 2 4 2 11" xfId="45651" xr:uid="{00000000-0005-0000-0000-000057B20000}"/>
    <cellStyle name="Total 3 2 4 2 11 2" xfId="45652" xr:uid="{00000000-0005-0000-0000-000058B20000}"/>
    <cellStyle name="Total 3 2 4 2 11 2 2" xfId="45653" xr:uid="{00000000-0005-0000-0000-000059B20000}"/>
    <cellStyle name="Total 3 2 4 2 11 3" xfId="45654" xr:uid="{00000000-0005-0000-0000-00005AB20000}"/>
    <cellStyle name="Total 3 2 4 2 12" xfId="45655" xr:uid="{00000000-0005-0000-0000-00005BB20000}"/>
    <cellStyle name="Total 3 2 4 2 12 2" xfId="45656" xr:uid="{00000000-0005-0000-0000-00005CB20000}"/>
    <cellStyle name="Total 3 2 4 2 12 2 2" xfId="45657" xr:uid="{00000000-0005-0000-0000-00005DB20000}"/>
    <cellStyle name="Total 3 2 4 2 12 3" xfId="45658" xr:uid="{00000000-0005-0000-0000-00005EB20000}"/>
    <cellStyle name="Total 3 2 4 2 13" xfId="45659" xr:uid="{00000000-0005-0000-0000-00005FB20000}"/>
    <cellStyle name="Total 3 2 4 2 13 2" xfId="45660" xr:uid="{00000000-0005-0000-0000-000060B20000}"/>
    <cellStyle name="Total 3 2 4 2 13 2 2" xfId="45661" xr:uid="{00000000-0005-0000-0000-000061B20000}"/>
    <cellStyle name="Total 3 2 4 2 13 3" xfId="45662" xr:uid="{00000000-0005-0000-0000-000062B20000}"/>
    <cellStyle name="Total 3 2 4 2 14" xfId="45663" xr:uid="{00000000-0005-0000-0000-000063B20000}"/>
    <cellStyle name="Total 3 2 4 2 14 2" xfId="45664" xr:uid="{00000000-0005-0000-0000-000064B20000}"/>
    <cellStyle name="Total 3 2 4 2 14 2 2" xfId="45665" xr:uid="{00000000-0005-0000-0000-000065B20000}"/>
    <cellStyle name="Total 3 2 4 2 14 3" xfId="45666" xr:uid="{00000000-0005-0000-0000-000066B20000}"/>
    <cellStyle name="Total 3 2 4 2 15" xfId="45667" xr:uid="{00000000-0005-0000-0000-000067B20000}"/>
    <cellStyle name="Total 3 2 4 2 15 2" xfId="45668" xr:uid="{00000000-0005-0000-0000-000068B20000}"/>
    <cellStyle name="Total 3 2 4 2 15 2 2" xfId="45669" xr:uid="{00000000-0005-0000-0000-000069B20000}"/>
    <cellStyle name="Total 3 2 4 2 15 3" xfId="45670" xr:uid="{00000000-0005-0000-0000-00006AB20000}"/>
    <cellStyle name="Total 3 2 4 2 16" xfId="45671" xr:uid="{00000000-0005-0000-0000-00006BB20000}"/>
    <cellStyle name="Total 3 2 4 2 16 2" xfId="45672" xr:uid="{00000000-0005-0000-0000-00006CB20000}"/>
    <cellStyle name="Total 3 2 4 2 16 2 2" xfId="45673" xr:uid="{00000000-0005-0000-0000-00006DB20000}"/>
    <cellStyle name="Total 3 2 4 2 16 3" xfId="45674" xr:uid="{00000000-0005-0000-0000-00006EB20000}"/>
    <cellStyle name="Total 3 2 4 2 17" xfId="45675" xr:uid="{00000000-0005-0000-0000-00006FB20000}"/>
    <cellStyle name="Total 3 2 4 2 17 2" xfId="45676" xr:uid="{00000000-0005-0000-0000-000070B20000}"/>
    <cellStyle name="Total 3 2 4 2 17 2 2" xfId="45677" xr:uid="{00000000-0005-0000-0000-000071B20000}"/>
    <cellStyle name="Total 3 2 4 2 17 3" xfId="45678" xr:uid="{00000000-0005-0000-0000-000072B20000}"/>
    <cellStyle name="Total 3 2 4 2 18" xfId="45679" xr:uid="{00000000-0005-0000-0000-000073B20000}"/>
    <cellStyle name="Total 3 2 4 2 18 2" xfId="45680" xr:uid="{00000000-0005-0000-0000-000074B20000}"/>
    <cellStyle name="Total 3 2 4 2 18 2 2" xfId="45681" xr:uid="{00000000-0005-0000-0000-000075B20000}"/>
    <cellStyle name="Total 3 2 4 2 18 3" xfId="45682" xr:uid="{00000000-0005-0000-0000-000076B20000}"/>
    <cellStyle name="Total 3 2 4 2 19" xfId="45683" xr:uid="{00000000-0005-0000-0000-000077B20000}"/>
    <cellStyle name="Total 3 2 4 2 19 2" xfId="45684" xr:uid="{00000000-0005-0000-0000-000078B20000}"/>
    <cellStyle name="Total 3 2 4 2 19 2 2" xfId="45685" xr:uid="{00000000-0005-0000-0000-000079B20000}"/>
    <cellStyle name="Total 3 2 4 2 19 3" xfId="45686" xr:uid="{00000000-0005-0000-0000-00007AB20000}"/>
    <cellStyle name="Total 3 2 4 2 2" xfId="45687" xr:uid="{00000000-0005-0000-0000-00007BB20000}"/>
    <cellStyle name="Total 3 2 4 2 2 2" xfId="45688" xr:uid="{00000000-0005-0000-0000-00007CB20000}"/>
    <cellStyle name="Total 3 2 4 2 2 2 2" xfId="45689" xr:uid="{00000000-0005-0000-0000-00007DB20000}"/>
    <cellStyle name="Total 3 2 4 2 2 3" xfId="45690" xr:uid="{00000000-0005-0000-0000-00007EB20000}"/>
    <cellStyle name="Total 3 2 4 2 2 4" xfId="45691" xr:uid="{00000000-0005-0000-0000-00007FB20000}"/>
    <cellStyle name="Total 3 2 4 2 20" xfId="45692" xr:uid="{00000000-0005-0000-0000-000080B20000}"/>
    <cellStyle name="Total 3 2 4 2 20 2" xfId="45693" xr:uid="{00000000-0005-0000-0000-000081B20000}"/>
    <cellStyle name="Total 3 2 4 2 20 2 2" xfId="45694" xr:uid="{00000000-0005-0000-0000-000082B20000}"/>
    <cellStyle name="Total 3 2 4 2 20 3" xfId="45695" xr:uid="{00000000-0005-0000-0000-000083B20000}"/>
    <cellStyle name="Total 3 2 4 2 21" xfId="45696" xr:uid="{00000000-0005-0000-0000-000084B20000}"/>
    <cellStyle name="Total 3 2 4 2 21 2" xfId="45697" xr:uid="{00000000-0005-0000-0000-000085B20000}"/>
    <cellStyle name="Total 3 2 4 2 22" xfId="45698" xr:uid="{00000000-0005-0000-0000-000086B20000}"/>
    <cellStyle name="Total 3 2 4 2 23" xfId="45699" xr:uid="{00000000-0005-0000-0000-000087B20000}"/>
    <cellStyle name="Total 3 2 4 2 3" xfId="45700" xr:uid="{00000000-0005-0000-0000-000088B20000}"/>
    <cellStyle name="Total 3 2 4 2 3 2" xfId="45701" xr:uid="{00000000-0005-0000-0000-000089B20000}"/>
    <cellStyle name="Total 3 2 4 2 3 2 2" xfId="45702" xr:uid="{00000000-0005-0000-0000-00008AB20000}"/>
    <cellStyle name="Total 3 2 4 2 3 3" xfId="45703" xr:uid="{00000000-0005-0000-0000-00008BB20000}"/>
    <cellStyle name="Total 3 2 4 2 4" xfId="45704" xr:uid="{00000000-0005-0000-0000-00008CB20000}"/>
    <cellStyle name="Total 3 2 4 2 4 2" xfId="45705" xr:uid="{00000000-0005-0000-0000-00008DB20000}"/>
    <cellStyle name="Total 3 2 4 2 4 2 2" xfId="45706" xr:uid="{00000000-0005-0000-0000-00008EB20000}"/>
    <cellStyle name="Total 3 2 4 2 4 3" xfId="45707" xr:uid="{00000000-0005-0000-0000-00008FB20000}"/>
    <cellStyle name="Total 3 2 4 2 5" xfId="45708" xr:uid="{00000000-0005-0000-0000-000090B20000}"/>
    <cellStyle name="Total 3 2 4 2 5 2" xfId="45709" xr:uid="{00000000-0005-0000-0000-000091B20000}"/>
    <cellStyle name="Total 3 2 4 2 5 2 2" xfId="45710" xr:uid="{00000000-0005-0000-0000-000092B20000}"/>
    <cellStyle name="Total 3 2 4 2 5 3" xfId="45711" xr:uid="{00000000-0005-0000-0000-000093B20000}"/>
    <cellStyle name="Total 3 2 4 2 6" xfId="45712" xr:uid="{00000000-0005-0000-0000-000094B20000}"/>
    <cellStyle name="Total 3 2 4 2 6 2" xfId="45713" xr:uid="{00000000-0005-0000-0000-000095B20000}"/>
    <cellStyle name="Total 3 2 4 2 6 2 2" xfId="45714" xr:uid="{00000000-0005-0000-0000-000096B20000}"/>
    <cellStyle name="Total 3 2 4 2 6 3" xfId="45715" xr:uid="{00000000-0005-0000-0000-000097B20000}"/>
    <cellStyle name="Total 3 2 4 2 7" xfId="45716" xr:uid="{00000000-0005-0000-0000-000098B20000}"/>
    <cellStyle name="Total 3 2 4 2 7 2" xfId="45717" xr:uid="{00000000-0005-0000-0000-000099B20000}"/>
    <cellStyle name="Total 3 2 4 2 7 2 2" xfId="45718" xr:uid="{00000000-0005-0000-0000-00009AB20000}"/>
    <cellStyle name="Total 3 2 4 2 7 3" xfId="45719" xr:uid="{00000000-0005-0000-0000-00009BB20000}"/>
    <cellStyle name="Total 3 2 4 2 8" xfId="45720" xr:uid="{00000000-0005-0000-0000-00009CB20000}"/>
    <cellStyle name="Total 3 2 4 2 8 2" xfId="45721" xr:uid="{00000000-0005-0000-0000-00009DB20000}"/>
    <cellStyle name="Total 3 2 4 2 8 2 2" xfId="45722" xr:uid="{00000000-0005-0000-0000-00009EB20000}"/>
    <cellStyle name="Total 3 2 4 2 8 3" xfId="45723" xr:uid="{00000000-0005-0000-0000-00009FB20000}"/>
    <cellStyle name="Total 3 2 4 2 9" xfId="45724" xr:uid="{00000000-0005-0000-0000-0000A0B20000}"/>
    <cellStyle name="Total 3 2 4 2 9 2" xfId="45725" xr:uid="{00000000-0005-0000-0000-0000A1B20000}"/>
    <cellStyle name="Total 3 2 4 2 9 2 2" xfId="45726" xr:uid="{00000000-0005-0000-0000-0000A2B20000}"/>
    <cellStyle name="Total 3 2 4 2 9 3" xfId="45727" xr:uid="{00000000-0005-0000-0000-0000A3B20000}"/>
    <cellStyle name="Total 3 2 4 20" xfId="45728" xr:uid="{00000000-0005-0000-0000-0000A4B20000}"/>
    <cellStyle name="Total 3 2 4 20 2" xfId="45729" xr:uid="{00000000-0005-0000-0000-0000A5B20000}"/>
    <cellStyle name="Total 3 2 4 20 2 2" xfId="45730" xr:uid="{00000000-0005-0000-0000-0000A6B20000}"/>
    <cellStyle name="Total 3 2 4 20 3" xfId="45731" xr:uid="{00000000-0005-0000-0000-0000A7B20000}"/>
    <cellStyle name="Total 3 2 4 21" xfId="45732" xr:uid="{00000000-0005-0000-0000-0000A8B20000}"/>
    <cellStyle name="Total 3 2 4 21 2" xfId="45733" xr:uid="{00000000-0005-0000-0000-0000A9B20000}"/>
    <cellStyle name="Total 3 2 4 21 2 2" xfId="45734" xr:uid="{00000000-0005-0000-0000-0000AAB20000}"/>
    <cellStyle name="Total 3 2 4 21 3" xfId="45735" xr:uid="{00000000-0005-0000-0000-0000ABB20000}"/>
    <cellStyle name="Total 3 2 4 22" xfId="45736" xr:uid="{00000000-0005-0000-0000-0000ACB20000}"/>
    <cellStyle name="Total 3 2 4 22 2" xfId="45737" xr:uid="{00000000-0005-0000-0000-0000ADB20000}"/>
    <cellStyle name="Total 3 2 4 23" xfId="45738" xr:uid="{00000000-0005-0000-0000-0000AEB20000}"/>
    <cellStyle name="Total 3 2 4 24" xfId="45739" xr:uid="{00000000-0005-0000-0000-0000AFB20000}"/>
    <cellStyle name="Total 3 2 4 3" xfId="45740" xr:uid="{00000000-0005-0000-0000-0000B0B20000}"/>
    <cellStyle name="Total 3 2 4 3 2" xfId="45741" xr:uid="{00000000-0005-0000-0000-0000B1B20000}"/>
    <cellStyle name="Total 3 2 4 3 2 2" xfId="45742" xr:uid="{00000000-0005-0000-0000-0000B2B20000}"/>
    <cellStyle name="Total 3 2 4 3 3" xfId="45743" xr:uid="{00000000-0005-0000-0000-0000B3B20000}"/>
    <cellStyle name="Total 3 2 4 3 4" xfId="45744" xr:uid="{00000000-0005-0000-0000-0000B4B20000}"/>
    <cellStyle name="Total 3 2 4 4" xfId="45745" xr:uid="{00000000-0005-0000-0000-0000B5B20000}"/>
    <cellStyle name="Total 3 2 4 4 2" xfId="45746" xr:uid="{00000000-0005-0000-0000-0000B6B20000}"/>
    <cellStyle name="Total 3 2 4 4 2 2" xfId="45747" xr:uid="{00000000-0005-0000-0000-0000B7B20000}"/>
    <cellStyle name="Total 3 2 4 4 3" xfId="45748" xr:uid="{00000000-0005-0000-0000-0000B8B20000}"/>
    <cellStyle name="Total 3 2 4 4 4" xfId="45749" xr:uid="{00000000-0005-0000-0000-0000B9B20000}"/>
    <cellStyle name="Total 3 2 4 5" xfId="45750" xr:uid="{00000000-0005-0000-0000-0000BAB20000}"/>
    <cellStyle name="Total 3 2 4 5 2" xfId="45751" xr:uid="{00000000-0005-0000-0000-0000BBB20000}"/>
    <cellStyle name="Total 3 2 4 5 2 2" xfId="45752" xr:uid="{00000000-0005-0000-0000-0000BCB20000}"/>
    <cellStyle name="Total 3 2 4 5 3" xfId="45753" xr:uid="{00000000-0005-0000-0000-0000BDB20000}"/>
    <cellStyle name="Total 3 2 4 6" xfId="45754" xr:uid="{00000000-0005-0000-0000-0000BEB20000}"/>
    <cellStyle name="Total 3 2 4 6 2" xfId="45755" xr:uid="{00000000-0005-0000-0000-0000BFB20000}"/>
    <cellStyle name="Total 3 2 4 6 2 2" xfId="45756" xr:uid="{00000000-0005-0000-0000-0000C0B20000}"/>
    <cellStyle name="Total 3 2 4 6 3" xfId="45757" xr:uid="{00000000-0005-0000-0000-0000C1B20000}"/>
    <cellStyle name="Total 3 2 4 7" xfId="45758" xr:uid="{00000000-0005-0000-0000-0000C2B20000}"/>
    <cellStyle name="Total 3 2 4 7 2" xfId="45759" xr:uid="{00000000-0005-0000-0000-0000C3B20000}"/>
    <cellStyle name="Total 3 2 4 7 2 2" xfId="45760" xr:uid="{00000000-0005-0000-0000-0000C4B20000}"/>
    <cellStyle name="Total 3 2 4 7 3" xfId="45761" xr:uid="{00000000-0005-0000-0000-0000C5B20000}"/>
    <cellStyle name="Total 3 2 4 8" xfId="45762" xr:uid="{00000000-0005-0000-0000-0000C6B20000}"/>
    <cellStyle name="Total 3 2 4 8 2" xfId="45763" xr:uid="{00000000-0005-0000-0000-0000C7B20000}"/>
    <cellStyle name="Total 3 2 4 8 2 2" xfId="45764" xr:uid="{00000000-0005-0000-0000-0000C8B20000}"/>
    <cellStyle name="Total 3 2 4 8 3" xfId="45765" xr:uid="{00000000-0005-0000-0000-0000C9B20000}"/>
    <cellStyle name="Total 3 2 4 9" xfId="45766" xr:uid="{00000000-0005-0000-0000-0000CAB20000}"/>
    <cellStyle name="Total 3 2 4 9 2" xfId="45767" xr:uid="{00000000-0005-0000-0000-0000CBB20000}"/>
    <cellStyle name="Total 3 2 4 9 2 2" xfId="45768" xr:uid="{00000000-0005-0000-0000-0000CCB20000}"/>
    <cellStyle name="Total 3 2 4 9 3" xfId="45769" xr:uid="{00000000-0005-0000-0000-0000CDB20000}"/>
    <cellStyle name="Total 3 2 5" xfId="45770" xr:uid="{00000000-0005-0000-0000-0000CEB20000}"/>
    <cellStyle name="Total 3 2 5 10" xfId="45771" xr:uid="{00000000-0005-0000-0000-0000CFB20000}"/>
    <cellStyle name="Total 3 2 5 10 2" xfId="45772" xr:uid="{00000000-0005-0000-0000-0000D0B20000}"/>
    <cellStyle name="Total 3 2 5 10 2 2" xfId="45773" xr:uid="{00000000-0005-0000-0000-0000D1B20000}"/>
    <cellStyle name="Total 3 2 5 10 3" xfId="45774" xr:uid="{00000000-0005-0000-0000-0000D2B20000}"/>
    <cellStyle name="Total 3 2 5 11" xfId="45775" xr:uid="{00000000-0005-0000-0000-0000D3B20000}"/>
    <cellStyle name="Total 3 2 5 11 2" xfId="45776" xr:uid="{00000000-0005-0000-0000-0000D4B20000}"/>
    <cellStyle name="Total 3 2 5 11 2 2" xfId="45777" xr:uid="{00000000-0005-0000-0000-0000D5B20000}"/>
    <cellStyle name="Total 3 2 5 11 3" xfId="45778" xr:uid="{00000000-0005-0000-0000-0000D6B20000}"/>
    <cellStyle name="Total 3 2 5 12" xfId="45779" xr:uid="{00000000-0005-0000-0000-0000D7B20000}"/>
    <cellStyle name="Total 3 2 5 12 2" xfId="45780" xr:uid="{00000000-0005-0000-0000-0000D8B20000}"/>
    <cellStyle name="Total 3 2 5 12 2 2" xfId="45781" xr:uid="{00000000-0005-0000-0000-0000D9B20000}"/>
    <cellStyle name="Total 3 2 5 12 3" xfId="45782" xr:uid="{00000000-0005-0000-0000-0000DAB20000}"/>
    <cellStyle name="Total 3 2 5 13" xfId="45783" xr:uid="{00000000-0005-0000-0000-0000DBB20000}"/>
    <cellStyle name="Total 3 2 5 13 2" xfId="45784" xr:uid="{00000000-0005-0000-0000-0000DCB20000}"/>
    <cellStyle name="Total 3 2 5 13 2 2" xfId="45785" xr:uid="{00000000-0005-0000-0000-0000DDB20000}"/>
    <cellStyle name="Total 3 2 5 13 3" xfId="45786" xr:uid="{00000000-0005-0000-0000-0000DEB20000}"/>
    <cellStyle name="Total 3 2 5 14" xfId="45787" xr:uid="{00000000-0005-0000-0000-0000DFB20000}"/>
    <cellStyle name="Total 3 2 5 14 2" xfId="45788" xr:uid="{00000000-0005-0000-0000-0000E0B20000}"/>
    <cellStyle name="Total 3 2 5 14 2 2" xfId="45789" xr:uid="{00000000-0005-0000-0000-0000E1B20000}"/>
    <cellStyle name="Total 3 2 5 14 3" xfId="45790" xr:uid="{00000000-0005-0000-0000-0000E2B20000}"/>
    <cellStyle name="Total 3 2 5 15" xfId="45791" xr:uid="{00000000-0005-0000-0000-0000E3B20000}"/>
    <cellStyle name="Total 3 2 5 15 2" xfId="45792" xr:uid="{00000000-0005-0000-0000-0000E4B20000}"/>
    <cellStyle name="Total 3 2 5 15 2 2" xfId="45793" xr:uid="{00000000-0005-0000-0000-0000E5B20000}"/>
    <cellStyle name="Total 3 2 5 15 3" xfId="45794" xr:uid="{00000000-0005-0000-0000-0000E6B20000}"/>
    <cellStyle name="Total 3 2 5 16" xfId="45795" xr:uid="{00000000-0005-0000-0000-0000E7B20000}"/>
    <cellStyle name="Total 3 2 5 16 2" xfId="45796" xr:uid="{00000000-0005-0000-0000-0000E8B20000}"/>
    <cellStyle name="Total 3 2 5 16 2 2" xfId="45797" xr:uid="{00000000-0005-0000-0000-0000E9B20000}"/>
    <cellStyle name="Total 3 2 5 16 3" xfId="45798" xr:uid="{00000000-0005-0000-0000-0000EAB20000}"/>
    <cellStyle name="Total 3 2 5 17" xfId="45799" xr:uid="{00000000-0005-0000-0000-0000EBB20000}"/>
    <cellStyle name="Total 3 2 5 17 2" xfId="45800" xr:uid="{00000000-0005-0000-0000-0000ECB20000}"/>
    <cellStyle name="Total 3 2 5 17 2 2" xfId="45801" xr:uid="{00000000-0005-0000-0000-0000EDB20000}"/>
    <cellStyle name="Total 3 2 5 17 3" xfId="45802" xr:uid="{00000000-0005-0000-0000-0000EEB20000}"/>
    <cellStyle name="Total 3 2 5 18" xfId="45803" xr:uid="{00000000-0005-0000-0000-0000EFB20000}"/>
    <cellStyle name="Total 3 2 5 18 2" xfId="45804" xr:uid="{00000000-0005-0000-0000-0000F0B20000}"/>
    <cellStyle name="Total 3 2 5 18 2 2" xfId="45805" xr:uid="{00000000-0005-0000-0000-0000F1B20000}"/>
    <cellStyle name="Total 3 2 5 18 3" xfId="45806" xr:uid="{00000000-0005-0000-0000-0000F2B20000}"/>
    <cellStyle name="Total 3 2 5 19" xfId="45807" xr:uid="{00000000-0005-0000-0000-0000F3B20000}"/>
    <cellStyle name="Total 3 2 5 19 2" xfId="45808" xr:uid="{00000000-0005-0000-0000-0000F4B20000}"/>
    <cellStyle name="Total 3 2 5 19 2 2" xfId="45809" xr:uid="{00000000-0005-0000-0000-0000F5B20000}"/>
    <cellStyle name="Total 3 2 5 19 3" xfId="45810" xr:uid="{00000000-0005-0000-0000-0000F6B20000}"/>
    <cellStyle name="Total 3 2 5 2" xfId="45811" xr:uid="{00000000-0005-0000-0000-0000F7B20000}"/>
    <cellStyle name="Total 3 2 5 2 2" xfId="45812" xr:uid="{00000000-0005-0000-0000-0000F8B20000}"/>
    <cellStyle name="Total 3 2 5 2 2 2" xfId="45813" xr:uid="{00000000-0005-0000-0000-0000F9B20000}"/>
    <cellStyle name="Total 3 2 5 2 3" xfId="45814" xr:uid="{00000000-0005-0000-0000-0000FAB20000}"/>
    <cellStyle name="Total 3 2 5 2 4" xfId="45815" xr:uid="{00000000-0005-0000-0000-0000FBB20000}"/>
    <cellStyle name="Total 3 2 5 20" xfId="45816" xr:uid="{00000000-0005-0000-0000-0000FCB20000}"/>
    <cellStyle name="Total 3 2 5 20 2" xfId="45817" xr:uid="{00000000-0005-0000-0000-0000FDB20000}"/>
    <cellStyle name="Total 3 2 5 20 2 2" xfId="45818" xr:uid="{00000000-0005-0000-0000-0000FEB20000}"/>
    <cellStyle name="Total 3 2 5 20 3" xfId="45819" xr:uid="{00000000-0005-0000-0000-0000FFB20000}"/>
    <cellStyle name="Total 3 2 5 21" xfId="45820" xr:uid="{00000000-0005-0000-0000-000000B30000}"/>
    <cellStyle name="Total 3 2 5 21 2" xfId="45821" xr:uid="{00000000-0005-0000-0000-000001B30000}"/>
    <cellStyle name="Total 3 2 5 22" xfId="45822" xr:uid="{00000000-0005-0000-0000-000002B30000}"/>
    <cellStyle name="Total 3 2 5 23" xfId="45823" xr:uid="{00000000-0005-0000-0000-000003B30000}"/>
    <cellStyle name="Total 3 2 5 3" xfId="45824" xr:uid="{00000000-0005-0000-0000-000004B30000}"/>
    <cellStyle name="Total 3 2 5 3 2" xfId="45825" xr:uid="{00000000-0005-0000-0000-000005B30000}"/>
    <cellStyle name="Total 3 2 5 3 2 2" xfId="45826" xr:uid="{00000000-0005-0000-0000-000006B30000}"/>
    <cellStyle name="Total 3 2 5 3 3" xfId="45827" xr:uid="{00000000-0005-0000-0000-000007B30000}"/>
    <cellStyle name="Total 3 2 5 4" xfId="45828" xr:uid="{00000000-0005-0000-0000-000008B30000}"/>
    <cellStyle name="Total 3 2 5 4 2" xfId="45829" xr:uid="{00000000-0005-0000-0000-000009B30000}"/>
    <cellStyle name="Total 3 2 5 4 2 2" xfId="45830" xr:uid="{00000000-0005-0000-0000-00000AB30000}"/>
    <cellStyle name="Total 3 2 5 4 3" xfId="45831" xr:uid="{00000000-0005-0000-0000-00000BB30000}"/>
    <cellStyle name="Total 3 2 5 5" xfId="45832" xr:uid="{00000000-0005-0000-0000-00000CB30000}"/>
    <cellStyle name="Total 3 2 5 5 2" xfId="45833" xr:uid="{00000000-0005-0000-0000-00000DB30000}"/>
    <cellStyle name="Total 3 2 5 5 2 2" xfId="45834" xr:uid="{00000000-0005-0000-0000-00000EB30000}"/>
    <cellStyle name="Total 3 2 5 5 3" xfId="45835" xr:uid="{00000000-0005-0000-0000-00000FB30000}"/>
    <cellStyle name="Total 3 2 5 6" xfId="45836" xr:uid="{00000000-0005-0000-0000-000010B30000}"/>
    <cellStyle name="Total 3 2 5 6 2" xfId="45837" xr:uid="{00000000-0005-0000-0000-000011B30000}"/>
    <cellStyle name="Total 3 2 5 6 2 2" xfId="45838" xr:uid="{00000000-0005-0000-0000-000012B30000}"/>
    <cellStyle name="Total 3 2 5 6 3" xfId="45839" xr:uid="{00000000-0005-0000-0000-000013B30000}"/>
    <cellStyle name="Total 3 2 5 7" xfId="45840" xr:uid="{00000000-0005-0000-0000-000014B30000}"/>
    <cellStyle name="Total 3 2 5 7 2" xfId="45841" xr:uid="{00000000-0005-0000-0000-000015B30000}"/>
    <cellStyle name="Total 3 2 5 7 2 2" xfId="45842" xr:uid="{00000000-0005-0000-0000-000016B30000}"/>
    <cellStyle name="Total 3 2 5 7 3" xfId="45843" xr:uid="{00000000-0005-0000-0000-000017B30000}"/>
    <cellStyle name="Total 3 2 5 8" xfId="45844" xr:uid="{00000000-0005-0000-0000-000018B30000}"/>
    <cellStyle name="Total 3 2 5 8 2" xfId="45845" xr:uid="{00000000-0005-0000-0000-000019B30000}"/>
    <cellStyle name="Total 3 2 5 8 2 2" xfId="45846" xr:uid="{00000000-0005-0000-0000-00001AB30000}"/>
    <cellStyle name="Total 3 2 5 8 3" xfId="45847" xr:uid="{00000000-0005-0000-0000-00001BB30000}"/>
    <cellStyle name="Total 3 2 5 9" xfId="45848" xr:uid="{00000000-0005-0000-0000-00001CB30000}"/>
    <cellStyle name="Total 3 2 5 9 2" xfId="45849" xr:uid="{00000000-0005-0000-0000-00001DB30000}"/>
    <cellStyle name="Total 3 2 5 9 2 2" xfId="45850" xr:uid="{00000000-0005-0000-0000-00001EB30000}"/>
    <cellStyle name="Total 3 2 5 9 3" xfId="45851" xr:uid="{00000000-0005-0000-0000-00001FB30000}"/>
    <cellStyle name="Total 3 2 6" xfId="45852" xr:uid="{00000000-0005-0000-0000-000020B30000}"/>
    <cellStyle name="Total 3 2 6 2" xfId="45853" xr:uid="{00000000-0005-0000-0000-000021B30000}"/>
    <cellStyle name="Total 3 2 6 2 2" xfId="45854" xr:uid="{00000000-0005-0000-0000-000022B30000}"/>
    <cellStyle name="Total 3 2 6 3" xfId="45855" xr:uid="{00000000-0005-0000-0000-000023B30000}"/>
    <cellStyle name="Total 3 2 6 4" xfId="45856" xr:uid="{00000000-0005-0000-0000-000024B30000}"/>
    <cellStyle name="Total 3 2 7" xfId="45857" xr:uid="{00000000-0005-0000-0000-000025B30000}"/>
    <cellStyle name="Total 3 2 7 2" xfId="45858" xr:uid="{00000000-0005-0000-0000-000026B30000}"/>
    <cellStyle name="Total 3 2 7 2 2" xfId="45859" xr:uid="{00000000-0005-0000-0000-000027B30000}"/>
    <cellStyle name="Total 3 2 7 3" xfId="45860" xr:uid="{00000000-0005-0000-0000-000028B30000}"/>
    <cellStyle name="Total 3 2 8" xfId="45861" xr:uid="{00000000-0005-0000-0000-000029B30000}"/>
    <cellStyle name="Total 3 2 8 2" xfId="45862" xr:uid="{00000000-0005-0000-0000-00002AB30000}"/>
    <cellStyle name="Total 3 2 8 2 2" xfId="45863" xr:uid="{00000000-0005-0000-0000-00002BB30000}"/>
    <cellStyle name="Total 3 2 8 3" xfId="45864" xr:uid="{00000000-0005-0000-0000-00002CB30000}"/>
    <cellStyle name="Total 3 2 9" xfId="45865" xr:uid="{00000000-0005-0000-0000-00002DB30000}"/>
    <cellStyle name="Total 3 2 9 2" xfId="45866" xr:uid="{00000000-0005-0000-0000-00002EB30000}"/>
    <cellStyle name="Total 3 2 9 2 2" xfId="45867" xr:uid="{00000000-0005-0000-0000-00002FB30000}"/>
    <cellStyle name="Total 3 2 9 3" xfId="45868" xr:uid="{00000000-0005-0000-0000-000030B30000}"/>
    <cellStyle name="Total 3 20" xfId="45869" xr:uid="{00000000-0005-0000-0000-000031B30000}"/>
    <cellStyle name="Total 3 20 2" xfId="45870" xr:uid="{00000000-0005-0000-0000-000032B30000}"/>
    <cellStyle name="Total 3 20 2 2" xfId="45871" xr:uid="{00000000-0005-0000-0000-000033B30000}"/>
    <cellStyle name="Total 3 20 3" xfId="45872" xr:uid="{00000000-0005-0000-0000-000034B30000}"/>
    <cellStyle name="Total 3 21" xfId="45873" xr:uid="{00000000-0005-0000-0000-000035B30000}"/>
    <cellStyle name="Total 3 21 2" xfId="45874" xr:uid="{00000000-0005-0000-0000-000036B30000}"/>
    <cellStyle name="Total 3 21 2 2" xfId="45875" xr:uid="{00000000-0005-0000-0000-000037B30000}"/>
    <cellStyle name="Total 3 21 3" xfId="45876" xr:uid="{00000000-0005-0000-0000-000038B30000}"/>
    <cellStyle name="Total 3 22" xfId="45877" xr:uid="{00000000-0005-0000-0000-000039B30000}"/>
    <cellStyle name="Total 3 22 2" xfId="45878" xr:uid="{00000000-0005-0000-0000-00003AB30000}"/>
    <cellStyle name="Total 3 23" xfId="45879" xr:uid="{00000000-0005-0000-0000-00003BB30000}"/>
    <cellStyle name="Total 3 24" xfId="45880" xr:uid="{00000000-0005-0000-0000-00003CB30000}"/>
    <cellStyle name="Total 3 25" xfId="45881" xr:uid="{00000000-0005-0000-0000-00003DB30000}"/>
    <cellStyle name="Total 3 26" xfId="45882" xr:uid="{00000000-0005-0000-0000-00003EB30000}"/>
    <cellStyle name="Total 3 27" xfId="45883" xr:uid="{00000000-0005-0000-0000-00003FB30000}"/>
    <cellStyle name="Total 3 3" xfId="45884" xr:uid="{00000000-0005-0000-0000-000040B30000}"/>
    <cellStyle name="Total 3 3 10" xfId="45885" xr:uid="{00000000-0005-0000-0000-000041B30000}"/>
    <cellStyle name="Total 3 3 10 2" xfId="45886" xr:uid="{00000000-0005-0000-0000-000042B30000}"/>
    <cellStyle name="Total 3 3 10 2 2" xfId="45887" xr:uid="{00000000-0005-0000-0000-000043B30000}"/>
    <cellStyle name="Total 3 3 10 3" xfId="45888" xr:uid="{00000000-0005-0000-0000-000044B30000}"/>
    <cellStyle name="Total 3 3 11" xfId="45889" xr:uid="{00000000-0005-0000-0000-000045B30000}"/>
    <cellStyle name="Total 3 3 11 2" xfId="45890" xr:uid="{00000000-0005-0000-0000-000046B30000}"/>
    <cellStyle name="Total 3 3 11 2 2" xfId="45891" xr:uid="{00000000-0005-0000-0000-000047B30000}"/>
    <cellStyle name="Total 3 3 11 3" xfId="45892" xr:uid="{00000000-0005-0000-0000-000048B30000}"/>
    <cellStyle name="Total 3 3 12" xfId="45893" xr:uid="{00000000-0005-0000-0000-000049B30000}"/>
    <cellStyle name="Total 3 3 12 2" xfId="45894" xr:uid="{00000000-0005-0000-0000-00004AB30000}"/>
    <cellStyle name="Total 3 3 12 2 2" xfId="45895" xr:uid="{00000000-0005-0000-0000-00004BB30000}"/>
    <cellStyle name="Total 3 3 12 3" xfId="45896" xr:uid="{00000000-0005-0000-0000-00004CB30000}"/>
    <cellStyle name="Total 3 3 13" xfId="45897" xr:uid="{00000000-0005-0000-0000-00004DB30000}"/>
    <cellStyle name="Total 3 3 13 2" xfId="45898" xr:uid="{00000000-0005-0000-0000-00004EB30000}"/>
    <cellStyle name="Total 3 3 13 2 2" xfId="45899" xr:uid="{00000000-0005-0000-0000-00004FB30000}"/>
    <cellStyle name="Total 3 3 13 3" xfId="45900" xr:uid="{00000000-0005-0000-0000-000050B30000}"/>
    <cellStyle name="Total 3 3 14" xfId="45901" xr:uid="{00000000-0005-0000-0000-000051B30000}"/>
    <cellStyle name="Total 3 3 14 2" xfId="45902" xr:uid="{00000000-0005-0000-0000-000052B30000}"/>
    <cellStyle name="Total 3 3 14 2 2" xfId="45903" xr:uid="{00000000-0005-0000-0000-000053B30000}"/>
    <cellStyle name="Total 3 3 14 3" xfId="45904" xr:uid="{00000000-0005-0000-0000-000054B30000}"/>
    <cellStyle name="Total 3 3 15" xfId="45905" xr:uid="{00000000-0005-0000-0000-000055B30000}"/>
    <cellStyle name="Total 3 3 15 2" xfId="45906" xr:uid="{00000000-0005-0000-0000-000056B30000}"/>
    <cellStyle name="Total 3 3 15 2 2" xfId="45907" xr:uid="{00000000-0005-0000-0000-000057B30000}"/>
    <cellStyle name="Total 3 3 15 3" xfId="45908" xr:uid="{00000000-0005-0000-0000-000058B30000}"/>
    <cellStyle name="Total 3 3 16" xfId="45909" xr:uid="{00000000-0005-0000-0000-000059B30000}"/>
    <cellStyle name="Total 3 3 16 2" xfId="45910" xr:uid="{00000000-0005-0000-0000-00005AB30000}"/>
    <cellStyle name="Total 3 3 16 2 2" xfId="45911" xr:uid="{00000000-0005-0000-0000-00005BB30000}"/>
    <cellStyle name="Total 3 3 16 3" xfId="45912" xr:uid="{00000000-0005-0000-0000-00005CB30000}"/>
    <cellStyle name="Total 3 3 17" xfId="45913" xr:uid="{00000000-0005-0000-0000-00005DB30000}"/>
    <cellStyle name="Total 3 3 17 2" xfId="45914" xr:uid="{00000000-0005-0000-0000-00005EB30000}"/>
    <cellStyle name="Total 3 3 17 2 2" xfId="45915" xr:uid="{00000000-0005-0000-0000-00005FB30000}"/>
    <cellStyle name="Total 3 3 17 3" xfId="45916" xr:uid="{00000000-0005-0000-0000-000060B30000}"/>
    <cellStyle name="Total 3 3 18" xfId="45917" xr:uid="{00000000-0005-0000-0000-000061B30000}"/>
    <cellStyle name="Total 3 3 18 2" xfId="45918" xr:uid="{00000000-0005-0000-0000-000062B30000}"/>
    <cellStyle name="Total 3 3 19" xfId="45919" xr:uid="{00000000-0005-0000-0000-000063B30000}"/>
    <cellStyle name="Total 3 3 2" xfId="45920" xr:uid="{00000000-0005-0000-0000-000064B30000}"/>
    <cellStyle name="Total 3 3 2 10" xfId="45921" xr:uid="{00000000-0005-0000-0000-000065B30000}"/>
    <cellStyle name="Total 3 3 2 10 2" xfId="45922" xr:uid="{00000000-0005-0000-0000-000066B30000}"/>
    <cellStyle name="Total 3 3 2 10 2 2" xfId="45923" xr:uid="{00000000-0005-0000-0000-000067B30000}"/>
    <cellStyle name="Total 3 3 2 10 3" xfId="45924" xr:uid="{00000000-0005-0000-0000-000068B30000}"/>
    <cellStyle name="Total 3 3 2 11" xfId="45925" xr:uid="{00000000-0005-0000-0000-000069B30000}"/>
    <cellStyle name="Total 3 3 2 11 2" xfId="45926" xr:uid="{00000000-0005-0000-0000-00006AB30000}"/>
    <cellStyle name="Total 3 3 2 11 2 2" xfId="45927" xr:uid="{00000000-0005-0000-0000-00006BB30000}"/>
    <cellStyle name="Total 3 3 2 11 3" xfId="45928" xr:uid="{00000000-0005-0000-0000-00006CB30000}"/>
    <cellStyle name="Total 3 3 2 12" xfId="45929" xr:uid="{00000000-0005-0000-0000-00006DB30000}"/>
    <cellStyle name="Total 3 3 2 12 2" xfId="45930" xr:uid="{00000000-0005-0000-0000-00006EB30000}"/>
    <cellStyle name="Total 3 3 2 12 2 2" xfId="45931" xr:uid="{00000000-0005-0000-0000-00006FB30000}"/>
    <cellStyle name="Total 3 3 2 12 3" xfId="45932" xr:uid="{00000000-0005-0000-0000-000070B30000}"/>
    <cellStyle name="Total 3 3 2 13" xfId="45933" xr:uid="{00000000-0005-0000-0000-000071B30000}"/>
    <cellStyle name="Total 3 3 2 13 2" xfId="45934" xr:uid="{00000000-0005-0000-0000-000072B30000}"/>
    <cellStyle name="Total 3 3 2 13 2 2" xfId="45935" xr:uid="{00000000-0005-0000-0000-000073B30000}"/>
    <cellStyle name="Total 3 3 2 13 3" xfId="45936" xr:uid="{00000000-0005-0000-0000-000074B30000}"/>
    <cellStyle name="Total 3 3 2 14" xfId="45937" xr:uid="{00000000-0005-0000-0000-000075B30000}"/>
    <cellStyle name="Total 3 3 2 14 2" xfId="45938" xr:uid="{00000000-0005-0000-0000-000076B30000}"/>
    <cellStyle name="Total 3 3 2 14 2 2" xfId="45939" xr:uid="{00000000-0005-0000-0000-000077B30000}"/>
    <cellStyle name="Total 3 3 2 14 3" xfId="45940" xr:uid="{00000000-0005-0000-0000-000078B30000}"/>
    <cellStyle name="Total 3 3 2 15" xfId="45941" xr:uid="{00000000-0005-0000-0000-000079B30000}"/>
    <cellStyle name="Total 3 3 2 15 2" xfId="45942" xr:uid="{00000000-0005-0000-0000-00007AB30000}"/>
    <cellStyle name="Total 3 3 2 15 2 2" xfId="45943" xr:uid="{00000000-0005-0000-0000-00007BB30000}"/>
    <cellStyle name="Total 3 3 2 15 3" xfId="45944" xr:uid="{00000000-0005-0000-0000-00007CB30000}"/>
    <cellStyle name="Total 3 3 2 16" xfId="45945" xr:uid="{00000000-0005-0000-0000-00007DB30000}"/>
    <cellStyle name="Total 3 3 2 16 2" xfId="45946" xr:uid="{00000000-0005-0000-0000-00007EB30000}"/>
    <cellStyle name="Total 3 3 2 16 2 2" xfId="45947" xr:uid="{00000000-0005-0000-0000-00007FB30000}"/>
    <cellStyle name="Total 3 3 2 16 3" xfId="45948" xr:uid="{00000000-0005-0000-0000-000080B30000}"/>
    <cellStyle name="Total 3 3 2 17" xfId="45949" xr:uid="{00000000-0005-0000-0000-000081B30000}"/>
    <cellStyle name="Total 3 3 2 17 2" xfId="45950" xr:uid="{00000000-0005-0000-0000-000082B30000}"/>
    <cellStyle name="Total 3 3 2 17 2 2" xfId="45951" xr:uid="{00000000-0005-0000-0000-000083B30000}"/>
    <cellStyle name="Total 3 3 2 17 3" xfId="45952" xr:uid="{00000000-0005-0000-0000-000084B30000}"/>
    <cellStyle name="Total 3 3 2 18" xfId="45953" xr:uid="{00000000-0005-0000-0000-000085B30000}"/>
    <cellStyle name="Total 3 3 2 18 2" xfId="45954" xr:uid="{00000000-0005-0000-0000-000086B30000}"/>
    <cellStyle name="Total 3 3 2 18 2 2" xfId="45955" xr:uid="{00000000-0005-0000-0000-000087B30000}"/>
    <cellStyle name="Total 3 3 2 18 3" xfId="45956" xr:uid="{00000000-0005-0000-0000-000088B30000}"/>
    <cellStyle name="Total 3 3 2 19" xfId="45957" xr:uid="{00000000-0005-0000-0000-000089B30000}"/>
    <cellStyle name="Total 3 3 2 19 2" xfId="45958" xr:uid="{00000000-0005-0000-0000-00008AB30000}"/>
    <cellStyle name="Total 3 3 2 19 2 2" xfId="45959" xr:uid="{00000000-0005-0000-0000-00008BB30000}"/>
    <cellStyle name="Total 3 3 2 19 3" xfId="45960" xr:uid="{00000000-0005-0000-0000-00008CB30000}"/>
    <cellStyle name="Total 3 3 2 2" xfId="45961" xr:uid="{00000000-0005-0000-0000-00008DB30000}"/>
    <cellStyle name="Total 3 3 2 2 2" xfId="45962" xr:uid="{00000000-0005-0000-0000-00008EB30000}"/>
    <cellStyle name="Total 3 3 2 2 2 2" xfId="45963" xr:uid="{00000000-0005-0000-0000-00008FB30000}"/>
    <cellStyle name="Total 3 3 2 2 2 2 2" xfId="45964" xr:uid="{00000000-0005-0000-0000-000090B30000}"/>
    <cellStyle name="Total 3 3 2 2 2 3" xfId="45965" xr:uid="{00000000-0005-0000-0000-000091B30000}"/>
    <cellStyle name="Total 3 3 2 2 2 4" xfId="45966" xr:uid="{00000000-0005-0000-0000-000092B30000}"/>
    <cellStyle name="Total 3 3 2 2 3" xfId="45967" xr:uid="{00000000-0005-0000-0000-000093B30000}"/>
    <cellStyle name="Total 3 3 2 2 3 2" xfId="45968" xr:uid="{00000000-0005-0000-0000-000094B30000}"/>
    <cellStyle name="Total 3 3 2 2 4" xfId="45969" xr:uid="{00000000-0005-0000-0000-000095B30000}"/>
    <cellStyle name="Total 3 3 2 2 5" xfId="45970" xr:uid="{00000000-0005-0000-0000-000096B30000}"/>
    <cellStyle name="Total 3 3 2 20" xfId="45971" xr:uid="{00000000-0005-0000-0000-000097B30000}"/>
    <cellStyle name="Total 3 3 2 20 2" xfId="45972" xr:uid="{00000000-0005-0000-0000-000098B30000}"/>
    <cellStyle name="Total 3 3 2 20 2 2" xfId="45973" xr:uid="{00000000-0005-0000-0000-000099B30000}"/>
    <cellStyle name="Total 3 3 2 20 3" xfId="45974" xr:uid="{00000000-0005-0000-0000-00009AB30000}"/>
    <cellStyle name="Total 3 3 2 21" xfId="45975" xr:uid="{00000000-0005-0000-0000-00009BB30000}"/>
    <cellStyle name="Total 3 3 2 21 2" xfId="45976" xr:uid="{00000000-0005-0000-0000-00009CB30000}"/>
    <cellStyle name="Total 3 3 2 22" xfId="45977" xr:uid="{00000000-0005-0000-0000-00009DB30000}"/>
    <cellStyle name="Total 3 3 2 23" xfId="45978" xr:uid="{00000000-0005-0000-0000-00009EB30000}"/>
    <cellStyle name="Total 3 3 2 3" xfId="45979" xr:uid="{00000000-0005-0000-0000-00009FB30000}"/>
    <cellStyle name="Total 3 3 2 3 2" xfId="45980" xr:uid="{00000000-0005-0000-0000-0000A0B30000}"/>
    <cellStyle name="Total 3 3 2 3 2 2" xfId="45981" xr:uid="{00000000-0005-0000-0000-0000A1B30000}"/>
    <cellStyle name="Total 3 3 2 3 2 3" xfId="45982" xr:uid="{00000000-0005-0000-0000-0000A2B30000}"/>
    <cellStyle name="Total 3 3 2 3 3" xfId="45983" xr:uid="{00000000-0005-0000-0000-0000A3B30000}"/>
    <cellStyle name="Total 3 3 2 3 3 2" xfId="45984" xr:uid="{00000000-0005-0000-0000-0000A4B30000}"/>
    <cellStyle name="Total 3 3 2 3 4" xfId="45985" xr:uid="{00000000-0005-0000-0000-0000A5B30000}"/>
    <cellStyle name="Total 3 3 2 4" xfId="45986" xr:uid="{00000000-0005-0000-0000-0000A6B30000}"/>
    <cellStyle name="Total 3 3 2 4 2" xfId="45987" xr:uid="{00000000-0005-0000-0000-0000A7B30000}"/>
    <cellStyle name="Total 3 3 2 4 2 2" xfId="45988" xr:uid="{00000000-0005-0000-0000-0000A8B30000}"/>
    <cellStyle name="Total 3 3 2 4 3" xfId="45989" xr:uid="{00000000-0005-0000-0000-0000A9B30000}"/>
    <cellStyle name="Total 3 3 2 4 4" xfId="45990" xr:uid="{00000000-0005-0000-0000-0000AAB30000}"/>
    <cellStyle name="Total 3 3 2 5" xfId="45991" xr:uid="{00000000-0005-0000-0000-0000ABB30000}"/>
    <cellStyle name="Total 3 3 2 5 2" xfId="45992" xr:uid="{00000000-0005-0000-0000-0000ACB30000}"/>
    <cellStyle name="Total 3 3 2 5 2 2" xfId="45993" xr:uid="{00000000-0005-0000-0000-0000ADB30000}"/>
    <cellStyle name="Total 3 3 2 5 3" xfId="45994" xr:uid="{00000000-0005-0000-0000-0000AEB30000}"/>
    <cellStyle name="Total 3 3 2 5 4" xfId="45995" xr:uid="{00000000-0005-0000-0000-0000AFB30000}"/>
    <cellStyle name="Total 3 3 2 6" xfId="45996" xr:uid="{00000000-0005-0000-0000-0000B0B30000}"/>
    <cellStyle name="Total 3 3 2 6 2" xfId="45997" xr:uid="{00000000-0005-0000-0000-0000B1B30000}"/>
    <cellStyle name="Total 3 3 2 6 2 2" xfId="45998" xr:uid="{00000000-0005-0000-0000-0000B2B30000}"/>
    <cellStyle name="Total 3 3 2 6 3" xfId="45999" xr:uid="{00000000-0005-0000-0000-0000B3B30000}"/>
    <cellStyle name="Total 3 3 2 7" xfId="46000" xr:uid="{00000000-0005-0000-0000-0000B4B30000}"/>
    <cellStyle name="Total 3 3 2 7 2" xfId="46001" xr:uid="{00000000-0005-0000-0000-0000B5B30000}"/>
    <cellStyle name="Total 3 3 2 7 2 2" xfId="46002" xr:uid="{00000000-0005-0000-0000-0000B6B30000}"/>
    <cellStyle name="Total 3 3 2 7 3" xfId="46003" xr:uid="{00000000-0005-0000-0000-0000B7B30000}"/>
    <cellStyle name="Total 3 3 2 8" xfId="46004" xr:uid="{00000000-0005-0000-0000-0000B8B30000}"/>
    <cellStyle name="Total 3 3 2 8 2" xfId="46005" xr:uid="{00000000-0005-0000-0000-0000B9B30000}"/>
    <cellStyle name="Total 3 3 2 8 2 2" xfId="46006" xr:uid="{00000000-0005-0000-0000-0000BAB30000}"/>
    <cellStyle name="Total 3 3 2 8 3" xfId="46007" xr:uid="{00000000-0005-0000-0000-0000BBB30000}"/>
    <cellStyle name="Total 3 3 2 9" xfId="46008" xr:uid="{00000000-0005-0000-0000-0000BCB30000}"/>
    <cellStyle name="Total 3 3 2 9 2" xfId="46009" xr:uid="{00000000-0005-0000-0000-0000BDB30000}"/>
    <cellStyle name="Total 3 3 2 9 2 2" xfId="46010" xr:uid="{00000000-0005-0000-0000-0000BEB30000}"/>
    <cellStyle name="Total 3 3 2 9 3" xfId="46011" xr:uid="{00000000-0005-0000-0000-0000BFB30000}"/>
    <cellStyle name="Total 3 3 20" xfId="46012" xr:uid="{00000000-0005-0000-0000-0000C0B30000}"/>
    <cellStyle name="Total 3 3 3" xfId="46013" xr:uid="{00000000-0005-0000-0000-0000C1B30000}"/>
    <cellStyle name="Total 3 3 3 2" xfId="46014" xr:uid="{00000000-0005-0000-0000-0000C2B30000}"/>
    <cellStyle name="Total 3 3 3 2 2" xfId="46015" xr:uid="{00000000-0005-0000-0000-0000C3B30000}"/>
    <cellStyle name="Total 3 3 3 2 2 2" xfId="46016" xr:uid="{00000000-0005-0000-0000-0000C4B30000}"/>
    <cellStyle name="Total 3 3 3 2 3" xfId="46017" xr:uid="{00000000-0005-0000-0000-0000C5B30000}"/>
    <cellStyle name="Total 3 3 3 2 4" xfId="46018" xr:uid="{00000000-0005-0000-0000-0000C6B30000}"/>
    <cellStyle name="Total 3 3 3 3" xfId="46019" xr:uid="{00000000-0005-0000-0000-0000C7B30000}"/>
    <cellStyle name="Total 3 3 3 3 2" xfId="46020" xr:uid="{00000000-0005-0000-0000-0000C8B30000}"/>
    <cellStyle name="Total 3 3 3 4" xfId="46021" xr:uid="{00000000-0005-0000-0000-0000C9B30000}"/>
    <cellStyle name="Total 3 3 3 5" xfId="46022" xr:uid="{00000000-0005-0000-0000-0000CAB30000}"/>
    <cellStyle name="Total 3 3 4" xfId="46023" xr:uid="{00000000-0005-0000-0000-0000CBB30000}"/>
    <cellStyle name="Total 3 3 4 2" xfId="46024" xr:uid="{00000000-0005-0000-0000-0000CCB30000}"/>
    <cellStyle name="Total 3 3 4 2 2" xfId="46025" xr:uid="{00000000-0005-0000-0000-0000CDB30000}"/>
    <cellStyle name="Total 3 3 4 2 3" xfId="46026" xr:uid="{00000000-0005-0000-0000-0000CEB30000}"/>
    <cellStyle name="Total 3 3 4 3" xfId="46027" xr:uid="{00000000-0005-0000-0000-0000CFB30000}"/>
    <cellStyle name="Total 3 3 4 3 2" xfId="46028" xr:uid="{00000000-0005-0000-0000-0000D0B30000}"/>
    <cellStyle name="Total 3 3 4 4" xfId="46029" xr:uid="{00000000-0005-0000-0000-0000D1B30000}"/>
    <cellStyle name="Total 3 3 5" xfId="46030" xr:uid="{00000000-0005-0000-0000-0000D2B30000}"/>
    <cellStyle name="Total 3 3 5 2" xfId="46031" xr:uid="{00000000-0005-0000-0000-0000D3B30000}"/>
    <cellStyle name="Total 3 3 5 2 2" xfId="46032" xr:uid="{00000000-0005-0000-0000-0000D4B30000}"/>
    <cellStyle name="Total 3 3 5 2 3" xfId="46033" xr:uid="{00000000-0005-0000-0000-0000D5B30000}"/>
    <cellStyle name="Total 3 3 5 3" xfId="46034" xr:uid="{00000000-0005-0000-0000-0000D6B30000}"/>
    <cellStyle name="Total 3 3 5 4" xfId="46035" xr:uid="{00000000-0005-0000-0000-0000D7B30000}"/>
    <cellStyle name="Total 3 3 6" xfId="46036" xr:uid="{00000000-0005-0000-0000-0000D8B30000}"/>
    <cellStyle name="Total 3 3 6 2" xfId="46037" xr:uid="{00000000-0005-0000-0000-0000D9B30000}"/>
    <cellStyle name="Total 3 3 6 2 2" xfId="46038" xr:uid="{00000000-0005-0000-0000-0000DAB30000}"/>
    <cellStyle name="Total 3 3 6 3" xfId="46039" xr:uid="{00000000-0005-0000-0000-0000DBB30000}"/>
    <cellStyle name="Total 3 3 6 4" xfId="46040" xr:uid="{00000000-0005-0000-0000-0000DCB30000}"/>
    <cellStyle name="Total 3 3 7" xfId="46041" xr:uid="{00000000-0005-0000-0000-0000DDB30000}"/>
    <cellStyle name="Total 3 3 7 2" xfId="46042" xr:uid="{00000000-0005-0000-0000-0000DEB30000}"/>
    <cellStyle name="Total 3 3 7 2 2" xfId="46043" xr:uid="{00000000-0005-0000-0000-0000DFB30000}"/>
    <cellStyle name="Total 3 3 7 3" xfId="46044" xr:uid="{00000000-0005-0000-0000-0000E0B30000}"/>
    <cellStyle name="Total 3 3 8" xfId="46045" xr:uid="{00000000-0005-0000-0000-0000E1B30000}"/>
    <cellStyle name="Total 3 3 8 2" xfId="46046" xr:uid="{00000000-0005-0000-0000-0000E2B30000}"/>
    <cellStyle name="Total 3 3 8 2 2" xfId="46047" xr:uid="{00000000-0005-0000-0000-0000E3B30000}"/>
    <cellStyle name="Total 3 3 8 3" xfId="46048" xr:uid="{00000000-0005-0000-0000-0000E4B30000}"/>
    <cellStyle name="Total 3 3 9" xfId="46049" xr:uid="{00000000-0005-0000-0000-0000E5B30000}"/>
    <cellStyle name="Total 3 3 9 2" xfId="46050" xr:uid="{00000000-0005-0000-0000-0000E6B30000}"/>
    <cellStyle name="Total 3 3 9 2 2" xfId="46051" xr:uid="{00000000-0005-0000-0000-0000E7B30000}"/>
    <cellStyle name="Total 3 3 9 3" xfId="46052" xr:uid="{00000000-0005-0000-0000-0000E8B30000}"/>
    <cellStyle name="Total 3 4" xfId="46053" xr:uid="{00000000-0005-0000-0000-0000E9B30000}"/>
    <cellStyle name="Total 3 4 10" xfId="46054" xr:uid="{00000000-0005-0000-0000-0000EAB30000}"/>
    <cellStyle name="Total 3 4 10 2" xfId="46055" xr:uid="{00000000-0005-0000-0000-0000EBB30000}"/>
    <cellStyle name="Total 3 4 10 2 2" xfId="46056" xr:uid="{00000000-0005-0000-0000-0000ECB30000}"/>
    <cellStyle name="Total 3 4 10 3" xfId="46057" xr:uid="{00000000-0005-0000-0000-0000EDB30000}"/>
    <cellStyle name="Total 3 4 11" xfId="46058" xr:uid="{00000000-0005-0000-0000-0000EEB30000}"/>
    <cellStyle name="Total 3 4 11 2" xfId="46059" xr:uid="{00000000-0005-0000-0000-0000EFB30000}"/>
    <cellStyle name="Total 3 4 11 2 2" xfId="46060" xr:uid="{00000000-0005-0000-0000-0000F0B30000}"/>
    <cellStyle name="Total 3 4 11 3" xfId="46061" xr:uid="{00000000-0005-0000-0000-0000F1B30000}"/>
    <cellStyle name="Total 3 4 12" xfId="46062" xr:uid="{00000000-0005-0000-0000-0000F2B30000}"/>
    <cellStyle name="Total 3 4 12 2" xfId="46063" xr:uid="{00000000-0005-0000-0000-0000F3B30000}"/>
    <cellStyle name="Total 3 4 12 2 2" xfId="46064" xr:uid="{00000000-0005-0000-0000-0000F4B30000}"/>
    <cellStyle name="Total 3 4 12 3" xfId="46065" xr:uid="{00000000-0005-0000-0000-0000F5B30000}"/>
    <cellStyle name="Total 3 4 13" xfId="46066" xr:uid="{00000000-0005-0000-0000-0000F6B30000}"/>
    <cellStyle name="Total 3 4 13 2" xfId="46067" xr:uid="{00000000-0005-0000-0000-0000F7B30000}"/>
    <cellStyle name="Total 3 4 13 2 2" xfId="46068" xr:uid="{00000000-0005-0000-0000-0000F8B30000}"/>
    <cellStyle name="Total 3 4 13 3" xfId="46069" xr:uid="{00000000-0005-0000-0000-0000F9B30000}"/>
    <cellStyle name="Total 3 4 14" xfId="46070" xr:uid="{00000000-0005-0000-0000-0000FAB30000}"/>
    <cellStyle name="Total 3 4 14 2" xfId="46071" xr:uid="{00000000-0005-0000-0000-0000FBB30000}"/>
    <cellStyle name="Total 3 4 14 2 2" xfId="46072" xr:uid="{00000000-0005-0000-0000-0000FCB30000}"/>
    <cellStyle name="Total 3 4 14 3" xfId="46073" xr:uid="{00000000-0005-0000-0000-0000FDB30000}"/>
    <cellStyle name="Total 3 4 15" xfId="46074" xr:uid="{00000000-0005-0000-0000-0000FEB30000}"/>
    <cellStyle name="Total 3 4 15 2" xfId="46075" xr:uid="{00000000-0005-0000-0000-0000FFB30000}"/>
    <cellStyle name="Total 3 4 15 2 2" xfId="46076" xr:uid="{00000000-0005-0000-0000-000000B40000}"/>
    <cellStyle name="Total 3 4 15 3" xfId="46077" xr:uid="{00000000-0005-0000-0000-000001B40000}"/>
    <cellStyle name="Total 3 4 16" xfId="46078" xr:uid="{00000000-0005-0000-0000-000002B40000}"/>
    <cellStyle name="Total 3 4 16 2" xfId="46079" xr:uid="{00000000-0005-0000-0000-000003B40000}"/>
    <cellStyle name="Total 3 4 16 2 2" xfId="46080" xr:uid="{00000000-0005-0000-0000-000004B40000}"/>
    <cellStyle name="Total 3 4 16 3" xfId="46081" xr:uid="{00000000-0005-0000-0000-000005B40000}"/>
    <cellStyle name="Total 3 4 17" xfId="46082" xr:uid="{00000000-0005-0000-0000-000006B40000}"/>
    <cellStyle name="Total 3 4 17 2" xfId="46083" xr:uid="{00000000-0005-0000-0000-000007B40000}"/>
    <cellStyle name="Total 3 4 17 2 2" xfId="46084" xr:uid="{00000000-0005-0000-0000-000008B40000}"/>
    <cellStyle name="Total 3 4 17 3" xfId="46085" xr:uid="{00000000-0005-0000-0000-000009B40000}"/>
    <cellStyle name="Total 3 4 18" xfId="46086" xr:uid="{00000000-0005-0000-0000-00000AB40000}"/>
    <cellStyle name="Total 3 4 18 2" xfId="46087" xr:uid="{00000000-0005-0000-0000-00000BB40000}"/>
    <cellStyle name="Total 3 4 19" xfId="46088" xr:uid="{00000000-0005-0000-0000-00000CB40000}"/>
    <cellStyle name="Total 3 4 2" xfId="46089" xr:uid="{00000000-0005-0000-0000-00000DB40000}"/>
    <cellStyle name="Total 3 4 2 10" xfId="46090" xr:uid="{00000000-0005-0000-0000-00000EB40000}"/>
    <cellStyle name="Total 3 4 2 10 2" xfId="46091" xr:uid="{00000000-0005-0000-0000-00000FB40000}"/>
    <cellStyle name="Total 3 4 2 10 2 2" xfId="46092" xr:uid="{00000000-0005-0000-0000-000010B40000}"/>
    <cellStyle name="Total 3 4 2 10 3" xfId="46093" xr:uid="{00000000-0005-0000-0000-000011B40000}"/>
    <cellStyle name="Total 3 4 2 11" xfId="46094" xr:uid="{00000000-0005-0000-0000-000012B40000}"/>
    <cellStyle name="Total 3 4 2 11 2" xfId="46095" xr:uid="{00000000-0005-0000-0000-000013B40000}"/>
    <cellStyle name="Total 3 4 2 11 2 2" xfId="46096" xr:uid="{00000000-0005-0000-0000-000014B40000}"/>
    <cellStyle name="Total 3 4 2 11 3" xfId="46097" xr:uid="{00000000-0005-0000-0000-000015B40000}"/>
    <cellStyle name="Total 3 4 2 12" xfId="46098" xr:uid="{00000000-0005-0000-0000-000016B40000}"/>
    <cellStyle name="Total 3 4 2 12 2" xfId="46099" xr:uid="{00000000-0005-0000-0000-000017B40000}"/>
    <cellStyle name="Total 3 4 2 12 2 2" xfId="46100" xr:uid="{00000000-0005-0000-0000-000018B40000}"/>
    <cellStyle name="Total 3 4 2 12 3" xfId="46101" xr:uid="{00000000-0005-0000-0000-000019B40000}"/>
    <cellStyle name="Total 3 4 2 13" xfId="46102" xr:uid="{00000000-0005-0000-0000-00001AB40000}"/>
    <cellStyle name="Total 3 4 2 13 2" xfId="46103" xr:uid="{00000000-0005-0000-0000-00001BB40000}"/>
    <cellStyle name="Total 3 4 2 13 2 2" xfId="46104" xr:uid="{00000000-0005-0000-0000-00001CB40000}"/>
    <cellStyle name="Total 3 4 2 13 3" xfId="46105" xr:uid="{00000000-0005-0000-0000-00001DB40000}"/>
    <cellStyle name="Total 3 4 2 14" xfId="46106" xr:uid="{00000000-0005-0000-0000-00001EB40000}"/>
    <cellStyle name="Total 3 4 2 14 2" xfId="46107" xr:uid="{00000000-0005-0000-0000-00001FB40000}"/>
    <cellStyle name="Total 3 4 2 14 2 2" xfId="46108" xr:uid="{00000000-0005-0000-0000-000020B40000}"/>
    <cellStyle name="Total 3 4 2 14 3" xfId="46109" xr:uid="{00000000-0005-0000-0000-000021B40000}"/>
    <cellStyle name="Total 3 4 2 15" xfId="46110" xr:uid="{00000000-0005-0000-0000-000022B40000}"/>
    <cellStyle name="Total 3 4 2 15 2" xfId="46111" xr:uid="{00000000-0005-0000-0000-000023B40000}"/>
    <cellStyle name="Total 3 4 2 15 2 2" xfId="46112" xr:uid="{00000000-0005-0000-0000-000024B40000}"/>
    <cellStyle name="Total 3 4 2 15 3" xfId="46113" xr:uid="{00000000-0005-0000-0000-000025B40000}"/>
    <cellStyle name="Total 3 4 2 16" xfId="46114" xr:uid="{00000000-0005-0000-0000-000026B40000}"/>
    <cellStyle name="Total 3 4 2 16 2" xfId="46115" xr:uid="{00000000-0005-0000-0000-000027B40000}"/>
    <cellStyle name="Total 3 4 2 16 2 2" xfId="46116" xr:uid="{00000000-0005-0000-0000-000028B40000}"/>
    <cellStyle name="Total 3 4 2 16 3" xfId="46117" xr:uid="{00000000-0005-0000-0000-000029B40000}"/>
    <cellStyle name="Total 3 4 2 17" xfId="46118" xr:uid="{00000000-0005-0000-0000-00002AB40000}"/>
    <cellStyle name="Total 3 4 2 17 2" xfId="46119" xr:uid="{00000000-0005-0000-0000-00002BB40000}"/>
    <cellStyle name="Total 3 4 2 17 2 2" xfId="46120" xr:uid="{00000000-0005-0000-0000-00002CB40000}"/>
    <cellStyle name="Total 3 4 2 17 3" xfId="46121" xr:uid="{00000000-0005-0000-0000-00002DB40000}"/>
    <cellStyle name="Total 3 4 2 18" xfId="46122" xr:uid="{00000000-0005-0000-0000-00002EB40000}"/>
    <cellStyle name="Total 3 4 2 18 2" xfId="46123" xr:uid="{00000000-0005-0000-0000-00002FB40000}"/>
    <cellStyle name="Total 3 4 2 18 2 2" xfId="46124" xr:uid="{00000000-0005-0000-0000-000030B40000}"/>
    <cellStyle name="Total 3 4 2 18 3" xfId="46125" xr:uid="{00000000-0005-0000-0000-000031B40000}"/>
    <cellStyle name="Total 3 4 2 19" xfId="46126" xr:uid="{00000000-0005-0000-0000-000032B40000}"/>
    <cellStyle name="Total 3 4 2 19 2" xfId="46127" xr:uid="{00000000-0005-0000-0000-000033B40000}"/>
    <cellStyle name="Total 3 4 2 19 2 2" xfId="46128" xr:uid="{00000000-0005-0000-0000-000034B40000}"/>
    <cellStyle name="Total 3 4 2 19 3" xfId="46129" xr:uid="{00000000-0005-0000-0000-000035B40000}"/>
    <cellStyle name="Total 3 4 2 2" xfId="46130" xr:uid="{00000000-0005-0000-0000-000036B40000}"/>
    <cellStyle name="Total 3 4 2 2 2" xfId="46131" xr:uid="{00000000-0005-0000-0000-000037B40000}"/>
    <cellStyle name="Total 3 4 2 2 2 2" xfId="46132" xr:uid="{00000000-0005-0000-0000-000038B40000}"/>
    <cellStyle name="Total 3 4 2 2 2 2 2" xfId="46133" xr:uid="{00000000-0005-0000-0000-000039B40000}"/>
    <cellStyle name="Total 3 4 2 2 2 3" xfId="46134" xr:uid="{00000000-0005-0000-0000-00003AB40000}"/>
    <cellStyle name="Total 3 4 2 2 2 4" xfId="46135" xr:uid="{00000000-0005-0000-0000-00003BB40000}"/>
    <cellStyle name="Total 3 4 2 2 3" xfId="46136" xr:uid="{00000000-0005-0000-0000-00003CB40000}"/>
    <cellStyle name="Total 3 4 2 2 3 2" xfId="46137" xr:uid="{00000000-0005-0000-0000-00003DB40000}"/>
    <cellStyle name="Total 3 4 2 2 4" xfId="46138" xr:uid="{00000000-0005-0000-0000-00003EB40000}"/>
    <cellStyle name="Total 3 4 2 2 5" xfId="46139" xr:uid="{00000000-0005-0000-0000-00003FB40000}"/>
    <cellStyle name="Total 3 4 2 20" xfId="46140" xr:uid="{00000000-0005-0000-0000-000040B40000}"/>
    <cellStyle name="Total 3 4 2 20 2" xfId="46141" xr:uid="{00000000-0005-0000-0000-000041B40000}"/>
    <cellStyle name="Total 3 4 2 20 2 2" xfId="46142" xr:uid="{00000000-0005-0000-0000-000042B40000}"/>
    <cellStyle name="Total 3 4 2 20 3" xfId="46143" xr:uid="{00000000-0005-0000-0000-000043B40000}"/>
    <cellStyle name="Total 3 4 2 21" xfId="46144" xr:uid="{00000000-0005-0000-0000-000044B40000}"/>
    <cellStyle name="Total 3 4 2 21 2" xfId="46145" xr:uid="{00000000-0005-0000-0000-000045B40000}"/>
    <cellStyle name="Total 3 4 2 22" xfId="46146" xr:uid="{00000000-0005-0000-0000-000046B40000}"/>
    <cellStyle name="Total 3 4 2 23" xfId="46147" xr:uid="{00000000-0005-0000-0000-000047B40000}"/>
    <cellStyle name="Total 3 4 2 3" xfId="46148" xr:uid="{00000000-0005-0000-0000-000048B40000}"/>
    <cellStyle name="Total 3 4 2 3 2" xfId="46149" xr:uid="{00000000-0005-0000-0000-000049B40000}"/>
    <cellStyle name="Total 3 4 2 3 2 2" xfId="46150" xr:uid="{00000000-0005-0000-0000-00004AB40000}"/>
    <cellStyle name="Total 3 4 2 3 2 3" xfId="46151" xr:uid="{00000000-0005-0000-0000-00004BB40000}"/>
    <cellStyle name="Total 3 4 2 3 3" xfId="46152" xr:uid="{00000000-0005-0000-0000-00004CB40000}"/>
    <cellStyle name="Total 3 4 2 3 3 2" xfId="46153" xr:uid="{00000000-0005-0000-0000-00004DB40000}"/>
    <cellStyle name="Total 3 4 2 3 4" xfId="46154" xr:uid="{00000000-0005-0000-0000-00004EB40000}"/>
    <cellStyle name="Total 3 4 2 4" xfId="46155" xr:uid="{00000000-0005-0000-0000-00004FB40000}"/>
    <cellStyle name="Total 3 4 2 4 2" xfId="46156" xr:uid="{00000000-0005-0000-0000-000050B40000}"/>
    <cellStyle name="Total 3 4 2 4 2 2" xfId="46157" xr:uid="{00000000-0005-0000-0000-000051B40000}"/>
    <cellStyle name="Total 3 4 2 4 3" xfId="46158" xr:uid="{00000000-0005-0000-0000-000052B40000}"/>
    <cellStyle name="Total 3 4 2 4 4" xfId="46159" xr:uid="{00000000-0005-0000-0000-000053B40000}"/>
    <cellStyle name="Total 3 4 2 5" xfId="46160" xr:uid="{00000000-0005-0000-0000-000054B40000}"/>
    <cellStyle name="Total 3 4 2 5 2" xfId="46161" xr:uid="{00000000-0005-0000-0000-000055B40000}"/>
    <cellStyle name="Total 3 4 2 5 2 2" xfId="46162" xr:uid="{00000000-0005-0000-0000-000056B40000}"/>
    <cellStyle name="Total 3 4 2 5 3" xfId="46163" xr:uid="{00000000-0005-0000-0000-000057B40000}"/>
    <cellStyle name="Total 3 4 2 5 4" xfId="46164" xr:uid="{00000000-0005-0000-0000-000058B40000}"/>
    <cellStyle name="Total 3 4 2 6" xfId="46165" xr:uid="{00000000-0005-0000-0000-000059B40000}"/>
    <cellStyle name="Total 3 4 2 6 2" xfId="46166" xr:uid="{00000000-0005-0000-0000-00005AB40000}"/>
    <cellStyle name="Total 3 4 2 6 2 2" xfId="46167" xr:uid="{00000000-0005-0000-0000-00005BB40000}"/>
    <cellStyle name="Total 3 4 2 6 3" xfId="46168" xr:uid="{00000000-0005-0000-0000-00005CB40000}"/>
    <cellStyle name="Total 3 4 2 7" xfId="46169" xr:uid="{00000000-0005-0000-0000-00005DB40000}"/>
    <cellStyle name="Total 3 4 2 7 2" xfId="46170" xr:uid="{00000000-0005-0000-0000-00005EB40000}"/>
    <cellStyle name="Total 3 4 2 7 2 2" xfId="46171" xr:uid="{00000000-0005-0000-0000-00005FB40000}"/>
    <cellStyle name="Total 3 4 2 7 3" xfId="46172" xr:uid="{00000000-0005-0000-0000-000060B40000}"/>
    <cellStyle name="Total 3 4 2 8" xfId="46173" xr:uid="{00000000-0005-0000-0000-000061B40000}"/>
    <cellStyle name="Total 3 4 2 8 2" xfId="46174" xr:uid="{00000000-0005-0000-0000-000062B40000}"/>
    <cellStyle name="Total 3 4 2 8 2 2" xfId="46175" xr:uid="{00000000-0005-0000-0000-000063B40000}"/>
    <cellStyle name="Total 3 4 2 8 3" xfId="46176" xr:uid="{00000000-0005-0000-0000-000064B40000}"/>
    <cellStyle name="Total 3 4 2 9" xfId="46177" xr:uid="{00000000-0005-0000-0000-000065B40000}"/>
    <cellStyle name="Total 3 4 2 9 2" xfId="46178" xr:uid="{00000000-0005-0000-0000-000066B40000}"/>
    <cellStyle name="Total 3 4 2 9 2 2" xfId="46179" xr:uid="{00000000-0005-0000-0000-000067B40000}"/>
    <cellStyle name="Total 3 4 2 9 3" xfId="46180" xr:uid="{00000000-0005-0000-0000-000068B40000}"/>
    <cellStyle name="Total 3 4 20" xfId="46181" xr:uid="{00000000-0005-0000-0000-000069B40000}"/>
    <cellStyle name="Total 3 4 3" xfId="46182" xr:uid="{00000000-0005-0000-0000-00006AB40000}"/>
    <cellStyle name="Total 3 4 3 2" xfId="46183" xr:uid="{00000000-0005-0000-0000-00006BB40000}"/>
    <cellStyle name="Total 3 4 3 2 2" xfId="46184" xr:uid="{00000000-0005-0000-0000-00006CB40000}"/>
    <cellStyle name="Total 3 4 3 2 2 2" xfId="46185" xr:uid="{00000000-0005-0000-0000-00006DB40000}"/>
    <cellStyle name="Total 3 4 3 2 3" xfId="46186" xr:uid="{00000000-0005-0000-0000-00006EB40000}"/>
    <cellStyle name="Total 3 4 3 2 4" xfId="46187" xr:uid="{00000000-0005-0000-0000-00006FB40000}"/>
    <cellStyle name="Total 3 4 3 3" xfId="46188" xr:uid="{00000000-0005-0000-0000-000070B40000}"/>
    <cellStyle name="Total 3 4 3 3 2" xfId="46189" xr:uid="{00000000-0005-0000-0000-000071B40000}"/>
    <cellStyle name="Total 3 4 3 4" xfId="46190" xr:uid="{00000000-0005-0000-0000-000072B40000}"/>
    <cellStyle name="Total 3 4 3 5" xfId="46191" xr:uid="{00000000-0005-0000-0000-000073B40000}"/>
    <cellStyle name="Total 3 4 4" xfId="46192" xr:uid="{00000000-0005-0000-0000-000074B40000}"/>
    <cellStyle name="Total 3 4 4 2" xfId="46193" xr:uid="{00000000-0005-0000-0000-000075B40000}"/>
    <cellStyle name="Total 3 4 4 2 2" xfId="46194" xr:uid="{00000000-0005-0000-0000-000076B40000}"/>
    <cellStyle name="Total 3 4 4 2 3" xfId="46195" xr:uid="{00000000-0005-0000-0000-000077B40000}"/>
    <cellStyle name="Total 3 4 4 3" xfId="46196" xr:uid="{00000000-0005-0000-0000-000078B40000}"/>
    <cellStyle name="Total 3 4 4 3 2" xfId="46197" xr:uid="{00000000-0005-0000-0000-000079B40000}"/>
    <cellStyle name="Total 3 4 4 4" xfId="46198" xr:uid="{00000000-0005-0000-0000-00007AB40000}"/>
    <cellStyle name="Total 3 4 5" xfId="46199" xr:uid="{00000000-0005-0000-0000-00007BB40000}"/>
    <cellStyle name="Total 3 4 5 2" xfId="46200" xr:uid="{00000000-0005-0000-0000-00007CB40000}"/>
    <cellStyle name="Total 3 4 5 2 2" xfId="46201" xr:uid="{00000000-0005-0000-0000-00007DB40000}"/>
    <cellStyle name="Total 3 4 5 2 3" xfId="46202" xr:uid="{00000000-0005-0000-0000-00007EB40000}"/>
    <cellStyle name="Total 3 4 5 3" xfId="46203" xr:uid="{00000000-0005-0000-0000-00007FB40000}"/>
    <cellStyle name="Total 3 4 5 4" xfId="46204" xr:uid="{00000000-0005-0000-0000-000080B40000}"/>
    <cellStyle name="Total 3 4 6" xfId="46205" xr:uid="{00000000-0005-0000-0000-000081B40000}"/>
    <cellStyle name="Total 3 4 6 2" xfId="46206" xr:uid="{00000000-0005-0000-0000-000082B40000}"/>
    <cellStyle name="Total 3 4 6 2 2" xfId="46207" xr:uid="{00000000-0005-0000-0000-000083B40000}"/>
    <cellStyle name="Total 3 4 6 3" xfId="46208" xr:uid="{00000000-0005-0000-0000-000084B40000}"/>
    <cellStyle name="Total 3 4 6 4" xfId="46209" xr:uid="{00000000-0005-0000-0000-000085B40000}"/>
    <cellStyle name="Total 3 4 7" xfId="46210" xr:uid="{00000000-0005-0000-0000-000086B40000}"/>
    <cellStyle name="Total 3 4 7 2" xfId="46211" xr:uid="{00000000-0005-0000-0000-000087B40000}"/>
    <cellStyle name="Total 3 4 7 2 2" xfId="46212" xr:uid="{00000000-0005-0000-0000-000088B40000}"/>
    <cellStyle name="Total 3 4 7 3" xfId="46213" xr:uid="{00000000-0005-0000-0000-000089B40000}"/>
    <cellStyle name="Total 3 4 8" xfId="46214" xr:uid="{00000000-0005-0000-0000-00008AB40000}"/>
    <cellStyle name="Total 3 4 8 2" xfId="46215" xr:uid="{00000000-0005-0000-0000-00008BB40000}"/>
    <cellStyle name="Total 3 4 8 2 2" xfId="46216" xr:uid="{00000000-0005-0000-0000-00008CB40000}"/>
    <cellStyle name="Total 3 4 8 3" xfId="46217" xr:uid="{00000000-0005-0000-0000-00008DB40000}"/>
    <cellStyle name="Total 3 4 9" xfId="46218" xr:uid="{00000000-0005-0000-0000-00008EB40000}"/>
    <cellStyle name="Total 3 4 9 2" xfId="46219" xr:uid="{00000000-0005-0000-0000-00008FB40000}"/>
    <cellStyle name="Total 3 4 9 2 2" xfId="46220" xr:uid="{00000000-0005-0000-0000-000090B40000}"/>
    <cellStyle name="Total 3 4 9 3" xfId="46221" xr:uid="{00000000-0005-0000-0000-000091B40000}"/>
    <cellStyle name="Total 3 5" xfId="46222" xr:uid="{00000000-0005-0000-0000-000092B40000}"/>
    <cellStyle name="Total 3 5 10" xfId="46223" xr:uid="{00000000-0005-0000-0000-000093B40000}"/>
    <cellStyle name="Total 3 5 10 2" xfId="46224" xr:uid="{00000000-0005-0000-0000-000094B40000}"/>
    <cellStyle name="Total 3 5 10 2 2" xfId="46225" xr:uid="{00000000-0005-0000-0000-000095B40000}"/>
    <cellStyle name="Total 3 5 10 3" xfId="46226" xr:uid="{00000000-0005-0000-0000-000096B40000}"/>
    <cellStyle name="Total 3 5 11" xfId="46227" xr:uid="{00000000-0005-0000-0000-000097B40000}"/>
    <cellStyle name="Total 3 5 11 2" xfId="46228" xr:uid="{00000000-0005-0000-0000-000098B40000}"/>
    <cellStyle name="Total 3 5 11 2 2" xfId="46229" xr:uid="{00000000-0005-0000-0000-000099B40000}"/>
    <cellStyle name="Total 3 5 11 3" xfId="46230" xr:uid="{00000000-0005-0000-0000-00009AB40000}"/>
    <cellStyle name="Total 3 5 12" xfId="46231" xr:uid="{00000000-0005-0000-0000-00009BB40000}"/>
    <cellStyle name="Total 3 5 12 2" xfId="46232" xr:uid="{00000000-0005-0000-0000-00009CB40000}"/>
    <cellStyle name="Total 3 5 12 2 2" xfId="46233" xr:uid="{00000000-0005-0000-0000-00009DB40000}"/>
    <cellStyle name="Total 3 5 12 3" xfId="46234" xr:uid="{00000000-0005-0000-0000-00009EB40000}"/>
    <cellStyle name="Total 3 5 13" xfId="46235" xr:uid="{00000000-0005-0000-0000-00009FB40000}"/>
    <cellStyle name="Total 3 5 13 2" xfId="46236" xr:uid="{00000000-0005-0000-0000-0000A0B40000}"/>
    <cellStyle name="Total 3 5 13 2 2" xfId="46237" xr:uid="{00000000-0005-0000-0000-0000A1B40000}"/>
    <cellStyle name="Total 3 5 13 3" xfId="46238" xr:uid="{00000000-0005-0000-0000-0000A2B40000}"/>
    <cellStyle name="Total 3 5 14" xfId="46239" xr:uid="{00000000-0005-0000-0000-0000A3B40000}"/>
    <cellStyle name="Total 3 5 14 2" xfId="46240" xr:uid="{00000000-0005-0000-0000-0000A4B40000}"/>
    <cellStyle name="Total 3 5 14 2 2" xfId="46241" xr:uid="{00000000-0005-0000-0000-0000A5B40000}"/>
    <cellStyle name="Total 3 5 14 3" xfId="46242" xr:uid="{00000000-0005-0000-0000-0000A6B40000}"/>
    <cellStyle name="Total 3 5 15" xfId="46243" xr:uid="{00000000-0005-0000-0000-0000A7B40000}"/>
    <cellStyle name="Total 3 5 15 2" xfId="46244" xr:uid="{00000000-0005-0000-0000-0000A8B40000}"/>
    <cellStyle name="Total 3 5 15 2 2" xfId="46245" xr:uid="{00000000-0005-0000-0000-0000A9B40000}"/>
    <cellStyle name="Total 3 5 15 3" xfId="46246" xr:uid="{00000000-0005-0000-0000-0000AAB40000}"/>
    <cellStyle name="Total 3 5 16" xfId="46247" xr:uid="{00000000-0005-0000-0000-0000ABB40000}"/>
    <cellStyle name="Total 3 5 16 2" xfId="46248" xr:uid="{00000000-0005-0000-0000-0000ACB40000}"/>
    <cellStyle name="Total 3 5 16 2 2" xfId="46249" xr:uid="{00000000-0005-0000-0000-0000ADB40000}"/>
    <cellStyle name="Total 3 5 16 3" xfId="46250" xr:uid="{00000000-0005-0000-0000-0000AEB40000}"/>
    <cellStyle name="Total 3 5 17" xfId="46251" xr:uid="{00000000-0005-0000-0000-0000AFB40000}"/>
    <cellStyle name="Total 3 5 17 2" xfId="46252" xr:uid="{00000000-0005-0000-0000-0000B0B40000}"/>
    <cellStyle name="Total 3 5 17 2 2" xfId="46253" xr:uid="{00000000-0005-0000-0000-0000B1B40000}"/>
    <cellStyle name="Total 3 5 17 3" xfId="46254" xr:uid="{00000000-0005-0000-0000-0000B2B40000}"/>
    <cellStyle name="Total 3 5 18" xfId="46255" xr:uid="{00000000-0005-0000-0000-0000B3B40000}"/>
    <cellStyle name="Total 3 5 18 2" xfId="46256" xr:uid="{00000000-0005-0000-0000-0000B4B40000}"/>
    <cellStyle name="Total 3 5 18 2 2" xfId="46257" xr:uid="{00000000-0005-0000-0000-0000B5B40000}"/>
    <cellStyle name="Total 3 5 18 3" xfId="46258" xr:uid="{00000000-0005-0000-0000-0000B6B40000}"/>
    <cellStyle name="Total 3 5 19" xfId="46259" xr:uid="{00000000-0005-0000-0000-0000B7B40000}"/>
    <cellStyle name="Total 3 5 19 2" xfId="46260" xr:uid="{00000000-0005-0000-0000-0000B8B40000}"/>
    <cellStyle name="Total 3 5 19 2 2" xfId="46261" xr:uid="{00000000-0005-0000-0000-0000B9B40000}"/>
    <cellStyle name="Total 3 5 19 3" xfId="46262" xr:uid="{00000000-0005-0000-0000-0000BAB40000}"/>
    <cellStyle name="Total 3 5 2" xfId="46263" xr:uid="{00000000-0005-0000-0000-0000BBB40000}"/>
    <cellStyle name="Total 3 5 2 10" xfId="46264" xr:uid="{00000000-0005-0000-0000-0000BCB40000}"/>
    <cellStyle name="Total 3 5 2 10 2" xfId="46265" xr:uid="{00000000-0005-0000-0000-0000BDB40000}"/>
    <cellStyle name="Total 3 5 2 10 2 2" xfId="46266" xr:uid="{00000000-0005-0000-0000-0000BEB40000}"/>
    <cellStyle name="Total 3 5 2 10 3" xfId="46267" xr:uid="{00000000-0005-0000-0000-0000BFB40000}"/>
    <cellStyle name="Total 3 5 2 11" xfId="46268" xr:uid="{00000000-0005-0000-0000-0000C0B40000}"/>
    <cellStyle name="Total 3 5 2 11 2" xfId="46269" xr:uid="{00000000-0005-0000-0000-0000C1B40000}"/>
    <cellStyle name="Total 3 5 2 11 2 2" xfId="46270" xr:uid="{00000000-0005-0000-0000-0000C2B40000}"/>
    <cellStyle name="Total 3 5 2 11 3" xfId="46271" xr:uid="{00000000-0005-0000-0000-0000C3B40000}"/>
    <cellStyle name="Total 3 5 2 12" xfId="46272" xr:uid="{00000000-0005-0000-0000-0000C4B40000}"/>
    <cellStyle name="Total 3 5 2 12 2" xfId="46273" xr:uid="{00000000-0005-0000-0000-0000C5B40000}"/>
    <cellStyle name="Total 3 5 2 12 2 2" xfId="46274" xr:uid="{00000000-0005-0000-0000-0000C6B40000}"/>
    <cellStyle name="Total 3 5 2 12 3" xfId="46275" xr:uid="{00000000-0005-0000-0000-0000C7B40000}"/>
    <cellStyle name="Total 3 5 2 13" xfId="46276" xr:uid="{00000000-0005-0000-0000-0000C8B40000}"/>
    <cellStyle name="Total 3 5 2 13 2" xfId="46277" xr:uid="{00000000-0005-0000-0000-0000C9B40000}"/>
    <cellStyle name="Total 3 5 2 13 2 2" xfId="46278" xr:uid="{00000000-0005-0000-0000-0000CAB40000}"/>
    <cellStyle name="Total 3 5 2 13 3" xfId="46279" xr:uid="{00000000-0005-0000-0000-0000CBB40000}"/>
    <cellStyle name="Total 3 5 2 14" xfId="46280" xr:uid="{00000000-0005-0000-0000-0000CCB40000}"/>
    <cellStyle name="Total 3 5 2 14 2" xfId="46281" xr:uid="{00000000-0005-0000-0000-0000CDB40000}"/>
    <cellStyle name="Total 3 5 2 14 2 2" xfId="46282" xr:uid="{00000000-0005-0000-0000-0000CEB40000}"/>
    <cellStyle name="Total 3 5 2 14 3" xfId="46283" xr:uid="{00000000-0005-0000-0000-0000CFB40000}"/>
    <cellStyle name="Total 3 5 2 15" xfId="46284" xr:uid="{00000000-0005-0000-0000-0000D0B40000}"/>
    <cellStyle name="Total 3 5 2 15 2" xfId="46285" xr:uid="{00000000-0005-0000-0000-0000D1B40000}"/>
    <cellStyle name="Total 3 5 2 15 2 2" xfId="46286" xr:uid="{00000000-0005-0000-0000-0000D2B40000}"/>
    <cellStyle name="Total 3 5 2 15 3" xfId="46287" xr:uid="{00000000-0005-0000-0000-0000D3B40000}"/>
    <cellStyle name="Total 3 5 2 16" xfId="46288" xr:uid="{00000000-0005-0000-0000-0000D4B40000}"/>
    <cellStyle name="Total 3 5 2 16 2" xfId="46289" xr:uid="{00000000-0005-0000-0000-0000D5B40000}"/>
    <cellStyle name="Total 3 5 2 16 2 2" xfId="46290" xr:uid="{00000000-0005-0000-0000-0000D6B40000}"/>
    <cellStyle name="Total 3 5 2 16 3" xfId="46291" xr:uid="{00000000-0005-0000-0000-0000D7B40000}"/>
    <cellStyle name="Total 3 5 2 17" xfId="46292" xr:uid="{00000000-0005-0000-0000-0000D8B40000}"/>
    <cellStyle name="Total 3 5 2 17 2" xfId="46293" xr:uid="{00000000-0005-0000-0000-0000D9B40000}"/>
    <cellStyle name="Total 3 5 2 17 2 2" xfId="46294" xr:uid="{00000000-0005-0000-0000-0000DAB40000}"/>
    <cellStyle name="Total 3 5 2 17 3" xfId="46295" xr:uid="{00000000-0005-0000-0000-0000DBB40000}"/>
    <cellStyle name="Total 3 5 2 18" xfId="46296" xr:uid="{00000000-0005-0000-0000-0000DCB40000}"/>
    <cellStyle name="Total 3 5 2 18 2" xfId="46297" xr:uid="{00000000-0005-0000-0000-0000DDB40000}"/>
    <cellStyle name="Total 3 5 2 18 2 2" xfId="46298" xr:uid="{00000000-0005-0000-0000-0000DEB40000}"/>
    <cellStyle name="Total 3 5 2 18 3" xfId="46299" xr:uid="{00000000-0005-0000-0000-0000DFB40000}"/>
    <cellStyle name="Total 3 5 2 19" xfId="46300" xr:uid="{00000000-0005-0000-0000-0000E0B40000}"/>
    <cellStyle name="Total 3 5 2 19 2" xfId="46301" xr:uid="{00000000-0005-0000-0000-0000E1B40000}"/>
    <cellStyle name="Total 3 5 2 19 2 2" xfId="46302" xr:uid="{00000000-0005-0000-0000-0000E2B40000}"/>
    <cellStyle name="Total 3 5 2 19 3" xfId="46303" xr:uid="{00000000-0005-0000-0000-0000E3B40000}"/>
    <cellStyle name="Total 3 5 2 2" xfId="46304" xr:uid="{00000000-0005-0000-0000-0000E4B40000}"/>
    <cellStyle name="Total 3 5 2 2 2" xfId="46305" xr:uid="{00000000-0005-0000-0000-0000E5B40000}"/>
    <cellStyle name="Total 3 5 2 2 2 2" xfId="46306" xr:uid="{00000000-0005-0000-0000-0000E6B40000}"/>
    <cellStyle name="Total 3 5 2 2 2 3" xfId="46307" xr:uid="{00000000-0005-0000-0000-0000E7B40000}"/>
    <cellStyle name="Total 3 5 2 2 3" xfId="46308" xr:uid="{00000000-0005-0000-0000-0000E8B40000}"/>
    <cellStyle name="Total 3 5 2 2 3 2" xfId="46309" xr:uid="{00000000-0005-0000-0000-0000E9B40000}"/>
    <cellStyle name="Total 3 5 2 2 4" xfId="46310" xr:uid="{00000000-0005-0000-0000-0000EAB40000}"/>
    <cellStyle name="Total 3 5 2 20" xfId="46311" xr:uid="{00000000-0005-0000-0000-0000EBB40000}"/>
    <cellStyle name="Total 3 5 2 20 2" xfId="46312" xr:uid="{00000000-0005-0000-0000-0000ECB40000}"/>
    <cellStyle name="Total 3 5 2 20 2 2" xfId="46313" xr:uid="{00000000-0005-0000-0000-0000EDB40000}"/>
    <cellStyle name="Total 3 5 2 20 3" xfId="46314" xr:uid="{00000000-0005-0000-0000-0000EEB40000}"/>
    <cellStyle name="Total 3 5 2 21" xfId="46315" xr:uid="{00000000-0005-0000-0000-0000EFB40000}"/>
    <cellStyle name="Total 3 5 2 21 2" xfId="46316" xr:uid="{00000000-0005-0000-0000-0000F0B40000}"/>
    <cellStyle name="Total 3 5 2 22" xfId="46317" xr:uid="{00000000-0005-0000-0000-0000F1B40000}"/>
    <cellStyle name="Total 3 5 2 23" xfId="46318" xr:uid="{00000000-0005-0000-0000-0000F2B40000}"/>
    <cellStyle name="Total 3 5 2 3" xfId="46319" xr:uid="{00000000-0005-0000-0000-0000F3B40000}"/>
    <cellStyle name="Total 3 5 2 3 2" xfId="46320" xr:uid="{00000000-0005-0000-0000-0000F4B40000}"/>
    <cellStyle name="Total 3 5 2 3 2 2" xfId="46321" xr:uid="{00000000-0005-0000-0000-0000F5B40000}"/>
    <cellStyle name="Total 3 5 2 3 3" xfId="46322" xr:uid="{00000000-0005-0000-0000-0000F6B40000}"/>
    <cellStyle name="Total 3 5 2 3 4" xfId="46323" xr:uid="{00000000-0005-0000-0000-0000F7B40000}"/>
    <cellStyle name="Total 3 5 2 4" xfId="46324" xr:uid="{00000000-0005-0000-0000-0000F8B40000}"/>
    <cellStyle name="Total 3 5 2 4 2" xfId="46325" xr:uid="{00000000-0005-0000-0000-0000F9B40000}"/>
    <cellStyle name="Total 3 5 2 4 2 2" xfId="46326" xr:uid="{00000000-0005-0000-0000-0000FAB40000}"/>
    <cellStyle name="Total 3 5 2 4 3" xfId="46327" xr:uid="{00000000-0005-0000-0000-0000FBB40000}"/>
    <cellStyle name="Total 3 5 2 4 4" xfId="46328" xr:uid="{00000000-0005-0000-0000-0000FCB40000}"/>
    <cellStyle name="Total 3 5 2 5" xfId="46329" xr:uid="{00000000-0005-0000-0000-0000FDB40000}"/>
    <cellStyle name="Total 3 5 2 5 2" xfId="46330" xr:uid="{00000000-0005-0000-0000-0000FEB40000}"/>
    <cellStyle name="Total 3 5 2 5 2 2" xfId="46331" xr:uid="{00000000-0005-0000-0000-0000FFB40000}"/>
    <cellStyle name="Total 3 5 2 5 3" xfId="46332" xr:uid="{00000000-0005-0000-0000-000000B50000}"/>
    <cellStyle name="Total 3 5 2 6" xfId="46333" xr:uid="{00000000-0005-0000-0000-000001B50000}"/>
    <cellStyle name="Total 3 5 2 6 2" xfId="46334" xr:uid="{00000000-0005-0000-0000-000002B50000}"/>
    <cellStyle name="Total 3 5 2 6 2 2" xfId="46335" xr:uid="{00000000-0005-0000-0000-000003B50000}"/>
    <cellStyle name="Total 3 5 2 6 3" xfId="46336" xr:uid="{00000000-0005-0000-0000-000004B50000}"/>
    <cellStyle name="Total 3 5 2 7" xfId="46337" xr:uid="{00000000-0005-0000-0000-000005B50000}"/>
    <cellStyle name="Total 3 5 2 7 2" xfId="46338" xr:uid="{00000000-0005-0000-0000-000006B50000}"/>
    <cellStyle name="Total 3 5 2 7 2 2" xfId="46339" xr:uid="{00000000-0005-0000-0000-000007B50000}"/>
    <cellStyle name="Total 3 5 2 7 3" xfId="46340" xr:uid="{00000000-0005-0000-0000-000008B50000}"/>
    <cellStyle name="Total 3 5 2 8" xfId="46341" xr:uid="{00000000-0005-0000-0000-000009B50000}"/>
    <cellStyle name="Total 3 5 2 8 2" xfId="46342" xr:uid="{00000000-0005-0000-0000-00000AB50000}"/>
    <cellStyle name="Total 3 5 2 8 2 2" xfId="46343" xr:uid="{00000000-0005-0000-0000-00000BB50000}"/>
    <cellStyle name="Total 3 5 2 8 3" xfId="46344" xr:uid="{00000000-0005-0000-0000-00000CB50000}"/>
    <cellStyle name="Total 3 5 2 9" xfId="46345" xr:uid="{00000000-0005-0000-0000-00000DB50000}"/>
    <cellStyle name="Total 3 5 2 9 2" xfId="46346" xr:uid="{00000000-0005-0000-0000-00000EB50000}"/>
    <cellStyle name="Total 3 5 2 9 2 2" xfId="46347" xr:uid="{00000000-0005-0000-0000-00000FB50000}"/>
    <cellStyle name="Total 3 5 2 9 3" xfId="46348" xr:uid="{00000000-0005-0000-0000-000010B50000}"/>
    <cellStyle name="Total 3 5 20" xfId="46349" xr:uid="{00000000-0005-0000-0000-000011B50000}"/>
    <cellStyle name="Total 3 5 20 2" xfId="46350" xr:uid="{00000000-0005-0000-0000-000012B50000}"/>
    <cellStyle name="Total 3 5 20 2 2" xfId="46351" xr:uid="{00000000-0005-0000-0000-000013B50000}"/>
    <cellStyle name="Total 3 5 20 3" xfId="46352" xr:uid="{00000000-0005-0000-0000-000014B50000}"/>
    <cellStyle name="Total 3 5 21" xfId="46353" xr:uid="{00000000-0005-0000-0000-000015B50000}"/>
    <cellStyle name="Total 3 5 21 2" xfId="46354" xr:uid="{00000000-0005-0000-0000-000016B50000}"/>
    <cellStyle name="Total 3 5 21 2 2" xfId="46355" xr:uid="{00000000-0005-0000-0000-000017B50000}"/>
    <cellStyle name="Total 3 5 21 3" xfId="46356" xr:uid="{00000000-0005-0000-0000-000018B50000}"/>
    <cellStyle name="Total 3 5 22" xfId="46357" xr:uid="{00000000-0005-0000-0000-000019B50000}"/>
    <cellStyle name="Total 3 5 22 2" xfId="46358" xr:uid="{00000000-0005-0000-0000-00001AB50000}"/>
    <cellStyle name="Total 3 5 23" xfId="46359" xr:uid="{00000000-0005-0000-0000-00001BB50000}"/>
    <cellStyle name="Total 3 5 24" xfId="46360" xr:uid="{00000000-0005-0000-0000-00001CB50000}"/>
    <cellStyle name="Total 3 5 3" xfId="46361" xr:uid="{00000000-0005-0000-0000-00001DB50000}"/>
    <cellStyle name="Total 3 5 3 2" xfId="46362" xr:uid="{00000000-0005-0000-0000-00001EB50000}"/>
    <cellStyle name="Total 3 5 3 2 2" xfId="46363" xr:uid="{00000000-0005-0000-0000-00001FB50000}"/>
    <cellStyle name="Total 3 5 3 2 3" xfId="46364" xr:uid="{00000000-0005-0000-0000-000020B50000}"/>
    <cellStyle name="Total 3 5 3 3" xfId="46365" xr:uid="{00000000-0005-0000-0000-000021B50000}"/>
    <cellStyle name="Total 3 5 3 3 2" xfId="46366" xr:uid="{00000000-0005-0000-0000-000022B50000}"/>
    <cellStyle name="Total 3 5 3 4" xfId="46367" xr:uid="{00000000-0005-0000-0000-000023B50000}"/>
    <cellStyle name="Total 3 5 4" xfId="46368" xr:uid="{00000000-0005-0000-0000-000024B50000}"/>
    <cellStyle name="Total 3 5 4 2" xfId="46369" xr:uid="{00000000-0005-0000-0000-000025B50000}"/>
    <cellStyle name="Total 3 5 4 2 2" xfId="46370" xr:uid="{00000000-0005-0000-0000-000026B50000}"/>
    <cellStyle name="Total 3 5 4 3" xfId="46371" xr:uid="{00000000-0005-0000-0000-000027B50000}"/>
    <cellStyle name="Total 3 5 4 4" xfId="46372" xr:uid="{00000000-0005-0000-0000-000028B50000}"/>
    <cellStyle name="Total 3 5 5" xfId="46373" xr:uid="{00000000-0005-0000-0000-000029B50000}"/>
    <cellStyle name="Total 3 5 5 2" xfId="46374" xr:uid="{00000000-0005-0000-0000-00002AB50000}"/>
    <cellStyle name="Total 3 5 5 2 2" xfId="46375" xr:uid="{00000000-0005-0000-0000-00002BB50000}"/>
    <cellStyle name="Total 3 5 5 3" xfId="46376" xr:uid="{00000000-0005-0000-0000-00002CB50000}"/>
    <cellStyle name="Total 3 5 5 4" xfId="46377" xr:uid="{00000000-0005-0000-0000-00002DB50000}"/>
    <cellStyle name="Total 3 5 6" xfId="46378" xr:uid="{00000000-0005-0000-0000-00002EB50000}"/>
    <cellStyle name="Total 3 5 6 2" xfId="46379" xr:uid="{00000000-0005-0000-0000-00002FB50000}"/>
    <cellStyle name="Total 3 5 6 2 2" xfId="46380" xr:uid="{00000000-0005-0000-0000-000030B50000}"/>
    <cellStyle name="Total 3 5 6 3" xfId="46381" xr:uid="{00000000-0005-0000-0000-000031B50000}"/>
    <cellStyle name="Total 3 5 7" xfId="46382" xr:uid="{00000000-0005-0000-0000-000032B50000}"/>
    <cellStyle name="Total 3 5 7 2" xfId="46383" xr:uid="{00000000-0005-0000-0000-000033B50000}"/>
    <cellStyle name="Total 3 5 7 2 2" xfId="46384" xr:uid="{00000000-0005-0000-0000-000034B50000}"/>
    <cellStyle name="Total 3 5 7 3" xfId="46385" xr:uid="{00000000-0005-0000-0000-000035B50000}"/>
    <cellStyle name="Total 3 5 8" xfId="46386" xr:uid="{00000000-0005-0000-0000-000036B50000}"/>
    <cellStyle name="Total 3 5 8 2" xfId="46387" xr:uid="{00000000-0005-0000-0000-000037B50000}"/>
    <cellStyle name="Total 3 5 8 2 2" xfId="46388" xr:uid="{00000000-0005-0000-0000-000038B50000}"/>
    <cellStyle name="Total 3 5 8 3" xfId="46389" xr:uid="{00000000-0005-0000-0000-000039B50000}"/>
    <cellStyle name="Total 3 5 9" xfId="46390" xr:uid="{00000000-0005-0000-0000-00003AB50000}"/>
    <cellStyle name="Total 3 5 9 2" xfId="46391" xr:uid="{00000000-0005-0000-0000-00003BB50000}"/>
    <cellStyle name="Total 3 5 9 2 2" xfId="46392" xr:uid="{00000000-0005-0000-0000-00003CB50000}"/>
    <cellStyle name="Total 3 5 9 3" xfId="46393" xr:uid="{00000000-0005-0000-0000-00003DB50000}"/>
    <cellStyle name="Total 3 6" xfId="46394" xr:uid="{00000000-0005-0000-0000-00003EB50000}"/>
    <cellStyle name="Total 3 6 10" xfId="46395" xr:uid="{00000000-0005-0000-0000-00003FB50000}"/>
    <cellStyle name="Total 3 6 10 2" xfId="46396" xr:uid="{00000000-0005-0000-0000-000040B50000}"/>
    <cellStyle name="Total 3 6 10 2 2" xfId="46397" xr:uid="{00000000-0005-0000-0000-000041B50000}"/>
    <cellStyle name="Total 3 6 10 3" xfId="46398" xr:uid="{00000000-0005-0000-0000-000042B50000}"/>
    <cellStyle name="Total 3 6 11" xfId="46399" xr:uid="{00000000-0005-0000-0000-000043B50000}"/>
    <cellStyle name="Total 3 6 11 2" xfId="46400" xr:uid="{00000000-0005-0000-0000-000044B50000}"/>
    <cellStyle name="Total 3 6 11 2 2" xfId="46401" xr:uid="{00000000-0005-0000-0000-000045B50000}"/>
    <cellStyle name="Total 3 6 11 3" xfId="46402" xr:uid="{00000000-0005-0000-0000-000046B50000}"/>
    <cellStyle name="Total 3 6 12" xfId="46403" xr:uid="{00000000-0005-0000-0000-000047B50000}"/>
    <cellStyle name="Total 3 6 12 2" xfId="46404" xr:uid="{00000000-0005-0000-0000-000048B50000}"/>
    <cellStyle name="Total 3 6 12 2 2" xfId="46405" xr:uid="{00000000-0005-0000-0000-000049B50000}"/>
    <cellStyle name="Total 3 6 12 3" xfId="46406" xr:uid="{00000000-0005-0000-0000-00004AB50000}"/>
    <cellStyle name="Total 3 6 13" xfId="46407" xr:uid="{00000000-0005-0000-0000-00004BB50000}"/>
    <cellStyle name="Total 3 6 13 2" xfId="46408" xr:uid="{00000000-0005-0000-0000-00004CB50000}"/>
    <cellStyle name="Total 3 6 13 2 2" xfId="46409" xr:uid="{00000000-0005-0000-0000-00004DB50000}"/>
    <cellStyle name="Total 3 6 13 3" xfId="46410" xr:uid="{00000000-0005-0000-0000-00004EB50000}"/>
    <cellStyle name="Total 3 6 14" xfId="46411" xr:uid="{00000000-0005-0000-0000-00004FB50000}"/>
    <cellStyle name="Total 3 6 14 2" xfId="46412" xr:uid="{00000000-0005-0000-0000-000050B50000}"/>
    <cellStyle name="Total 3 6 14 2 2" xfId="46413" xr:uid="{00000000-0005-0000-0000-000051B50000}"/>
    <cellStyle name="Total 3 6 14 3" xfId="46414" xr:uid="{00000000-0005-0000-0000-000052B50000}"/>
    <cellStyle name="Total 3 6 15" xfId="46415" xr:uid="{00000000-0005-0000-0000-000053B50000}"/>
    <cellStyle name="Total 3 6 15 2" xfId="46416" xr:uid="{00000000-0005-0000-0000-000054B50000}"/>
    <cellStyle name="Total 3 6 15 2 2" xfId="46417" xr:uid="{00000000-0005-0000-0000-000055B50000}"/>
    <cellStyle name="Total 3 6 15 3" xfId="46418" xr:uid="{00000000-0005-0000-0000-000056B50000}"/>
    <cellStyle name="Total 3 6 16" xfId="46419" xr:uid="{00000000-0005-0000-0000-000057B50000}"/>
    <cellStyle name="Total 3 6 16 2" xfId="46420" xr:uid="{00000000-0005-0000-0000-000058B50000}"/>
    <cellStyle name="Total 3 6 16 2 2" xfId="46421" xr:uid="{00000000-0005-0000-0000-000059B50000}"/>
    <cellStyle name="Total 3 6 16 3" xfId="46422" xr:uid="{00000000-0005-0000-0000-00005AB50000}"/>
    <cellStyle name="Total 3 6 17" xfId="46423" xr:uid="{00000000-0005-0000-0000-00005BB50000}"/>
    <cellStyle name="Total 3 6 17 2" xfId="46424" xr:uid="{00000000-0005-0000-0000-00005CB50000}"/>
    <cellStyle name="Total 3 6 17 2 2" xfId="46425" xr:uid="{00000000-0005-0000-0000-00005DB50000}"/>
    <cellStyle name="Total 3 6 17 3" xfId="46426" xr:uid="{00000000-0005-0000-0000-00005EB50000}"/>
    <cellStyle name="Total 3 6 18" xfId="46427" xr:uid="{00000000-0005-0000-0000-00005FB50000}"/>
    <cellStyle name="Total 3 6 18 2" xfId="46428" xr:uid="{00000000-0005-0000-0000-000060B50000}"/>
    <cellStyle name="Total 3 6 18 2 2" xfId="46429" xr:uid="{00000000-0005-0000-0000-000061B50000}"/>
    <cellStyle name="Total 3 6 18 3" xfId="46430" xr:uid="{00000000-0005-0000-0000-000062B50000}"/>
    <cellStyle name="Total 3 6 19" xfId="46431" xr:uid="{00000000-0005-0000-0000-000063B50000}"/>
    <cellStyle name="Total 3 6 19 2" xfId="46432" xr:uid="{00000000-0005-0000-0000-000064B50000}"/>
    <cellStyle name="Total 3 6 19 2 2" xfId="46433" xr:uid="{00000000-0005-0000-0000-000065B50000}"/>
    <cellStyle name="Total 3 6 19 3" xfId="46434" xr:uid="{00000000-0005-0000-0000-000066B50000}"/>
    <cellStyle name="Total 3 6 2" xfId="46435" xr:uid="{00000000-0005-0000-0000-000067B50000}"/>
    <cellStyle name="Total 3 6 2 2" xfId="46436" xr:uid="{00000000-0005-0000-0000-000068B50000}"/>
    <cellStyle name="Total 3 6 2 2 2" xfId="46437" xr:uid="{00000000-0005-0000-0000-000069B50000}"/>
    <cellStyle name="Total 3 6 2 2 3" xfId="46438" xr:uid="{00000000-0005-0000-0000-00006AB50000}"/>
    <cellStyle name="Total 3 6 2 3" xfId="46439" xr:uid="{00000000-0005-0000-0000-00006BB50000}"/>
    <cellStyle name="Total 3 6 2 3 2" xfId="46440" xr:uid="{00000000-0005-0000-0000-00006CB50000}"/>
    <cellStyle name="Total 3 6 2 4" xfId="46441" xr:uid="{00000000-0005-0000-0000-00006DB50000}"/>
    <cellStyle name="Total 3 6 20" xfId="46442" xr:uid="{00000000-0005-0000-0000-00006EB50000}"/>
    <cellStyle name="Total 3 6 20 2" xfId="46443" xr:uid="{00000000-0005-0000-0000-00006FB50000}"/>
    <cellStyle name="Total 3 6 20 2 2" xfId="46444" xr:uid="{00000000-0005-0000-0000-000070B50000}"/>
    <cellStyle name="Total 3 6 20 3" xfId="46445" xr:uid="{00000000-0005-0000-0000-000071B50000}"/>
    <cellStyle name="Total 3 6 21" xfId="46446" xr:uid="{00000000-0005-0000-0000-000072B50000}"/>
    <cellStyle name="Total 3 6 21 2" xfId="46447" xr:uid="{00000000-0005-0000-0000-000073B50000}"/>
    <cellStyle name="Total 3 6 22" xfId="46448" xr:uid="{00000000-0005-0000-0000-000074B50000}"/>
    <cellStyle name="Total 3 6 23" xfId="46449" xr:uid="{00000000-0005-0000-0000-000075B50000}"/>
    <cellStyle name="Total 3 6 3" xfId="46450" xr:uid="{00000000-0005-0000-0000-000076B50000}"/>
    <cellStyle name="Total 3 6 3 2" xfId="46451" xr:uid="{00000000-0005-0000-0000-000077B50000}"/>
    <cellStyle name="Total 3 6 3 2 2" xfId="46452" xr:uid="{00000000-0005-0000-0000-000078B50000}"/>
    <cellStyle name="Total 3 6 3 3" xfId="46453" xr:uid="{00000000-0005-0000-0000-000079B50000}"/>
    <cellStyle name="Total 3 6 3 4" xfId="46454" xr:uid="{00000000-0005-0000-0000-00007AB50000}"/>
    <cellStyle name="Total 3 6 4" xfId="46455" xr:uid="{00000000-0005-0000-0000-00007BB50000}"/>
    <cellStyle name="Total 3 6 4 2" xfId="46456" xr:uid="{00000000-0005-0000-0000-00007CB50000}"/>
    <cellStyle name="Total 3 6 4 2 2" xfId="46457" xr:uid="{00000000-0005-0000-0000-00007DB50000}"/>
    <cellStyle name="Total 3 6 4 3" xfId="46458" xr:uid="{00000000-0005-0000-0000-00007EB50000}"/>
    <cellStyle name="Total 3 6 4 4" xfId="46459" xr:uid="{00000000-0005-0000-0000-00007FB50000}"/>
    <cellStyle name="Total 3 6 5" xfId="46460" xr:uid="{00000000-0005-0000-0000-000080B50000}"/>
    <cellStyle name="Total 3 6 5 2" xfId="46461" xr:uid="{00000000-0005-0000-0000-000081B50000}"/>
    <cellStyle name="Total 3 6 5 2 2" xfId="46462" xr:uid="{00000000-0005-0000-0000-000082B50000}"/>
    <cellStyle name="Total 3 6 5 3" xfId="46463" xr:uid="{00000000-0005-0000-0000-000083B50000}"/>
    <cellStyle name="Total 3 6 6" xfId="46464" xr:uid="{00000000-0005-0000-0000-000084B50000}"/>
    <cellStyle name="Total 3 6 6 2" xfId="46465" xr:uid="{00000000-0005-0000-0000-000085B50000}"/>
    <cellStyle name="Total 3 6 6 2 2" xfId="46466" xr:uid="{00000000-0005-0000-0000-000086B50000}"/>
    <cellStyle name="Total 3 6 6 3" xfId="46467" xr:uid="{00000000-0005-0000-0000-000087B50000}"/>
    <cellStyle name="Total 3 6 7" xfId="46468" xr:uid="{00000000-0005-0000-0000-000088B50000}"/>
    <cellStyle name="Total 3 6 7 2" xfId="46469" xr:uid="{00000000-0005-0000-0000-000089B50000}"/>
    <cellStyle name="Total 3 6 7 2 2" xfId="46470" xr:uid="{00000000-0005-0000-0000-00008AB50000}"/>
    <cellStyle name="Total 3 6 7 3" xfId="46471" xr:uid="{00000000-0005-0000-0000-00008BB50000}"/>
    <cellStyle name="Total 3 6 8" xfId="46472" xr:uid="{00000000-0005-0000-0000-00008CB50000}"/>
    <cellStyle name="Total 3 6 8 2" xfId="46473" xr:uid="{00000000-0005-0000-0000-00008DB50000}"/>
    <cellStyle name="Total 3 6 8 2 2" xfId="46474" xr:uid="{00000000-0005-0000-0000-00008EB50000}"/>
    <cellStyle name="Total 3 6 8 3" xfId="46475" xr:uid="{00000000-0005-0000-0000-00008FB50000}"/>
    <cellStyle name="Total 3 6 9" xfId="46476" xr:uid="{00000000-0005-0000-0000-000090B50000}"/>
    <cellStyle name="Total 3 6 9 2" xfId="46477" xr:uid="{00000000-0005-0000-0000-000091B50000}"/>
    <cellStyle name="Total 3 6 9 2 2" xfId="46478" xr:uid="{00000000-0005-0000-0000-000092B50000}"/>
    <cellStyle name="Total 3 6 9 3" xfId="46479" xr:uid="{00000000-0005-0000-0000-000093B50000}"/>
    <cellStyle name="Total 3 7" xfId="46480" xr:uid="{00000000-0005-0000-0000-000094B50000}"/>
    <cellStyle name="Total 3 7 2" xfId="46481" xr:uid="{00000000-0005-0000-0000-000095B50000}"/>
    <cellStyle name="Total 3 7 2 2" xfId="46482" xr:uid="{00000000-0005-0000-0000-000096B50000}"/>
    <cellStyle name="Total 3 7 2 3" xfId="46483" xr:uid="{00000000-0005-0000-0000-000097B50000}"/>
    <cellStyle name="Total 3 7 3" xfId="46484" xr:uid="{00000000-0005-0000-0000-000098B50000}"/>
    <cellStyle name="Total 3 7 3 2" xfId="46485" xr:uid="{00000000-0005-0000-0000-000099B50000}"/>
    <cellStyle name="Total 3 7 4" xfId="46486" xr:uid="{00000000-0005-0000-0000-00009AB50000}"/>
    <cellStyle name="Total 3 8" xfId="46487" xr:uid="{00000000-0005-0000-0000-00009BB50000}"/>
    <cellStyle name="Total 3 8 2" xfId="46488" xr:uid="{00000000-0005-0000-0000-00009CB50000}"/>
    <cellStyle name="Total 3 8 2 2" xfId="46489" xr:uid="{00000000-0005-0000-0000-00009DB50000}"/>
    <cellStyle name="Total 3 8 2 3" xfId="46490" xr:uid="{00000000-0005-0000-0000-00009EB50000}"/>
    <cellStyle name="Total 3 8 3" xfId="46491" xr:uid="{00000000-0005-0000-0000-00009FB50000}"/>
    <cellStyle name="Total 3 8 4" xfId="46492" xr:uid="{00000000-0005-0000-0000-0000A0B50000}"/>
    <cellStyle name="Total 3 9" xfId="46493" xr:uid="{00000000-0005-0000-0000-0000A1B50000}"/>
    <cellStyle name="Total 3 9 2" xfId="46494" xr:uid="{00000000-0005-0000-0000-0000A2B50000}"/>
    <cellStyle name="Total 3 9 2 2" xfId="46495" xr:uid="{00000000-0005-0000-0000-0000A3B50000}"/>
    <cellStyle name="Total 3 9 3" xfId="46496" xr:uid="{00000000-0005-0000-0000-0000A4B50000}"/>
    <cellStyle name="Total 3 9 4" xfId="46497" xr:uid="{00000000-0005-0000-0000-0000A5B50000}"/>
    <cellStyle name="Total 4" xfId="46498" xr:uid="{00000000-0005-0000-0000-0000A6B50000}"/>
    <cellStyle name="Total 4 10" xfId="46499" xr:uid="{00000000-0005-0000-0000-0000A7B50000}"/>
    <cellStyle name="Total 4 10 2" xfId="46500" xr:uid="{00000000-0005-0000-0000-0000A8B50000}"/>
    <cellStyle name="Total 4 10 2 2" xfId="46501" xr:uid="{00000000-0005-0000-0000-0000A9B50000}"/>
    <cellStyle name="Total 4 10 3" xfId="46502" xr:uid="{00000000-0005-0000-0000-0000AAB50000}"/>
    <cellStyle name="Total 4 11" xfId="46503" xr:uid="{00000000-0005-0000-0000-0000ABB50000}"/>
    <cellStyle name="Total 4 11 2" xfId="46504" xr:uid="{00000000-0005-0000-0000-0000ACB50000}"/>
    <cellStyle name="Total 4 11 2 2" xfId="46505" xr:uid="{00000000-0005-0000-0000-0000ADB50000}"/>
    <cellStyle name="Total 4 11 3" xfId="46506" xr:uid="{00000000-0005-0000-0000-0000AEB50000}"/>
    <cellStyle name="Total 4 12" xfId="46507" xr:uid="{00000000-0005-0000-0000-0000AFB50000}"/>
    <cellStyle name="Total 4 12 2" xfId="46508" xr:uid="{00000000-0005-0000-0000-0000B0B50000}"/>
    <cellStyle name="Total 4 12 2 2" xfId="46509" xr:uid="{00000000-0005-0000-0000-0000B1B50000}"/>
    <cellStyle name="Total 4 12 3" xfId="46510" xr:uid="{00000000-0005-0000-0000-0000B2B50000}"/>
    <cellStyle name="Total 4 13" xfId="46511" xr:uid="{00000000-0005-0000-0000-0000B3B50000}"/>
    <cellStyle name="Total 4 13 2" xfId="46512" xr:uid="{00000000-0005-0000-0000-0000B4B50000}"/>
    <cellStyle name="Total 4 13 2 2" xfId="46513" xr:uid="{00000000-0005-0000-0000-0000B5B50000}"/>
    <cellStyle name="Total 4 13 3" xfId="46514" xr:uid="{00000000-0005-0000-0000-0000B6B50000}"/>
    <cellStyle name="Total 4 14" xfId="46515" xr:uid="{00000000-0005-0000-0000-0000B7B50000}"/>
    <cellStyle name="Total 4 14 2" xfId="46516" xr:uid="{00000000-0005-0000-0000-0000B8B50000}"/>
    <cellStyle name="Total 4 14 2 2" xfId="46517" xr:uid="{00000000-0005-0000-0000-0000B9B50000}"/>
    <cellStyle name="Total 4 14 3" xfId="46518" xr:uid="{00000000-0005-0000-0000-0000BAB50000}"/>
    <cellStyle name="Total 4 15" xfId="46519" xr:uid="{00000000-0005-0000-0000-0000BBB50000}"/>
    <cellStyle name="Total 4 15 2" xfId="46520" xr:uid="{00000000-0005-0000-0000-0000BCB50000}"/>
    <cellStyle name="Total 4 15 2 2" xfId="46521" xr:uid="{00000000-0005-0000-0000-0000BDB50000}"/>
    <cellStyle name="Total 4 15 3" xfId="46522" xr:uid="{00000000-0005-0000-0000-0000BEB50000}"/>
    <cellStyle name="Total 4 16" xfId="46523" xr:uid="{00000000-0005-0000-0000-0000BFB50000}"/>
    <cellStyle name="Total 4 16 2" xfId="46524" xr:uid="{00000000-0005-0000-0000-0000C0B50000}"/>
    <cellStyle name="Total 4 16 2 2" xfId="46525" xr:uid="{00000000-0005-0000-0000-0000C1B50000}"/>
    <cellStyle name="Total 4 16 3" xfId="46526" xr:uid="{00000000-0005-0000-0000-0000C2B50000}"/>
    <cellStyle name="Total 4 17" xfId="46527" xr:uid="{00000000-0005-0000-0000-0000C3B50000}"/>
    <cellStyle name="Total 4 17 2" xfId="46528" xr:uid="{00000000-0005-0000-0000-0000C4B50000}"/>
    <cellStyle name="Total 4 17 2 2" xfId="46529" xr:uid="{00000000-0005-0000-0000-0000C5B50000}"/>
    <cellStyle name="Total 4 17 3" xfId="46530" xr:uid="{00000000-0005-0000-0000-0000C6B50000}"/>
    <cellStyle name="Total 4 18" xfId="46531" xr:uid="{00000000-0005-0000-0000-0000C7B50000}"/>
    <cellStyle name="Total 4 18 2" xfId="46532" xr:uid="{00000000-0005-0000-0000-0000C8B50000}"/>
    <cellStyle name="Total 4 18 2 2" xfId="46533" xr:uid="{00000000-0005-0000-0000-0000C9B50000}"/>
    <cellStyle name="Total 4 18 3" xfId="46534" xr:uid="{00000000-0005-0000-0000-0000CAB50000}"/>
    <cellStyle name="Total 4 19" xfId="46535" xr:uid="{00000000-0005-0000-0000-0000CBB50000}"/>
    <cellStyle name="Total 4 19 2" xfId="46536" xr:uid="{00000000-0005-0000-0000-0000CCB50000}"/>
    <cellStyle name="Total 4 19 2 2" xfId="46537" xr:uid="{00000000-0005-0000-0000-0000CDB50000}"/>
    <cellStyle name="Total 4 19 3" xfId="46538" xr:uid="{00000000-0005-0000-0000-0000CEB50000}"/>
    <cellStyle name="Total 4 2" xfId="46539" xr:uid="{00000000-0005-0000-0000-0000CFB50000}"/>
    <cellStyle name="Total 4 2 10" xfId="46540" xr:uid="{00000000-0005-0000-0000-0000D0B50000}"/>
    <cellStyle name="Total 4 2 10 2" xfId="46541" xr:uid="{00000000-0005-0000-0000-0000D1B50000}"/>
    <cellStyle name="Total 4 2 10 2 2" xfId="46542" xr:uid="{00000000-0005-0000-0000-0000D2B50000}"/>
    <cellStyle name="Total 4 2 10 3" xfId="46543" xr:uid="{00000000-0005-0000-0000-0000D3B50000}"/>
    <cellStyle name="Total 4 2 11" xfId="46544" xr:uid="{00000000-0005-0000-0000-0000D4B50000}"/>
    <cellStyle name="Total 4 2 11 2" xfId="46545" xr:uid="{00000000-0005-0000-0000-0000D5B50000}"/>
    <cellStyle name="Total 4 2 11 2 2" xfId="46546" xr:uid="{00000000-0005-0000-0000-0000D6B50000}"/>
    <cellStyle name="Total 4 2 11 3" xfId="46547" xr:uid="{00000000-0005-0000-0000-0000D7B50000}"/>
    <cellStyle name="Total 4 2 12" xfId="46548" xr:uid="{00000000-0005-0000-0000-0000D8B50000}"/>
    <cellStyle name="Total 4 2 12 2" xfId="46549" xr:uid="{00000000-0005-0000-0000-0000D9B50000}"/>
    <cellStyle name="Total 4 2 12 2 2" xfId="46550" xr:uid="{00000000-0005-0000-0000-0000DAB50000}"/>
    <cellStyle name="Total 4 2 12 3" xfId="46551" xr:uid="{00000000-0005-0000-0000-0000DBB50000}"/>
    <cellStyle name="Total 4 2 13" xfId="46552" xr:uid="{00000000-0005-0000-0000-0000DCB50000}"/>
    <cellStyle name="Total 4 2 13 2" xfId="46553" xr:uid="{00000000-0005-0000-0000-0000DDB50000}"/>
    <cellStyle name="Total 4 2 13 2 2" xfId="46554" xr:uid="{00000000-0005-0000-0000-0000DEB50000}"/>
    <cellStyle name="Total 4 2 13 3" xfId="46555" xr:uid="{00000000-0005-0000-0000-0000DFB50000}"/>
    <cellStyle name="Total 4 2 14" xfId="46556" xr:uid="{00000000-0005-0000-0000-0000E0B50000}"/>
    <cellStyle name="Total 4 2 14 2" xfId="46557" xr:uid="{00000000-0005-0000-0000-0000E1B50000}"/>
    <cellStyle name="Total 4 2 14 2 2" xfId="46558" xr:uid="{00000000-0005-0000-0000-0000E2B50000}"/>
    <cellStyle name="Total 4 2 14 3" xfId="46559" xr:uid="{00000000-0005-0000-0000-0000E3B50000}"/>
    <cellStyle name="Total 4 2 15" xfId="46560" xr:uid="{00000000-0005-0000-0000-0000E4B50000}"/>
    <cellStyle name="Total 4 2 15 2" xfId="46561" xr:uid="{00000000-0005-0000-0000-0000E5B50000}"/>
    <cellStyle name="Total 4 2 15 2 2" xfId="46562" xr:uid="{00000000-0005-0000-0000-0000E6B50000}"/>
    <cellStyle name="Total 4 2 15 3" xfId="46563" xr:uid="{00000000-0005-0000-0000-0000E7B50000}"/>
    <cellStyle name="Total 4 2 16" xfId="46564" xr:uid="{00000000-0005-0000-0000-0000E8B50000}"/>
    <cellStyle name="Total 4 2 16 2" xfId="46565" xr:uid="{00000000-0005-0000-0000-0000E9B50000}"/>
    <cellStyle name="Total 4 2 16 2 2" xfId="46566" xr:uid="{00000000-0005-0000-0000-0000EAB50000}"/>
    <cellStyle name="Total 4 2 16 3" xfId="46567" xr:uid="{00000000-0005-0000-0000-0000EBB50000}"/>
    <cellStyle name="Total 4 2 17" xfId="46568" xr:uid="{00000000-0005-0000-0000-0000ECB50000}"/>
    <cellStyle name="Total 4 2 17 2" xfId="46569" xr:uid="{00000000-0005-0000-0000-0000EDB50000}"/>
    <cellStyle name="Total 4 2 17 2 2" xfId="46570" xr:uid="{00000000-0005-0000-0000-0000EEB50000}"/>
    <cellStyle name="Total 4 2 17 3" xfId="46571" xr:uid="{00000000-0005-0000-0000-0000EFB50000}"/>
    <cellStyle name="Total 4 2 18" xfId="46572" xr:uid="{00000000-0005-0000-0000-0000F0B50000}"/>
    <cellStyle name="Total 4 2 18 2" xfId="46573" xr:uid="{00000000-0005-0000-0000-0000F1B50000}"/>
    <cellStyle name="Total 4 2 18 2 2" xfId="46574" xr:uid="{00000000-0005-0000-0000-0000F2B50000}"/>
    <cellStyle name="Total 4 2 18 3" xfId="46575" xr:uid="{00000000-0005-0000-0000-0000F3B50000}"/>
    <cellStyle name="Total 4 2 19" xfId="46576" xr:uid="{00000000-0005-0000-0000-0000F4B50000}"/>
    <cellStyle name="Total 4 2 19 2" xfId="46577" xr:uid="{00000000-0005-0000-0000-0000F5B50000}"/>
    <cellStyle name="Total 4 2 19 2 2" xfId="46578" xr:uid="{00000000-0005-0000-0000-0000F6B50000}"/>
    <cellStyle name="Total 4 2 19 3" xfId="46579" xr:uid="{00000000-0005-0000-0000-0000F7B50000}"/>
    <cellStyle name="Total 4 2 2" xfId="46580" xr:uid="{00000000-0005-0000-0000-0000F8B50000}"/>
    <cellStyle name="Total 4 2 2 10" xfId="46581" xr:uid="{00000000-0005-0000-0000-0000F9B50000}"/>
    <cellStyle name="Total 4 2 2 10 2" xfId="46582" xr:uid="{00000000-0005-0000-0000-0000FAB50000}"/>
    <cellStyle name="Total 4 2 2 10 2 2" xfId="46583" xr:uid="{00000000-0005-0000-0000-0000FBB50000}"/>
    <cellStyle name="Total 4 2 2 10 3" xfId="46584" xr:uid="{00000000-0005-0000-0000-0000FCB50000}"/>
    <cellStyle name="Total 4 2 2 11" xfId="46585" xr:uid="{00000000-0005-0000-0000-0000FDB50000}"/>
    <cellStyle name="Total 4 2 2 11 2" xfId="46586" xr:uid="{00000000-0005-0000-0000-0000FEB50000}"/>
    <cellStyle name="Total 4 2 2 11 2 2" xfId="46587" xr:uid="{00000000-0005-0000-0000-0000FFB50000}"/>
    <cellStyle name="Total 4 2 2 11 3" xfId="46588" xr:uid="{00000000-0005-0000-0000-000000B60000}"/>
    <cellStyle name="Total 4 2 2 12" xfId="46589" xr:uid="{00000000-0005-0000-0000-000001B60000}"/>
    <cellStyle name="Total 4 2 2 12 2" xfId="46590" xr:uid="{00000000-0005-0000-0000-000002B60000}"/>
    <cellStyle name="Total 4 2 2 12 2 2" xfId="46591" xr:uid="{00000000-0005-0000-0000-000003B60000}"/>
    <cellStyle name="Total 4 2 2 12 3" xfId="46592" xr:uid="{00000000-0005-0000-0000-000004B60000}"/>
    <cellStyle name="Total 4 2 2 13" xfId="46593" xr:uid="{00000000-0005-0000-0000-000005B60000}"/>
    <cellStyle name="Total 4 2 2 13 2" xfId="46594" xr:uid="{00000000-0005-0000-0000-000006B60000}"/>
    <cellStyle name="Total 4 2 2 13 2 2" xfId="46595" xr:uid="{00000000-0005-0000-0000-000007B60000}"/>
    <cellStyle name="Total 4 2 2 13 3" xfId="46596" xr:uid="{00000000-0005-0000-0000-000008B60000}"/>
    <cellStyle name="Total 4 2 2 14" xfId="46597" xr:uid="{00000000-0005-0000-0000-000009B60000}"/>
    <cellStyle name="Total 4 2 2 14 2" xfId="46598" xr:uid="{00000000-0005-0000-0000-00000AB60000}"/>
    <cellStyle name="Total 4 2 2 14 2 2" xfId="46599" xr:uid="{00000000-0005-0000-0000-00000BB60000}"/>
    <cellStyle name="Total 4 2 2 14 3" xfId="46600" xr:uid="{00000000-0005-0000-0000-00000CB60000}"/>
    <cellStyle name="Total 4 2 2 15" xfId="46601" xr:uid="{00000000-0005-0000-0000-00000DB60000}"/>
    <cellStyle name="Total 4 2 2 15 2" xfId="46602" xr:uid="{00000000-0005-0000-0000-00000EB60000}"/>
    <cellStyle name="Total 4 2 2 15 2 2" xfId="46603" xr:uid="{00000000-0005-0000-0000-00000FB60000}"/>
    <cellStyle name="Total 4 2 2 15 3" xfId="46604" xr:uid="{00000000-0005-0000-0000-000010B60000}"/>
    <cellStyle name="Total 4 2 2 16" xfId="46605" xr:uid="{00000000-0005-0000-0000-000011B60000}"/>
    <cellStyle name="Total 4 2 2 16 2" xfId="46606" xr:uid="{00000000-0005-0000-0000-000012B60000}"/>
    <cellStyle name="Total 4 2 2 16 2 2" xfId="46607" xr:uid="{00000000-0005-0000-0000-000013B60000}"/>
    <cellStyle name="Total 4 2 2 16 3" xfId="46608" xr:uid="{00000000-0005-0000-0000-000014B60000}"/>
    <cellStyle name="Total 4 2 2 17" xfId="46609" xr:uid="{00000000-0005-0000-0000-000015B60000}"/>
    <cellStyle name="Total 4 2 2 17 2" xfId="46610" xr:uid="{00000000-0005-0000-0000-000016B60000}"/>
    <cellStyle name="Total 4 2 2 17 2 2" xfId="46611" xr:uid="{00000000-0005-0000-0000-000017B60000}"/>
    <cellStyle name="Total 4 2 2 17 3" xfId="46612" xr:uid="{00000000-0005-0000-0000-000018B60000}"/>
    <cellStyle name="Total 4 2 2 18" xfId="46613" xr:uid="{00000000-0005-0000-0000-000019B60000}"/>
    <cellStyle name="Total 4 2 2 18 2" xfId="46614" xr:uid="{00000000-0005-0000-0000-00001AB60000}"/>
    <cellStyle name="Total 4 2 2 19" xfId="46615" xr:uid="{00000000-0005-0000-0000-00001BB60000}"/>
    <cellStyle name="Total 4 2 2 2" xfId="46616" xr:uid="{00000000-0005-0000-0000-00001CB60000}"/>
    <cellStyle name="Total 4 2 2 2 10" xfId="46617" xr:uid="{00000000-0005-0000-0000-00001DB60000}"/>
    <cellStyle name="Total 4 2 2 2 10 2" xfId="46618" xr:uid="{00000000-0005-0000-0000-00001EB60000}"/>
    <cellStyle name="Total 4 2 2 2 10 2 2" xfId="46619" xr:uid="{00000000-0005-0000-0000-00001FB60000}"/>
    <cellStyle name="Total 4 2 2 2 10 3" xfId="46620" xr:uid="{00000000-0005-0000-0000-000020B60000}"/>
    <cellStyle name="Total 4 2 2 2 11" xfId="46621" xr:uid="{00000000-0005-0000-0000-000021B60000}"/>
    <cellStyle name="Total 4 2 2 2 11 2" xfId="46622" xr:uid="{00000000-0005-0000-0000-000022B60000}"/>
    <cellStyle name="Total 4 2 2 2 11 2 2" xfId="46623" xr:uid="{00000000-0005-0000-0000-000023B60000}"/>
    <cellStyle name="Total 4 2 2 2 11 3" xfId="46624" xr:uid="{00000000-0005-0000-0000-000024B60000}"/>
    <cellStyle name="Total 4 2 2 2 12" xfId="46625" xr:uid="{00000000-0005-0000-0000-000025B60000}"/>
    <cellStyle name="Total 4 2 2 2 12 2" xfId="46626" xr:uid="{00000000-0005-0000-0000-000026B60000}"/>
    <cellStyle name="Total 4 2 2 2 12 2 2" xfId="46627" xr:uid="{00000000-0005-0000-0000-000027B60000}"/>
    <cellStyle name="Total 4 2 2 2 12 3" xfId="46628" xr:uid="{00000000-0005-0000-0000-000028B60000}"/>
    <cellStyle name="Total 4 2 2 2 13" xfId="46629" xr:uid="{00000000-0005-0000-0000-000029B60000}"/>
    <cellStyle name="Total 4 2 2 2 13 2" xfId="46630" xr:uid="{00000000-0005-0000-0000-00002AB60000}"/>
    <cellStyle name="Total 4 2 2 2 13 2 2" xfId="46631" xr:uid="{00000000-0005-0000-0000-00002BB60000}"/>
    <cellStyle name="Total 4 2 2 2 13 3" xfId="46632" xr:uid="{00000000-0005-0000-0000-00002CB60000}"/>
    <cellStyle name="Total 4 2 2 2 14" xfId="46633" xr:uid="{00000000-0005-0000-0000-00002DB60000}"/>
    <cellStyle name="Total 4 2 2 2 14 2" xfId="46634" xr:uid="{00000000-0005-0000-0000-00002EB60000}"/>
    <cellStyle name="Total 4 2 2 2 14 2 2" xfId="46635" xr:uid="{00000000-0005-0000-0000-00002FB60000}"/>
    <cellStyle name="Total 4 2 2 2 14 3" xfId="46636" xr:uid="{00000000-0005-0000-0000-000030B60000}"/>
    <cellStyle name="Total 4 2 2 2 15" xfId="46637" xr:uid="{00000000-0005-0000-0000-000031B60000}"/>
    <cellStyle name="Total 4 2 2 2 15 2" xfId="46638" xr:uid="{00000000-0005-0000-0000-000032B60000}"/>
    <cellStyle name="Total 4 2 2 2 15 2 2" xfId="46639" xr:uid="{00000000-0005-0000-0000-000033B60000}"/>
    <cellStyle name="Total 4 2 2 2 15 3" xfId="46640" xr:uid="{00000000-0005-0000-0000-000034B60000}"/>
    <cellStyle name="Total 4 2 2 2 16" xfId="46641" xr:uid="{00000000-0005-0000-0000-000035B60000}"/>
    <cellStyle name="Total 4 2 2 2 16 2" xfId="46642" xr:uid="{00000000-0005-0000-0000-000036B60000}"/>
    <cellStyle name="Total 4 2 2 2 16 2 2" xfId="46643" xr:uid="{00000000-0005-0000-0000-000037B60000}"/>
    <cellStyle name="Total 4 2 2 2 16 3" xfId="46644" xr:uid="{00000000-0005-0000-0000-000038B60000}"/>
    <cellStyle name="Total 4 2 2 2 17" xfId="46645" xr:uid="{00000000-0005-0000-0000-000039B60000}"/>
    <cellStyle name="Total 4 2 2 2 17 2" xfId="46646" xr:uid="{00000000-0005-0000-0000-00003AB60000}"/>
    <cellStyle name="Total 4 2 2 2 17 2 2" xfId="46647" xr:uid="{00000000-0005-0000-0000-00003BB60000}"/>
    <cellStyle name="Total 4 2 2 2 17 3" xfId="46648" xr:uid="{00000000-0005-0000-0000-00003CB60000}"/>
    <cellStyle name="Total 4 2 2 2 18" xfId="46649" xr:uid="{00000000-0005-0000-0000-00003DB60000}"/>
    <cellStyle name="Total 4 2 2 2 18 2" xfId="46650" xr:uid="{00000000-0005-0000-0000-00003EB60000}"/>
    <cellStyle name="Total 4 2 2 2 18 2 2" xfId="46651" xr:uid="{00000000-0005-0000-0000-00003FB60000}"/>
    <cellStyle name="Total 4 2 2 2 18 3" xfId="46652" xr:uid="{00000000-0005-0000-0000-000040B60000}"/>
    <cellStyle name="Total 4 2 2 2 19" xfId="46653" xr:uid="{00000000-0005-0000-0000-000041B60000}"/>
    <cellStyle name="Total 4 2 2 2 19 2" xfId="46654" xr:uid="{00000000-0005-0000-0000-000042B60000}"/>
    <cellStyle name="Total 4 2 2 2 19 2 2" xfId="46655" xr:uid="{00000000-0005-0000-0000-000043B60000}"/>
    <cellStyle name="Total 4 2 2 2 19 3" xfId="46656" xr:uid="{00000000-0005-0000-0000-000044B60000}"/>
    <cellStyle name="Total 4 2 2 2 2" xfId="46657" xr:uid="{00000000-0005-0000-0000-000045B60000}"/>
    <cellStyle name="Total 4 2 2 2 2 2" xfId="46658" xr:uid="{00000000-0005-0000-0000-000046B60000}"/>
    <cellStyle name="Total 4 2 2 2 2 2 2" xfId="46659" xr:uid="{00000000-0005-0000-0000-000047B60000}"/>
    <cellStyle name="Total 4 2 2 2 2 2 3" xfId="46660" xr:uid="{00000000-0005-0000-0000-000048B60000}"/>
    <cellStyle name="Total 4 2 2 2 2 3" xfId="46661" xr:uid="{00000000-0005-0000-0000-000049B60000}"/>
    <cellStyle name="Total 4 2 2 2 2 3 2" xfId="46662" xr:uid="{00000000-0005-0000-0000-00004AB60000}"/>
    <cellStyle name="Total 4 2 2 2 2 4" xfId="46663" xr:uid="{00000000-0005-0000-0000-00004BB60000}"/>
    <cellStyle name="Total 4 2 2 2 20" xfId="46664" xr:uid="{00000000-0005-0000-0000-00004CB60000}"/>
    <cellStyle name="Total 4 2 2 2 20 2" xfId="46665" xr:uid="{00000000-0005-0000-0000-00004DB60000}"/>
    <cellStyle name="Total 4 2 2 2 20 2 2" xfId="46666" xr:uid="{00000000-0005-0000-0000-00004EB60000}"/>
    <cellStyle name="Total 4 2 2 2 20 3" xfId="46667" xr:uid="{00000000-0005-0000-0000-00004FB60000}"/>
    <cellStyle name="Total 4 2 2 2 21" xfId="46668" xr:uid="{00000000-0005-0000-0000-000050B60000}"/>
    <cellStyle name="Total 4 2 2 2 21 2" xfId="46669" xr:uid="{00000000-0005-0000-0000-000051B60000}"/>
    <cellStyle name="Total 4 2 2 2 22" xfId="46670" xr:uid="{00000000-0005-0000-0000-000052B60000}"/>
    <cellStyle name="Total 4 2 2 2 23" xfId="46671" xr:uid="{00000000-0005-0000-0000-000053B60000}"/>
    <cellStyle name="Total 4 2 2 2 3" xfId="46672" xr:uid="{00000000-0005-0000-0000-000054B60000}"/>
    <cellStyle name="Total 4 2 2 2 3 2" xfId="46673" xr:uid="{00000000-0005-0000-0000-000055B60000}"/>
    <cellStyle name="Total 4 2 2 2 3 2 2" xfId="46674" xr:uid="{00000000-0005-0000-0000-000056B60000}"/>
    <cellStyle name="Total 4 2 2 2 3 3" xfId="46675" xr:uid="{00000000-0005-0000-0000-000057B60000}"/>
    <cellStyle name="Total 4 2 2 2 3 4" xfId="46676" xr:uid="{00000000-0005-0000-0000-000058B60000}"/>
    <cellStyle name="Total 4 2 2 2 4" xfId="46677" xr:uid="{00000000-0005-0000-0000-000059B60000}"/>
    <cellStyle name="Total 4 2 2 2 4 2" xfId="46678" xr:uid="{00000000-0005-0000-0000-00005AB60000}"/>
    <cellStyle name="Total 4 2 2 2 4 2 2" xfId="46679" xr:uid="{00000000-0005-0000-0000-00005BB60000}"/>
    <cellStyle name="Total 4 2 2 2 4 3" xfId="46680" xr:uid="{00000000-0005-0000-0000-00005CB60000}"/>
    <cellStyle name="Total 4 2 2 2 4 4" xfId="46681" xr:uid="{00000000-0005-0000-0000-00005DB60000}"/>
    <cellStyle name="Total 4 2 2 2 5" xfId="46682" xr:uid="{00000000-0005-0000-0000-00005EB60000}"/>
    <cellStyle name="Total 4 2 2 2 5 2" xfId="46683" xr:uid="{00000000-0005-0000-0000-00005FB60000}"/>
    <cellStyle name="Total 4 2 2 2 5 2 2" xfId="46684" xr:uid="{00000000-0005-0000-0000-000060B60000}"/>
    <cellStyle name="Total 4 2 2 2 5 3" xfId="46685" xr:uid="{00000000-0005-0000-0000-000061B60000}"/>
    <cellStyle name="Total 4 2 2 2 6" xfId="46686" xr:uid="{00000000-0005-0000-0000-000062B60000}"/>
    <cellStyle name="Total 4 2 2 2 6 2" xfId="46687" xr:uid="{00000000-0005-0000-0000-000063B60000}"/>
    <cellStyle name="Total 4 2 2 2 6 2 2" xfId="46688" xr:uid="{00000000-0005-0000-0000-000064B60000}"/>
    <cellStyle name="Total 4 2 2 2 6 3" xfId="46689" xr:uid="{00000000-0005-0000-0000-000065B60000}"/>
    <cellStyle name="Total 4 2 2 2 7" xfId="46690" xr:uid="{00000000-0005-0000-0000-000066B60000}"/>
    <cellStyle name="Total 4 2 2 2 7 2" xfId="46691" xr:uid="{00000000-0005-0000-0000-000067B60000}"/>
    <cellStyle name="Total 4 2 2 2 7 2 2" xfId="46692" xr:uid="{00000000-0005-0000-0000-000068B60000}"/>
    <cellStyle name="Total 4 2 2 2 7 3" xfId="46693" xr:uid="{00000000-0005-0000-0000-000069B60000}"/>
    <cellStyle name="Total 4 2 2 2 8" xfId="46694" xr:uid="{00000000-0005-0000-0000-00006AB60000}"/>
    <cellStyle name="Total 4 2 2 2 8 2" xfId="46695" xr:uid="{00000000-0005-0000-0000-00006BB60000}"/>
    <cellStyle name="Total 4 2 2 2 8 2 2" xfId="46696" xr:uid="{00000000-0005-0000-0000-00006CB60000}"/>
    <cellStyle name="Total 4 2 2 2 8 3" xfId="46697" xr:uid="{00000000-0005-0000-0000-00006DB60000}"/>
    <cellStyle name="Total 4 2 2 2 9" xfId="46698" xr:uid="{00000000-0005-0000-0000-00006EB60000}"/>
    <cellStyle name="Total 4 2 2 2 9 2" xfId="46699" xr:uid="{00000000-0005-0000-0000-00006FB60000}"/>
    <cellStyle name="Total 4 2 2 2 9 2 2" xfId="46700" xr:uid="{00000000-0005-0000-0000-000070B60000}"/>
    <cellStyle name="Total 4 2 2 2 9 3" xfId="46701" xr:uid="{00000000-0005-0000-0000-000071B60000}"/>
    <cellStyle name="Total 4 2 2 20" xfId="46702" xr:uid="{00000000-0005-0000-0000-000072B60000}"/>
    <cellStyle name="Total 4 2 2 3" xfId="46703" xr:uid="{00000000-0005-0000-0000-000073B60000}"/>
    <cellStyle name="Total 4 2 2 3 2" xfId="46704" xr:uid="{00000000-0005-0000-0000-000074B60000}"/>
    <cellStyle name="Total 4 2 2 3 2 2" xfId="46705" xr:uid="{00000000-0005-0000-0000-000075B60000}"/>
    <cellStyle name="Total 4 2 2 3 2 3" xfId="46706" xr:uid="{00000000-0005-0000-0000-000076B60000}"/>
    <cellStyle name="Total 4 2 2 3 3" xfId="46707" xr:uid="{00000000-0005-0000-0000-000077B60000}"/>
    <cellStyle name="Total 4 2 2 3 3 2" xfId="46708" xr:uid="{00000000-0005-0000-0000-000078B60000}"/>
    <cellStyle name="Total 4 2 2 3 4" xfId="46709" xr:uid="{00000000-0005-0000-0000-000079B60000}"/>
    <cellStyle name="Total 4 2 2 4" xfId="46710" xr:uid="{00000000-0005-0000-0000-00007AB60000}"/>
    <cellStyle name="Total 4 2 2 4 2" xfId="46711" xr:uid="{00000000-0005-0000-0000-00007BB60000}"/>
    <cellStyle name="Total 4 2 2 4 2 2" xfId="46712" xr:uid="{00000000-0005-0000-0000-00007CB60000}"/>
    <cellStyle name="Total 4 2 2 4 3" xfId="46713" xr:uid="{00000000-0005-0000-0000-00007DB60000}"/>
    <cellStyle name="Total 4 2 2 4 4" xfId="46714" xr:uid="{00000000-0005-0000-0000-00007EB60000}"/>
    <cellStyle name="Total 4 2 2 5" xfId="46715" xr:uid="{00000000-0005-0000-0000-00007FB60000}"/>
    <cellStyle name="Total 4 2 2 5 2" xfId="46716" xr:uid="{00000000-0005-0000-0000-000080B60000}"/>
    <cellStyle name="Total 4 2 2 5 2 2" xfId="46717" xr:uid="{00000000-0005-0000-0000-000081B60000}"/>
    <cellStyle name="Total 4 2 2 5 3" xfId="46718" xr:uid="{00000000-0005-0000-0000-000082B60000}"/>
    <cellStyle name="Total 4 2 2 5 4" xfId="46719" xr:uid="{00000000-0005-0000-0000-000083B60000}"/>
    <cellStyle name="Total 4 2 2 6" xfId="46720" xr:uid="{00000000-0005-0000-0000-000084B60000}"/>
    <cellStyle name="Total 4 2 2 6 2" xfId="46721" xr:uid="{00000000-0005-0000-0000-000085B60000}"/>
    <cellStyle name="Total 4 2 2 6 2 2" xfId="46722" xr:uid="{00000000-0005-0000-0000-000086B60000}"/>
    <cellStyle name="Total 4 2 2 6 3" xfId="46723" xr:uid="{00000000-0005-0000-0000-000087B60000}"/>
    <cellStyle name="Total 4 2 2 7" xfId="46724" xr:uid="{00000000-0005-0000-0000-000088B60000}"/>
    <cellStyle name="Total 4 2 2 7 2" xfId="46725" xr:uid="{00000000-0005-0000-0000-000089B60000}"/>
    <cellStyle name="Total 4 2 2 7 2 2" xfId="46726" xr:uid="{00000000-0005-0000-0000-00008AB60000}"/>
    <cellStyle name="Total 4 2 2 7 3" xfId="46727" xr:uid="{00000000-0005-0000-0000-00008BB60000}"/>
    <cellStyle name="Total 4 2 2 8" xfId="46728" xr:uid="{00000000-0005-0000-0000-00008CB60000}"/>
    <cellStyle name="Total 4 2 2 8 2" xfId="46729" xr:uid="{00000000-0005-0000-0000-00008DB60000}"/>
    <cellStyle name="Total 4 2 2 8 2 2" xfId="46730" xr:uid="{00000000-0005-0000-0000-00008EB60000}"/>
    <cellStyle name="Total 4 2 2 8 3" xfId="46731" xr:uid="{00000000-0005-0000-0000-00008FB60000}"/>
    <cellStyle name="Total 4 2 2 9" xfId="46732" xr:uid="{00000000-0005-0000-0000-000090B60000}"/>
    <cellStyle name="Total 4 2 2 9 2" xfId="46733" xr:uid="{00000000-0005-0000-0000-000091B60000}"/>
    <cellStyle name="Total 4 2 2 9 2 2" xfId="46734" xr:uid="{00000000-0005-0000-0000-000092B60000}"/>
    <cellStyle name="Total 4 2 2 9 3" xfId="46735" xr:uid="{00000000-0005-0000-0000-000093B60000}"/>
    <cellStyle name="Total 4 2 20" xfId="46736" xr:uid="{00000000-0005-0000-0000-000094B60000}"/>
    <cellStyle name="Total 4 2 20 2" xfId="46737" xr:uid="{00000000-0005-0000-0000-000095B60000}"/>
    <cellStyle name="Total 4 2 20 2 2" xfId="46738" xr:uid="{00000000-0005-0000-0000-000096B60000}"/>
    <cellStyle name="Total 4 2 20 3" xfId="46739" xr:uid="{00000000-0005-0000-0000-000097B60000}"/>
    <cellStyle name="Total 4 2 21" xfId="46740" xr:uid="{00000000-0005-0000-0000-000098B60000}"/>
    <cellStyle name="Total 4 2 21 2" xfId="46741" xr:uid="{00000000-0005-0000-0000-000099B60000}"/>
    <cellStyle name="Total 4 2 22" xfId="46742" xr:uid="{00000000-0005-0000-0000-00009AB60000}"/>
    <cellStyle name="Total 4 2 23" xfId="46743" xr:uid="{00000000-0005-0000-0000-00009BB60000}"/>
    <cellStyle name="Total 4 2 3" xfId="46744" xr:uid="{00000000-0005-0000-0000-00009CB60000}"/>
    <cellStyle name="Total 4 2 3 10" xfId="46745" xr:uid="{00000000-0005-0000-0000-00009DB60000}"/>
    <cellStyle name="Total 4 2 3 10 2" xfId="46746" xr:uid="{00000000-0005-0000-0000-00009EB60000}"/>
    <cellStyle name="Total 4 2 3 10 2 2" xfId="46747" xr:uid="{00000000-0005-0000-0000-00009FB60000}"/>
    <cellStyle name="Total 4 2 3 10 3" xfId="46748" xr:uid="{00000000-0005-0000-0000-0000A0B60000}"/>
    <cellStyle name="Total 4 2 3 11" xfId="46749" xr:uid="{00000000-0005-0000-0000-0000A1B60000}"/>
    <cellStyle name="Total 4 2 3 11 2" xfId="46750" xr:uid="{00000000-0005-0000-0000-0000A2B60000}"/>
    <cellStyle name="Total 4 2 3 11 2 2" xfId="46751" xr:uid="{00000000-0005-0000-0000-0000A3B60000}"/>
    <cellStyle name="Total 4 2 3 11 3" xfId="46752" xr:uid="{00000000-0005-0000-0000-0000A4B60000}"/>
    <cellStyle name="Total 4 2 3 12" xfId="46753" xr:uid="{00000000-0005-0000-0000-0000A5B60000}"/>
    <cellStyle name="Total 4 2 3 12 2" xfId="46754" xr:uid="{00000000-0005-0000-0000-0000A6B60000}"/>
    <cellStyle name="Total 4 2 3 12 2 2" xfId="46755" xr:uid="{00000000-0005-0000-0000-0000A7B60000}"/>
    <cellStyle name="Total 4 2 3 12 3" xfId="46756" xr:uid="{00000000-0005-0000-0000-0000A8B60000}"/>
    <cellStyle name="Total 4 2 3 13" xfId="46757" xr:uid="{00000000-0005-0000-0000-0000A9B60000}"/>
    <cellStyle name="Total 4 2 3 13 2" xfId="46758" xr:uid="{00000000-0005-0000-0000-0000AAB60000}"/>
    <cellStyle name="Total 4 2 3 13 2 2" xfId="46759" xr:uid="{00000000-0005-0000-0000-0000ABB60000}"/>
    <cellStyle name="Total 4 2 3 13 3" xfId="46760" xr:uid="{00000000-0005-0000-0000-0000ACB60000}"/>
    <cellStyle name="Total 4 2 3 14" xfId="46761" xr:uid="{00000000-0005-0000-0000-0000ADB60000}"/>
    <cellStyle name="Total 4 2 3 14 2" xfId="46762" xr:uid="{00000000-0005-0000-0000-0000AEB60000}"/>
    <cellStyle name="Total 4 2 3 14 2 2" xfId="46763" xr:uid="{00000000-0005-0000-0000-0000AFB60000}"/>
    <cellStyle name="Total 4 2 3 14 3" xfId="46764" xr:uid="{00000000-0005-0000-0000-0000B0B60000}"/>
    <cellStyle name="Total 4 2 3 15" xfId="46765" xr:uid="{00000000-0005-0000-0000-0000B1B60000}"/>
    <cellStyle name="Total 4 2 3 15 2" xfId="46766" xr:uid="{00000000-0005-0000-0000-0000B2B60000}"/>
    <cellStyle name="Total 4 2 3 15 2 2" xfId="46767" xr:uid="{00000000-0005-0000-0000-0000B3B60000}"/>
    <cellStyle name="Total 4 2 3 15 3" xfId="46768" xr:uid="{00000000-0005-0000-0000-0000B4B60000}"/>
    <cellStyle name="Total 4 2 3 16" xfId="46769" xr:uid="{00000000-0005-0000-0000-0000B5B60000}"/>
    <cellStyle name="Total 4 2 3 16 2" xfId="46770" xr:uid="{00000000-0005-0000-0000-0000B6B60000}"/>
    <cellStyle name="Total 4 2 3 16 2 2" xfId="46771" xr:uid="{00000000-0005-0000-0000-0000B7B60000}"/>
    <cellStyle name="Total 4 2 3 16 3" xfId="46772" xr:uid="{00000000-0005-0000-0000-0000B8B60000}"/>
    <cellStyle name="Total 4 2 3 17" xfId="46773" xr:uid="{00000000-0005-0000-0000-0000B9B60000}"/>
    <cellStyle name="Total 4 2 3 17 2" xfId="46774" xr:uid="{00000000-0005-0000-0000-0000BAB60000}"/>
    <cellStyle name="Total 4 2 3 17 2 2" xfId="46775" xr:uid="{00000000-0005-0000-0000-0000BBB60000}"/>
    <cellStyle name="Total 4 2 3 17 3" xfId="46776" xr:uid="{00000000-0005-0000-0000-0000BCB60000}"/>
    <cellStyle name="Total 4 2 3 18" xfId="46777" xr:uid="{00000000-0005-0000-0000-0000BDB60000}"/>
    <cellStyle name="Total 4 2 3 18 2" xfId="46778" xr:uid="{00000000-0005-0000-0000-0000BEB60000}"/>
    <cellStyle name="Total 4 2 3 19" xfId="46779" xr:uid="{00000000-0005-0000-0000-0000BFB60000}"/>
    <cellStyle name="Total 4 2 3 2" xfId="46780" xr:uid="{00000000-0005-0000-0000-0000C0B60000}"/>
    <cellStyle name="Total 4 2 3 2 10" xfId="46781" xr:uid="{00000000-0005-0000-0000-0000C1B60000}"/>
    <cellStyle name="Total 4 2 3 2 10 2" xfId="46782" xr:uid="{00000000-0005-0000-0000-0000C2B60000}"/>
    <cellStyle name="Total 4 2 3 2 10 2 2" xfId="46783" xr:uid="{00000000-0005-0000-0000-0000C3B60000}"/>
    <cellStyle name="Total 4 2 3 2 10 3" xfId="46784" xr:uid="{00000000-0005-0000-0000-0000C4B60000}"/>
    <cellStyle name="Total 4 2 3 2 11" xfId="46785" xr:uid="{00000000-0005-0000-0000-0000C5B60000}"/>
    <cellStyle name="Total 4 2 3 2 11 2" xfId="46786" xr:uid="{00000000-0005-0000-0000-0000C6B60000}"/>
    <cellStyle name="Total 4 2 3 2 11 2 2" xfId="46787" xr:uid="{00000000-0005-0000-0000-0000C7B60000}"/>
    <cellStyle name="Total 4 2 3 2 11 3" xfId="46788" xr:uid="{00000000-0005-0000-0000-0000C8B60000}"/>
    <cellStyle name="Total 4 2 3 2 12" xfId="46789" xr:uid="{00000000-0005-0000-0000-0000C9B60000}"/>
    <cellStyle name="Total 4 2 3 2 12 2" xfId="46790" xr:uid="{00000000-0005-0000-0000-0000CAB60000}"/>
    <cellStyle name="Total 4 2 3 2 12 2 2" xfId="46791" xr:uid="{00000000-0005-0000-0000-0000CBB60000}"/>
    <cellStyle name="Total 4 2 3 2 12 3" xfId="46792" xr:uid="{00000000-0005-0000-0000-0000CCB60000}"/>
    <cellStyle name="Total 4 2 3 2 13" xfId="46793" xr:uid="{00000000-0005-0000-0000-0000CDB60000}"/>
    <cellStyle name="Total 4 2 3 2 13 2" xfId="46794" xr:uid="{00000000-0005-0000-0000-0000CEB60000}"/>
    <cellStyle name="Total 4 2 3 2 13 2 2" xfId="46795" xr:uid="{00000000-0005-0000-0000-0000CFB60000}"/>
    <cellStyle name="Total 4 2 3 2 13 3" xfId="46796" xr:uid="{00000000-0005-0000-0000-0000D0B60000}"/>
    <cellStyle name="Total 4 2 3 2 14" xfId="46797" xr:uid="{00000000-0005-0000-0000-0000D1B60000}"/>
    <cellStyle name="Total 4 2 3 2 14 2" xfId="46798" xr:uid="{00000000-0005-0000-0000-0000D2B60000}"/>
    <cellStyle name="Total 4 2 3 2 14 2 2" xfId="46799" xr:uid="{00000000-0005-0000-0000-0000D3B60000}"/>
    <cellStyle name="Total 4 2 3 2 14 3" xfId="46800" xr:uid="{00000000-0005-0000-0000-0000D4B60000}"/>
    <cellStyle name="Total 4 2 3 2 15" xfId="46801" xr:uid="{00000000-0005-0000-0000-0000D5B60000}"/>
    <cellStyle name="Total 4 2 3 2 15 2" xfId="46802" xr:uid="{00000000-0005-0000-0000-0000D6B60000}"/>
    <cellStyle name="Total 4 2 3 2 15 2 2" xfId="46803" xr:uid="{00000000-0005-0000-0000-0000D7B60000}"/>
    <cellStyle name="Total 4 2 3 2 15 3" xfId="46804" xr:uid="{00000000-0005-0000-0000-0000D8B60000}"/>
    <cellStyle name="Total 4 2 3 2 16" xfId="46805" xr:uid="{00000000-0005-0000-0000-0000D9B60000}"/>
    <cellStyle name="Total 4 2 3 2 16 2" xfId="46806" xr:uid="{00000000-0005-0000-0000-0000DAB60000}"/>
    <cellStyle name="Total 4 2 3 2 16 2 2" xfId="46807" xr:uid="{00000000-0005-0000-0000-0000DBB60000}"/>
    <cellStyle name="Total 4 2 3 2 16 3" xfId="46808" xr:uid="{00000000-0005-0000-0000-0000DCB60000}"/>
    <cellStyle name="Total 4 2 3 2 17" xfId="46809" xr:uid="{00000000-0005-0000-0000-0000DDB60000}"/>
    <cellStyle name="Total 4 2 3 2 17 2" xfId="46810" xr:uid="{00000000-0005-0000-0000-0000DEB60000}"/>
    <cellStyle name="Total 4 2 3 2 17 2 2" xfId="46811" xr:uid="{00000000-0005-0000-0000-0000DFB60000}"/>
    <cellStyle name="Total 4 2 3 2 17 3" xfId="46812" xr:uid="{00000000-0005-0000-0000-0000E0B60000}"/>
    <cellStyle name="Total 4 2 3 2 18" xfId="46813" xr:uid="{00000000-0005-0000-0000-0000E1B60000}"/>
    <cellStyle name="Total 4 2 3 2 18 2" xfId="46814" xr:uid="{00000000-0005-0000-0000-0000E2B60000}"/>
    <cellStyle name="Total 4 2 3 2 18 2 2" xfId="46815" xr:uid="{00000000-0005-0000-0000-0000E3B60000}"/>
    <cellStyle name="Total 4 2 3 2 18 3" xfId="46816" xr:uid="{00000000-0005-0000-0000-0000E4B60000}"/>
    <cellStyle name="Total 4 2 3 2 19" xfId="46817" xr:uid="{00000000-0005-0000-0000-0000E5B60000}"/>
    <cellStyle name="Total 4 2 3 2 19 2" xfId="46818" xr:uid="{00000000-0005-0000-0000-0000E6B60000}"/>
    <cellStyle name="Total 4 2 3 2 19 2 2" xfId="46819" xr:uid="{00000000-0005-0000-0000-0000E7B60000}"/>
    <cellStyle name="Total 4 2 3 2 19 3" xfId="46820" xr:uid="{00000000-0005-0000-0000-0000E8B60000}"/>
    <cellStyle name="Total 4 2 3 2 2" xfId="46821" xr:uid="{00000000-0005-0000-0000-0000E9B60000}"/>
    <cellStyle name="Total 4 2 3 2 2 2" xfId="46822" xr:uid="{00000000-0005-0000-0000-0000EAB60000}"/>
    <cellStyle name="Total 4 2 3 2 2 2 2" xfId="46823" xr:uid="{00000000-0005-0000-0000-0000EBB60000}"/>
    <cellStyle name="Total 4 2 3 2 2 3" xfId="46824" xr:uid="{00000000-0005-0000-0000-0000ECB60000}"/>
    <cellStyle name="Total 4 2 3 2 2 4" xfId="46825" xr:uid="{00000000-0005-0000-0000-0000EDB60000}"/>
    <cellStyle name="Total 4 2 3 2 20" xfId="46826" xr:uid="{00000000-0005-0000-0000-0000EEB60000}"/>
    <cellStyle name="Total 4 2 3 2 20 2" xfId="46827" xr:uid="{00000000-0005-0000-0000-0000EFB60000}"/>
    <cellStyle name="Total 4 2 3 2 20 2 2" xfId="46828" xr:uid="{00000000-0005-0000-0000-0000F0B60000}"/>
    <cellStyle name="Total 4 2 3 2 20 3" xfId="46829" xr:uid="{00000000-0005-0000-0000-0000F1B60000}"/>
    <cellStyle name="Total 4 2 3 2 21" xfId="46830" xr:uid="{00000000-0005-0000-0000-0000F2B60000}"/>
    <cellStyle name="Total 4 2 3 2 21 2" xfId="46831" xr:uid="{00000000-0005-0000-0000-0000F3B60000}"/>
    <cellStyle name="Total 4 2 3 2 22" xfId="46832" xr:uid="{00000000-0005-0000-0000-0000F4B60000}"/>
    <cellStyle name="Total 4 2 3 2 23" xfId="46833" xr:uid="{00000000-0005-0000-0000-0000F5B60000}"/>
    <cellStyle name="Total 4 2 3 2 3" xfId="46834" xr:uid="{00000000-0005-0000-0000-0000F6B60000}"/>
    <cellStyle name="Total 4 2 3 2 3 2" xfId="46835" xr:uid="{00000000-0005-0000-0000-0000F7B60000}"/>
    <cellStyle name="Total 4 2 3 2 3 2 2" xfId="46836" xr:uid="{00000000-0005-0000-0000-0000F8B60000}"/>
    <cellStyle name="Total 4 2 3 2 3 3" xfId="46837" xr:uid="{00000000-0005-0000-0000-0000F9B60000}"/>
    <cellStyle name="Total 4 2 3 2 3 4" xfId="46838" xr:uid="{00000000-0005-0000-0000-0000FAB60000}"/>
    <cellStyle name="Total 4 2 3 2 4" xfId="46839" xr:uid="{00000000-0005-0000-0000-0000FBB60000}"/>
    <cellStyle name="Total 4 2 3 2 4 2" xfId="46840" xr:uid="{00000000-0005-0000-0000-0000FCB60000}"/>
    <cellStyle name="Total 4 2 3 2 4 2 2" xfId="46841" xr:uid="{00000000-0005-0000-0000-0000FDB60000}"/>
    <cellStyle name="Total 4 2 3 2 4 3" xfId="46842" xr:uid="{00000000-0005-0000-0000-0000FEB60000}"/>
    <cellStyle name="Total 4 2 3 2 5" xfId="46843" xr:uid="{00000000-0005-0000-0000-0000FFB60000}"/>
    <cellStyle name="Total 4 2 3 2 5 2" xfId="46844" xr:uid="{00000000-0005-0000-0000-000000B70000}"/>
    <cellStyle name="Total 4 2 3 2 5 2 2" xfId="46845" xr:uid="{00000000-0005-0000-0000-000001B70000}"/>
    <cellStyle name="Total 4 2 3 2 5 3" xfId="46846" xr:uid="{00000000-0005-0000-0000-000002B70000}"/>
    <cellStyle name="Total 4 2 3 2 6" xfId="46847" xr:uid="{00000000-0005-0000-0000-000003B70000}"/>
    <cellStyle name="Total 4 2 3 2 6 2" xfId="46848" xr:uid="{00000000-0005-0000-0000-000004B70000}"/>
    <cellStyle name="Total 4 2 3 2 6 2 2" xfId="46849" xr:uid="{00000000-0005-0000-0000-000005B70000}"/>
    <cellStyle name="Total 4 2 3 2 6 3" xfId="46850" xr:uid="{00000000-0005-0000-0000-000006B70000}"/>
    <cellStyle name="Total 4 2 3 2 7" xfId="46851" xr:uid="{00000000-0005-0000-0000-000007B70000}"/>
    <cellStyle name="Total 4 2 3 2 7 2" xfId="46852" xr:uid="{00000000-0005-0000-0000-000008B70000}"/>
    <cellStyle name="Total 4 2 3 2 7 2 2" xfId="46853" xr:uid="{00000000-0005-0000-0000-000009B70000}"/>
    <cellStyle name="Total 4 2 3 2 7 3" xfId="46854" xr:uid="{00000000-0005-0000-0000-00000AB70000}"/>
    <cellStyle name="Total 4 2 3 2 8" xfId="46855" xr:uid="{00000000-0005-0000-0000-00000BB70000}"/>
    <cellStyle name="Total 4 2 3 2 8 2" xfId="46856" xr:uid="{00000000-0005-0000-0000-00000CB70000}"/>
    <cellStyle name="Total 4 2 3 2 8 2 2" xfId="46857" xr:uid="{00000000-0005-0000-0000-00000DB70000}"/>
    <cellStyle name="Total 4 2 3 2 8 3" xfId="46858" xr:uid="{00000000-0005-0000-0000-00000EB70000}"/>
    <cellStyle name="Total 4 2 3 2 9" xfId="46859" xr:uid="{00000000-0005-0000-0000-00000FB70000}"/>
    <cellStyle name="Total 4 2 3 2 9 2" xfId="46860" xr:uid="{00000000-0005-0000-0000-000010B70000}"/>
    <cellStyle name="Total 4 2 3 2 9 2 2" xfId="46861" xr:uid="{00000000-0005-0000-0000-000011B70000}"/>
    <cellStyle name="Total 4 2 3 2 9 3" xfId="46862" xr:uid="{00000000-0005-0000-0000-000012B70000}"/>
    <cellStyle name="Total 4 2 3 20" xfId="46863" xr:uid="{00000000-0005-0000-0000-000013B70000}"/>
    <cellStyle name="Total 4 2 3 3" xfId="46864" xr:uid="{00000000-0005-0000-0000-000014B70000}"/>
    <cellStyle name="Total 4 2 3 3 2" xfId="46865" xr:uid="{00000000-0005-0000-0000-000015B70000}"/>
    <cellStyle name="Total 4 2 3 3 2 2" xfId="46866" xr:uid="{00000000-0005-0000-0000-000016B70000}"/>
    <cellStyle name="Total 4 2 3 3 3" xfId="46867" xr:uid="{00000000-0005-0000-0000-000017B70000}"/>
    <cellStyle name="Total 4 2 3 3 4" xfId="46868" xr:uid="{00000000-0005-0000-0000-000018B70000}"/>
    <cellStyle name="Total 4 2 3 4" xfId="46869" xr:uid="{00000000-0005-0000-0000-000019B70000}"/>
    <cellStyle name="Total 4 2 3 4 2" xfId="46870" xr:uid="{00000000-0005-0000-0000-00001AB70000}"/>
    <cellStyle name="Total 4 2 3 4 2 2" xfId="46871" xr:uid="{00000000-0005-0000-0000-00001BB70000}"/>
    <cellStyle name="Total 4 2 3 4 3" xfId="46872" xr:uid="{00000000-0005-0000-0000-00001CB70000}"/>
    <cellStyle name="Total 4 2 3 4 4" xfId="46873" xr:uid="{00000000-0005-0000-0000-00001DB70000}"/>
    <cellStyle name="Total 4 2 3 5" xfId="46874" xr:uid="{00000000-0005-0000-0000-00001EB70000}"/>
    <cellStyle name="Total 4 2 3 5 2" xfId="46875" xr:uid="{00000000-0005-0000-0000-00001FB70000}"/>
    <cellStyle name="Total 4 2 3 5 2 2" xfId="46876" xr:uid="{00000000-0005-0000-0000-000020B70000}"/>
    <cellStyle name="Total 4 2 3 5 3" xfId="46877" xr:uid="{00000000-0005-0000-0000-000021B70000}"/>
    <cellStyle name="Total 4 2 3 6" xfId="46878" xr:uid="{00000000-0005-0000-0000-000022B70000}"/>
    <cellStyle name="Total 4 2 3 6 2" xfId="46879" xr:uid="{00000000-0005-0000-0000-000023B70000}"/>
    <cellStyle name="Total 4 2 3 6 2 2" xfId="46880" xr:uid="{00000000-0005-0000-0000-000024B70000}"/>
    <cellStyle name="Total 4 2 3 6 3" xfId="46881" xr:uid="{00000000-0005-0000-0000-000025B70000}"/>
    <cellStyle name="Total 4 2 3 7" xfId="46882" xr:uid="{00000000-0005-0000-0000-000026B70000}"/>
    <cellStyle name="Total 4 2 3 7 2" xfId="46883" xr:uid="{00000000-0005-0000-0000-000027B70000}"/>
    <cellStyle name="Total 4 2 3 7 2 2" xfId="46884" xr:uid="{00000000-0005-0000-0000-000028B70000}"/>
    <cellStyle name="Total 4 2 3 7 3" xfId="46885" xr:uid="{00000000-0005-0000-0000-000029B70000}"/>
    <cellStyle name="Total 4 2 3 8" xfId="46886" xr:uid="{00000000-0005-0000-0000-00002AB70000}"/>
    <cellStyle name="Total 4 2 3 8 2" xfId="46887" xr:uid="{00000000-0005-0000-0000-00002BB70000}"/>
    <cellStyle name="Total 4 2 3 8 2 2" xfId="46888" xr:uid="{00000000-0005-0000-0000-00002CB70000}"/>
    <cellStyle name="Total 4 2 3 8 3" xfId="46889" xr:uid="{00000000-0005-0000-0000-00002DB70000}"/>
    <cellStyle name="Total 4 2 3 9" xfId="46890" xr:uid="{00000000-0005-0000-0000-00002EB70000}"/>
    <cellStyle name="Total 4 2 3 9 2" xfId="46891" xr:uid="{00000000-0005-0000-0000-00002FB70000}"/>
    <cellStyle name="Total 4 2 3 9 2 2" xfId="46892" xr:uid="{00000000-0005-0000-0000-000030B70000}"/>
    <cellStyle name="Total 4 2 3 9 3" xfId="46893" xr:uid="{00000000-0005-0000-0000-000031B70000}"/>
    <cellStyle name="Total 4 2 4" xfId="46894" xr:uid="{00000000-0005-0000-0000-000032B70000}"/>
    <cellStyle name="Total 4 2 4 10" xfId="46895" xr:uid="{00000000-0005-0000-0000-000033B70000}"/>
    <cellStyle name="Total 4 2 4 10 2" xfId="46896" xr:uid="{00000000-0005-0000-0000-000034B70000}"/>
    <cellStyle name="Total 4 2 4 10 2 2" xfId="46897" xr:uid="{00000000-0005-0000-0000-000035B70000}"/>
    <cellStyle name="Total 4 2 4 10 3" xfId="46898" xr:uid="{00000000-0005-0000-0000-000036B70000}"/>
    <cellStyle name="Total 4 2 4 11" xfId="46899" xr:uid="{00000000-0005-0000-0000-000037B70000}"/>
    <cellStyle name="Total 4 2 4 11 2" xfId="46900" xr:uid="{00000000-0005-0000-0000-000038B70000}"/>
    <cellStyle name="Total 4 2 4 11 2 2" xfId="46901" xr:uid="{00000000-0005-0000-0000-000039B70000}"/>
    <cellStyle name="Total 4 2 4 11 3" xfId="46902" xr:uid="{00000000-0005-0000-0000-00003AB70000}"/>
    <cellStyle name="Total 4 2 4 12" xfId="46903" xr:uid="{00000000-0005-0000-0000-00003BB70000}"/>
    <cellStyle name="Total 4 2 4 12 2" xfId="46904" xr:uid="{00000000-0005-0000-0000-00003CB70000}"/>
    <cellStyle name="Total 4 2 4 12 2 2" xfId="46905" xr:uid="{00000000-0005-0000-0000-00003DB70000}"/>
    <cellStyle name="Total 4 2 4 12 3" xfId="46906" xr:uid="{00000000-0005-0000-0000-00003EB70000}"/>
    <cellStyle name="Total 4 2 4 13" xfId="46907" xr:uid="{00000000-0005-0000-0000-00003FB70000}"/>
    <cellStyle name="Total 4 2 4 13 2" xfId="46908" xr:uid="{00000000-0005-0000-0000-000040B70000}"/>
    <cellStyle name="Total 4 2 4 13 2 2" xfId="46909" xr:uid="{00000000-0005-0000-0000-000041B70000}"/>
    <cellStyle name="Total 4 2 4 13 3" xfId="46910" xr:uid="{00000000-0005-0000-0000-000042B70000}"/>
    <cellStyle name="Total 4 2 4 14" xfId="46911" xr:uid="{00000000-0005-0000-0000-000043B70000}"/>
    <cellStyle name="Total 4 2 4 14 2" xfId="46912" xr:uid="{00000000-0005-0000-0000-000044B70000}"/>
    <cellStyle name="Total 4 2 4 14 2 2" xfId="46913" xr:uid="{00000000-0005-0000-0000-000045B70000}"/>
    <cellStyle name="Total 4 2 4 14 3" xfId="46914" xr:uid="{00000000-0005-0000-0000-000046B70000}"/>
    <cellStyle name="Total 4 2 4 15" xfId="46915" xr:uid="{00000000-0005-0000-0000-000047B70000}"/>
    <cellStyle name="Total 4 2 4 15 2" xfId="46916" xr:uid="{00000000-0005-0000-0000-000048B70000}"/>
    <cellStyle name="Total 4 2 4 15 2 2" xfId="46917" xr:uid="{00000000-0005-0000-0000-000049B70000}"/>
    <cellStyle name="Total 4 2 4 15 3" xfId="46918" xr:uid="{00000000-0005-0000-0000-00004AB70000}"/>
    <cellStyle name="Total 4 2 4 16" xfId="46919" xr:uid="{00000000-0005-0000-0000-00004BB70000}"/>
    <cellStyle name="Total 4 2 4 16 2" xfId="46920" xr:uid="{00000000-0005-0000-0000-00004CB70000}"/>
    <cellStyle name="Total 4 2 4 16 2 2" xfId="46921" xr:uid="{00000000-0005-0000-0000-00004DB70000}"/>
    <cellStyle name="Total 4 2 4 16 3" xfId="46922" xr:uid="{00000000-0005-0000-0000-00004EB70000}"/>
    <cellStyle name="Total 4 2 4 17" xfId="46923" xr:uid="{00000000-0005-0000-0000-00004FB70000}"/>
    <cellStyle name="Total 4 2 4 17 2" xfId="46924" xr:uid="{00000000-0005-0000-0000-000050B70000}"/>
    <cellStyle name="Total 4 2 4 17 2 2" xfId="46925" xr:uid="{00000000-0005-0000-0000-000051B70000}"/>
    <cellStyle name="Total 4 2 4 17 3" xfId="46926" xr:uid="{00000000-0005-0000-0000-000052B70000}"/>
    <cellStyle name="Total 4 2 4 18" xfId="46927" xr:uid="{00000000-0005-0000-0000-000053B70000}"/>
    <cellStyle name="Total 4 2 4 18 2" xfId="46928" xr:uid="{00000000-0005-0000-0000-000054B70000}"/>
    <cellStyle name="Total 4 2 4 18 2 2" xfId="46929" xr:uid="{00000000-0005-0000-0000-000055B70000}"/>
    <cellStyle name="Total 4 2 4 18 3" xfId="46930" xr:uid="{00000000-0005-0000-0000-000056B70000}"/>
    <cellStyle name="Total 4 2 4 19" xfId="46931" xr:uid="{00000000-0005-0000-0000-000057B70000}"/>
    <cellStyle name="Total 4 2 4 19 2" xfId="46932" xr:uid="{00000000-0005-0000-0000-000058B70000}"/>
    <cellStyle name="Total 4 2 4 19 2 2" xfId="46933" xr:uid="{00000000-0005-0000-0000-000059B70000}"/>
    <cellStyle name="Total 4 2 4 19 3" xfId="46934" xr:uid="{00000000-0005-0000-0000-00005AB70000}"/>
    <cellStyle name="Total 4 2 4 2" xfId="46935" xr:uid="{00000000-0005-0000-0000-00005BB70000}"/>
    <cellStyle name="Total 4 2 4 2 10" xfId="46936" xr:uid="{00000000-0005-0000-0000-00005CB70000}"/>
    <cellStyle name="Total 4 2 4 2 10 2" xfId="46937" xr:uid="{00000000-0005-0000-0000-00005DB70000}"/>
    <cellStyle name="Total 4 2 4 2 10 2 2" xfId="46938" xr:uid="{00000000-0005-0000-0000-00005EB70000}"/>
    <cellStyle name="Total 4 2 4 2 10 3" xfId="46939" xr:uid="{00000000-0005-0000-0000-00005FB70000}"/>
    <cellStyle name="Total 4 2 4 2 11" xfId="46940" xr:uid="{00000000-0005-0000-0000-000060B70000}"/>
    <cellStyle name="Total 4 2 4 2 11 2" xfId="46941" xr:uid="{00000000-0005-0000-0000-000061B70000}"/>
    <cellStyle name="Total 4 2 4 2 11 2 2" xfId="46942" xr:uid="{00000000-0005-0000-0000-000062B70000}"/>
    <cellStyle name="Total 4 2 4 2 11 3" xfId="46943" xr:uid="{00000000-0005-0000-0000-000063B70000}"/>
    <cellStyle name="Total 4 2 4 2 12" xfId="46944" xr:uid="{00000000-0005-0000-0000-000064B70000}"/>
    <cellStyle name="Total 4 2 4 2 12 2" xfId="46945" xr:uid="{00000000-0005-0000-0000-000065B70000}"/>
    <cellStyle name="Total 4 2 4 2 12 2 2" xfId="46946" xr:uid="{00000000-0005-0000-0000-000066B70000}"/>
    <cellStyle name="Total 4 2 4 2 12 3" xfId="46947" xr:uid="{00000000-0005-0000-0000-000067B70000}"/>
    <cellStyle name="Total 4 2 4 2 13" xfId="46948" xr:uid="{00000000-0005-0000-0000-000068B70000}"/>
    <cellStyle name="Total 4 2 4 2 13 2" xfId="46949" xr:uid="{00000000-0005-0000-0000-000069B70000}"/>
    <cellStyle name="Total 4 2 4 2 13 2 2" xfId="46950" xr:uid="{00000000-0005-0000-0000-00006AB70000}"/>
    <cellStyle name="Total 4 2 4 2 13 3" xfId="46951" xr:uid="{00000000-0005-0000-0000-00006BB70000}"/>
    <cellStyle name="Total 4 2 4 2 14" xfId="46952" xr:uid="{00000000-0005-0000-0000-00006CB70000}"/>
    <cellStyle name="Total 4 2 4 2 14 2" xfId="46953" xr:uid="{00000000-0005-0000-0000-00006DB70000}"/>
    <cellStyle name="Total 4 2 4 2 14 2 2" xfId="46954" xr:uid="{00000000-0005-0000-0000-00006EB70000}"/>
    <cellStyle name="Total 4 2 4 2 14 3" xfId="46955" xr:uid="{00000000-0005-0000-0000-00006FB70000}"/>
    <cellStyle name="Total 4 2 4 2 15" xfId="46956" xr:uid="{00000000-0005-0000-0000-000070B70000}"/>
    <cellStyle name="Total 4 2 4 2 15 2" xfId="46957" xr:uid="{00000000-0005-0000-0000-000071B70000}"/>
    <cellStyle name="Total 4 2 4 2 15 2 2" xfId="46958" xr:uid="{00000000-0005-0000-0000-000072B70000}"/>
    <cellStyle name="Total 4 2 4 2 15 3" xfId="46959" xr:uid="{00000000-0005-0000-0000-000073B70000}"/>
    <cellStyle name="Total 4 2 4 2 16" xfId="46960" xr:uid="{00000000-0005-0000-0000-000074B70000}"/>
    <cellStyle name="Total 4 2 4 2 16 2" xfId="46961" xr:uid="{00000000-0005-0000-0000-000075B70000}"/>
    <cellStyle name="Total 4 2 4 2 16 2 2" xfId="46962" xr:uid="{00000000-0005-0000-0000-000076B70000}"/>
    <cellStyle name="Total 4 2 4 2 16 3" xfId="46963" xr:uid="{00000000-0005-0000-0000-000077B70000}"/>
    <cellStyle name="Total 4 2 4 2 17" xfId="46964" xr:uid="{00000000-0005-0000-0000-000078B70000}"/>
    <cellStyle name="Total 4 2 4 2 17 2" xfId="46965" xr:uid="{00000000-0005-0000-0000-000079B70000}"/>
    <cellStyle name="Total 4 2 4 2 17 2 2" xfId="46966" xr:uid="{00000000-0005-0000-0000-00007AB70000}"/>
    <cellStyle name="Total 4 2 4 2 17 3" xfId="46967" xr:uid="{00000000-0005-0000-0000-00007BB70000}"/>
    <cellStyle name="Total 4 2 4 2 18" xfId="46968" xr:uid="{00000000-0005-0000-0000-00007CB70000}"/>
    <cellStyle name="Total 4 2 4 2 18 2" xfId="46969" xr:uid="{00000000-0005-0000-0000-00007DB70000}"/>
    <cellStyle name="Total 4 2 4 2 18 2 2" xfId="46970" xr:uid="{00000000-0005-0000-0000-00007EB70000}"/>
    <cellStyle name="Total 4 2 4 2 18 3" xfId="46971" xr:uid="{00000000-0005-0000-0000-00007FB70000}"/>
    <cellStyle name="Total 4 2 4 2 19" xfId="46972" xr:uid="{00000000-0005-0000-0000-000080B70000}"/>
    <cellStyle name="Total 4 2 4 2 19 2" xfId="46973" xr:uid="{00000000-0005-0000-0000-000081B70000}"/>
    <cellStyle name="Total 4 2 4 2 19 2 2" xfId="46974" xr:uid="{00000000-0005-0000-0000-000082B70000}"/>
    <cellStyle name="Total 4 2 4 2 19 3" xfId="46975" xr:uid="{00000000-0005-0000-0000-000083B70000}"/>
    <cellStyle name="Total 4 2 4 2 2" xfId="46976" xr:uid="{00000000-0005-0000-0000-000084B70000}"/>
    <cellStyle name="Total 4 2 4 2 2 2" xfId="46977" xr:uid="{00000000-0005-0000-0000-000085B70000}"/>
    <cellStyle name="Total 4 2 4 2 2 2 2" xfId="46978" xr:uid="{00000000-0005-0000-0000-000086B70000}"/>
    <cellStyle name="Total 4 2 4 2 2 3" xfId="46979" xr:uid="{00000000-0005-0000-0000-000087B70000}"/>
    <cellStyle name="Total 4 2 4 2 2 4" xfId="46980" xr:uid="{00000000-0005-0000-0000-000088B70000}"/>
    <cellStyle name="Total 4 2 4 2 20" xfId="46981" xr:uid="{00000000-0005-0000-0000-000089B70000}"/>
    <cellStyle name="Total 4 2 4 2 20 2" xfId="46982" xr:uid="{00000000-0005-0000-0000-00008AB70000}"/>
    <cellStyle name="Total 4 2 4 2 20 2 2" xfId="46983" xr:uid="{00000000-0005-0000-0000-00008BB70000}"/>
    <cellStyle name="Total 4 2 4 2 20 3" xfId="46984" xr:uid="{00000000-0005-0000-0000-00008CB70000}"/>
    <cellStyle name="Total 4 2 4 2 21" xfId="46985" xr:uid="{00000000-0005-0000-0000-00008DB70000}"/>
    <cellStyle name="Total 4 2 4 2 21 2" xfId="46986" xr:uid="{00000000-0005-0000-0000-00008EB70000}"/>
    <cellStyle name="Total 4 2 4 2 22" xfId="46987" xr:uid="{00000000-0005-0000-0000-00008FB70000}"/>
    <cellStyle name="Total 4 2 4 2 23" xfId="46988" xr:uid="{00000000-0005-0000-0000-000090B70000}"/>
    <cellStyle name="Total 4 2 4 2 3" xfId="46989" xr:uid="{00000000-0005-0000-0000-000091B70000}"/>
    <cellStyle name="Total 4 2 4 2 3 2" xfId="46990" xr:uid="{00000000-0005-0000-0000-000092B70000}"/>
    <cellStyle name="Total 4 2 4 2 3 2 2" xfId="46991" xr:uid="{00000000-0005-0000-0000-000093B70000}"/>
    <cellStyle name="Total 4 2 4 2 3 3" xfId="46992" xr:uid="{00000000-0005-0000-0000-000094B70000}"/>
    <cellStyle name="Total 4 2 4 2 4" xfId="46993" xr:uid="{00000000-0005-0000-0000-000095B70000}"/>
    <cellStyle name="Total 4 2 4 2 4 2" xfId="46994" xr:uid="{00000000-0005-0000-0000-000096B70000}"/>
    <cellStyle name="Total 4 2 4 2 4 2 2" xfId="46995" xr:uid="{00000000-0005-0000-0000-000097B70000}"/>
    <cellStyle name="Total 4 2 4 2 4 3" xfId="46996" xr:uid="{00000000-0005-0000-0000-000098B70000}"/>
    <cellStyle name="Total 4 2 4 2 5" xfId="46997" xr:uid="{00000000-0005-0000-0000-000099B70000}"/>
    <cellStyle name="Total 4 2 4 2 5 2" xfId="46998" xr:uid="{00000000-0005-0000-0000-00009AB70000}"/>
    <cellStyle name="Total 4 2 4 2 5 2 2" xfId="46999" xr:uid="{00000000-0005-0000-0000-00009BB70000}"/>
    <cellStyle name="Total 4 2 4 2 5 3" xfId="47000" xr:uid="{00000000-0005-0000-0000-00009CB70000}"/>
    <cellStyle name="Total 4 2 4 2 6" xfId="47001" xr:uid="{00000000-0005-0000-0000-00009DB70000}"/>
    <cellStyle name="Total 4 2 4 2 6 2" xfId="47002" xr:uid="{00000000-0005-0000-0000-00009EB70000}"/>
    <cellStyle name="Total 4 2 4 2 6 2 2" xfId="47003" xr:uid="{00000000-0005-0000-0000-00009FB70000}"/>
    <cellStyle name="Total 4 2 4 2 6 3" xfId="47004" xr:uid="{00000000-0005-0000-0000-0000A0B70000}"/>
    <cellStyle name="Total 4 2 4 2 7" xfId="47005" xr:uid="{00000000-0005-0000-0000-0000A1B70000}"/>
    <cellStyle name="Total 4 2 4 2 7 2" xfId="47006" xr:uid="{00000000-0005-0000-0000-0000A2B70000}"/>
    <cellStyle name="Total 4 2 4 2 7 2 2" xfId="47007" xr:uid="{00000000-0005-0000-0000-0000A3B70000}"/>
    <cellStyle name="Total 4 2 4 2 7 3" xfId="47008" xr:uid="{00000000-0005-0000-0000-0000A4B70000}"/>
    <cellStyle name="Total 4 2 4 2 8" xfId="47009" xr:uid="{00000000-0005-0000-0000-0000A5B70000}"/>
    <cellStyle name="Total 4 2 4 2 8 2" xfId="47010" xr:uid="{00000000-0005-0000-0000-0000A6B70000}"/>
    <cellStyle name="Total 4 2 4 2 8 2 2" xfId="47011" xr:uid="{00000000-0005-0000-0000-0000A7B70000}"/>
    <cellStyle name="Total 4 2 4 2 8 3" xfId="47012" xr:uid="{00000000-0005-0000-0000-0000A8B70000}"/>
    <cellStyle name="Total 4 2 4 2 9" xfId="47013" xr:uid="{00000000-0005-0000-0000-0000A9B70000}"/>
    <cellStyle name="Total 4 2 4 2 9 2" xfId="47014" xr:uid="{00000000-0005-0000-0000-0000AAB70000}"/>
    <cellStyle name="Total 4 2 4 2 9 2 2" xfId="47015" xr:uid="{00000000-0005-0000-0000-0000ABB70000}"/>
    <cellStyle name="Total 4 2 4 2 9 3" xfId="47016" xr:uid="{00000000-0005-0000-0000-0000ACB70000}"/>
    <cellStyle name="Total 4 2 4 20" xfId="47017" xr:uid="{00000000-0005-0000-0000-0000ADB70000}"/>
    <cellStyle name="Total 4 2 4 20 2" xfId="47018" xr:uid="{00000000-0005-0000-0000-0000AEB70000}"/>
    <cellStyle name="Total 4 2 4 20 2 2" xfId="47019" xr:uid="{00000000-0005-0000-0000-0000AFB70000}"/>
    <cellStyle name="Total 4 2 4 20 3" xfId="47020" xr:uid="{00000000-0005-0000-0000-0000B0B70000}"/>
    <cellStyle name="Total 4 2 4 21" xfId="47021" xr:uid="{00000000-0005-0000-0000-0000B1B70000}"/>
    <cellStyle name="Total 4 2 4 21 2" xfId="47022" xr:uid="{00000000-0005-0000-0000-0000B2B70000}"/>
    <cellStyle name="Total 4 2 4 21 2 2" xfId="47023" xr:uid="{00000000-0005-0000-0000-0000B3B70000}"/>
    <cellStyle name="Total 4 2 4 21 3" xfId="47024" xr:uid="{00000000-0005-0000-0000-0000B4B70000}"/>
    <cellStyle name="Total 4 2 4 22" xfId="47025" xr:uid="{00000000-0005-0000-0000-0000B5B70000}"/>
    <cellStyle name="Total 4 2 4 22 2" xfId="47026" xr:uid="{00000000-0005-0000-0000-0000B6B70000}"/>
    <cellStyle name="Total 4 2 4 23" xfId="47027" xr:uid="{00000000-0005-0000-0000-0000B7B70000}"/>
    <cellStyle name="Total 4 2 4 24" xfId="47028" xr:uid="{00000000-0005-0000-0000-0000B8B70000}"/>
    <cellStyle name="Total 4 2 4 3" xfId="47029" xr:uid="{00000000-0005-0000-0000-0000B9B70000}"/>
    <cellStyle name="Total 4 2 4 3 2" xfId="47030" xr:uid="{00000000-0005-0000-0000-0000BAB70000}"/>
    <cellStyle name="Total 4 2 4 3 2 2" xfId="47031" xr:uid="{00000000-0005-0000-0000-0000BBB70000}"/>
    <cellStyle name="Total 4 2 4 3 3" xfId="47032" xr:uid="{00000000-0005-0000-0000-0000BCB70000}"/>
    <cellStyle name="Total 4 2 4 3 4" xfId="47033" xr:uid="{00000000-0005-0000-0000-0000BDB70000}"/>
    <cellStyle name="Total 4 2 4 4" xfId="47034" xr:uid="{00000000-0005-0000-0000-0000BEB70000}"/>
    <cellStyle name="Total 4 2 4 4 2" xfId="47035" xr:uid="{00000000-0005-0000-0000-0000BFB70000}"/>
    <cellStyle name="Total 4 2 4 4 2 2" xfId="47036" xr:uid="{00000000-0005-0000-0000-0000C0B70000}"/>
    <cellStyle name="Total 4 2 4 4 3" xfId="47037" xr:uid="{00000000-0005-0000-0000-0000C1B70000}"/>
    <cellStyle name="Total 4 2 4 4 4" xfId="47038" xr:uid="{00000000-0005-0000-0000-0000C2B70000}"/>
    <cellStyle name="Total 4 2 4 5" xfId="47039" xr:uid="{00000000-0005-0000-0000-0000C3B70000}"/>
    <cellStyle name="Total 4 2 4 5 2" xfId="47040" xr:uid="{00000000-0005-0000-0000-0000C4B70000}"/>
    <cellStyle name="Total 4 2 4 5 2 2" xfId="47041" xr:uid="{00000000-0005-0000-0000-0000C5B70000}"/>
    <cellStyle name="Total 4 2 4 5 3" xfId="47042" xr:uid="{00000000-0005-0000-0000-0000C6B70000}"/>
    <cellStyle name="Total 4 2 4 6" xfId="47043" xr:uid="{00000000-0005-0000-0000-0000C7B70000}"/>
    <cellStyle name="Total 4 2 4 6 2" xfId="47044" xr:uid="{00000000-0005-0000-0000-0000C8B70000}"/>
    <cellStyle name="Total 4 2 4 6 2 2" xfId="47045" xr:uid="{00000000-0005-0000-0000-0000C9B70000}"/>
    <cellStyle name="Total 4 2 4 6 3" xfId="47046" xr:uid="{00000000-0005-0000-0000-0000CAB70000}"/>
    <cellStyle name="Total 4 2 4 7" xfId="47047" xr:uid="{00000000-0005-0000-0000-0000CBB70000}"/>
    <cellStyle name="Total 4 2 4 7 2" xfId="47048" xr:uid="{00000000-0005-0000-0000-0000CCB70000}"/>
    <cellStyle name="Total 4 2 4 7 2 2" xfId="47049" xr:uid="{00000000-0005-0000-0000-0000CDB70000}"/>
    <cellStyle name="Total 4 2 4 7 3" xfId="47050" xr:uid="{00000000-0005-0000-0000-0000CEB70000}"/>
    <cellStyle name="Total 4 2 4 8" xfId="47051" xr:uid="{00000000-0005-0000-0000-0000CFB70000}"/>
    <cellStyle name="Total 4 2 4 8 2" xfId="47052" xr:uid="{00000000-0005-0000-0000-0000D0B70000}"/>
    <cellStyle name="Total 4 2 4 8 2 2" xfId="47053" xr:uid="{00000000-0005-0000-0000-0000D1B70000}"/>
    <cellStyle name="Total 4 2 4 8 3" xfId="47054" xr:uid="{00000000-0005-0000-0000-0000D2B70000}"/>
    <cellStyle name="Total 4 2 4 9" xfId="47055" xr:uid="{00000000-0005-0000-0000-0000D3B70000}"/>
    <cellStyle name="Total 4 2 4 9 2" xfId="47056" xr:uid="{00000000-0005-0000-0000-0000D4B70000}"/>
    <cellStyle name="Total 4 2 4 9 2 2" xfId="47057" xr:uid="{00000000-0005-0000-0000-0000D5B70000}"/>
    <cellStyle name="Total 4 2 4 9 3" xfId="47058" xr:uid="{00000000-0005-0000-0000-0000D6B70000}"/>
    <cellStyle name="Total 4 2 5" xfId="47059" xr:uid="{00000000-0005-0000-0000-0000D7B70000}"/>
    <cellStyle name="Total 4 2 5 10" xfId="47060" xr:uid="{00000000-0005-0000-0000-0000D8B70000}"/>
    <cellStyle name="Total 4 2 5 10 2" xfId="47061" xr:uid="{00000000-0005-0000-0000-0000D9B70000}"/>
    <cellStyle name="Total 4 2 5 10 2 2" xfId="47062" xr:uid="{00000000-0005-0000-0000-0000DAB70000}"/>
    <cellStyle name="Total 4 2 5 10 3" xfId="47063" xr:uid="{00000000-0005-0000-0000-0000DBB70000}"/>
    <cellStyle name="Total 4 2 5 11" xfId="47064" xr:uid="{00000000-0005-0000-0000-0000DCB70000}"/>
    <cellStyle name="Total 4 2 5 11 2" xfId="47065" xr:uid="{00000000-0005-0000-0000-0000DDB70000}"/>
    <cellStyle name="Total 4 2 5 11 2 2" xfId="47066" xr:uid="{00000000-0005-0000-0000-0000DEB70000}"/>
    <cellStyle name="Total 4 2 5 11 3" xfId="47067" xr:uid="{00000000-0005-0000-0000-0000DFB70000}"/>
    <cellStyle name="Total 4 2 5 12" xfId="47068" xr:uid="{00000000-0005-0000-0000-0000E0B70000}"/>
    <cellStyle name="Total 4 2 5 12 2" xfId="47069" xr:uid="{00000000-0005-0000-0000-0000E1B70000}"/>
    <cellStyle name="Total 4 2 5 12 2 2" xfId="47070" xr:uid="{00000000-0005-0000-0000-0000E2B70000}"/>
    <cellStyle name="Total 4 2 5 12 3" xfId="47071" xr:uid="{00000000-0005-0000-0000-0000E3B70000}"/>
    <cellStyle name="Total 4 2 5 13" xfId="47072" xr:uid="{00000000-0005-0000-0000-0000E4B70000}"/>
    <cellStyle name="Total 4 2 5 13 2" xfId="47073" xr:uid="{00000000-0005-0000-0000-0000E5B70000}"/>
    <cellStyle name="Total 4 2 5 13 2 2" xfId="47074" xr:uid="{00000000-0005-0000-0000-0000E6B70000}"/>
    <cellStyle name="Total 4 2 5 13 3" xfId="47075" xr:uid="{00000000-0005-0000-0000-0000E7B70000}"/>
    <cellStyle name="Total 4 2 5 14" xfId="47076" xr:uid="{00000000-0005-0000-0000-0000E8B70000}"/>
    <cellStyle name="Total 4 2 5 14 2" xfId="47077" xr:uid="{00000000-0005-0000-0000-0000E9B70000}"/>
    <cellStyle name="Total 4 2 5 14 2 2" xfId="47078" xr:uid="{00000000-0005-0000-0000-0000EAB70000}"/>
    <cellStyle name="Total 4 2 5 14 3" xfId="47079" xr:uid="{00000000-0005-0000-0000-0000EBB70000}"/>
    <cellStyle name="Total 4 2 5 15" xfId="47080" xr:uid="{00000000-0005-0000-0000-0000ECB70000}"/>
    <cellStyle name="Total 4 2 5 15 2" xfId="47081" xr:uid="{00000000-0005-0000-0000-0000EDB70000}"/>
    <cellStyle name="Total 4 2 5 15 2 2" xfId="47082" xr:uid="{00000000-0005-0000-0000-0000EEB70000}"/>
    <cellStyle name="Total 4 2 5 15 3" xfId="47083" xr:uid="{00000000-0005-0000-0000-0000EFB70000}"/>
    <cellStyle name="Total 4 2 5 16" xfId="47084" xr:uid="{00000000-0005-0000-0000-0000F0B70000}"/>
    <cellStyle name="Total 4 2 5 16 2" xfId="47085" xr:uid="{00000000-0005-0000-0000-0000F1B70000}"/>
    <cellStyle name="Total 4 2 5 16 2 2" xfId="47086" xr:uid="{00000000-0005-0000-0000-0000F2B70000}"/>
    <cellStyle name="Total 4 2 5 16 3" xfId="47087" xr:uid="{00000000-0005-0000-0000-0000F3B70000}"/>
    <cellStyle name="Total 4 2 5 17" xfId="47088" xr:uid="{00000000-0005-0000-0000-0000F4B70000}"/>
    <cellStyle name="Total 4 2 5 17 2" xfId="47089" xr:uid="{00000000-0005-0000-0000-0000F5B70000}"/>
    <cellStyle name="Total 4 2 5 17 2 2" xfId="47090" xr:uid="{00000000-0005-0000-0000-0000F6B70000}"/>
    <cellStyle name="Total 4 2 5 17 3" xfId="47091" xr:uid="{00000000-0005-0000-0000-0000F7B70000}"/>
    <cellStyle name="Total 4 2 5 18" xfId="47092" xr:uid="{00000000-0005-0000-0000-0000F8B70000}"/>
    <cellStyle name="Total 4 2 5 18 2" xfId="47093" xr:uid="{00000000-0005-0000-0000-0000F9B70000}"/>
    <cellStyle name="Total 4 2 5 18 2 2" xfId="47094" xr:uid="{00000000-0005-0000-0000-0000FAB70000}"/>
    <cellStyle name="Total 4 2 5 18 3" xfId="47095" xr:uid="{00000000-0005-0000-0000-0000FBB70000}"/>
    <cellStyle name="Total 4 2 5 19" xfId="47096" xr:uid="{00000000-0005-0000-0000-0000FCB70000}"/>
    <cellStyle name="Total 4 2 5 19 2" xfId="47097" xr:uid="{00000000-0005-0000-0000-0000FDB70000}"/>
    <cellStyle name="Total 4 2 5 19 2 2" xfId="47098" xr:uid="{00000000-0005-0000-0000-0000FEB70000}"/>
    <cellStyle name="Total 4 2 5 19 3" xfId="47099" xr:uid="{00000000-0005-0000-0000-0000FFB70000}"/>
    <cellStyle name="Total 4 2 5 2" xfId="47100" xr:uid="{00000000-0005-0000-0000-000000B80000}"/>
    <cellStyle name="Total 4 2 5 2 2" xfId="47101" xr:uid="{00000000-0005-0000-0000-000001B80000}"/>
    <cellStyle name="Total 4 2 5 2 2 2" xfId="47102" xr:uid="{00000000-0005-0000-0000-000002B80000}"/>
    <cellStyle name="Total 4 2 5 2 3" xfId="47103" xr:uid="{00000000-0005-0000-0000-000003B80000}"/>
    <cellStyle name="Total 4 2 5 2 4" xfId="47104" xr:uid="{00000000-0005-0000-0000-000004B80000}"/>
    <cellStyle name="Total 4 2 5 20" xfId="47105" xr:uid="{00000000-0005-0000-0000-000005B80000}"/>
    <cellStyle name="Total 4 2 5 20 2" xfId="47106" xr:uid="{00000000-0005-0000-0000-000006B80000}"/>
    <cellStyle name="Total 4 2 5 20 2 2" xfId="47107" xr:uid="{00000000-0005-0000-0000-000007B80000}"/>
    <cellStyle name="Total 4 2 5 20 3" xfId="47108" xr:uid="{00000000-0005-0000-0000-000008B80000}"/>
    <cellStyle name="Total 4 2 5 21" xfId="47109" xr:uid="{00000000-0005-0000-0000-000009B80000}"/>
    <cellStyle name="Total 4 2 5 21 2" xfId="47110" xr:uid="{00000000-0005-0000-0000-00000AB80000}"/>
    <cellStyle name="Total 4 2 5 22" xfId="47111" xr:uid="{00000000-0005-0000-0000-00000BB80000}"/>
    <cellStyle name="Total 4 2 5 23" xfId="47112" xr:uid="{00000000-0005-0000-0000-00000CB80000}"/>
    <cellStyle name="Total 4 2 5 3" xfId="47113" xr:uid="{00000000-0005-0000-0000-00000DB80000}"/>
    <cellStyle name="Total 4 2 5 3 2" xfId="47114" xr:uid="{00000000-0005-0000-0000-00000EB80000}"/>
    <cellStyle name="Total 4 2 5 3 2 2" xfId="47115" xr:uid="{00000000-0005-0000-0000-00000FB80000}"/>
    <cellStyle name="Total 4 2 5 3 3" xfId="47116" xr:uid="{00000000-0005-0000-0000-000010B80000}"/>
    <cellStyle name="Total 4 2 5 4" xfId="47117" xr:uid="{00000000-0005-0000-0000-000011B80000}"/>
    <cellStyle name="Total 4 2 5 4 2" xfId="47118" xr:uid="{00000000-0005-0000-0000-000012B80000}"/>
    <cellStyle name="Total 4 2 5 4 2 2" xfId="47119" xr:uid="{00000000-0005-0000-0000-000013B80000}"/>
    <cellStyle name="Total 4 2 5 4 3" xfId="47120" xr:uid="{00000000-0005-0000-0000-000014B80000}"/>
    <cellStyle name="Total 4 2 5 5" xfId="47121" xr:uid="{00000000-0005-0000-0000-000015B80000}"/>
    <cellStyle name="Total 4 2 5 5 2" xfId="47122" xr:uid="{00000000-0005-0000-0000-000016B80000}"/>
    <cellStyle name="Total 4 2 5 5 2 2" xfId="47123" xr:uid="{00000000-0005-0000-0000-000017B80000}"/>
    <cellStyle name="Total 4 2 5 5 3" xfId="47124" xr:uid="{00000000-0005-0000-0000-000018B80000}"/>
    <cellStyle name="Total 4 2 5 6" xfId="47125" xr:uid="{00000000-0005-0000-0000-000019B80000}"/>
    <cellStyle name="Total 4 2 5 6 2" xfId="47126" xr:uid="{00000000-0005-0000-0000-00001AB80000}"/>
    <cellStyle name="Total 4 2 5 6 2 2" xfId="47127" xr:uid="{00000000-0005-0000-0000-00001BB80000}"/>
    <cellStyle name="Total 4 2 5 6 3" xfId="47128" xr:uid="{00000000-0005-0000-0000-00001CB80000}"/>
    <cellStyle name="Total 4 2 5 7" xfId="47129" xr:uid="{00000000-0005-0000-0000-00001DB80000}"/>
    <cellStyle name="Total 4 2 5 7 2" xfId="47130" xr:uid="{00000000-0005-0000-0000-00001EB80000}"/>
    <cellStyle name="Total 4 2 5 7 2 2" xfId="47131" xr:uid="{00000000-0005-0000-0000-00001FB80000}"/>
    <cellStyle name="Total 4 2 5 7 3" xfId="47132" xr:uid="{00000000-0005-0000-0000-000020B80000}"/>
    <cellStyle name="Total 4 2 5 8" xfId="47133" xr:uid="{00000000-0005-0000-0000-000021B80000}"/>
    <cellStyle name="Total 4 2 5 8 2" xfId="47134" xr:uid="{00000000-0005-0000-0000-000022B80000}"/>
    <cellStyle name="Total 4 2 5 8 2 2" xfId="47135" xr:uid="{00000000-0005-0000-0000-000023B80000}"/>
    <cellStyle name="Total 4 2 5 8 3" xfId="47136" xr:uid="{00000000-0005-0000-0000-000024B80000}"/>
    <cellStyle name="Total 4 2 5 9" xfId="47137" xr:uid="{00000000-0005-0000-0000-000025B80000}"/>
    <cellStyle name="Total 4 2 5 9 2" xfId="47138" xr:uid="{00000000-0005-0000-0000-000026B80000}"/>
    <cellStyle name="Total 4 2 5 9 2 2" xfId="47139" xr:uid="{00000000-0005-0000-0000-000027B80000}"/>
    <cellStyle name="Total 4 2 5 9 3" xfId="47140" xr:uid="{00000000-0005-0000-0000-000028B80000}"/>
    <cellStyle name="Total 4 2 6" xfId="47141" xr:uid="{00000000-0005-0000-0000-000029B80000}"/>
    <cellStyle name="Total 4 2 6 2" xfId="47142" xr:uid="{00000000-0005-0000-0000-00002AB80000}"/>
    <cellStyle name="Total 4 2 6 2 2" xfId="47143" xr:uid="{00000000-0005-0000-0000-00002BB80000}"/>
    <cellStyle name="Total 4 2 6 3" xfId="47144" xr:uid="{00000000-0005-0000-0000-00002CB80000}"/>
    <cellStyle name="Total 4 2 6 4" xfId="47145" xr:uid="{00000000-0005-0000-0000-00002DB80000}"/>
    <cellStyle name="Total 4 2 7" xfId="47146" xr:uid="{00000000-0005-0000-0000-00002EB80000}"/>
    <cellStyle name="Total 4 2 7 2" xfId="47147" xr:uid="{00000000-0005-0000-0000-00002FB80000}"/>
    <cellStyle name="Total 4 2 7 2 2" xfId="47148" xr:uid="{00000000-0005-0000-0000-000030B80000}"/>
    <cellStyle name="Total 4 2 7 3" xfId="47149" xr:uid="{00000000-0005-0000-0000-000031B80000}"/>
    <cellStyle name="Total 4 2 8" xfId="47150" xr:uid="{00000000-0005-0000-0000-000032B80000}"/>
    <cellStyle name="Total 4 2 8 2" xfId="47151" xr:uid="{00000000-0005-0000-0000-000033B80000}"/>
    <cellStyle name="Total 4 2 8 2 2" xfId="47152" xr:uid="{00000000-0005-0000-0000-000034B80000}"/>
    <cellStyle name="Total 4 2 8 3" xfId="47153" xr:uid="{00000000-0005-0000-0000-000035B80000}"/>
    <cellStyle name="Total 4 2 9" xfId="47154" xr:uid="{00000000-0005-0000-0000-000036B80000}"/>
    <cellStyle name="Total 4 2 9 2" xfId="47155" xr:uid="{00000000-0005-0000-0000-000037B80000}"/>
    <cellStyle name="Total 4 2 9 2 2" xfId="47156" xr:uid="{00000000-0005-0000-0000-000038B80000}"/>
    <cellStyle name="Total 4 2 9 3" xfId="47157" xr:uid="{00000000-0005-0000-0000-000039B80000}"/>
    <cellStyle name="Total 4 20" xfId="47158" xr:uid="{00000000-0005-0000-0000-00003AB80000}"/>
    <cellStyle name="Total 4 20 2" xfId="47159" xr:uid="{00000000-0005-0000-0000-00003BB80000}"/>
    <cellStyle name="Total 4 20 2 2" xfId="47160" xr:uid="{00000000-0005-0000-0000-00003CB80000}"/>
    <cellStyle name="Total 4 20 3" xfId="47161" xr:uid="{00000000-0005-0000-0000-00003DB80000}"/>
    <cellStyle name="Total 4 21" xfId="47162" xr:uid="{00000000-0005-0000-0000-00003EB80000}"/>
    <cellStyle name="Total 4 21 2" xfId="47163" xr:uid="{00000000-0005-0000-0000-00003FB80000}"/>
    <cellStyle name="Total 4 21 2 2" xfId="47164" xr:uid="{00000000-0005-0000-0000-000040B80000}"/>
    <cellStyle name="Total 4 21 3" xfId="47165" xr:uid="{00000000-0005-0000-0000-000041B80000}"/>
    <cellStyle name="Total 4 22" xfId="47166" xr:uid="{00000000-0005-0000-0000-000042B80000}"/>
    <cellStyle name="Total 4 22 2" xfId="47167" xr:uid="{00000000-0005-0000-0000-000043B80000}"/>
    <cellStyle name="Total 4 23" xfId="47168" xr:uid="{00000000-0005-0000-0000-000044B80000}"/>
    <cellStyle name="Total 4 24" xfId="47169" xr:uid="{00000000-0005-0000-0000-000045B80000}"/>
    <cellStyle name="Total 4 25" xfId="47170" xr:uid="{00000000-0005-0000-0000-000046B80000}"/>
    <cellStyle name="Total 4 26" xfId="47171" xr:uid="{00000000-0005-0000-0000-000047B80000}"/>
    <cellStyle name="Total 4 27" xfId="47172" xr:uid="{00000000-0005-0000-0000-000048B80000}"/>
    <cellStyle name="Total 4 3" xfId="47173" xr:uid="{00000000-0005-0000-0000-000049B80000}"/>
    <cellStyle name="Total 4 3 10" xfId="47174" xr:uid="{00000000-0005-0000-0000-00004AB80000}"/>
    <cellStyle name="Total 4 3 10 2" xfId="47175" xr:uid="{00000000-0005-0000-0000-00004BB80000}"/>
    <cellStyle name="Total 4 3 10 2 2" xfId="47176" xr:uid="{00000000-0005-0000-0000-00004CB80000}"/>
    <cellStyle name="Total 4 3 10 3" xfId="47177" xr:uid="{00000000-0005-0000-0000-00004DB80000}"/>
    <cellStyle name="Total 4 3 11" xfId="47178" xr:uid="{00000000-0005-0000-0000-00004EB80000}"/>
    <cellStyle name="Total 4 3 11 2" xfId="47179" xr:uid="{00000000-0005-0000-0000-00004FB80000}"/>
    <cellStyle name="Total 4 3 11 2 2" xfId="47180" xr:uid="{00000000-0005-0000-0000-000050B80000}"/>
    <cellStyle name="Total 4 3 11 3" xfId="47181" xr:uid="{00000000-0005-0000-0000-000051B80000}"/>
    <cellStyle name="Total 4 3 12" xfId="47182" xr:uid="{00000000-0005-0000-0000-000052B80000}"/>
    <cellStyle name="Total 4 3 12 2" xfId="47183" xr:uid="{00000000-0005-0000-0000-000053B80000}"/>
    <cellStyle name="Total 4 3 12 2 2" xfId="47184" xr:uid="{00000000-0005-0000-0000-000054B80000}"/>
    <cellStyle name="Total 4 3 12 3" xfId="47185" xr:uid="{00000000-0005-0000-0000-000055B80000}"/>
    <cellStyle name="Total 4 3 13" xfId="47186" xr:uid="{00000000-0005-0000-0000-000056B80000}"/>
    <cellStyle name="Total 4 3 13 2" xfId="47187" xr:uid="{00000000-0005-0000-0000-000057B80000}"/>
    <cellStyle name="Total 4 3 13 2 2" xfId="47188" xr:uid="{00000000-0005-0000-0000-000058B80000}"/>
    <cellStyle name="Total 4 3 13 3" xfId="47189" xr:uid="{00000000-0005-0000-0000-000059B80000}"/>
    <cellStyle name="Total 4 3 14" xfId="47190" xr:uid="{00000000-0005-0000-0000-00005AB80000}"/>
    <cellStyle name="Total 4 3 14 2" xfId="47191" xr:uid="{00000000-0005-0000-0000-00005BB80000}"/>
    <cellStyle name="Total 4 3 14 2 2" xfId="47192" xr:uid="{00000000-0005-0000-0000-00005CB80000}"/>
    <cellStyle name="Total 4 3 14 3" xfId="47193" xr:uid="{00000000-0005-0000-0000-00005DB80000}"/>
    <cellStyle name="Total 4 3 15" xfId="47194" xr:uid="{00000000-0005-0000-0000-00005EB80000}"/>
    <cellStyle name="Total 4 3 15 2" xfId="47195" xr:uid="{00000000-0005-0000-0000-00005FB80000}"/>
    <cellStyle name="Total 4 3 15 2 2" xfId="47196" xr:uid="{00000000-0005-0000-0000-000060B80000}"/>
    <cellStyle name="Total 4 3 15 3" xfId="47197" xr:uid="{00000000-0005-0000-0000-000061B80000}"/>
    <cellStyle name="Total 4 3 16" xfId="47198" xr:uid="{00000000-0005-0000-0000-000062B80000}"/>
    <cellStyle name="Total 4 3 16 2" xfId="47199" xr:uid="{00000000-0005-0000-0000-000063B80000}"/>
    <cellStyle name="Total 4 3 16 2 2" xfId="47200" xr:uid="{00000000-0005-0000-0000-000064B80000}"/>
    <cellStyle name="Total 4 3 16 3" xfId="47201" xr:uid="{00000000-0005-0000-0000-000065B80000}"/>
    <cellStyle name="Total 4 3 17" xfId="47202" xr:uid="{00000000-0005-0000-0000-000066B80000}"/>
    <cellStyle name="Total 4 3 17 2" xfId="47203" xr:uid="{00000000-0005-0000-0000-000067B80000}"/>
    <cellStyle name="Total 4 3 17 2 2" xfId="47204" xr:uid="{00000000-0005-0000-0000-000068B80000}"/>
    <cellStyle name="Total 4 3 17 3" xfId="47205" xr:uid="{00000000-0005-0000-0000-000069B80000}"/>
    <cellStyle name="Total 4 3 18" xfId="47206" xr:uid="{00000000-0005-0000-0000-00006AB80000}"/>
    <cellStyle name="Total 4 3 18 2" xfId="47207" xr:uid="{00000000-0005-0000-0000-00006BB80000}"/>
    <cellStyle name="Total 4 3 19" xfId="47208" xr:uid="{00000000-0005-0000-0000-00006CB80000}"/>
    <cellStyle name="Total 4 3 2" xfId="47209" xr:uid="{00000000-0005-0000-0000-00006DB80000}"/>
    <cellStyle name="Total 4 3 2 10" xfId="47210" xr:uid="{00000000-0005-0000-0000-00006EB80000}"/>
    <cellStyle name="Total 4 3 2 10 2" xfId="47211" xr:uid="{00000000-0005-0000-0000-00006FB80000}"/>
    <cellStyle name="Total 4 3 2 10 2 2" xfId="47212" xr:uid="{00000000-0005-0000-0000-000070B80000}"/>
    <cellStyle name="Total 4 3 2 10 3" xfId="47213" xr:uid="{00000000-0005-0000-0000-000071B80000}"/>
    <cellStyle name="Total 4 3 2 11" xfId="47214" xr:uid="{00000000-0005-0000-0000-000072B80000}"/>
    <cellStyle name="Total 4 3 2 11 2" xfId="47215" xr:uid="{00000000-0005-0000-0000-000073B80000}"/>
    <cellStyle name="Total 4 3 2 11 2 2" xfId="47216" xr:uid="{00000000-0005-0000-0000-000074B80000}"/>
    <cellStyle name="Total 4 3 2 11 3" xfId="47217" xr:uid="{00000000-0005-0000-0000-000075B80000}"/>
    <cellStyle name="Total 4 3 2 12" xfId="47218" xr:uid="{00000000-0005-0000-0000-000076B80000}"/>
    <cellStyle name="Total 4 3 2 12 2" xfId="47219" xr:uid="{00000000-0005-0000-0000-000077B80000}"/>
    <cellStyle name="Total 4 3 2 12 2 2" xfId="47220" xr:uid="{00000000-0005-0000-0000-000078B80000}"/>
    <cellStyle name="Total 4 3 2 12 3" xfId="47221" xr:uid="{00000000-0005-0000-0000-000079B80000}"/>
    <cellStyle name="Total 4 3 2 13" xfId="47222" xr:uid="{00000000-0005-0000-0000-00007AB80000}"/>
    <cellStyle name="Total 4 3 2 13 2" xfId="47223" xr:uid="{00000000-0005-0000-0000-00007BB80000}"/>
    <cellStyle name="Total 4 3 2 13 2 2" xfId="47224" xr:uid="{00000000-0005-0000-0000-00007CB80000}"/>
    <cellStyle name="Total 4 3 2 13 3" xfId="47225" xr:uid="{00000000-0005-0000-0000-00007DB80000}"/>
    <cellStyle name="Total 4 3 2 14" xfId="47226" xr:uid="{00000000-0005-0000-0000-00007EB80000}"/>
    <cellStyle name="Total 4 3 2 14 2" xfId="47227" xr:uid="{00000000-0005-0000-0000-00007FB80000}"/>
    <cellStyle name="Total 4 3 2 14 2 2" xfId="47228" xr:uid="{00000000-0005-0000-0000-000080B80000}"/>
    <cellStyle name="Total 4 3 2 14 3" xfId="47229" xr:uid="{00000000-0005-0000-0000-000081B80000}"/>
    <cellStyle name="Total 4 3 2 15" xfId="47230" xr:uid="{00000000-0005-0000-0000-000082B80000}"/>
    <cellStyle name="Total 4 3 2 15 2" xfId="47231" xr:uid="{00000000-0005-0000-0000-000083B80000}"/>
    <cellStyle name="Total 4 3 2 15 2 2" xfId="47232" xr:uid="{00000000-0005-0000-0000-000084B80000}"/>
    <cellStyle name="Total 4 3 2 15 3" xfId="47233" xr:uid="{00000000-0005-0000-0000-000085B80000}"/>
    <cellStyle name="Total 4 3 2 16" xfId="47234" xr:uid="{00000000-0005-0000-0000-000086B80000}"/>
    <cellStyle name="Total 4 3 2 16 2" xfId="47235" xr:uid="{00000000-0005-0000-0000-000087B80000}"/>
    <cellStyle name="Total 4 3 2 16 2 2" xfId="47236" xr:uid="{00000000-0005-0000-0000-000088B80000}"/>
    <cellStyle name="Total 4 3 2 16 3" xfId="47237" xr:uid="{00000000-0005-0000-0000-000089B80000}"/>
    <cellStyle name="Total 4 3 2 17" xfId="47238" xr:uid="{00000000-0005-0000-0000-00008AB80000}"/>
    <cellStyle name="Total 4 3 2 17 2" xfId="47239" xr:uid="{00000000-0005-0000-0000-00008BB80000}"/>
    <cellStyle name="Total 4 3 2 17 2 2" xfId="47240" xr:uid="{00000000-0005-0000-0000-00008CB80000}"/>
    <cellStyle name="Total 4 3 2 17 3" xfId="47241" xr:uid="{00000000-0005-0000-0000-00008DB80000}"/>
    <cellStyle name="Total 4 3 2 18" xfId="47242" xr:uid="{00000000-0005-0000-0000-00008EB80000}"/>
    <cellStyle name="Total 4 3 2 18 2" xfId="47243" xr:uid="{00000000-0005-0000-0000-00008FB80000}"/>
    <cellStyle name="Total 4 3 2 18 2 2" xfId="47244" xr:uid="{00000000-0005-0000-0000-000090B80000}"/>
    <cellStyle name="Total 4 3 2 18 3" xfId="47245" xr:uid="{00000000-0005-0000-0000-000091B80000}"/>
    <cellStyle name="Total 4 3 2 19" xfId="47246" xr:uid="{00000000-0005-0000-0000-000092B80000}"/>
    <cellStyle name="Total 4 3 2 19 2" xfId="47247" xr:uid="{00000000-0005-0000-0000-000093B80000}"/>
    <cellStyle name="Total 4 3 2 19 2 2" xfId="47248" xr:uid="{00000000-0005-0000-0000-000094B80000}"/>
    <cellStyle name="Total 4 3 2 19 3" xfId="47249" xr:uid="{00000000-0005-0000-0000-000095B80000}"/>
    <cellStyle name="Total 4 3 2 2" xfId="47250" xr:uid="{00000000-0005-0000-0000-000096B80000}"/>
    <cellStyle name="Total 4 3 2 2 2" xfId="47251" xr:uid="{00000000-0005-0000-0000-000097B80000}"/>
    <cellStyle name="Total 4 3 2 2 2 2" xfId="47252" xr:uid="{00000000-0005-0000-0000-000098B80000}"/>
    <cellStyle name="Total 4 3 2 2 2 2 2" xfId="47253" xr:uid="{00000000-0005-0000-0000-000099B80000}"/>
    <cellStyle name="Total 4 3 2 2 2 3" xfId="47254" xr:uid="{00000000-0005-0000-0000-00009AB80000}"/>
    <cellStyle name="Total 4 3 2 2 2 4" xfId="47255" xr:uid="{00000000-0005-0000-0000-00009BB80000}"/>
    <cellStyle name="Total 4 3 2 2 3" xfId="47256" xr:uid="{00000000-0005-0000-0000-00009CB80000}"/>
    <cellStyle name="Total 4 3 2 2 3 2" xfId="47257" xr:uid="{00000000-0005-0000-0000-00009DB80000}"/>
    <cellStyle name="Total 4 3 2 2 4" xfId="47258" xr:uid="{00000000-0005-0000-0000-00009EB80000}"/>
    <cellStyle name="Total 4 3 2 2 5" xfId="47259" xr:uid="{00000000-0005-0000-0000-00009FB80000}"/>
    <cellStyle name="Total 4 3 2 20" xfId="47260" xr:uid="{00000000-0005-0000-0000-0000A0B80000}"/>
    <cellStyle name="Total 4 3 2 20 2" xfId="47261" xr:uid="{00000000-0005-0000-0000-0000A1B80000}"/>
    <cellStyle name="Total 4 3 2 20 2 2" xfId="47262" xr:uid="{00000000-0005-0000-0000-0000A2B80000}"/>
    <cellStyle name="Total 4 3 2 20 3" xfId="47263" xr:uid="{00000000-0005-0000-0000-0000A3B80000}"/>
    <cellStyle name="Total 4 3 2 21" xfId="47264" xr:uid="{00000000-0005-0000-0000-0000A4B80000}"/>
    <cellStyle name="Total 4 3 2 21 2" xfId="47265" xr:uid="{00000000-0005-0000-0000-0000A5B80000}"/>
    <cellStyle name="Total 4 3 2 22" xfId="47266" xr:uid="{00000000-0005-0000-0000-0000A6B80000}"/>
    <cellStyle name="Total 4 3 2 23" xfId="47267" xr:uid="{00000000-0005-0000-0000-0000A7B80000}"/>
    <cellStyle name="Total 4 3 2 3" xfId="47268" xr:uid="{00000000-0005-0000-0000-0000A8B80000}"/>
    <cellStyle name="Total 4 3 2 3 2" xfId="47269" xr:uid="{00000000-0005-0000-0000-0000A9B80000}"/>
    <cellStyle name="Total 4 3 2 3 2 2" xfId="47270" xr:uid="{00000000-0005-0000-0000-0000AAB80000}"/>
    <cellStyle name="Total 4 3 2 3 2 3" xfId="47271" xr:uid="{00000000-0005-0000-0000-0000ABB80000}"/>
    <cellStyle name="Total 4 3 2 3 3" xfId="47272" xr:uid="{00000000-0005-0000-0000-0000ACB80000}"/>
    <cellStyle name="Total 4 3 2 3 3 2" xfId="47273" xr:uid="{00000000-0005-0000-0000-0000ADB80000}"/>
    <cellStyle name="Total 4 3 2 3 4" xfId="47274" xr:uid="{00000000-0005-0000-0000-0000AEB80000}"/>
    <cellStyle name="Total 4 3 2 4" xfId="47275" xr:uid="{00000000-0005-0000-0000-0000AFB80000}"/>
    <cellStyle name="Total 4 3 2 4 2" xfId="47276" xr:uid="{00000000-0005-0000-0000-0000B0B80000}"/>
    <cellStyle name="Total 4 3 2 4 2 2" xfId="47277" xr:uid="{00000000-0005-0000-0000-0000B1B80000}"/>
    <cellStyle name="Total 4 3 2 4 3" xfId="47278" xr:uid="{00000000-0005-0000-0000-0000B2B80000}"/>
    <cellStyle name="Total 4 3 2 4 4" xfId="47279" xr:uid="{00000000-0005-0000-0000-0000B3B80000}"/>
    <cellStyle name="Total 4 3 2 5" xfId="47280" xr:uid="{00000000-0005-0000-0000-0000B4B80000}"/>
    <cellStyle name="Total 4 3 2 5 2" xfId="47281" xr:uid="{00000000-0005-0000-0000-0000B5B80000}"/>
    <cellStyle name="Total 4 3 2 5 2 2" xfId="47282" xr:uid="{00000000-0005-0000-0000-0000B6B80000}"/>
    <cellStyle name="Total 4 3 2 5 3" xfId="47283" xr:uid="{00000000-0005-0000-0000-0000B7B80000}"/>
    <cellStyle name="Total 4 3 2 5 4" xfId="47284" xr:uid="{00000000-0005-0000-0000-0000B8B80000}"/>
    <cellStyle name="Total 4 3 2 6" xfId="47285" xr:uid="{00000000-0005-0000-0000-0000B9B80000}"/>
    <cellStyle name="Total 4 3 2 6 2" xfId="47286" xr:uid="{00000000-0005-0000-0000-0000BAB80000}"/>
    <cellStyle name="Total 4 3 2 6 2 2" xfId="47287" xr:uid="{00000000-0005-0000-0000-0000BBB80000}"/>
    <cellStyle name="Total 4 3 2 6 3" xfId="47288" xr:uid="{00000000-0005-0000-0000-0000BCB80000}"/>
    <cellStyle name="Total 4 3 2 7" xfId="47289" xr:uid="{00000000-0005-0000-0000-0000BDB80000}"/>
    <cellStyle name="Total 4 3 2 7 2" xfId="47290" xr:uid="{00000000-0005-0000-0000-0000BEB80000}"/>
    <cellStyle name="Total 4 3 2 7 2 2" xfId="47291" xr:uid="{00000000-0005-0000-0000-0000BFB80000}"/>
    <cellStyle name="Total 4 3 2 7 3" xfId="47292" xr:uid="{00000000-0005-0000-0000-0000C0B80000}"/>
    <cellStyle name="Total 4 3 2 8" xfId="47293" xr:uid="{00000000-0005-0000-0000-0000C1B80000}"/>
    <cellStyle name="Total 4 3 2 8 2" xfId="47294" xr:uid="{00000000-0005-0000-0000-0000C2B80000}"/>
    <cellStyle name="Total 4 3 2 8 2 2" xfId="47295" xr:uid="{00000000-0005-0000-0000-0000C3B80000}"/>
    <cellStyle name="Total 4 3 2 8 3" xfId="47296" xr:uid="{00000000-0005-0000-0000-0000C4B80000}"/>
    <cellStyle name="Total 4 3 2 9" xfId="47297" xr:uid="{00000000-0005-0000-0000-0000C5B80000}"/>
    <cellStyle name="Total 4 3 2 9 2" xfId="47298" xr:uid="{00000000-0005-0000-0000-0000C6B80000}"/>
    <cellStyle name="Total 4 3 2 9 2 2" xfId="47299" xr:uid="{00000000-0005-0000-0000-0000C7B80000}"/>
    <cellStyle name="Total 4 3 2 9 3" xfId="47300" xr:uid="{00000000-0005-0000-0000-0000C8B80000}"/>
    <cellStyle name="Total 4 3 20" xfId="47301" xr:uid="{00000000-0005-0000-0000-0000C9B80000}"/>
    <cellStyle name="Total 4 3 3" xfId="47302" xr:uid="{00000000-0005-0000-0000-0000CAB80000}"/>
    <cellStyle name="Total 4 3 3 2" xfId="47303" xr:uid="{00000000-0005-0000-0000-0000CBB80000}"/>
    <cellStyle name="Total 4 3 3 2 2" xfId="47304" xr:uid="{00000000-0005-0000-0000-0000CCB80000}"/>
    <cellStyle name="Total 4 3 3 2 2 2" xfId="47305" xr:uid="{00000000-0005-0000-0000-0000CDB80000}"/>
    <cellStyle name="Total 4 3 3 2 3" xfId="47306" xr:uid="{00000000-0005-0000-0000-0000CEB80000}"/>
    <cellStyle name="Total 4 3 3 2 4" xfId="47307" xr:uid="{00000000-0005-0000-0000-0000CFB80000}"/>
    <cellStyle name="Total 4 3 3 3" xfId="47308" xr:uid="{00000000-0005-0000-0000-0000D0B80000}"/>
    <cellStyle name="Total 4 3 3 3 2" xfId="47309" xr:uid="{00000000-0005-0000-0000-0000D1B80000}"/>
    <cellStyle name="Total 4 3 3 4" xfId="47310" xr:uid="{00000000-0005-0000-0000-0000D2B80000}"/>
    <cellStyle name="Total 4 3 3 5" xfId="47311" xr:uid="{00000000-0005-0000-0000-0000D3B80000}"/>
    <cellStyle name="Total 4 3 4" xfId="47312" xr:uid="{00000000-0005-0000-0000-0000D4B80000}"/>
    <cellStyle name="Total 4 3 4 2" xfId="47313" xr:uid="{00000000-0005-0000-0000-0000D5B80000}"/>
    <cellStyle name="Total 4 3 4 2 2" xfId="47314" xr:uid="{00000000-0005-0000-0000-0000D6B80000}"/>
    <cellStyle name="Total 4 3 4 2 3" xfId="47315" xr:uid="{00000000-0005-0000-0000-0000D7B80000}"/>
    <cellStyle name="Total 4 3 4 3" xfId="47316" xr:uid="{00000000-0005-0000-0000-0000D8B80000}"/>
    <cellStyle name="Total 4 3 4 3 2" xfId="47317" xr:uid="{00000000-0005-0000-0000-0000D9B80000}"/>
    <cellStyle name="Total 4 3 4 4" xfId="47318" xr:uid="{00000000-0005-0000-0000-0000DAB80000}"/>
    <cellStyle name="Total 4 3 5" xfId="47319" xr:uid="{00000000-0005-0000-0000-0000DBB80000}"/>
    <cellStyle name="Total 4 3 5 2" xfId="47320" xr:uid="{00000000-0005-0000-0000-0000DCB80000}"/>
    <cellStyle name="Total 4 3 5 2 2" xfId="47321" xr:uid="{00000000-0005-0000-0000-0000DDB80000}"/>
    <cellStyle name="Total 4 3 5 2 3" xfId="47322" xr:uid="{00000000-0005-0000-0000-0000DEB80000}"/>
    <cellStyle name="Total 4 3 5 3" xfId="47323" xr:uid="{00000000-0005-0000-0000-0000DFB80000}"/>
    <cellStyle name="Total 4 3 5 4" xfId="47324" xr:uid="{00000000-0005-0000-0000-0000E0B80000}"/>
    <cellStyle name="Total 4 3 6" xfId="47325" xr:uid="{00000000-0005-0000-0000-0000E1B80000}"/>
    <cellStyle name="Total 4 3 6 2" xfId="47326" xr:uid="{00000000-0005-0000-0000-0000E2B80000}"/>
    <cellStyle name="Total 4 3 6 2 2" xfId="47327" xr:uid="{00000000-0005-0000-0000-0000E3B80000}"/>
    <cellStyle name="Total 4 3 6 3" xfId="47328" xr:uid="{00000000-0005-0000-0000-0000E4B80000}"/>
    <cellStyle name="Total 4 3 6 4" xfId="47329" xr:uid="{00000000-0005-0000-0000-0000E5B80000}"/>
    <cellStyle name="Total 4 3 7" xfId="47330" xr:uid="{00000000-0005-0000-0000-0000E6B80000}"/>
    <cellStyle name="Total 4 3 7 2" xfId="47331" xr:uid="{00000000-0005-0000-0000-0000E7B80000}"/>
    <cellStyle name="Total 4 3 7 2 2" xfId="47332" xr:uid="{00000000-0005-0000-0000-0000E8B80000}"/>
    <cellStyle name="Total 4 3 7 3" xfId="47333" xr:uid="{00000000-0005-0000-0000-0000E9B80000}"/>
    <cellStyle name="Total 4 3 8" xfId="47334" xr:uid="{00000000-0005-0000-0000-0000EAB80000}"/>
    <cellStyle name="Total 4 3 8 2" xfId="47335" xr:uid="{00000000-0005-0000-0000-0000EBB80000}"/>
    <cellStyle name="Total 4 3 8 2 2" xfId="47336" xr:uid="{00000000-0005-0000-0000-0000ECB80000}"/>
    <cellStyle name="Total 4 3 8 3" xfId="47337" xr:uid="{00000000-0005-0000-0000-0000EDB80000}"/>
    <cellStyle name="Total 4 3 9" xfId="47338" xr:uid="{00000000-0005-0000-0000-0000EEB80000}"/>
    <cellStyle name="Total 4 3 9 2" xfId="47339" xr:uid="{00000000-0005-0000-0000-0000EFB80000}"/>
    <cellStyle name="Total 4 3 9 2 2" xfId="47340" xr:uid="{00000000-0005-0000-0000-0000F0B80000}"/>
    <cellStyle name="Total 4 3 9 3" xfId="47341" xr:uid="{00000000-0005-0000-0000-0000F1B80000}"/>
    <cellStyle name="Total 4 4" xfId="47342" xr:uid="{00000000-0005-0000-0000-0000F2B80000}"/>
    <cellStyle name="Total 4 4 10" xfId="47343" xr:uid="{00000000-0005-0000-0000-0000F3B80000}"/>
    <cellStyle name="Total 4 4 10 2" xfId="47344" xr:uid="{00000000-0005-0000-0000-0000F4B80000}"/>
    <cellStyle name="Total 4 4 10 2 2" xfId="47345" xr:uid="{00000000-0005-0000-0000-0000F5B80000}"/>
    <cellStyle name="Total 4 4 10 3" xfId="47346" xr:uid="{00000000-0005-0000-0000-0000F6B80000}"/>
    <cellStyle name="Total 4 4 11" xfId="47347" xr:uid="{00000000-0005-0000-0000-0000F7B80000}"/>
    <cellStyle name="Total 4 4 11 2" xfId="47348" xr:uid="{00000000-0005-0000-0000-0000F8B80000}"/>
    <cellStyle name="Total 4 4 11 2 2" xfId="47349" xr:uid="{00000000-0005-0000-0000-0000F9B80000}"/>
    <cellStyle name="Total 4 4 11 3" xfId="47350" xr:uid="{00000000-0005-0000-0000-0000FAB80000}"/>
    <cellStyle name="Total 4 4 12" xfId="47351" xr:uid="{00000000-0005-0000-0000-0000FBB80000}"/>
    <cellStyle name="Total 4 4 12 2" xfId="47352" xr:uid="{00000000-0005-0000-0000-0000FCB80000}"/>
    <cellStyle name="Total 4 4 12 2 2" xfId="47353" xr:uid="{00000000-0005-0000-0000-0000FDB80000}"/>
    <cellStyle name="Total 4 4 12 3" xfId="47354" xr:uid="{00000000-0005-0000-0000-0000FEB80000}"/>
    <cellStyle name="Total 4 4 13" xfId="47355" xr:uid="{00000000-0005-0000-0000-0000FFB80000}"/>
    <cellStyle name="Total 4 4 13 2" xfId="47356" xr:uid="{00000000-0005-0000-0000-000000B90000}"/>
    <cellStyle name="Total 4 4 13 2 2" xfId="47357" xr:uid="{00000000-0005-0000-0000-000001B90000}"/>
    <cellStyle name="Total 4 4 13 3" xfId="47358" xr:uid="{00000000-0005-0000-0000-000002B90000}"/>
    <cellStyle name="Total 4 4 14" xfId="47359" xr:uid="{00000000-0005-0000-0000-000003B90000}"/>
    <cellStyle name="Total 4 4 14 2" xfId="47360" xr:uid="{00000000-0005-0000-0000-000004B90000}"/>
    <cellStyle name="Total 4 4 14 2 2" xfId="47361" xr:uid="{00000000-0005-0000-0000-000005B90000}"/>
    <cellStyle name="Total 4 4 14 3" xfId="47362" xr:uid="{00000000-0005-0000-0000-000006B90000}"/>
    <cellStyle name="Total 4 4 15" xfId="47363" xr:uid="{00000000-0005-0000-0000-000007B90000}"/>
    <cellStyle name="Total 4 4 15 2" xfId="47364" xr:uid="{00000000-0005-0000-0000-000008B90000}"/>
    <cellStyle name="Total 4 4 15 2 2" xfId="47365" xr:uid="{00000000-0005-0000-0000-000009B90000}"/>
    <cellStyle name="Total 4 4 15 3" xfId="47366" xr:uid="{00000000-0005-0000-0000-00000AB90000}"/>
    <cellStyle name="Total 4 4 16" xfId="47367" xr:uid="{00000000-0005-0000-0000-00000BB90000}"/>
    <cellStyle name="Total 4 4 16 2" xfId="47368" xr:uid="{00000000-0005-0000-0000-00000CB90000}"/>
    <cellStyle name="Total 4 4 16 2 2" xfId="47369" xr:uid="{00000000-0005-0000-0000-00000DB90000}"/>
    <cellStyle name="Total 4 4 16 3" xfId="47370" xr:uid="{00000000-0005-0000-0000-00000EB90000}"/>
    <cellStyle name="Total 4 4 17" xfId="47371" xr:uid="{00000000-0005-0000-0000-00000FB90000}"/>
    <cellStyle name="Total 4 4 17 2" xfId="47372" xr:uid="{00000000-0005-0000-0000-000010B90000}"/>
    <cellStyle name="Total 4 4 17 2 2" xfId="47373" xr:uid="{00000000-0005-0000-0000-000011B90000}"/>
    <cellStyle name="Total 4 4 17 3" xfId="47374" xr:uid="{00000000-0005-0000-0000-000012B90000}"/>
    <cellStyle name="Total 4 4 18" xfId="47375" xr:uid="{00000000-0005-0000-0000-000013B90000}"/>
    <cellStyle name="Total 4 4 18 2" xfId="47376" xr:uid="{00000000-0005-0000-0000-000014B90000}"/>
    <cellStyle name="Total 4 4 19" xfId="47377" xr:uid="{00000000-0005-0000-0000-000015B90000}"/>
    <cellStyle name="Total 4 4 2" xfId="47378" xr:uid="{00000000-0005-0000-0000-000016B90000}"/>
    <cellStyle name="Total 4 4 2 10" xfId="47379" xr:uid="{00000000-0005-0000-0000-000017B90000}"/>
    <cellStyle name="Total 4 4 2 10 2" xfId="47380" xr:uid="{00000000-0005-0000-0000-000018B90000}"/>
    <cellStyle name="Total 4 4 2 10 2 2" xfId="47381" xr:uid="{00000000-0005-0000-0000-000019B90000}"/>
    <cellStyle name="Total 4 4 2 10 3" xfId="47382" xr:uid="{00000000-0005-0000-0000-00001AB90000}"/>
    <cellStyle name="Total 4 4 2 11" xfId="47383" xr:uid="{00000000-0005-0000-0000-00001BB90000}"/>
    <cellStyle name="Total 4 4 2 11 2" xfId="47384" xr:uid="{00000000-0005-0000-0000-00001CB90000}"/>
    <cellStyle name="Total 4 4 2 11 2 2" xfId="47385" xr:uid="{00000000-0005-0000-0000-00001DB90000}"/>
    <cellStyle name="Total 4 4 2 11 3" xfId="47386" xr:uid="{00000000-0005-0000-0000-00001EB90000}"/>
    <cellStyle name="Total 4 4 2 12" xfId="47387" xr:uid="{00000000-0005-0000-0000-00001FB90000}"/>
    <cellStyle name="Total 4 4 2 12 2" xfId="47388" xr:uid="{00000000-0005-0000-0000-000020B90000}"/>
    <cellStyle name="Total 4 4 2 12 2 2" xfId="47389" xr:uid="{00000000-0005-0000-0000-000021B90000}"/>
    <cellStyle name="Total 4 4 2 12 3" xfId="47390" xr:uid="{00000000-0005-0000-0000-000022B90000}"/>
    <cellStyle name="Total 4 4 2 13" xfId="47391" xr:uid="{00000000-0005-0000-0000-000023B90000}"/>
    <cellStyle name="Total 4 4 2 13 2" xfId="47392" xr:uid="{00000000-0005-0000-0000-000024B90000}"/>
    <cellStyle name="Total 4 4 2 13 2 2" xfId="47393" xr:uid="{00000000-0005-0000-0000-000025B90000}"/>
    <cellStyle name="Total 4 4 2 13 3" xfId="47394" xr:uid="{00000000-0005-0000-0000-000026B90000}"/>
    <cellStyle name="Total 4 4 2 14" xfId="47395" xr:uid="{00000000-0005-0000-0000-000027B90000}"/>
    <cellStyle name="Total 4 4 2 14 2" xfId="47396" xr:uid="{00000000-0005-0000-0000-000028B90000}"/>
    <cellStyle name="Total 4 4 2 14 2 2" xfId="47397" xr:uid="{00000000-0005-0000-0000-000029B90000}"/>
    <cellStyle name="Total 4 4 2 14 3" xfId="47398" xr:uid="{00000000-0005-0000-0000-00002AB90000}"/>
    <cellStyle name="Total 4 4 2 15" xfId="47399" xr:uid="{00000000-0005-0000-0000-00002BB90000}"/>
    <cellStyle name="Total 4 4 2 15 2" xfId="47400" xr:uid="{00000000-0005-0000-0000-00002CB90000}"/>
    <cellStyle name="Total 4 4 2 15 2 2" xfId="47401" xr:uid="{00000000-0005-0000-0000-00002DB90000}"/>
    <cellStyle name="Total 4 4 2 15 3" xfId="47402" xr:uid="{00000000-0005-0000-0000-00002EB90000}"/>
    <cellStyle name="Total 4 4 2 16" xfId="47403" xr:uid="{00000000-0005-0000-0000-00002FB90000}"/>
    <cellStyle name="Total 4 4 2 16 2" xfId="47404" xr:uid="{00000000-0005-0000-0000-000030B90000}"/>
    <cellStyle name="Total 4 4 2 16 2 2" xfId="47405" xr:uid="{00000000-0005-0000-0000-000031B90000}"/>
    <cellStyle name="Total 4 4 2 16 3" xfId="47406" xr:uid="{00000000-0005-0000-0000-000032B90000}"/>
    <cellStyle name="Total 4 4 2 17" xfId="47407" xr:uid="{00000000-0005-0000-0000-000033B90000}"/>
    <cellStyle name="Total 4 4 2 17 2" xfId="47408" xr:uid="{00000000-0005-0000-0000-000034B90000}"/>
    <cellStyle name="Total 4 4 2 17 2 2" xfId="47409" xr:uid="{00000000-0005-0000-0000-000035B90000}"/>
    <cellStyle name="Total 4 4 2 17 3" xfId="47410" xr:uid="{00000000-0005-0000-0000-000036B90000}"/>
    <cellStyle name="Total 4 4 2 18" xfId="47411" xr:uid="{00000000-0005-0000-0000-000037B90000}"/>
    <cellStyle name="Total 4 4 2 18 2" xfId="47412" xr:uid="{00000000-0005-0000-0000-000038B90000}"/>
    <cellStyle name="Total 4 4 2 18 2 2" xfId="47413" xr:uid="{00000000-0005-0000-0000-000039B90000}"/>
    <cellStyle name="Total 4 4 2 18 3" xfId="47414" xr:uid="{00000000-0005-0000-0000-00003AB90000}"/>
    <cellStyle name="Total 4 4 2 19" xfId="47415" xr:uid="{00000000-0005-0000-0000-00003BB90000}"/>
    <cellStyle name="Total 4 4 2 19 2" xfId="47416" xr:uid="{00000000-0005-0000-0000-00003CB90000}"/>
    <cellStyle name="Total 4 4 2 19 2 2" xfId="47417" xr:uid="{00000000-0005-0000-0000-00003DB90000}"/>
    <cellStyle name="Total 4 4 2 19 3" xfId="47418" xr:uid="{00000000-0005-0000-0000-00003EB90000}"/>
    <cellStyle name="Total 4 4 2 2" xfId="47419" xr:uid="{00000000-0005-0000-0000-00003FB90000}"/>
    <cellStyle name="Total 4 4 2 2 2" xfId="47420" xr:uid="{00000000-0005-0000-0000-000040B90000}"/>
    <cellStyle name="Total 4 4 2 2 2 2" xfId="47421" xr:uid="{00000000-0005-0000-0000-000041B90000}"/>
    <cellStyle name="Total 4 4 2 2 2 2 2" xfId="47422" xr:uid="{00000000-0005-0000-0000-000042B90000}"/>
    <cellStyle name="Total 4 4 2 2 2 3" xfId="47423" xr:uid="{00000000-0005-0000-0000-000043B90000}"/>
    <cellStyle name="Total 4 4 2 2 2 4" xfId="47424" xr:uid="{00000000-0005-0000-0000-000044B90000}"/>
    <cellStyle name="Total 4 4 2 2 3" xfId="47425" xr:uid="{00000000-0005-0000-0000-000045B90000}"/>
    <cellStyle name="Total 4 4 2 2 3 2" xfId="47426" xr:uid="{00000000-0005-0000-0000-000046B90000}"/>
    <cellStyle name="Total 4 4 2 2 4" xfId="47427" xr:uid="{00000000-0005-0000-0000-000047B90000}"/>
    <cellStyle name="Total 4 4 2 2 5" xfId="47428" xr:uid="{00000000-0005-0000-0000-000048B90000}"/>
    <cellStyle name="Total 4 4 2 20" xfId="47429" xr:uid="{00000000-0005-0000-0000-000049B90000}"/>
    <cellStyle name="Total 4 4 2 20 2" xfId="47430" xr:uid="{00000000-0005-0000-0000-00004AB90000}"/>
    <cellStyle name="Total 4 4 2 20 2 2" xfId="47431" xr:uid="{00000000-0005-0000-0000-00004BB90000}"/>
    <cellStyle name="Total 4 4 2 20 3" xfId="47432" xr:uid="{00000000-0005-0000-0000-00004CB90000}"/>
    <cellStyle name="Total 4 4 2 21" xfId="47433" xr:uid="{00000000-0005-0000-0000-00004DB90000}"/>
    <cellStyle name="Total 4 4 2 21 2" xfId="47434" xr:uid="{00000000-0005-0000-0000-00004EB90000}"/>
    <cellStyle name="Total 4 4 2 22" xfId="47435" xr:uid="{00000000-0005-0000-0000-00004FB90000}"/>
    <cellStyle name="Total 4 4 2 23" xfId="47436" xr:uid="{00000000-0005-0000-0000-000050B90000}"/>
    <cellStyle name="Total 4 4 2 3" xfId="47437" xr:uid="{00000000-0005-0000-0000-000051B90000}"/>
    <cellStyle name="Total 4 4 2 3 2" xfId="47438" xr:uid="{00000000-0005-0000-0000-000052B90000}"/>
    <cellStyle name="Total 4 4 2 3 2 2" xfId="47439" xr:uid="{00000000-0005-0000-0000-000053B90000}"/>
    <cellStyle name="Total 4 4 2 3 2 3" xfId="47440" xr:uid="{00000000-0005-0000-0000-000054B90000}"/>
    <cellStyle name="Total 4 4 2 3 3" xfId="47441" xr:uid="{00000000-0005-0000-0000-000055B90000}"/>
    <cellStyle name="Total 4 4 2 3 3 2" xfId="47442" xr:uid="{00000000-0005-0000-0000-000056B90000}"/>
    <cellStyle name="Total 4 4 2 3 4" xfId="47443" xr:uid="{00000000-0005-0000-0000-000057B90000}"/>
    <cellStyle name="Total 4 4 2 4" xfId="47444" xr:uid="{00000000-0005-0000-0000-000058B90000}"/>
    <cellStyle name="Total 4 4 2 4 2" xfId="47445" xr:uid="{00000000-0005-0000-0000-000059B90000}"/>
    <cellStyle name="Total 4 4 2 4 2 2" xfId="47446" xr:uid="{00000000-0005-0000-0000-00005AB90000}"/>
    <cellStyle name="Total 4 4 2 4 3" xfId="47447" xr:uid="{00000000-0005-0000-0000-00005BB90000}"/>
    <cellStyle name="Total 4 4 2 4 4" xfId="47448" xr:uid="{00000000-0005-0000-0000-00005CB90000}"/>
    <cellStyle name="Total 4 4 2 5" xfId="47449" xr:uid="{00000000-0005-0000-0000-00005DB90000}"/>
    <cellStyle name="Total 4 4 2 5 2" xfId="47450" xr:uid="{00000000-0005-0000-0000-00005EB90000}"/>
    <cellStyle name="Total 4 4 2 5 2 2" xfId="47451" xr:uid="{00000000-0005-0000-0000-00005FB90000}"/>
    <cellStyle name="Total 4 4 2 5 3" xfId="47452" xr:uid="{00000000-0005-0000-0000-000060B90000}"/>
    <cellStyle name="Total 4 4 2 5 4" xfId="47453" xr:uid="{00000000-0005-0000-0000-000061B90000}"/>
    <cellStyle name="Total 4 4 2 6" xfId="47454" xr:uid="{00000000-0005-0000-0000-000062B90000}"/>
    <cellStyle name="Total 4 4 2 6 2" xfId="47455" xr:uid="{00000000-0005-0000-0000-000063B90000}"/>
    <cellStyle name="Total 4 4 2 6 2 2" xfId="47456" xr:uid="{00000000-0005-0000-0000-000064B90000}"/>
    <cellStyle name="Total 4 4 2 6 3" xfId="47457" xr:uid="{00000000-0005-0000-0000-000065B90000}"/>
    <cellStyle name="Total 4 4 2 7" xfId="47458" xr:uid="{00000000-0005-0000-0000-000066B90000}"/>
    <cellStyle name="Total 4 4 2 7 2" xfId="47459" xr:uid="{00000000-0005-0000-0000-000067B90000}"/>
    <cellStyle name="Total 4 4 2 7 2 2" xfId="47460" xr:uid="{00000000-0005-0000-0000-000068B90000}"/>
    <cellStyle name="Total 4 4 2 7 3" xfId="47461" xr:uid="{00000000-0005-0000-0000-000069B90000}"/>
    <cellStyle name="Total 4 4 2 8" xfId="47462" xr:uid="{00000000-0005-0000-0000-00006AB90000}"/>
    <cellStyle name="Total 4 4 2 8 2" xfId="47463" xr:uid="{00000000-0005-0000-0000-00006BB90000}"/>
    <cellStyle name="Total 4 4 2 8 2 2" xfId="47464" xr:uid="{00000000-0005-0000-0000-00006CB90000}"/>
    <cellStyle name="Total 4 4 2 8 3" xfId="47465" xr:uid="{00000000-0005-0000-0000-00006DB90000}"/>
    <cellStyle name="Total 4 4 2 9" xfId="47466" xr:uid="{00000000-0005-0000-0000-00006EB90000}"/>
    <cellStyle name="Total 4 4 2 9 2" xfId="47467" xr:uid="{00000000-0005-0000-0000-00006FB90000}"/>
    <cellStyle name="Total 4 4 2 9 2 2" xfId="47468" xr:uid="{00000000-0005-0000-0000-000070B90000}"/>
    <cellStyle name="Total 4 4 2 9 3" xfId="47469" xr:uid="{00000000-0005-0000-0000-000071B90000}"/>
    <cellStyle name="Total 4 4 20" xfId="47470" xr:uid="{00000000-0005-0000-0000-000072B90000}"/>
    <cellStyle name="Total 4 4 3" xfId="47471" xr:uid="{00000000-0005-0000-0000-000073B90000}"/>
    <cellStyle name="Total 4 4 3 2" xfId="47472" xr:uid="{00000000-0005-0000-0000-000074B90000}"/>
    <cellStyle name="Total 4 4 3 2 2" xfId="47473" xr:uid="{00000000-0005-0000-0000-000075B90000}"/>
    <cellStyle name="Total 4 4 3 2 2 2" xfId="47474" xr:uid="{00000000-0005-0000-0000-000076B90000}"/>
    <cellStyle name="Total 4 4 3 2 3" xfId="47475" xr:uid="{00000000-0005-0000-0000-000077B90000}"/>
    <cellStyle name="Total 4 4 3 2 4" xfId="47476" xr:uid="{00000000-0005-0000-0000-000078B90000}"/>
    <cellStyle name="Total 4 4 3 3" xfId="47477" xr:uid="{00000000-0005-0000-0000-000079B90000}"/>
    <cellStyle name="Total 4 4 3 3 2" xfId="47478" xr:uid="{00000000-0005-0000-0000-00007AB90000}"/>
    <cellStyle name="Total 4 4 3 4" xfId="47479" xr:uid="{00000000-0005-0000-0000-00007BB90000}"/>
    <cellStyle name="Total 4 4 3 5" xfId="47480" xr:uid="{00000000-0005-0000-0000-00007CB90000}"/>
    <cellStyle name="Total 4 4 4" xfId="47481" xr:uid="{00000000-0005-0000-0000-00007DB90000}"/>
    <cellStyle name="Total 4 4 4 2" xfId="47482" xr:uid="{00000000-0005-0000-0000-00007EB90000}"/>
    <cellStyle name="Total 4 4 4 2 2" xfId="47483" xr:uid="{00000000-0005-0000-0000-00007FB90000}"/>
    <cellStyle name="Total 4 4 4 2 3" xfId="47484" xr:uid="{00000000-0005-0000-0000-000080B90000}"/>
    <cellStyle name="Total 4 4 4 3" xfId="47485" xr:uid="{00000000-0005-0000-0000-000081B90000}"/>
    <cellStyle name="Total 4 4 4 3 2" xfId="47486" xr:uid="{00000000-0005-0000-0000-000082B90000}"/>
    <cellStyle name="Total 4 4 4 4" xfId="47487" xr:uid="{00000000-0005-0000-0000-000083B90000}"/>
    <cellStyle name="Total 4 4 5" xfId="47488" xr:uid="{00000000-0005-0000-0000-000084B90000}"/>
    <cellStyle name="Total 4 4 5 2" xfId="47489" xr:uid="{00000000-0005-0000-0000-000085B90000}"/>
    <cellStyle name="Total 4 4 5 2 2" xfId="47490" xr:uid="{00000000-0005-0000-0000-000086B90000}"/>
    <cellStyle name="Total 4 4 5 2 3" xfId="47491" xr:uid="{00000000-0005-0000-0000-000087B90000}"/>
    <cellStyle name="Total 4 4 5 3" xfId="47492" xr:uid="{00000000-0005-0000-0000-000088B90000}"/>
    <cellStyle name="Total 4 4 5 4" xfId="47493" xr:uid="{00000000-0005-0000-0000-000089B90000}"/>
    <cellStyle name="Total 4 4 6" xfId="47494" xr:uid="{00000000-0005-0000-0000-00008AB90000}"/>
    <cellStyle name="Total 4 4 6 2" xfId="47495" xr:uid="{00000000-0005-0000-0000-00008BB90000}"/>
    <cellStyle name="Total 4 4 6 2 2" xfId="47496" xr:uid="{00000000-0005-0000-0000-00008CB90000}"/>
    <cellStyle name="Total 4 4 6 3" xfId="47497" xr:uid="{00000000-0005-0000-0000-00008DB90000}"/>
    <cellStyle name="Total 4 4 6 4" xfId="47498" xr:uid="{00000000-0005-0000-0000-00008EB90000}"/>
    <cellStyle name="Total 4 4 7" xfId="47499" xr:uid="{00000000-0005-0000-0000-00008FB90000}"/>
    <cellStyle name="Total 4 4 7 2" xfId="47500" xr:uid="{00000000-0005-0000-0000-000090B90000}"/>
    <cellStyle name="Total 4 4 7 2 2" xfId="47501" xr:uid="{00000000-0005-0000-0000-000091B90000}"/>
    <cellStyle name="Total 4 4 7 3" xfId="47502" xr:uid="{00000000-0005-0000-0000-000092B90000}"/>
    <cellStyle name="Total 4 4 8" xfId="47503" xr:uid="{00000000-0005-0000-0000-000093B90000}"/>
    <cellStyle name="Total 4 4 8 2" xfId="47504" xr:uid="{00000000-0005-0000-0000-000094B90000}"/>
    <cellStyle name="Total 4 4 8 2 2" xfId="47505" xr:uid="{00000000-0005-0000-0000-000095B90000}"/>
    <cellStyle name="Total 4 4 8 3" xfId="47506" xr:uid="{00000000-0005-0000-0000-000096B90000}"/>
    <cellStyle name="Total 4 4 9" xfId="47507" xr:uid="{00000000-0005-0000-0000-000097B90000}"/>
    <cellStyle name="Total 4 4 9 2" xfId="47508" xr:uid="{00000000-0005-0000-0000-000098B90000}"/>
    <cellStyle name="Total 4 4 9 2 2" xfId="47509" xr:uid="{00000000-0005-0000-0000-000099B90000}"/>
    <cellStyle name="Total 4 4 9 3" xfId="47510" xr:uid="{00000000-0005-0000-0000-00009AB90000}"/>
    <cellStyle name="Total 4 5" xfId="47511" xr:uid="{00000000-0005-0000-0000-00009BB90000}"/>
    <cellStyle name="Total 4 5 10" xfId="47512" xr:uid="{00000000-0005-0000-0000-00009CB90000}"/>
    <cellStyle name="Total 4 5 10 2" xfId="47513" xr:uid="{00000000-0005-0000-0000-00009DB90000}"/>
    <cellStyle name="Total 4 5 10 2 2" xfId="47514" xr:uid="{00000000-0005-0000-0000-00009EB90000}"/>
    <cellStyle name="Total 4 5 10 3" xfId="47515" xr:uid="{00000000-0005-0000-0000-00009FB90000}"/>
    <cellStyle name="Total 4 5 11" xfId="47516" xr:uid="{00000000-0005-0000-0000-0000A0B90000}"/>
    <cellStyle name="Total 4 5 11 2" xfId="47517" xr:uid="{00000000-0005-0000-0000-0000A1B90000}"/>
    <cellStyle name="Total 4 5 11 2 2" xfId="47518" xr:uid="{00000000-0005-0000-0000-0000A2B90000}"/>
    <cellStyle name="Total 4 5 11 3" xfId="47519" xr:uid="{00000000-0005-0000-0000-0000A3B90000}"/>
    <cellStyle name="Total 4 5 12" xfId="47520" xr:uid="{00000000-0005-0000-0000-0000A4B90000}"/>
    <cellStyle name="Total 4 5 12 2" xfId="47521" xr:uid="{00000000-0005-0000-0000-0000A5B90000}"/>
    <cellStyle name="Total 4 5 12 2 2" xfId="47522" xr:uid="{00000000-0005-0000-0000-0000A6B90000}"/>
    <cellStyle name="Total 4 5 12 3" xfId="47523" xr:uid="{00000000-0005-0000-0000-0000A7B90000}"/>
    <cellStyle name="Total 4 5 13" xfId="47524" xr:uid="{00000000-0005-0000-0000-0000A8B90000}"/>
    <cellStyle name="Total 4 5 13 2" xfId="47525" xr:uid="{00000000-0005-0000-0000-0000A9B90000}"/>
    <cellStyle name="Total 4 5 13 2 2" xfId="47526" xr:uid="{00000000-0005-0000-0000-0000AAB90000}"/>
    <cellStyle name="Total 4 5 13 3" xfId="47527" xr:uid="{00000000-0005-0000-0000-0000ABB90000}"/>
    <cellStyle name="Total 4 5 14" xfId="47528" xr:uid="{00000000-0005-0000-0000-0000ACB90000}"/>
    <cellStyle name="Total 4 5 14 2" xfId="47529" xr:uid="{00000000-0005-0000-0000-0000ADB90000}"/>
    <cellStyle name="Total 4 5 14 2 2" xfId="47530" xr:uid="{00000000-0005-0000-0000-0000AEB90000}"/>
    <cellStyle name="Total 4 5 14 3" xfId="47531" xr:uid="{00000000-0005-0000-0000-0000AFB90000}"/>
    <cellStyle name="Total 4 5 15" xfId="47532" xr:uid="{00000000-0005-0000-0000-0000B0B90000}"/>
    <cellStyle name="Total 4 5 15 2" xfId="47533" xr:uid="{00000000-0005-0000-0000-0000B1B90000}"/>
    <cellStyle name="Total 4 5 15 2 2" xfId="47534" xr:uid="{00000000-0005-0000-0000-0000B2B90000}"/>
    <cellStyle name="Total 4 5 15 3" xfId="47535" xr:uid="{00000000-0005-0000-0000-0000B3B90000}"/>
    <cellStyle name="Total 4 5 16" xfId="47536" xr:uid="{00000000-0005-0000-0000-0000B4B90000}"/>
    <cellStyle name="Total 4 5 16 2" xfId="47537" xr:uid="{00000000-0005-0000-0000-0000B5B90000}"/>
    <cellStyle name="Total 4 5 16 2 2" xfId="47538" xr:uid="{00000000-0005-0000-0000-0000B6B90000}"/>
    <cellStyle name="Total 4 5 16 3" xfId="47539" xr:uid="{00000000-0005-0000-0000-0000B7B90000}"/>
    <cellStyle name="Total 4 5 17" xfId="47540" xr:uid="{00000000-0005-0000-0000-0000B8B90000}"/>
    <cellStyle name="Total 4 5 17 2" xfId="47541" xr:uid="{00000000-0005-0000-0000-0000B9B90000}"/>
    <cellStyle name="Total 4 5 17 2 2" xfId="47542" xr:uid="{00000000-0005-0000-0000-0000BAB90000}"/>
    <cellStyle name="Total 4 5 17 3" xfId="47543" xr:uid="{00000000-0005-0000-0000-0000BBB90000}"/>
    <cellStyle name="Total 4 5 18" xfId="47544" xr:uid="{00000000-0005-0000-0000-0000BCB90000}"/>
    <cellStyle name="Total 4 5 18 2" xfId="47545" xr:uid="{00000000-0005-0000-0000-0000BDB90000}"/>
    <cellStyle name="Total 4 5 18 2 2" xfId="47546" xr:uid="{00000000-0005-0000-0000-0000BEB90000}"/>
    <cellStyle name="Total 4 5 18 3" xfId="47547" xr:uid="{00000000-0005-0000-0000-0000BFB90000}"/>
    <cellStyle name="Total 4 5 19" xfId="47548" xr:uid="{00000000-0005-0000-0000-0000C0B90000}"/>
    <cellStyle name="Total 4 5 19 2" xfId="47549" xr:uid="{00000000-0005-0000-0000-0000C1B90000}"/>
    <cellStyle name="Total 4 5 19 2 2" xfId="47550" xr:uid="{00000000-0005-0000-0000-0000C2B90000}"/>
    <cellStyle name="Total 4 5 19 3" xfId="47551" xr:uid="{00000000-0005-0000-0000-0000C3B90000}"/>
    <cellStyle name="Total 4 5 2" xfId="47552" xr:uid="{00000000-0005-0000-0000-0000C4B90000}"/>
    <cellStyle name="Total 4 5 2 10" xfId="47553" xr:uid="{00000000-0005-0000-0000-0000C5B90000}"/>
    <cellStyle name="Total 4 5 2 10 2" xfId="47554" xr:uid="{00000000-0005-0000-0000-0000C6B90000}"/>
    <cellStyle name="Total 4 5 2 10 2 2" xfId="47555" xr:uid="{00000000-0005-0000-0000-0000C7B90000}"/>
    <cellStyle name="Total 4 5 2 10 3" xfId="47556" xr:uid="{00000000-0005-0000-0000-0000C8B90000}"/>
    <cellStyle name="Total 4 5 2 11" xfId="47557" xr:uid="{00000000-0005-0000-0000-0000C9B90000}"/>
    <cellStyle name="Total 4 5 2 11 2" xfId="47558" xr:uid="{00000000-0005-0000-0000-0000CAB90000}"/>
    <cellStyle name="Total 4 5 2 11 2 2" xfId="47559" xr:uid="{00000000-0005-0000-0000-0000CBB90000}"/>
    <cellStyle name="Total 4 5 2 11 3" xfId="47560" xr:uid="{00000000-0005-0000-0000-0000CCB90000}"/>
    <cellStyle name="Total 4 5 2 12" xfId="47561" xr:uid="{00000000-0005-0000-0000-0000CDB90000}"/>
    <cellStyle name="Total 4 5 2 12 2" xfId="47562" xr:uid="{00000000-0005-0000-0000-0000CEB90000}"/>
    <cellStyle name="Total 4 5 2 12 2 2" xfId="47563" xr:uid="{00000000-0005-0000-0000-0000CFB90000}"/>
    <cellStyle name="Total 4 5 2 12 3" xfId="47564" xr:uid="{00000000-0005-0000-0000-0000D0B90000}"/>
    <cellStyle name="Total 4 5 2 13" xfId="47565" xr:uid="{00000000-0005-0000-0000-0000D1B90000}"/>
    <cellStyle name="Total 4 5 2 13 2" xfId="47566" xr:uid="{00000000-0005-0000-0000-0000D2B90000}"/>
    <cellStyle name="Total 4 5 2 13 2 2" xfId="47567" xr:uid="{00000000-0005-0000-0000-0000D3B90000}"/>
    <cellStyle name="Total 4 5 2 13 3" xfId="47568" xr:uid="{00000000-0005-0000-0000-0000D4B90000}"/>
    <cellStyle name="Total 4 5 2 14" xfId="47569" xr:uid="{00000000-0005-0000-0000-0000D5B90000}"/>
    <cellStyle name="Total 4 5 2 14 2" xfId="47570" xr:uid="{00000000-0005-0000-0000-0000D6B90000}"/>
    <cellStyle name="Total 4 5 2 14 2 2" xfId="47571" xr:uid="{00000000-0005-0000-0000-0000D7B90000}"/>
    <cellStyle name="Total 4 5 2 14 3" xfId="47572" xr:uid="{00000000-0005-0000-0000-0000D8B90000}"/>
    <cellStyle name="Total 4 5 2 15" xfId="47573" xr:uid="{00000000-0005-0000-0000-0000D9B90000}"/>
    <cellStyle name="Total 4 5 2 15 2" xfId="47574" xr:uid="{00000000-0005-0000-0000-0000DAB90000}"/>
    <cellStyle name="Total 4 5 2 15 2 2" xfId="47575" xr:uid="{00000000-0005-0000-0000-0000DBB90000}"/>
    <cellStyle name="Total 4 5 2 15 3" xfId="47576" xr:uid="{00000000-0005-0000-0000-0000DCB90000}"/>
    <cellStyle name="Total 4 5 2 16" xfId="47577" xr:uid="{00000000-0005-0000-0000-0000DDB90000}"/>
    <cellStyle name="Total 4 5 2 16 2" xfId="47578" xr:uid="{00000000-0005-0000-0000-0000DEB90000}"/>
    <cellStyle name="Total 4 5 2 16 2 2" xfId="47579" xr:uid="{00000000-0005-0000-0000-0000DFB90000}"/>
    <cellStyle name="Total 4 5 2 16 3" xfId="47580" xr:uid="{00000000-0005-0000-0000-0000E0B90000}"/>
    <cellStyle name="Total 4 5 2 17" xfId="47581" xr:uid="{00000000-0005-0000-0000-0000E1B90000}"/>
    <cellStyle name="Total 4 5 2 17 2" xfId="47582" xr:uid="{00000000-0005-0000-0000-0000E2B90000}"/>
    <cellStyle name="Total 4 5 2 17 2 2" xfId="47583" xr:uid="{00000000-0005-0000-0000-0000E3B90000}"/>
    <cellStyle name="Total 4 5 2 17 3" xfId="47584" xr:uid="{00000000-0005-0000-0000-0000E4B90000}"/>
    <cellStyle name="Total 4 5 2 18" xfId="47585" xr:uid="{00000000-0005-0000-0000-0000E5B90000}"/>
    <cellStyle name="Total 4 5 2 18 2" xfId="47586" xr:uid="{00000000-0005-0000-0000-0000E6B90000}"/>
    <cellStyle name="Total 4 5 2 18 2 2" xfId="47587" xr:uid="{00000000-0005-0000-0000-0000E7B90000}"/>
    <cellStyle name="Total 4 5 2 18 3" xfId="47588" xr:uid="{00000000-0005-0000-0000-0000E8B90000}"/>
    <cellStyle name="Total 4 5 2 19" xfId="47589" xr:uid="{00000000-0005-0000-0000-0000E9B90000}"/>
    <cellStyle name="Total 4 5 2 19 2" xfId="47590" xr:uid="{00000000-0005-0000-0000-0000EAB90000}"/>
    <cellStyle name="Total 4 5 2 19 2 2" xfId="47591" xr:uid="{00000000-0005-0000-0000-0000EBB90000}"/>
    <cellStyle name="Total 4 5 2 19 3" xfId="47592" xr:uid="{00000000-0005-0000-0000-0000ECB90000}"/>
    <cellStyle name="Total 4 5 2 2" xfId="47593" xr:uid="{00000000-0005-0000-0000-0000EDB90000}"/>
    <cellStyle name="Total 4 5 2 2 2" xfId="47594" xr:uid="{00000000-0005-0000-0000-0000EEB90000}"/>
    <cellStyle name="Total 4 5 2 2 2 2" xfId="47595" xr:uid="{00000000-0005-0000-0000-0000EFB90000}"/>
    <cellStyle name="Total 4 5 2 2 2 3" xfId="47596" xr:uid="{00000000-0005-0000-0000-0000F0B90000}"/>
    <cellStyle name="Total 4 5 2 2 3" xfId="47597" xr:uid="{00000000-0005-0000-0000-0000F1B90000}"/>
    <cellStyle name="Total 4 5 2 2 3 2" xfId="47598" xr:uid="{00000000-0005-0000-0000-0000F2B90000}"/>
    <cellStyle name="Total 4 5 2 2 4" xfId="47599" xr:uid="{00000000-0005-0000-0000-0000F3B90000}"/>
    <cellStyle name="Total 4 5 2 20" xfId="47600" xr:uid="{00000000-0005-0000-0000-0000F4B90000}"/>
    <cellStyle name="Total 4 5 2 20 2" xfId="47601" xr:uid="{00000000-0005-0000-0000-0000F5B90000}"/>
    <cellStyle name="Total 4 5 2 20 2 2" xfId="47602" xr:uid="{00000000-0005-0000-0000-0000F6B90000}"/>
    <cellStyle name="Total 4 5 2 20 3" xfId="47603" xr:uid="{00000000-0005-0000-0000-0000F7B90000}"/>
    <cellStyle name="Total 4 5 2 21" xfId="47604" xr:uid="{00000000-0005-0000-0000-0000F8B90000}"/>
    <cellStyle name="Total 4 5 2 21 2" xfId="47605" xr:uid="{00000000-0005-0000-0000-0000F9B90000}"/>
    <cellStyle name="Total 4 5 2 22" xfId="47606" xr:uid="{00000000-0005-0000-0000-0000FAB90000}"/>
    <cellStyle name="Total 4 5 2 23" xfId="47607" xr:uid="{00000000-0005-0000-0000-0000FBB90000}"/>
    <cellStyle name="Total 4 5 2 3" xfId="47608" xr:uid="{00000000-0005-0000-0000-0000FCB90000}"/>
    <cellStyle name="Total 4 5 2 3 2" xfId="47609" xr:uid="{00000000-0005-0000-0000-0000FDB90000}"/>
    <cellStyle name="Total 4 5 2 3 2 2" xfId="47610" xr:uid="{00000000-0005-0000-0000-0000FEB90000}"/>
    <cellStyle name="Total 4 5 2 3 3" xfId="47611" xr:uid="{00000000-0005-0000-0000-0000FFB90000}"/>
    <cellStyle name="Total 4 5 2 3 4" xfId="47612" xr:uid="{00000000-0005-0000-0000-000000BA0000}"/>
    <cellStyle name="Total 4 5 2 4" xfId="47613" xr:uid="{00000000-0005-0000-0000-000001BA0000}"/>
    <cellStyle name="Total 4 5 2 4 2" xfId="47614" xr:uid="{00000000-0005-0000-0000-000002BA0000}"/>
    <cellStyle name="Total 4 5 2 4 2 2" xfId="47615" xr:uid="{00000000-0005-0000-0000-000003BA0000}"/>
    <cellStyle name="Total 4 5 2 4 3" xfId="47616" xr:uid="{00000000-0005-0000-0000-000004BA0000}"/>
    <cellStyle name="Total 4 5 2 4 4" xfId="47617" xr:uid="{00000000-0005-0000-0000-000005BA0000}"/>
    <cellStyle name="Total 4 5 2 5" xfId="47618" xr:uid="{00000000-0005-0000-0000-000006BA0000}"/>
    <cellStyle name="Total 4 5 2 5 2" xfId="47619" xr:uid="{00000000-0005-0000-0000-000007BA0000}"/>
    <cellStyle name="Total 4 5 2 5 2 2" xfId="47620" xr:uid="{00000000-0005-0000-0000-000008BA0000}"/>
    <cellStyle name="Total 4 5 2 5 3" xfId="47621" xr:uid="{00000000-0005-0000-0000-000009BA0000}"/>
    <cellStyle name="Total 4 5 2 6" xfId="47622" xr:uid="{00000000-0005-0000-0000-00000ABA0000}"/>
    <cellStyle name="Total 4 5 2 6 2" xfId="47623" xr:uid="{00000000-0005-0000-0000-00000BBA0000}"/>
    <cellStyle name="Total 4 5 2 6 2 2" xfId="47624" xr:uid="{00000000-0005-0000-0000-00000CBA0000}"/>
    <cellStyle name="Total 4 5 2 6 3" xfId="47625" xr:uid="{00000000-0005-0000-0000-00000DBA0000}"/>
    <cellStyle name="Total 4 5 2 7" xfId="47626" xr:uid="{00000000-0005-0000-0000-00000EBA0000}"/>
    <cellStyle name="Total 4 5 2 7 2" xfId="47627" xr:uid="{00000000-0005-0000-0000-00000FBA0000}"/>
    <cellStyle name="Total 4 5 2 7 2 2" xfId="47628" xr:uid="{00000000-0005-0000-0000-000010BA0000}"/>
    <cellStyle name="Total 4 5 2 7 3" xfId="47629" xr:uid="{00000000-0005-0000-0000-000011BA0000}"/>
    <cellStyle name="Total 4 5 2 8" xfId="47630" xr:uid="{00000000-0005-0000-0000-000012BA0000}"/>
    <cellStyle name="Total 4 5 2 8 2" xfId="47631" xr:uid="{00000000-0005-0000-0000-000013BA0000}"/>
    <cellStyle name="Total 4 5 2 8 2 2" xfId="47632" xr:uid="{00000000-0005-0000-0000-000014BA0000}"/>
    <cellStyle name="Total 4 5 2 8 3" xfId="47633" xr:uid="{00000000-0005-0000-0000-000015BA0000}"/>
    <cellStyle name="Total 4 5 2 9" xfId="47634" xr:uid="{00000000-0005-0000-0000-000016BA0000}"/>
    <cellStyle name="Total 4 5 2 9 2" xfId="47635" xr:uid="{00000000-0005-0000-0000-000017BA0000}"/>
    <cellStyle name="Total 4 5 2 9 2 2" xfId="47636" xr:uid="{00000000-0005-0000-0000-000018BA0000}"/>
    <cellStyle name="Total 4 5 2 9 3" xfId="47637" xr:uid="{00000000-0005-0000-0000-000019BA0000}"/>
    <cellStyle name="Total 4 5 20" xfId="47638" xr:uid="{00000000-0005-0000-0000-00001ABA0000}"/>
    <cellStyle name="Total 4 5 20 2" xfId="47639" xr:uid="{00000000-0005-0000-0000-00001BBA0000}"/>
    <cellStyle name="Total 4 5 20 2 2" xfId="47640" xr:uid="{00000000-0005-0000-0000-00001CBA0000}"/>
    <cellStyle name="Total 4 5 20 3" xfId="47641" xr:uid="{00000000-0005-0000-0000-00001DBA0000}"/>
    <cellStyle name="Total 4 5 21" xfId="47642" xr:uid="{00000000-0005-0000-0000-00001EBA0000}"/>
    <cellStyle name="Total 4 5 21 2" xfId="47643" xr:uid="{00000000-0005-0000-0000-00001FBA0000}"/>
    <cellStyle name="Total 4 5 21 2 2" xfId="47644" xr:uid="{00000000-0005-0000-0000-000020BA0000}"/>
    <cellStyle name="Total 4 5 21 3" xfId="47645" xr:uid="{00000000-0005-0000-0000-000021BA0000}"/>
    <cellStyle name="Total 4 5 22" xfId="47646" xr:uid="{00000000-0005-0000-0000-000022BA0000}"/>
    <cellStyle name="Total 4 5 22 2" xfId="47647" xr:uid="{00000000-0005-0000-0000-000023BA0000}"/>
    <cellStyle name="Total 4 5 23" xfId="47648" xr:uid="{00000000-0005-0000-0000-000024BA0000}"/>
    <cellStyle name="Total 4 5 24" xfId="47649" xr:uid="{00000000-0005-0000-0000-000025BA0000}"/>
    <cellStyle name="Total 4 5 3" xfId="47650" xr:uid="{00000000-0005-0000-0000-000026BA0000}"/>
    <cellStyle name="Total 4 5 3 2" xfId="47651" xr:uid="{00000000-0005-0000-0000-000027BA0000}"/>
    <cellStyle name="Total 4 5 3 2 2" xfId="47652" xr:uid="{00000000-0005-0000-0000-000028BA0000}"/>
    <cellStyle name="Total 4 5 3 2 3" xfId="47653" xr:uid="{00000000-0005-0000-0000-000029BA0000}"/>
    <cellStyle name="Total 4 5 3 3" xfId="47654" xr:uid="{00000000-0005-0000-0000-00002ABA0000}"/>
    <cellStyle name="Total 4 5 3 3 2" xfId="47655" xr:uid="{00000000-0005-0000-0000-00002BBA0000}"/>
    <cellStyle name="Total 4 5 3 4" xfId="47656" xr:uid="{00000000-0005-0000-0000-00002CBA0000}"/>
    <cellStyle name="Total 4 5 4" xfId="47657" xr:uid="{00000000-0005-0000-0000-00002DBA0000}"/>
    <cellStyle name="Total 4 5 4 2" xfId="47658" xr:uid="{00000000-0005-0000-0000-00002EBA0000}"/>
    <cellStyle name="Total 4 5 4 2 2" xfId="47659" xr:uid="{00000000-0005-0000-0000-00002FBA0000}"/>
    <cellStyle name="Total 4 5 4 3" xfId="47660" xr:uid="{00000000-0005-0000-0000-000030BA0000}"/>
    <cellStyle name="Total 4 5 4 4" xfId="47661" xr:uid="{00000000-0005-0000-0000-000031BA0000}"/>
    <cellStyle name="Total 4 5 5" xfId="47662" xr:uid="{00000000-0005-0000-0000-000032BA0000}"/>
    <cellStyle name="Total 4 5 5 2" xfId="47663" xr:uid="{00000000-0005-0000-0000-000033BA0000}"/>
    <cellStyle name="Total 4 5 5 2 2" xfId="47664" xr:uid="{00000000-0005-0000-0000-000034BA0000}"/>
    <cellStyle name="Total 4 5 5 3" xfId="47665" xr:uid="{00000000-0005-0000-0000-000035BA0000}"/>
    <cellStyle name="Total 4 5 5 4" xfId="47666" xr:uid="{00000000-0005-0000-0000-000036BA0000}"/>
    <cellStyle name="Total 4 5 6" xfId="47667" xr:uid="{00000000-0005-0000-0000-000037BA0000}"/>
    <cellStyle name="Total 4 5 6 2" xfId="47668" xr:uid="{00000000-0005-0000-0000-000038BA0000}"/>
    <cellStyle name="Total 4 5 6 2 2" xfId="47669" xr:uid="{00000000-0005-0000-0000-000039BA0000}"/>
    <cellStyle name="Total 4 5 6 3" xfId="47670" xr:uid="{00000000-0005-0000-0000-00003ABA0000}"/>
    <cellStyle name="Total 4 5 7" xfId="47671" xr:uid="{00000000-0005-0000-0000-00003BBA0000}"/>
    <cellStyle name="Total 4 5 7 2" xfId="47672" xr:uid="{00000000-0005-0000-0000-00003CBA0000}"/>
    <cellStyle name="Total 4 5 7 2 2" xfId="47673" xr:uid="{00000000-0005-0000-0000-00003DBA0000}"/>
    <cellStyle name="Total 4 5 7 3" xfId="47674" xr:uid="{00000000-0005-0000-0000-00003EBA0000}"/>
    <cellStyle name="Total 4 5 8" xfId="47675" xr:uid="{00000000-0005-0000-0000-00003FBA0000}"/>
    <cellStyle name="Total 4 5 8 2" xfId="47676" xr:uid="{00000000-0005-0000-0000-000040BA0000}"/>
    <cellStyle name="Total 4 5 8 2 2" xfId="47677" xr:uid="{00000000-0005-0000-0000-000041BA0000}"/>
    <cellStyle name="Total 4 5 8 3" xfId="47678" xr:uid="{00000000-0005-0000-0000-000042BA0000}"/>
    <cellStyle name="Total 4 5 9" xfId="47679" xr:uid="{00000000-0005-0000-0000-000043BA0000}"/>
    <cellStyle name="Total 4 5 9 2" xfId="47680" xr:uid="{00000000-0005-0000-0000-000044BA0000}"/>
    <cellStyle name="Total 4 5 9 2 2" xfId="47681" xr:uid="{00000000-0005-0000-0000-000045BA0000}"/>
    <cellStyle name="Total 4 5 9 3" xfId="47682" xr:uid="{00000000-0005-0000-0000-000046BA0000}"/>
    <cellStyle name="Total 4 6" xfId="47683" xr:uid="{00000000-0005-0000-0000-000047BA0000}"/>
    <cellStyle name="Total 4 6 10" xfId="47684" xr:uid="{00000000-0005-0000-0000-000048BA0000}"/>
    <cellStyle name="Total 4 6 10 2" xfId="47685" xr:uid="{00000000-0005-0000-0000-000049BA0000}"/>
    <cellStyle name="Total 4 6 10 2 2" xfId="47686" xr:uid="{00000000-0005-0000-0000-00004ABA0000}"/>
    <cellStyle name="Total 4 6 10 3" xfId="47687" xr:uid="{00000000-0005-0000-0000-00004BBA0000}"/>
    <cellStyle name="Total 4 6 11" xfId="47688" xr:uid="{00000000-0005-0000-0000-00004CBA0000}"/>
    <cellStyle name="Total 4 6 11 2" xfId="47689" xr:uid="{00000000-0005-0000-0000-00004DBA0000}"/>
    <cellStyle name="Total 4 6 11 2 2" xfId="47690" xr:uid="{00000000-0005-0000-0000-00004EBA0000}"/>
    <cellStyle name="Total 4 6 11 3" xfId="47691" xr:uid="{00000000-0005-0000-0000-00004FBA0000}"/>
    <cellStyle name="Total 4 6 12" xfId="47692" xr:uid="{00000000-0005-0000-0000-000050BA0000}"/>
    <cellStyle name="Total 4 6 12 2" xfId="47693" xr:uid="{00000000-0005-0000-0000-000051BA0000}"/>
    <cellStyle name="Total 4 6 12 2 2" xfId="47694" xr:uid="{00000000-0005-0000-0000-000052BA0000}"/>
    <cellStyle name="Total 4 6 12 3" xfId="47695" xr:uid="{00000000-0005-0000-0000-000053BA0000}"/>
    <cellStyle name="Total 4 6 13" xfId="47696" xr:uid="{00000000-0005-0000-0000-000054BA0000}"/>
    <cellStyle name="Total 4 6 13 2" xfId="47697" xr:uid="{00000000-0005-0000-0000-000055BA0000}"/>
    <cellStyle name="Total 4 6 13 2 2" xfId="47698" xr:uid="{00000000-0005-0000-0000-000056BA0000}"/>
    <cellStyle name="Total 4 6 13 3" xfId="47699" xr:uid="{00000000-0005-0000-0000-000057BA0000}"/>
    <cellStyle name="Total 4 6 14" xfId="47700" xr:uid="{00000000-0005-0000-0000-000058BA0000}"/>
    <cellStyle name="Total 4 6 14 2" xfId="47701" xr:uid="{00000000-0005-0000-0000-000059BA0000}"/>
    <cellStyle name="Total 4 6 14 2 2" xfId="47702" xr:uid="{00000000-0005-0000-0000-00005ABA0000}"/>
    <cellStyle name="Total 4 6 14 3" xfId="47703" xr:uid="{00000000-0005-0000-0000-00005BBA0000}"/>
    <cellStyle name="Total 4 6 15" xfId="47704" xr:uid="{00000000-0005-0000-0000-00005CBA0000}"/>
    <cellStyle name="Total 4 6 15 2" xfId="47705" xr:uid="{00000000-0005-0000-0000-00005DBA0000}"/>
    <cellStyle name="Total 4 6 15 2 2" xfId="47706" xr:uid="{00000000-0005-0000-0000-00005EBA0000}"/>
    <cellStyle name="Total 4 6 15 3" xfId="47707" xr:uid="{00000000-0005-0000-0000-00005FBA0000}"/>
    <cellStyle name="Total 4 6 16" xfId="47708" xr:uid="{00000000-0005-0000-0000-000060BA0000}"/>
    <cellStyle name="Total 4 6 16 2" xfId="47709" xr:uid="{00000000-0005-0000-0000-000061BA0000}"/>
    <cellStyle name="Total 4 6 16 2 2" xfId="47710" xr:uid="{00000000-0005-0000-0000-000062BA0000}"/>
    <cellStyle name="Total 4 6 16 3" xfId="47711" xr:uid="{00000000-0005-0000-0000-000063BA0000}"/>
    <cellStyle name="Total 4 6 17" xfId="47712" xr:uid="{00000000-0005-0000-0000-000064BA0000}"/>
    <cellStyle name="Total 4 6 17 2" xfId="47713" xr:uid="{00000000-0005-0000-0000-000065BA0000}"/>
    <cellStyle name="Total 4 6 17 2 2" xfId="47714" xr:uid="{00000000-0005-0000-0000-000066BA0000}"/>
    <cellStyle name="Total 4 6 17 3" xfId="47715" xr:uid="{00000000-0005-0000-0000-000067BA0000}"/>
    <cellStyle name="Total 4 6 18" xfId="47716" xr:uid="{00000000-0005-0000-0000-000068BA0000}"/>
    <cellStyle name="Total 4 6 18 2" xfId="47717" xr:uid="{00000000-0005-0000-0000-000069BA0000}"/>
    <cellStyle name="Total 4 6 18 2 2" xfId="47718" xr:uid="{00000000-0005-0000-0000-00006ABA0000}"/>
    <cellStyle name="Total 4 6 18 3" xfId="47719" xr:uid="{00000000-0005-0000-0000-00006BBA0000}"/>
    <cellStyle name="Total 4 6 19" xfId="47720" xr:uid="{00000000-0005-0000-0000-00006CBA0000}"/>
    <cellStyle name="Total 4 6 19 2" xfId="47721" xr:uid="{00000000-0005-0000-0000-00006DBA0000}"/>
    <cellStyle name="Total 4 6 19 2 2" xfId="47722" xr:uid="{00000000-0005-0000-0000-00006EBA0000}"/>
    <cellStyle name="Total 4 6 19 3" xfId="47723" xr:uid="{00000000-0005-0000-0000-00006FBA0000}"/>
    <cellStyle name="Total 4 6 2" xfId="47724" xr:uid="{00000000-0005-0000-0000-000070BA0000}"/>
    <cellStyle name="Total 4 6 2 2" xfId="47725" xr:uid="{00000000-0005-0000-0000-000071BA0000}"/>
    <cellStyle name="Total 4 6 2 2 2" xfId="47726" xr:uid="{00000000-0005-0000-0000-000072BA0000}"/>
    <cellStyle name="Total 4 6 2 2 3" xfId="47727" xr:uid="{00000000-0005-0000-0000-000073BA0000}"/>
    <cellStyle name="Total 4 6 2 3" xfId="47728" xr:uid="{00000000-0005-0000-0000-000074BA0000}"/>
    <cellStyle name="Total 4 6 2 3 2" xfId="47729" xr:uid="{00000000-0005-0000-0000-000075BA0000}"/>
    <cellStyle name="Total 4 6 2 4" xfId="47730" xr:uid="{00000000-0005-0000-0000-000076BA0000}"/>
    <cellStyle name="Total 4 6 20" xfId="47731" xr:uid="{00000000-0005-0000-0000-000077BA0000}"/>
    <cellStyle name="Total 4 6 20 2" xfId="47732" xr:uid="{00000000-0005-0000-0000-000078BA0000}"/>
    <cellStyle name="Total 4 6 20 2 2" xfId="47733" xr:uid="{00000000-0005-0000-0000-000079BA0000}"/>
    <cellStyle name="Total 4 6 20 3" xfId="47734" xr:uid="{00000000-0005-0000-0000-00007ABA0000}"/>
    <cellStyle name="Total 4 6 21" xfId="47735" xr:uid="{00000000-0005-0000-0000-00007BBA0000}"/>
    <cellStyle name="Total 4 6 21 2" xfId="47736" xr:uid="{00000000-0005-0000-0000-00007CBA0000}"/>
    <cellStyle name="Total 4 6 22" xfId="47737" xr:uid="{00000000-0005-0000-0000-00007DBA0000}"/>
    <cellStyle name="Total 4 6 23" xfId="47738" xr:uid="{00000000-0005-0000-0000-00007EBA0000}"/>
    <cellStyle name="Total 4 6 3" xfId="47739" xr:uid="{00000000-0005-0000-0000-00007FBA0000}"/>
    <cellStyle name="Total 4 6 3 2" xfId="47740" xr:uid="{00000000-0005-0000-0000-000080BA0000}"/>
    <cellStyle name="Total 4 6 3 2 2" xfId="47741" xr:uid="{00000000-0005-0000-0000-000081BA0000}"/>
    <cellStyle name="Total 4 6 3 3" xfId="47742" xr:uid="{00000000-0005-0000-0000-000082BA0000}"/>
    <cellStyle name="Total 4 6 3 4" xfId="47743" xr:uid="{00000000-0005-0000-0000-000083BA0000}"/>
    <cellStyle name="Total 4 6 4" xfId="47744" xr:uid="{00000000-0005-0000-0000-000084BA0000}"/>
    <cellStyle name="Total 4 6 4 2" xfId="47745" xr:uid="{00000000-0005-0000-0000-000085BA0000}"/>
    <cellStyle name="Total 4 6 4 2 2" xfId="47746" xr:uid="{00000000-0005-0000-0000-000086BA0000}"/>
    <cellStyle name="Total 4 6 4 3" xfId="47747" xr:uid="{00000000-0005-0000-0000-000087BA0000}"/>
    <cellStyle name="Total 4 6 4 4" xfId="47748" xr:uid="{00000000-0005-0000-0000-000088BA0000}"/>
    <cellStyle name="Total 4 6 5" xfId="47749" xr:uid="{00000000-0005-0000-0000-000089BA0000}"/>
    <cellStyle name="Total 4 6 5 2" xfId="47750" xr:uid="{00000000-0005-0000-0000-00008ABA0000}"/>
    <cellStyle name="Total 4 6 5 2 2" xfId="47751" xr:uid="{00000000-0005-0000-0000-00008BBA0000}"/>
    <cellStyle name="Total 4 6 5 3" xfId="47752" xr:uid="{00000000-0005-0000-0000-00008CBA0000}"/>
    <cellStyle name="Total 4 6 6" xfId="47753" xr:uid="{00000000-0005-0000-0000-00008DBA0000}"/>
    <cellStyle name="Total 4 6 6 2" xfId="47754" xr:uid="{00000000-0005-0000-0000-00008EBA0000}"/>
    <cellStyle name="Total 4 6 6 2 2" xfId="47755" xr:uid="{00000000-0005-0000-0000-00008FBA0000}"/>
    <cellStyle name="Total 4 6 6 3" xfId="47756" xr:uid="{00000000-0005-0000-0000-000090BA0000}"/>
    <cellStyle name="Total 4 6 7" xfId="47757" xr:uid="{00000000-0005-0000-0000-000091BA0000}"/>
    <cellStyle name="Total 4 6 7 2" xfId="47758" xr:uid="{00000000-0005-0000-0000-000092BA0000}"/>
    <cellStyle name="Total 4 6 7 2 2" xfId="47759" xr:uid="{00000000-0005-0000-0000-000093BA0000}"/>
    <cellStyle name="Total 4 6 7 3" xfId="47760" xr:uid="{00000000-0005-0000-0000-000094BA0000}"/>
    <cellStyle name="Total 4 6 8" xfId="47761" xr:uid="{00000000-0005-0000-0000-000095BA0000}"/>
    <cellStyle name="Total 4 6 8 2" xfId="47762" xr:uid="{00000000-0005-0000-0000-000096BA0000}"/>
    <cellStyle name="Total 4 6 8 2 2" xfId="47763" xr:uid="{00000000-0005-0000-0000-000097BA0000}"/>
    <cellStyle name="Total 4 6 8 3" xfId="47764" xr:uid="{00000000-0005-0000-0000-000098BA0000}"/>
    <cellStyle name="Total 4 6 9" xfId="47765" xr:uid="{00000000-0005-0000-0000-000099BA0000}"/>
    <cellStyle name="Total 4 6 9 2" xfId="47766" xr:uid="{00000000-0005-0000-0000-00009ABA0000}"/>
    <cellStyle name="Total 4 6 9 2 2" xfId="47767" xr:uid="{00000000-0005-0000-0000-00009BBA0000}"/>
    <cellStyle name="Total 4 6 9 3" xfId="47768" xr:uid="{00000000-0005-0000-0000-00009CBA0000}"/>
    <cellStyle name="Total 4 7" xfId="47769" xr:uid="{00000000-0005-0000-0000-00009DBA0000}"/>
    <cellStyle name="Total 4 7 2" xfId="47770" xr:uid="{00000000-0005-0000-0000-00009EBA0000}"/>
    <cellStyle name="Total 4 7 2 2" xfId="47771" xr:uid="{00000000-0005-0000-0000-00009FBA0000}"/>
    <cellStyle name="Total 4 7 2 3" xfId="47772" xr:uid="{00000000-0005-0000-0000-0000A0BA0000}"/>
    <cellStyle name="Total 4 7 3" xfId="47773" xr:uid="{00000000-0005-0000-0000-0000A1BA0000}"/>
    <cellStyle name="Total 4 7 3 2" xfId="47774" xr:uid="{00000000-0005-0000-0000-0000A2BA0000}"/>
    <cellStyle name="Total 4 7 4" xfId="47775" xr:uid="{00000000-0005-0000-0000-0000A3BA0000}"/>
    <cellStyle name="Total 4 8" xfId="47776" xr:uid="{00000000-0005-0000-0000-0000A4BA0000}"/>
    <cellStyle name="Total 4 8 2" xfId="47777" xr:uid="{00000000-0005-0000-0000-0000A5BA0000}"/>
    <cellStyle name="Total 4 8 2 2" xfId="47778" xr:uid="{00000000-0005-0000-0000-0000A6BA0000}"/>
    <cellStyle name="Total 4 8 2 3" xfId="47779" xr:uid="{00000000-0005-0000-0000-0000A7BA0000}"/>
    <cellStyle name="Total 4 8 3" xfId="47780" xr:uid="{00000000-0005-0000-0000-0000A8BA0000}"/>
    <cellStyle name="Total 4 8 4" xfId="47781" xr:uid="{00000000-0005-0000-0000-0000A9BA0000}"/>
    <cellStyle name="Total 4 9" xfId="47782" xr:uid="{00000000-0005-0000-0000-0000AABA0000}"/>
    <cellStyle name="Total 4 9 2" xfId="47783" xr:uid="{00000000-0005-0000-0000-0000ABBA0000}"/>
    <cellStyle name="Total 4 9 2 2" xfId="47784" xr:uid="{00000000-0005-0000-0000-0000ACBA0000}"/>
    <cellStyle name="Total 4 9 3" xfId="47785" xr:uid="{00000000-0005-0000-0000-0000ADBA0000}"/>
    <cellStyle name="Total 4 9 4" xfId="47786" xr:uid="{00000000-0005-0000-0000-0000AEBA0000}"/>
    <cellStyle name="Total 5" xfId="47787" xr:uid="{00000000-0005-0000-0000-0000AFBA0000}"/>
    <cellStyle name="Total 5 10" xfId="47788" xr:uid="{00000000-0005-0000-0000-0000B0BA0000}"/>
    <cellStyle name="Total 5 10 2" xfId="47789" xr:uid="{00000000-0005-0000-0000-0000B1BA0000}"/>
    <cellStyle name="Total 5 10 2 2" xfId="47790" xr:uid="{00000000-0005-0000-0000-0000B2BA0000}"/>
    <cellStyle name="Total 5 10 3" xfId="47791" xr:uid="{00000000-0005-0000-0000-0000B3BA0000}"/>
    <cellStyle name="Total 5 11" xfId="47792" xr:uid="{00000000-0005-0000-0000-0000B4BA0000}"/>
    <cellStyle name="Total 5 11 2" xfId="47793" xr:uid="{00000000-0005-0000-0000-0000B5BA0000}"/>
    <cellStyle name="Total 5 11 2 2" xfId="47794" xr:uid="{00000000-0005-0000-0000-0000B6BA0000}"/>
    <cellStyle name="Total 5 11 3" xfId="47795" xr:uid="{00000000-0005-0000-0000-0000B7BA0000}"/>
    <cellStyle name="Total 5 12" xfId="47796" xr:uid="{00000000-0005-0000-0000-0000B8BA0000}"/>
    <cellStyle name="Total 5 12 2" xfId="47797" xr:uid="{00000000-0005-0000-0000-0000B9BA0000}"/>
    <cellStyle name="Total 5 12 2 2" xfId="47798" xr:uid="{00000000-0005-0000-0000-0000BABA0000}"/>
    <cellStyle name="Total 5 12 3" xfId="47799" xr:uid="{00000000-0005-0000-0000-0000BBBA0000}"/>
    <cellStyle name="Total 5 13" xfId="47800" xr:uid="{00000000-0005-0000-0000-0000BCBA0000}"/>
    <cellStyle name="Total 5 13 2" xfId="47801" xr:uid="{00000000-0005-0000-0000-0000BDBA0000}"/>
    <cellStyle name="Total 5 13 2 2" xfId="47802" xr:uid="{00000000-0005-0000-0000-0000BEBA0000}"/>
    <cellStyle name="Total 5 13 3" xfId="47803" xr:uid="{00000000-0005-0000-0000-0000BFBA0000}"/>
    <cellStyle name="Total 5 14" xfId="47804" xr:uid="{00000000-0005-0000-0000-0000C0BA0000}"/>
    <cellStyle name="Total 5 14 2" xfId="47805" xr:uid="{00000000-0005-0000-0000-0000C1BA0000}"/>
    <cellStyle name="Total 5 14 2 2" xfId="47806" xr:uid="{00000000-0005-0000-0000-0000C2BA0000}"/>
    <cellStyle name="Total 5 14 3" xfId="47807" xr:uid="{00000000-0005-0000-0000-0000C3BA0000}"/>
    <cellStyle name="Total 5 15" xfId="47808" xr:uid="{00000000-0005-0000-0000-0000C4BA0000}"/>
    <cellStyle name="Total 5 15 2" xfId="47809" xr:uid="{00000000-0005-0000-0000-0000C5BA0000}"/>
    <cellStyle name="Total 5 15 2 2" xfId="47810" xr:uid="{00000000-0005-0000-0000-0000C6BA0000}"/>
    <cellStyle name="Total 5 15 3" xfId="47811" xr:uid="{00000000-0005-0000-0000-0000C7BA0000}"/>
    <cellStyle name="Total 5 16" xfId="47812" xr:uid="{00000000-0005-0000-0000-0000C8BA0000}"/>
    <cellStyle name="Total 5 16 2" xfId="47813" xr:uid="{00000000-0005-0000-0000-0000C9BA0000}"/>
    <cellStyle name="Total 5 16 2 2" xfId="47814" xr:uid="{00000000-0005-0000-0000-0000CABA0000}"/>
    <cellStyle name="Total 5 16 3" xfId="47815" xr:uid="{00000000-0005-0000-0000-0000CBBA0000}"/>
    <cellStyle name="Total 5 17" xfId="47816" xr:uid="{00000000-0005-0000-0000-0000CCBA0000}"/>
    <cellStyle name="Total 5 17 2" xfId="47817" xr:uid="{00000000-0005-0000-0000-0000CDBA0000}"/>
    <cellStyle name="Total 5 17 2 2" xfId="47818" xr:uid="{00000000-0005-0000-0000-0000CEBA0000}"/>
    <cellStyle name="Total 5 17 3" xfId="47819" xr:uid="{00000000-0005-0000-0000-0000CFBA0000}"/>
    <cellStyle name="Total 5 18" xfId="47820" xr:uid="{00000000-0005-0000-0000-0000D0BA0000}"/>
    <cellStyle name="Total 5 18 2" xfId="47821" xr:uid="{00000000-0005-0000-0000-0000D1BA0000}"/>
    <cellStyle name="Total 5 18 2 2" xfId="47822" xr:uid="{00000000-0005-0000-0000-0000D2BA0000}"/>
    <cellStyle name="Total 5 18 3" xfId="47823" xr:uid="{00000000-0005-0000-0000-0000D3BA0000}"/>
    <cellStyle name="Total 5 19" xfId="47824" xr:uid="{00000000-0005-0000-0000-0000D4BA0000}"/>
    <cellStyle name="Total 5 19 2" xfId="47825" xr:uid="{00000000-0005-0000-0000-0000D5BA0000}"/>
    <cellStyle name="Total 5 19 2 2" xfId="47826" xr:uid="{00000000-0005-0000-0000-0000D6BA0000}"/>
    <cellStyle name="Total 5 19 3" xfId="47827" xr:uid="{00000000-0005-0000-0000-0000D7BA0000}"/>
    <cellStyle name="Total 5 2" xfId="47828" xr:uid="{00000000-0005-0000-0000-0000D8BA0000}"/>
    <cellStyle name="Total 5 2 10" xfId="47829" xr:uid="{00000000-0005-0000-0000-0000D9BA0000}"/>
    <cellStyle name="Total 5 2 10 2" xfId="47830" xr:uid="{00000000-0005-0000-0000-0000DABA0000}"/>
    <cellStyle name="Total 5 2 10 2 2" xfId="47831" xr:uid="{00000000-0005-0000-0000-0000DBBA0000}"/>
    <cellStyle name="Total 5 2 10 3" xfId="47832" xr:uid="{00000000-0005-0000-0000-0000DCBA0000}"/>
    <cellStyle name="Total 5 2 11" xfId="47833" xr:uid="{00000000-0005-0000-0000-0000DDBA0000}"/>
    <cellStyle name="Total 5 2 11 2" xfId="47834" xr:uid="{00000000-0005-0000-0000-0000DEBA0000}"/>
    <cellStyle name="Total 5 2 11 2 2" xfId="47835" xr:uid="{00000000-0005-0000-0000-0000DFBA0000}"/>
    <cellStyle name="Total 5 2 11 3" xfId="47836" xr:uid="{00000000-0005-0000-0000-0000E0BA0000}"/>
    <cellStyle name="Total 5 2 12" xfId="47837" xr:uid="{00000000-0005-0000-0000-0000E1BA0000}"/>
    <cellStyle name="Total 5 2 12 2" xfId="47838" xr:uid="{00000000-0005-0000-0000-0000E2BA0000}"/>
    <cellStyle name="Total 5 2 12 2 2" xfId="47839" xr:uid="{00000000-0005-0000-0000-0000E3BA0000}"/>
    <cellStyle name="Total 5 2 12 3" xfId="47840" xr:uid="{00000000-0005-0000-0000-0000E4BA0000}"/>
    <cellStyle name="Total 5 2 13" xfId="47841" xr:uid="{00000000-0005-0000-0000-0000E5BA0000}"/>
    <cellStyle name="Total 5 2 13 2" xfId="47842" xr:uid="{00000000-0005-0000-0000-0000E6BA0000}"/>
    <cellStyle name="Total 5 2 13 2 2" xfId="47843" xr:uid="{00000000-0005-0000-0000-0000E7BA0000}"/>
    <cellStyle name="Total 5 2 13 3" xfId="47844" xr:uid="{00000000-0005-0000-0000-0000E8BA0000}"/>
    <cellStyle name="Total 5 2 14" xfId="47845" xr:uid="{00000000-0005-0000-0000-0000E9BA0000}"/>
    <cellStyle name="Total 5 2 14 2" xfId="47846" xr:uid="{00000000-0005-0000-0000-0000EABA0000}"/>
    <cellStyle name="Total 5 2 14 2 2" xfId="47847" xr:uid="{00000000-0005-0000-0000-0000EBBA0000}"/>
    <cellStyle name="Total 5 2 14 3" xfId="47848" xr:uid="{00000000-0005-0000-0000-0000ECBA0000}"/>
    <cellStyle name="Total 5 2 15" xfId="47849" xr:uid="{00000000-0005-0000-0000-0000EDBA0000}"/>
    <cellStyle name="Total 5 2 15 2" xfId="47850" xr:uid="{00000000-0005-0000-0000-0000EEBA0000}"/>
    <cellStyle name="Total 5 2 15 2 2" xfId="47851" xr:uid="{00000000-0005-0000-0000-0000EFBA0000}"/>
    <cellStyle name="Total 5 2 15 3" xfId="47852" xr:uid="{00000000-0005-0000-0000-0000F0BA0000}"/>
    <cellStyle name="Total 5 2 16" xfId="47853" xr:uid="{00000000-0005-0000-0000-0000F1BA0000}"/>
    <cellStyle name="Total 5 2 16 2" xfId="47854" xr:uid="{00000000-0005-0000-0000-0000F2BA0000}"/>
    <cellStyle name="Total 5 2 16 2 2" xfId="47855" xr:uid="{00000000-0005-0000-0000-0000F3BA0000}"/>
    <cellStyle name="Total 5 2 16 3" xfId="47856" xr:uid="{00000000-0005-0000-0000-0000F4BA0000}"/>
    <cellStyle name="Total 5 2 17" xfId="47857" xr:uid="{00000000-0005-0000-0000-0000F5BA0000}"/>
    <cellStyle name="Total 5 2 17 2" xfId="47858" xr:uid="{00000000-0005-0000-0000-0000F6BA0000}"/>
    <cellStyle name="Total 5 2 17 2 2" xfId="47859" xr:uid="{00000000-0005-0000-0000-0000F7BA0000}"/>
    <cellStyle name="Total 5 2 17 3" xfId="47860" xr:uid="{00000000-0005-0000-0000-0000F8BA0000}"/>
    <cellStyle name="Total 5 2 18" xfId="47861" xr:uid="{00000000-0005-0000-0000-0000F9BA0000}"/>
    <cellStyle name="Total 5 2 18 2" xfId="47862" xr:uid="{00000000-0005-0000-0000-0000FABA0000}"/>
    <cellStyle name="Total 5 2 18 2 2" xfId="47863" xr:uid="{00000000-0005-0000-0000-0000FBBA0000}"/>
    <cellStyle name="Total 5 2 18 3" xfId="47864" xr:uid="{00000000-0005-0000-0000-0000FCBA0000}"/>
    <cellStyle name="Total 5 2 19" xfId="47865" xr:uid="{00000000-0005-0000-0000-0000FDBA0000}"/>
    <cellStyle name="Total 5 2 19 2" xfId="47866" xr:uid="{00000000-0005-0000-0000-0000FEBA0000}"/>
    <cellStyle name="Total 5 2 19 2 2" xfId="47867" xr:uid="{00000000-0005-0000-0000-0000FFBA0000}"/>
    <cellStyle name="Total 5 2 19 3" xfId="47868" xr:uid="{00000000-0005-0000-0000-000000BB0000}"/>
    <cellStyle name="Total 5 2 2" xfId="47869" xr:uid="{00000000-0005-0000-0000-000001BB0000}"/>
    <cellStyle name="Total 5 2 2 10" xfId="47870" xr:uid="{00000000-0005-0000-0000-000002BB0000}"/>
    <cellStyle name="Total 5 2 2 10 2" xfId="47871" xr:uid="{00000000-0005-0000-0000-000003BB0000}"/>
    <cellStyle name="Total 5 2 2 10 2 2" xfId="47872" xr:uid="{00000000-0005-0000-0000-000004BB0000}"/>
    <cellStyle name="Total 5 2 2 10 3" xfId="47873" xr:uid="{00000000-0005-0000-0000-000005BB0000}"/>
    <cellStyle name="Total 5 2 2 11" xfId="47874" xr:uid="{00000000-0005-0000-0000-000006BB0000}"/>
    <cellStyle name="Total 5 2 2 11 2" xfId="47875" xr:uid="{00000000-0005-0000-0000-000007BB0000}"/>
    <cellStyle name="Total 5 2 2 11 2 2" xfId="47876" xr:uid="{00000000-0005-0000-0000-000008BB0000}"/>
    <cellStyle name="Total 5 2 2 11 3" xfId="47877" xr:uid="{00000000-0005-0000-0000-000009BB0000}"/>
    <cellStyle name="Total 5 2 2 12" xfId="47878" xr:uid="{00000000-0005-0000-0000-00000ABB0000}"/>
    <cellStyle name="Total 5 2 2 12 2" xfId="47879" xr:uid="{00000000-0005-0000-0000-00000BBB0000}"/>
    <cellStyle name="Total 5 2 2 12 2 2" xfId="47880" xr:uid="{00000000-0005-0000-0000-00000CBB0000}"/>
    <cellStyle name="Total 5 2 2 12 3" xfId="47881" xr:uid="{00000000-0005-0000-0000-00000DBB0000}"/>
    <cellStyle name="Total 5 2 2 13" xfId="47882" xr:uid="{00000000-0005-0000-0000-00000EBB0000}"/>
    <cellStyle name="Total 5 2 2 13 2" xfId="47883" xr:uid="{00000000-0005-0000-0000-00000FBB0000}"/>
    <cellStyle name="Total 5 2 2 13 2 2" xfId="47884" xr:uid="{00000000-0005-0000-0000-000010BB0000}"/>
    <cellStyle name="Total 5 2 2 13 3" xfId="47885" xr:uid="{00000000-0005-0000-0000-000011BB0000}"/>
    <cellStyle name="Total 5 2 2 14" xfId="47886" xr:uid="{00000000-0005-0000-0000-000012BB0000}"/>
    <cellStyle name="Total 5 2 2 14 2" xfId="47887" xr:uid="{00000000-0005-0000-0000-000013BB0000}"/>
    <cellStyle name="Total 5 2 2 14 2 2" xfId="47888" xr:uid="{00000000-0005-0000-0000-000014BB0000}"/>
    <cellStyle name="Total 5 2 2 14 3" xfId="47889" xr:uid="{00000000-0005-0000-0000-000015BB0000}"/>
    <cellStyle name="Total 5 2 2 15" xfId="47890" xr:uid="{00000000-0005-0000-0000-000016BB0000}"/>
    <cellStyle name="Total 5 2 2 15 2" xfId="47891" xr:uid="{00000000-0005-0000-0000-000017BB0000}"/>
    <cellStyle name="Total 5 2 2 15 2 2" xfId="47892" xr:uid="{00000000-0005-0000-0000-000018BB0000}"/>
    <cellStyle name="Total 5 2 2 15 3" xfId="47893" xr:uid="{00000000-0005-0000-0000-000019BB0000}"/>
    <cellStyle name="Total 5 2 2 16" xfId="47894" xr:uid="{00000000-0005-0000-0000-00001ABB0000}"/>
    <cellStyle name="Total 5 2 2 16 2" xfId="47895" xr:uid="{00000000-0005-0000-0000-00001BBB0000}"/>
    <cellStyle name="Total 5 2 2 16 2 2" xfId="47896" xr:uid="{00000000-0005-0000-0000-00001CBB0000}"/>
    <cellStyle name="Total 5 2 2 16 3" xfId="47897" xr:uid="{00000000-0005-0000-0000-00001DBB0000}"/>
    <cellStyle name="Total 5 2 2 17" xfId="47898" xr:uid="{00000000-0005-0000-0000-00001EBB0000}"/>
    <cellStyle name="Total 5 2 2 17 2" xfId="47899" xr:uid="{00000000-0005-0000-0000-00001FBB0000}"/>
    <cellStyle name="Total 5 2 2 17 2 2" xfId="47900" xr:uid="{00000000-0005-0000-0000-000020BB0000}"/>
    <cellStyle name="Total 5 2 2 17 3" xfId="47901" xr:uid="{00000000-0005-0000-0000-000021BB0000}"/>
    <cellStyle name="Total 5 2 2 18" xfId="47902" xr:uid="{00000000-0005-0000-0000-000022BB0000}"/>
    <cellStyle name="Total 5 2 2 18 2" xfId="47903" xr:uid="{00000000-0005-0000-0000-000023BB0000}"/>
    <cellStyle name="Total 5 2 2 19" xfId="47904" xr:uid="{00000000-0005-0000-0000-000024BB0000}"/>
    <cellStyle name="Total 5 2 2 2" xfId="47905" xr:uid="{00000000-0005-0000-0000-000025BB0000}"/>
    <cellStyle name="Total 5 2 2 2 10" xfId="47906" xr:uid="{00000000-0005-0000-0000-000026BB0000}"/>
    <cellStyle name="Total 5 2 2 2 10 2" xfId="47907" xr:uid="{00000000-0005-0000-0000-000027BB0000}"/>
    <cellStyle name="Total 5 2 2 2 10 2 2" xfId="47908" xr:uid="{00000000-0005-0000-0000-000028BB0000}"/>
    <cellStyle name="Total 5 2 2 2 10 3" xfId="47909" xr:uid="{00000000-0005-0000-0000-000029BB0000}"/>
    <cellStyle name="Total 5 2 2 2 11" xfId="47910" xr:uid="{00000000-0005-0000-0000-00002ABB0000}"/>
    <cellStyle name="Total 5 2 2 2 11 2" xfId="47911" xr:uid="{00000000-0005-0000-0000-00002BBB0000}"/>
    <cellStyle name="Total 5 2 2 2 11 2 2" xfId="47912" xr:uid="{00000000-0005-0000-0000-00002CBB0000}"/>
    <cellStyle name="Total 5 2 2 2 11 3" xfId="47913" xr:uid="{00000000-0005-0000-0000-00002DBB0000}"/>
    <cellStyle name="Total 5 2 2 2 12" xfId="47914" xr:uid="{00000000-0005-0000-0000-00002EBB0000}"/>
    <cellStyle name="Total 5 2 2 2 12 2" xfId="47915" xr:uid="{00000000-0005-0000-0000-00002FBB0000}"/>
    <cellStyle name="Total 5 2 2 2 12 2 2" xfId="47916" xr:uid="{00000000-0005-0000-0000-000030BB0000}"/>
    <cellStyle name="Total 5 2 2 2 12 3" xfId="47917" xr:uid="{00000000-0005-0000-0000-000031BB0000}"/>
    <cellStyle name="Total 5 2 2 2 13" xfId="47918" xr:uid="{00000000-0005-0000-0000-000032BB0000}"/>
    <cellStyle name="Total 5 2 2 2 13 2" xfId="47919" xr:uid="{00000000-0005-0000-0000-000033BB0000}"/>
    <cellStyle name="Total 5 2 2 2 13 2 2" xfId="47920" xr:uid="{00000000-0005-0000-0000-000034BB0000}"/>
    <cellStyle name="Total 5 2 2 2 13 3" xfId="47921" xr:uid="{00000000-0005-0000-0000-000035BB0000}"/>
    <cellStyle name="Total 5 2 2 2 14" xfId="47922" xr:uid="{00000000-0005-0000-0000-000036BB0000}"/>
    <cellStyle name="Total 5 2 2 2 14 2" xfId="47923" xr:uid="{00000000-0005-0000-0000-000037BB0000}"/>
    <cellStyle name="Total 5 2 2 2 14 2 2" xfId="47924" xr:uid="{00000000-0005-0000-0000-000038BB0000}"/>
    <cellStyle name="Total 5 2 2 2 14 3" xfId="47925" xr:uid="{00000000-0005-0000-0000-000039BB0000}"/>
    <cellStyle name="Total 5 2 2 2 15" xfId="47926" xr:uid="{00000000-0005-0000-0000-00003ABB0000}"/>
    <cellStyle name="Total 5 2 2 2 15 2" xfId="47927" xr:uid="{00000000-0005-0000-0000-00003BBB0000}"/>
    <cellStyle name="Total 5 2 2 2 15 2 2" xfId="47928" xr:uid="{00000000-0005-0000-0000-00003CBB0000}"/>
    <cellStyle name="Total 5 2 2 2 15 3" xfId="47929" xr:uid="{00000000-0005-0000-0000-00003DBB0000}"/>
    <cellStyle name="Total 5 2 2 2 16" xfId="47930" xr:uid="{00000000-0005-0000-0000-00003EBB0000}"/>
    <cellStyle name="Total 5 2 2 2 16 2" xfId="47931" xr:uid="{00000000-0005-0000-0000-00003FBB0000}"/>
    <cellStyle name="Total 5 2 2 2 16 2 2" xfId="47932" xr:uid="{00000000-0005-0000-0000-000040BB0000}"/>
    <cellStyle name="Total 5 2 2 2 16 3" xfId="47933" xr:uid="{00000000-0005-0000-0000-000041BB0000}"/>
    <cellStyle name="Total 5 2 2 2 17" xfId="47934" xr:uid="{00000000-0005-0000-0000-000042BB0000}"/>
    <cellStyle name="Total 5 2 2 2 17 2" xfId="47935" xr:uid="{00000000-0005-0000-0000-000043BB0000}"/>
    <cellStyle name="Total 5 2 2 2 17 2 2" xfId="47936" xr:uid="{00000000-0005-0000-0000-000044BB0000}"/>
    <cellStyle name="Total 5 2 2 2 17 3" xfId="47937" xr:uid="{00000000-0005-0000-0000-000045BB0000}"/>
    <cellStyle name="Total 5 2 2 2 18" xfId="47938" xr:uid="{00000000-0005-0000-0000-000046BB0000}"/>
    <cellStyle name="Total 5 2 2 2 18 2" xfId="47939" xr:uid="{00000000-0005-0000-0000-000047BB0000}"/>
    <cellStyle name="Total 5 2 2 2 18 2 2" xfId="47940" xr:uid="{00000000-0005-0000-0000-000048BB0000}"/>
    <cellStyle name="Total 5 2 2 2 18 3" xfId="47941" xr:uid="{00000000-0005-0000-0000-000049BB0000}"/>
    <cellStyle name="Total 5 2 2 2 19" xfId="47942" xr:uid="{00000000-0005-0000-0000-00004ABB0000}"/>
    <cellStyle name="Total 5 2 2 2 19 2" xfId="47943" xr:uid="{00000000-0005-0000-0000-00004BBB0000}"/>
    <cellStyle name="Total 5 2 2 2 19 2 2" xfId="47944" xr:uid="{00000000-0005-0000-0000-00004CBB0000}"/>
    <cellStyle name="Total 5 2 2 2 19 3" xfId="47945" xr:uid="{00000000-0005-0000-0000-00004DBB0000}"/>
    <cellStyle name="Total 5 2 2 2 2" xfId="47946" xr:uid="{00000000-0005-0000-0000-00004EBB0000}"/>
    <cellStyle name="Total 5 2 2 2 2 2" xfId="47947" xr:uid="{00000000-0005-0000-0000-00004FBB0000}"/>
    <cellStyle name="Total 5 2 2 2 2 2 2" xfId="47948" xr:uid="{00000000-0005-0000-0000-000050BB0000}"/>
    <cellStyle name="Total 5 2 2 2 2 2 3" xfId="47949" xr:uid="{00000000-0005-0000-0000-000051BB0000}"/>
    <cellStyle name="Total 5 2 2 2 2 3" xfId="47950" xr:uid="{00000000-0005-0000-0000-000052BB0000}"/>
    <cellStyle name="Total 5 2 2 2 2 3 2" xfId="47951" xr:uid="{00000000-0005-0000-0000-000053BB0000}"/>
    <cellStyle name="Total 5 2 2 2 2 4" xfId="47952" xr:uid="{00000000-0005-0000-0000-000054BB0000}"/>
    <cellStyle name="Total 5 2 2 2 20" xfId="47953" xr:uid="{00000000-0005-0000-0000-000055BB0000}"/>
    <cellStyle name="Total 5 2 2 2 20 2" xfId="47954" xr:uid="{00000000-0005-0000-0000-000056BB0000}"/>
    <cellStyle name="Total 5 2 2 2 20 2 2" xfId="47955" xr:uid="{00000000-0005-0000-0000-000057BB0000}"/>
    <cellStyle name="Total 5 2 2 2 20 3" xfId="47956" xr:uid="{00000000-0005-0000-0000-000058BB0000}"/>
    <cellStyle name="Total 5 2 2 2 21" xfId="47957" xr:uid="{00000000-0005-0000-0000-000059BB0000}"/>
    <cellStyle name="Total 5 2 2 2 21 2" xfId="47958" xr:uid="{00000000-0005-0000-0000-00005ABB0000}"/>
    <cellStyle name="Total 5 2 2 2 22" xfId="47959" xr:uid="{00000000-0005-0000-0000-00005BBB0000}"/>
    <cellStyle name="Total 5 2 2 2 23" xfId="47960" xr:uid="{00000000-0005-0000-0000-00005CBB0000}"/>
    <cellStyle name="Total 5 2 2 2 3" xfId="47961" xr:uid="{00000000-0005-0000-0000-00005DBB0000}"/>
    <cellStyle name="Total 5 2 2 2 3 2" xfId="47962" xr:uid="{00000000-0005-0000-0000-00005EBB0000}"/>
    <cellStyle name="Total 5 2 2 2 3 2 2" xfId="47963" xr:uid="{00000000-0005-0000-0000-00005FBB0000}"/>
    <cellStyle name="Total 5 2 2 2 3 3" xfId="47964" xr:uid="{00000000-0005-0000-0000-000060BB0000}"/>
    <cellStyle name="Total 5 2 2 2 3 4" xfId="47965" xr:uid="{00000000-0005-0000-0000-000061BB0000}"/>
    <cellStyle name="Total 5 2 2 2 4" xfId="47966" xr:uid="{00000000-0005-0000-0000-000062BB0000}"/>
    <cellStyle name="Total 5 2 2 2 4 2" xfId="47967" xr:uid="{00000000-0005-0000-0000-000063BB0000}"/>
    <cellStyle name="Total 5 2 2 2 4 2 2" xfId="47968" xr:uid="{00000000-0005-0000-0000-000064BB0000}"/>
    <cellStyle name="Total 5 2 2 2 4 3" xfId="47969" xr:uid="{00000000-0005-0000-0000-000065BB0000}"/>
    <cellStyle name="Total 5 2 2 2 4 4" xfId="47970" xr:uid="{00000000-0005-0000-0000-000066BB0000}"/>
    <cellStyle name="Total 5 2 2 2 5" xfId="47971" xr:uid="{00000000-0005-0000-0000-000067BB0000}"/>
    <cellStyle name="Total 5 2 2 2 5 2" xfId="47972" xr:uid="{00000000-0005-0000-0000-000068BB0000}"/>
    <cellStyle name="Total 5 2 2 2 5 2 2" xfId="47973" xr:uid="{00000000-0005-0000-0000-000069BB0000}"/>
    <cellStyle name="Total 5 2 2 2 5 3" xfId="47974" xr:uid="{00000000-0005-0000-0000-00006ABB0000}"/>
    <cellStyle name="Total 5 2 2 2 6" xfId="47975" xr:uid="{00000000-0005-0000-0000-00006BBB0000}"/>
    <cellStyle name="Total 5 2 2 2 6 2" xfId="47976" xr:uid="{00000000-0005-0000-0000-00006CBB0000}"/>
    <cellStyle name="Total 5 2 2 2 6 2 2" xfId="47977" xr:uid="{00000000-0005-0000-0000-00006DBB0000}"/>
    <cellStyle name="Total 5 2 2 2 6 3" xfId="47978" xr:uid="{00000000-0005-0000-0000-00006EBB0000}"/>
    <cellStyle name="Total 5 2 2 2 7" xfId="47979" xr:uid="{00000000-0005-0000-0000-00006FBB0000}"/>
    <cellStyle name="Total 5 2 2 2 7 2" xfId="47980" xr:uid="{00000000-0005-0000-0000-000070BB0000}"/>
    <cellStyle name="Total 5 2 2 2 7 2 2" xfId="47981" xr:uid="{00000000-0005-0000-0000-000071BB0000}"/>
    <cellStyle name="Total 5 2 2 2 7 3" xfId="47982" xr:uid="{00000000-0005-0000-0000-000072BB0000}"/>
    <cellStyle name="Total 5 2 2 2 8" xfId="47983" xr:uid="{00000000-0005-0000-0000-000073BB0000}"/>
    <cellStyle name="Total 5 2 2 2 8 2" xfId="47984" xr:uid="{00000000-0005-0000-0000-000074BB0000}"/>
    <cellStyle name="Total 5 2 2 2 8 2 2" xfId="47985" xr:uid="{00000000-0005-0000-0000-000075BB0000}"/>
    <cellStyle name="Total 5 2 2 2 8 3" xfId="47986" xr:uid="{00000000-0005-0000-0000-000076BB0000}"/>
    <cellStyle name="Total 5 2 2 2 9" xfId="47987" xr:uid="{00000000-0005-0000-0000-000077BB0000}"/>
    <cellStyle name="Total 5 2 2 2 9 2" xfId="47988" xr:uid="{00000000-0005-0000-0000-000078BB0000}"/>
    <cellStyle name="Total 5 2 2 2 9 2 2" xfId="47989" xr:uid="{00000000-0005-0000-0000-000079BB0000}"/>
    <cellStyle name="Total 5 2 2 2 9 3" xfId="47990" xr:uid="{00000000-0005-0000-0000-00007ABB0000}"/>
    <cellStyle name="Total 5 2 2 20" xfId="47991" xr:uid="{00000000-0005-0000-0000-00007BBB0000}"/>
    <cellStyle name="Total 5 2 2 3" xfId="47992" xr:uid="{00000000-0005-0000-0000-00007CBB0000}"/>
    <cellStyle name="Total 5 2 2 3 2" xfId="47993" xr:uid="{00000000-0005-0000-0000-00007DBB0000}"/>
    <cellStyle name="Total 5 2 2 3 2 2" xfId="47994" xr:uid="{00000000-0005-0000-0000-00007EBB0000}"/>
    <cellStyle name="Total 5 2 2 3 2 3" xfId="47995" xr:uid="{00000000-0005-0000-0000-00007FBB0000}"/>
    <cellStyle name="Total 5 2 2 3 3" xfId="47996" xr:uid="{00000000-0005-0000-0000-000080BB0000}"/>
    <cellStyle name="Total 5 2 2 3 3 2" xfId="47997" xr:uid="{00000000-0005-0000-0000-000081BB0000}"/>
    <cellStyle name="Total 5 2 2 3 4" xfId="47998" xr:uid="{00000000-0005-0000-0000-000082BB0000}"/>
    <cellStyle name="Total 5 2 2 4" xfId="47999" xr:uid="{00000000-0005-0000-0000-000083BB0000}"/>
    <cellStyle name="Total 5 2 2 4 2" xfId="48000" xr:uid="{00000000-0005-0000-0000-000084BB0000}"/>
    <cellStyle name="Total 5 2 2 4 2 2" xfId="48001" xr:uid="{00000000-0005-0000-0000-000085BB0000}"/>
    <cellStyle name="Total 5 2 2 4 3" xfId="48002" xr:uid="{00000000-0005-0000-0000-000086BB0000}"/>
    <cellStyle name="Total 5 2 2 4 4" xfId="48003" xr:uid="{00000000-0005-0000-0000-000087BB0000}"/>
    <cellStyle name="Total 5 2 2 5" xfId="48004" xr:uid="{00000000-0005-0000-0000-000088BB0000}"/>
    <cellStyle name="Total 5 2 2 5 2" xfId="48005" xr:uid="{00000000-0005-0000-0000-000089BB0000}"/>
    <cellStyle name="Total 5 2 2 5 2 2" xfId="48006" xr:uid="{00000000-0005-0000-0000-00008ABB0000}"/>
    <cellStyle name="Total 5 2 2 5 3" xfId="48007" xr:uid="{00000000-0005-0000-0000-00008BBB0000}"/>
    <cellStyle name="Total 5 2 2 5 4" xfId="48008" xr:uid="{00000000-0005-0000-0000-00008CBB0000}"/>
    <cellStyle name="Total 5 2 2 6" xfId="48009" xr:uid="{00000000-0005-0000-0000-00008DBB0000}"/>
    <cellStyle name="Total 5 2 2 6 2" xfId="48010" xr:uid="{00000000-0005-0000-0000-00008EBB0000}"/>
    <cellStyle name="Total 5 2 2 6 2 2" xfId="48011" xr:uid="{00000000-0005-0000-0000-00008FBB0000}"/>
    <cellStyle name="Total 5 2 2 6 3" xfId="48012" xr:uid="{00000000-0005-0000-0000-000090BB0000}"/>
    <cellStyle name="Total 5 2 2 7" xfId="48013" xr:uid="{00000000-0005-0000-0000-000091BB0000}"/>
    <cellStyle name="Total 5 2 2 7 2" xfId="48014" xr:uid="{00000000-0005-0000-0000-000092BB0000}"/>
    <cellStyle name="Total 5 2 2 7 2 2" xfId="48015" xr:uid="{00000000-0005-0000-0000-000093BB0000}"/>
    <cellStyle name="Total 5 2 2 7 3" xfId="48016" xr:uid="{00000000-0005-0000-0000-000094BB0000}"/>
    <cellStyle name="Total 5 2 2 8" xfId="48017" xr:uid="{00000000-0005-0000-0000-000095BB0000}"/>
    <cellStyle name="Total 5 2 2 8 2" xfId="48018" xr:uid="{00000000-0005-0000-0000-000096BB0000}"/>
    <cellStyle name="Total 5 2 2 8 2 2" xfId="48019" xr:uid="{00000000-0005-0000-0000-000097BB0000}"/>
    <cellStyle name="Total 5 2 2 8 3" xfId="48020" xr:uid="{00000000-0005-0000-0000-000098BB0000}"/>
    <cellStyle name="Total 5 2 2 9" xfId="48021" xr:uid="{00000000-0005-0000-0000-000099BB0000}"/>
    <cellStyle name="Total 5 2 2 9 2" xfId="48022" xr:uid="{00000000-0005-0000-0000-00009ABB0000}"/>
    <cellStyle name="Total 5 2 2 9 2 2" xfId="48023" xr:uid="{00000000-0005-0000-0000-00009BBB0000}"/>
    <cellStyle name="Total 5 2 2 9 3" xfId="48024" xr:uid="{00000000-0005-0000-0000-00009CBB0000}"/>
    <cellStyle name="Total 5 2 20" xfId="48025" xr:uid="{00000000-0005-0000-0000-00009DBB0000}"/>
    <cellStyle name="Total 5 2 20 2" xfId="48026" xr:uid="{00000000-0005-0000-0000-00009EBB0000}"/>
    <cellStyle name="Total 5 2 20 2 2" xfId="48027" xr:uid="{00000000-0005-0000-0000-00009FBB0000}"/>
    <cellStyle name="Total 5 2 20 3" xfId="48028" xr:uid="{00000000-0005-0000-0000-0000A0BB0000}"/>
    <cellStyle name="Total 5 2 21" xfId="48029" xr:uid="{00000000-0005-0000-0000-0000A1BB0000}"/>
    <cellStyle name="Total 5 2 21 2" xfId="48030" xr:uid="{00000000-0005-0000-0000-0000A2BB0000}"/>
    <cellStyle name="Total 5 2 22" xfId="48031" xr:uid="{00000000-0005-0000-0000-0000A3BB0000}"/>
    <cellStyle name="Total 5 2 23" xfId="48032" xr:uid="{00000000-0005-0000-0000-0000A4BB0000}"/>
    <cellStyle name="Total 5 2 3" xfId="48033" xr:uid="{00000000-0005-0000-0000-0000A5BB0000}"/>
    <cellStyle name="Total 5 2 3 10" xfId="48034" xr:uid="{00000000-0005-0000-0000-0000A6BB0000}"/>
    <cellStyle name="Total 5 2 3 10 2" xfId="48035" xr:uid="{00000000-0005-0000-0000-0000A7BB0000}"/>
    <cellStyle name="Total 5 2 3 10 2 2" xfId="48036" xr:uid="{00000000-0005-0000-0000-0000A8BB0000}"/>
    <cellStyle name="Total 5 2 3 10 3" xfId="48037" xr:uid="{00000000-0005-0000-0000-0000A9BB0000}"/>
    <cellStyle name="Total 5 2 3 11" xfId="48038" xr:uid="{00000000-0005-0000-0000-0000AABB0000}"/>
    <cellStyle name="Total 5 2 3 11 2" xfId="48039" xr:uid="{00000000-0005-0000-0000-0000ABBB0000}"/>
    <cellStyle name="Total 5 2 3 11 2 2" xfId="48040" xr:uid="{00000000-0005-0000-0000-0000ACBB0000}"/>
    <cellStyle name="Total 5 2 3 11 3" xfId="48041" xr:uid="{00000000-0005-0000-0000-0000ADBB0000}"/>
    <cellStyle name="Total 5 2 3 12" xfId="48042" xr:uid="{00000000-0005-0000-0000-0000AEBB0000}"/>
    <cellStyle name="Total 5 2 3 12 2" xfId="48043" xr:uid="{00000000-0005-0000-0000-0000AFBB0000}"/>
    <cellStyle name="Total 5 2 3 12 2 2" xfId="48044" xr:uid="{00000000-0005-0000-0000-0000B0BB0000}"/>
    <cellStyle name="Total 5 2 3 12 3" xfId="48045" xr:uid="{00000000-0005-0000-0000-0000B1BB0000}"/>
    <cellStyle name="Total 5 2 3 13" xfId="48046" xr:uid="{00000000-0005-0000-0000-0000B2BB0000}"/>
    <cellStyle name="Total 5 2 3 13 2" xfId="48047" xr:uid="{00000000-0005-0000-0000-0000B3BB0000}"/>
    <cellStyle name="Total 5 2 3 13 2 2" xfId="48048" xr:uid="{00000000-0005-0000-0000-0000B4BB0000}"/>
    <cellStyle name="Total 5 2 3 13 3" xfId="48049" xr:uid="{00000000-0005-0000-0000-0000B5BB0000}"/>
    <cellStyle name="Total 5 2 3 14" xfId="48050" xr:uid="{00000000-0005-0000-0000-0000B6BB0000}"/>
    <cellStyle name="Total 5 2 3 14 2" xfId="48051" xr:uid="{00000000-0005-0000-0000-0000B7BB0000}"/>
    <cellStyle name="Total 5 2 3 14 2 2" xfId="48052" xr:uid="{00000000-0005-0000-0000-0000B8BB0000}"/>
    <cellStyle name="Total 5 2 3 14 3" xfId="48053" xr:uid="{00000000-0005-0000-0000-0000B9BB0000}"/>
    <cellStyle name="Total 5 2 3 15" xfId="48054" xr:uid="{00000000-0005-0000-0000-0000BABB0000}"/>
    <cellStyle name="Total 5 2 3 15 2" xfId="48055" xr:uid="{00000000-0005-0000-0000-0000BBBB0000}"/>
    <cellStyle name="Total 5 2 3 15 2 2" xfId="48056" xr:uid="{00000000-0005-0000-0000-0000BCBB0000}"/>
    <cellStyle name="Total 5 2 3 15 3" xfId="48057" xr:uid="{00000000-0005-0000-0000-0000BDBB0000}"/>
    <cellStyle name="Total 5 2 3 16" xfId="48058" xr:uid="{00000000-0005-0000-0000-0000BEBB0000}"/>
    <cellStyle name="Total 5 2 3 16 2" xfId="48059" xr:uid="{00000000-0005-0000-0000-0000BFBB0000}"/>
    <cellStyle name="Total 5 2 3 16 2 2" xfId="48060" xr:uid="{00000000-0005-0000-0000-0000C0BB0000}"/>
    <cellStyle name="Total 5 2 3 16 3" xfId="48061" xr:uid="{00000000-0005-0000-0000-0000C1BB0000}"/>
    <cellStyle name="Total 5 2 3 17" xfId="48062" xr:uid="{00000000-0005-0000-0000-0000C2BB0000}"/>
    <cellStyle name="Total 5 2 3 17 2" xfId="48063" xr:uid="{00000000-0005-0000-0000-0000C3BB0000}"/>
    <cellStyle name="Total 5 2 3 17 2 2" xfId="48064" xr:uid="{00000000-0005-0000-0000-0000C4BB0000}"/>
    <cellStyle name="Total 5 2 3 17 3" xfId="48065" xr:uid="{00000000-0005-0000-0000-0000C5BB0000}"/>
    <cellStyle name="Total 5 2 3 18" xfId="48066" xr:uid="{00000000-0005-0000-0000-0000C6BB0000}"/>
    <cellStyle name="Total 5 2 3 18 2" xfId="48067" xr:uid="{00000000-0005-0000-0000-0000C7BB0000}"/>
    <cellStyle name="Total 5 2 3 19" xfId="48068" xr:uid="{00000000-0005-0000-0000-0000C8BB0000}"/>
    <cellStyle name="Total 5 2 3 2" xfId="48069" xr:uid="{00000000-0005-0000-0000-0000C9BB0000}"/>
    <cellStyle name="Total 5 2 3 2 10" xfId="48070" xr:uid="{00000000-0005-0000-0000-0000CABB0000}"/>
    <cellStyle name="Total 5 2 3 2 10 2" xfId="48071" xr:uid="{00000000-0005-0000-0000-0000CBBB0000}"/>
    <cellStyle name="Total 5 2 3 2 10 2 2" xfId="48072" xr:uid="{00000000-0005-0000-0000-0000CCBB0000}"/>
    <cellStyle name="Total 5 2 3 2 10 3" xfId="48073" xr:uid="{00000000-0005-0000-0000-0000CDBB0000}"/>
    <cellStyle name="Total 5 2 3 2 11" xfId="48074" xr:uid="{00000000-0005-0000-0000-0000CEBB0000}"/>
    <cellStyle name="Total 5 2 3 2 11 2" xfId="48075" xr:uid="{00000000-0005-0000-0000-0000CFBB0000}"/>
    <cellStyle name="Total 5 2 3 2 11 2 2" xfId="48076" xr:uid="{00000000-0005-0000-0000-0000D0BB0000}"/>
    <cellStyle name="Total 5 2 3 2 11 3" xfId="48077" xr:uid="{00000000-0005-0000-0000-0000D1BB0000}"/>
    <cellStyle name="Total 5 2 3 2 12" xfId="48078" xr:uid="{00000000-0005-0000-0000-0000D2BB0000}"/>
    <cellStyle name="Total 5 2 3 2 12 2" xfId="48079" xr:uid="{00000000-0005-0000-0000-0000D3BB0000}"/>
    <cellStyle name="Total 5 2 3 2 12 2 2" xfId="48080" xr:uid="{00000000-0005-0000-0000-0000D4BB0000}"/>
    <cellStyle name="Total 5 2 3 2 12 3" xfId="48081" xr:uid="{00000000-0005-0000-0000-0000D5BB0000}"/>
    <cellStyle name="Total 5 2 3 2 13" xfId="48082" xr:uid="{00000000-0005-0000-0000-0000D6BB0000}"/>
    <cellStyle name="Total 5 2 3 2 13 2" xfId="48083" xr:uid="{00000000-0005-0000-0000-0000D7BB0000}"/>
    <cellStyle name="Total 5 2 3 2 13 2 2" xfId="48084" xr:uid="{00000000-0005-0000-0000-0000D8BB0000}"/>
    <cellStyle name="Total 5 2 3 2 13 3" xfId="48085" xr:uid="{00000000-0005-0000-0000-0000D9BB0000}"/>
    <cellStyle name="Total 5 2 3 2 14" xfId="48086" xr:uid="{00000000-0005-0000-0000-0000DABB0000}"/>
    <cellStyle name="Total 5 2 3 2 14 2" xfId="48087" xr:uid="{00000000-0005-0000-0000-0000DBBB0000}"/>
    <cellStyle name="Total 5 2 3 2 14 2 2" xfId="48088" xr:uid="{00000000-0005-0000-0000-0000DCBB0000}"/>
    <cellStyle name="Total 5 2 3 2 14 3" xfId="48089" xr:uid="{00000000-0005-0000-0000-0000DDBB0000}"/>
    <cellStyle name="Total 5 2 3 2 15" xfId="48090" xr:uid="{00000000-0005-0000-0000-0000DEBB0000}"/>
    <cellStyle name="Total 5 2 3 2 15 2" xfId="48091" xr:uid="{00000000-0005-0000-0000-0000DFBB0000}"/>
    <cellStyle name="Total 5 2 3 2 15 2 2" xfId="48092" xr:uid="{00000000-0005-0000-0000-0000E0BB0000}"/>
    <cellStyle name="Total 5 2 3 2 15 3" xfId="48093" xr:uid="{00000000-0005-0000-0000-0000E1BB0000}"/>
    <cellStyle name="Total 5 2 3 2 16" xfId="48094" xr:uid="{00000000-0005-0000-0000-0000E2BB0000}"/>
    <cellStyle name="Total 5 2 3 2 16 2" xfId="48095" xr:uid="{00000000-0005-0000-0000-0000E3BB0000}"/>
    <cellStyle name="Total 5 2 3 2 16 2 2" xfId="48096" xr:uid="{00000000-0005-0000-0000-0000E4BB0000}"/>
    <cellStyle name="Total 5 2 3 2 16 3" xfId="48097" xr:uid="{00000000-0005-0000-0000-0000E5BB0000}"/>
    <cellStyle name="Total 5 2 3 2 17" xfId="48098" xr:uid="{00000000-0005-0000-0000-0000E6BB0000}"/>
    <cellStyle name="Total 5 2 3 2 17 2" xfId="48099" xr:uid="{00000000-0005-0000-0000-0000E7BB0000}"/>
    <cellStyle name="Total 5 2 3 2 17 2 2" xfId="48100" xr:uid="{00000000-0005-0000-0000-0000E8BB0000}"/>
    <cellStyle name="Total 5 2 3 2 17 3" xfId="48101" xr:uid="{00000000-0005-0000-0000-0000E9BB0000}"/>
    <cellStyle name="Total 5 2 3 2 18" xfId="48102" xr:uid="{00000000-0005-0000-0000-0000EABB0000}"/>
    <cellStyle name="Total 5 2 3 2 18 2" xfId="48103" xr:uid="{00000000-0005-0000-0000-0000EBBB0000}"/>
    <cellStyle name="Total 5 2 3 2 18 2 2" xfId="48104" xr:uid="{00000000-0005-0000-0000-0000ECBB0000}"/>
    <cellStyle name="Total 5 2 3 2 18 3" xfId="48105" xr:uid="{00000000-0005-0000-0000-0000EDBB0000}"/>
    <cellStyle name="Total 5 2 3 2 19" xfId="48106" xr:uid="{00000000-0005-0000-0000-0000EEBB0000}"/>
    <cellStyle name="Total 5 2 3 2 19 2" xfId="48107" xr:uid="{00000000-0005-0000-0000-0000EFBB0000}"/>
    <cellStyle name="Total 5 2 3 2 19 2 2" xfId="48108" xr:uid="{00000000-0005-0000-0000-0000F0BB0000}"/>
    <cellStyle name="Total 5 2 3 2 19 3" xfId="48109" xr:uid="{00000000-0005-0000-0000-0000F1BB0000}"/>
    <cellStyle name="Total 5 2 3 2 2" xfId="48110" xr:uid="{00000000-0005-0000-0000-0000F2BB0000}"/>
    <cellStyle name="Total 5 2 3 2 2 2" xfId="48111" xr:uid="{00000000-0005-0000-0000-0000F3BB0000}"/>
    <cellStyle name="Total 5 2 3 2 2 2 2" xfId="48112" xr:uid="{00000000-0005-0000-0000-0000F4BB0000}"/>
    <cellStyle name="Total 5 2 3 2 2 3" xfId="48113" xr:uid="{00000000-0005-0000-0000-0000F5BB0000}"/>
    <cellStyle name="Total 5 2 3 2 2 4" xfId="48114" xr:uid="{00000000-0005-0000-0000-0000F6BB0000}"/>
    <cellStyle name="Total 5 2 3 2 20" xfId="48115" xr:uid="{00000000-0005-0000-0000-0000F7BB0000}"/>
    <cellStyle name="Total 5 2 3 2 20 2" xfId="48116" xr:uid="{00000000-0005-0000-0000-0000F8BB0000}"/>
    <cellStyle name="Total 5 2 3 2 20 2 2" xfId="48117" xr:uid="{00000000-0005-0000-0000-0000F9BB0000}"/>
    <cellStyle name="Total 5 2 3 2 20 3" xfId="48118" xr:uid="{00000000-0005-0000-0000-0000FABB0000}"/>
    <cellStyle name="Total 5 2 3 2 21" xfId="48119" xr:uid="{00000000-0005-0000-0000-0000FBBB0000}"/>
    <cellStyle name="Total 5 2 3 2 21 2" xfId="48120" xr:uid="{00000000-0005-0000-0000-0000FCBB0000}"/>
    <cellStyle name="Total 5 2 3 2 22" xfId="48121" xr:uid="{00000000-0005-0000-0000-0000FDBB0000}"/>
    <cellStyle name="Total 5 2 3 2 23" xfId="48122" xr:uid="{00000000-0005-0000-0000-0000FEBB0000}"/>
    <cellStyle name="Total 5 2 3 2 3" xfId="48123" xr:uid="{00000000-0005-0000-0000-0000FFBB0000}"/>
    <cellStyle name="Total 5 2 3 2 3 2" xfId="48124" xr:uid="{00000000-0005-0000-0000-000000BC0000}"/>
    <cellStyle name="Total 5 2 3 2 3 2 2" xfId="48125" xr:uid="{00000000-0005-0000-0000-000001BC0000}"/>
    <cellStyle name="Total 5 2 3 2 3 3" xfId="48126" xr:uid="{00000000-0005-0000-0000-000002BC0000}"/>
    <cellStyle name="Total 5 2 3 2 3 4" xfId="48127" xr:uid="{00000000-0005-0000-0000-000003BC0000}"/>
    <cellStyle name="Total 5 2 3 2 4" xfId="48128" xr:uid="{00000000-0005-0000-0000-000004BC0000}"/>
    <cellStyle name="Total 5 2 3 2 4 2" xfId="48129" xr:uid="{00000000-0005-0000-0000-000005BC0000}"/>
    <cellStyle name="Total 5 2 3 2 4 2 2" xfId="48130" xr:uid="{00000000-0005-0000-0000-000006BC0000}"/>
    <cellStyle name="Total 5 2 3 2 4 3" xfId="48131" xr:uid="{00000000-0005-0000-0000-000007BC0000}"/>
    <cellStyle name="Total 5 2 3 2 5" xfId="48132" xr:uid="{00000000-0005-0000-0000-000008BC0000}"/>
    <cellStyle name="Total 5 2 3 2 5 2" xfId="48133" xr:uid="{00000000-0005-0000-0000-000009BC0000}"/>
    <cellStyle name="Total 5 2 3 2 5 2 2" xfId="48134" xr:uid="{00000000-0005-0000-0000-00000ABC0000}"/>
    <cellStyle name="Total 5 2 3 2 5 3" xfId="48135" xr:uid="{00000000-0005-0000-0000-00000BBC0000}"/>
    <cellStyle name="Total 5 2 3 2 6" xfId="48136" xr:uid="{00000000-0005-0000-0000-00000CBC0000}"/>
    <cellStyle name="Total 5 2 3 2 6 2" xfId="48137" xr:uid="{00000000-0005-0000-0000-00000DBC0000}"/>
    <cellStyle name="Total 5 2 3 2 6 2 2" xfId="48138" xr:uid="{00000000-0005-0000-0000-00000EBC0000}"/>
    <cellStyle name="Total 5 2 3 2 6 3" xfId="48139" xr:uid="{00000000-0005-0000-0000-00000FBC0000}"/>
    <cellStyle name="Total 5 2 3 2 7" xfId="48140" xr:uid="{00000000-0005-0000-0000-000010BC0000}"/>
    <cellStyle name="Total 5 2 3 2 7 2" xfId="48141" xr:uid="{00000000-0005-0000-0000-000011BC0000}"/>
    <cellStyle name="Total 5 2 3 2 7 2 2" xfId="48142" xr:uid="{00000000-0005-0000-0000-000012BC0000}"/>
    <cellStyle name="Total 5 2 3 2 7 3" xfId="48143" xr:uid="{00000000-0005-0000-0000-000013BC0000}"/>
    <cellStyle name="Total 5 2 3 2 8" xfId="48144" xr:uid="{00000000-0005-0000-0000-000014BC0000}"/>
    <cellStyle name="Total 5 2 3 2 8 2" xfId="48145" xr:uid="{00000000-0005-0000-0000-000015BC0000}"/>
    <cellStyle name="Total 5 2 3 2 8 2 2" xfId="48146" xr:uid="{00000000-0005-0000-0000-000016BC0000}"/>
    <cellStyle name="Total 5 2 3 2 8 3" xfId="48147" xr:uid="{00000000-0005-0000-0000-000017BC0000}"/>
    <cellStyle name="Total 5 2 3 2 9" xfId="48148" xr:uid="{00000000-0005-0000-0000-000018BC0000}"/>
    <cellStyle name="Total 5 2 3 2 9 2" xfId="48149" xr:uid="{00000000-0005-0000-0000-000019BC0000}"/>
    <cellStyle name="Total 5 2 3 2 9 2 2" xfId="48150" xr:uid="{00000000-0005-0000-0000-00001ABC0000}"/>
    <cellStyle name="Total 5 2 3 2 9 3" xfId="48151" xr:uid="{00000000-0005-0000-0000-00001BBC0000}"/>
    <cellStyle name="Total 5 2 3 20" xfId="48152" xr:uid="{00000000-0005-0000-0000-00001CBC0000}"/>
    <cellStyle name="Total 5 2 3 3" xfId="48153" xr:uid="{00000000-0005-0000-0000-00001DBC0000}"/>
    <cellStyle name="Total 5 2 3 3 2" xfId="48154" xr:uid="{00000000-0005-0000-0000-00001EBC0000}"/>
    <cellStyle name="Total 5 2 3 3 2 2" xfId="48155" xr:uid="{00000000-0005-0000-0000-00001FBC0000}"/>
    <cellStyle name="Total 5 2 3 3 3" xfId="48156" xr:uid="{00000000-0005-0000-0000-000020BC0000}"/>
    <cellStyle name="Total 5 2 3 3 4" xfId="48157" xr:uid="{00000000-0005-0000-0000-000021BC0000}"/>
    <cellStyle name="Total 5 2 3 4" xfId="48158" xr:uid="{00000000-0005-0000-0000-000022BC0000}"/>
    <cellStyle name="Total 5 2 3 4 2" xfId="48159" xr:uid="{00000000-0005-0000-0000-000023BC0000}"/>
    <cellStyle name="Total 5 2 3 4 2 2" xfId="48160" xr:uid="{00000000-0005-0000-0000-000024BC0000}"/>
    <cellStyle name="Total 5 2 3 4 3" xfId="48161" xr:uid="{00000000-0005-0000-0000-000025BC0000}"/>
    <cellStyle name="Total 5 2 3 4 4" xfId="48162" xr:uid="{00000000-0005-0000-0000-000026BC0000}"/>
    <cellStyle name="Total 5 2 3 5" xfId="48163" xr:uid="{00000000-0005-0000-0000-000027BC0000}"/>
    <cellStyle name="Total 5 2 3 5 2" xfId="48164" xr:uid="{00000000-0005-0000-0000-000028BC0000}"/>
    <cellStyle name="Total 5 2 3 5 2 2" xfId="48165" xr:uid="{00000000-0005-0000-0000-000029BC0000}"/>
    <cellStyle name="Total 5 2 3 5 3" xfId="48166" xr:uid="{00000000-0005-0000-0000-00002ABC0000}"/>
    <cellStyle name="Total 5 2 3 6" xfId="48167" xr:uid="{00000000-0005-0000-0000-00002BBC0000}"/>
    <cellStyle name="Total 5 2 3 6 2" xfId="48168" xr:uid="{00000000-0005-0000-0000-00002CBC0000}"/>
    <cellStyle name="Total 5 2 3 6 2 2" xfId="48169" xr:uid="{00000000-0005-0000-0000-00002DBC0000}"/>
    <cellStyle name="Total 5 2 3 6 3" xfId="48170" xr:uid="{00000000-0005-0000-0000-00002EBC0000}"/>
    <cellStyle name="Total 5 2 3 7" xfId="48171" xr:uid="{00000000-0005-0000-0000-00002FBC0000}"/>
    <cellStyle name="Total 5 2 3 7 2" xfId="48172" xr:uid="{00000000-0005-0000-0000-000030BC0000}"/>
    <cellStyle name="Total 5 2 3 7 2 2" xfId="48173" xr:uid="{00000000-0005-0000-0000-000031BC0000}"/>
    <cellStyle name="Total 5 2 3 7 3" xfId="48174" xr:uid="{00000000-0005-0000-0000-000032BC0000}"/>
    <cellStyle name="Total 5 2 3 8" xfId="48175" xr:uid="{00000000-0005-0000-0000-000033BC0000}"/>
    <cellStyle name="Total 5 2 3 8 2" xfId="48176" xr:uid="{00000000-0005-0000-0000-000034BC0000}"/>
    <cellStyle name="Total 5 2 3 8 2 2" xfId="48177" xr:uid="{00000000-0005-0000-0000-000035BC0000}"/>
    <cellStyle name="Total 5 2 3 8 3" xfId="48178" xr:uid="{00000000-0005-0000-0000-000036BC0000}"/>
    <cellStyle name="Total 5 2 3 9" xfId="48179" xr:uid="{00000000-0005-0000-0000-000037BC0000}"/>
    <cellStyle name="Total 5 2 3 9 2" xfId="48180" xr:uid="{00000000-0005-0000-0000-000038BC0000}"/>
    <cellStyle name="Total 5 2 3 9 2 2" xfId="48181" xr:uid="{00000000-0005-0000-0000-000039BC0000}"/>
    <cellStyle name="Total 5 2 3 9 3" xfId="48182" xr:uid="{00000000-0005-0000-0000-00003ABC0000}"/>
    <cellStyle name="Total 5 2 4" xfId="48183" xr:uid="{00000000-0005-0000-0000-00003BBC0000}"/>
    <cellStyle name="Total 5 2 4 10" xfId="48184" xr:uid="{00000000-0005-0000-0000-00003CBC0000}"/>
    <cellStyle name="Total 5 2 4 10 2" xfId="48185" xr:uid="{00000000-0005-0000-0000-00003DBC0000}"/>
    <cellStyle name="Total 5 2 4 10 2 2" xfId="48186" xr:uid="{00000000-0005-0000-0000-00003EBC0000}"/>
    <cellStyle name="Total 5 2 4 10 3" xfId="48187" xr:uid="{00000000-0005-0000-0000-00003FBC0000}"/>
    <cellStyle name="Total 5 2 4 11" xfId="48188" xr:uid="{00000000-0005-0000-0000-000040BC0000}"/>
    <cellStyle name="Total 5 2 4 11 2" xfId="48189" xr:uid="{00000000-0005-0000-0000-000041BC0000}"/>
    <cellStyle name="Total 5 2 4 11 2 2" xfId="48190" xr:uid="{00000000-0005-0000-0000-000042BC0000}"/>
    <cellStyle name="Total 5 2 4 11 3" xfId="48191" xr:uid="{00000000-0005-0000-0000-000043BC0000}"/>
    <cellStyle name="Total 5 2 4 12" xfId="48192" xr:uid="{00000000-0005-0000-0000-000044BC0000}"/>
    <cellStyle name="Total 5 2 4 12 2" xfId="48193" xr:uid="{00000000-0005-0000-0000-000045BC0000}"/>
    <cellStyle name="Total 5 2 4 12 2 2" xfId="48194" xr:uid="{00000000-0005-0000-0000-000046BC0000}"/>
    <cellStyle name="Total 5 2 4 12 3" xfId="48195" xr:uid="{00000000-0005-0000-0000-000047BC0000}"/>
    <cellStyle name="Total 5 2 4 13" xfId="48196" xr:uid="{00000000-0005-0000-0000-000048BC0000}"/>
    <cellStyle name="Total 5 2 4 13 2" xfId="48197" xr:uid="{00000000-0005-0000-0000-000049BC0000}"/>
    <cellStyle name="Total 5 2 4 13 2 2" xfId="48198" xr:uid="{00000000-0005-0000-0000-00004ABC0000}"/>
    <cellStyle name="Total 5 2 4 13 3" xfId="48199" xr:uid="{00000000-0005-0000-0000-00004BBC0000}"/>
    <cellStyle name="Total 5 2 4 14" xfId="48200" xr:uid="{00000000-0005-0000-0000-00004CBC0000}"/>
    <cellStyle name="Total 5 2 4 14 2" xfId="48201" xr:uid="{00000000-0005-0000-0000-00004DBC0000}"/>
    <cellStyle name="Total 5 2 4 14 2 2" xfId="48202" xr:uid="{00000000-0005-0000-0000-00004EBC0000}"/>
    <cellStyle name="Total 5 2 4 14 3" xfId="48203" xr:uid="{00000000-0005-0000-0000-00004FBC0000}"/>
    <cellStyle name="Total 5 2 4 15" xfId="48204" xr:uid="{00000000-0005-0000-0000-000050BC0000}"/>
    <cellStyle name="Total 5 2 4 15 2" xfId="48205" xr:uid="{00000000-0005-0000-0000-000051BC0000}"/>
    <cellStyle name="Total 5 2 4 15 2 2" xfId="48206" xr:uid="{00000000-0005-0000-0000-000052BC0000}"/>
    <cellStyle name="Total 5 2 4 15 3" xfId="48207" xr:uid="{00000000-0005-0000-0000-000053BC0000}"/>
    <cellStyle name="Total 5 2 4 16" xfId="48208" xr:uid="{00000000-0005-0000-0000-000054BC0000}"/>
    <cellStyle name="Total 5 2 4 16 2" xfId="48209" xr:uid="{00000000-0005-0000-0000-000055BC0000}"/>
    <cellStyle name="Total 5 2 4 16 2 2" xfId="48210" xr:uid="{00000000-0005-0000-0000-000056BC0000}"/>
    <cellStyle name="Total 5 2 4 16 3" xfId="48211" xr:uid="{00000000-0005-0000-0000-000057BC0000}"/>
    <cellStyle name="Total 5 2 4 17" xfId="48212" xr:uid="{00000000-0005-0000-0000-000058BC0000}"/>
    <cellStyle name="Total 5 2 4 17 2" xfId="48213" xr:uid="{00000000-0005-0000-0000-000059BC0000}"/>
    <cellStyle name="Total 5 2 4 17 2 2" xfId="48214" xr:uid="{00000000-0005-0000-0000-00005ABC0000}"/>
    <cellStyle name="Total 5 2 4 17 3" xfId="48215" xr:uid="{00000000-0005-0000-0000-00005BBC0000}"/>
    <cellStyle name="Total 5 2 4 18" xfId="48216" xr:uid="{00000000-0005-0000-0000-00005CBC0000}"/>
    <cellStyle name="Total 5 2 4 18 2" xfId="48217" xr:uid="{00000000-0005-0000-0000-00005DBC0000}"/>
    <cellStyle name="Total 5 2 4 18 2 2" xfId="48218" xr:uid="{00000000-0005-0000-0000-00005EBC0000}"/>
    <cellStyle name="Total 5 2 4 18 3" xfId="48219" xr:uid="{00000000-0005-0000-0000-00005FBC0000}"/>
    <cellStyle name="Total 5 2 4 19" xfId="48220" xr:uid="{00000000-0005-0000-0000-000060BC0000}"/>
    <cellStyle name="Total 5 2 4 19 2" xfId="48221" xr:uid="{00000000-0005-0000-0000-000061BC0000}"/>
    <cellStyle name="Total 5 2 4 19 2 2" xfId="48222" xr:uid="{00000000-0005-0000-0000-000062BC0000}"/>
    <cellStyle name="Total 5 2 4 19 3" xfId="48223" xr:uid="{00000000-0005-0000-0000-000063BC0000}"/>
    <cellStyle name="Total 5 2 4 2" xfId="48224" xr:uid="{00000000-0005-0000-0000-000064BC0000}"/>
    <cellStyle name="Total 5 2 4 2 10" xfId="48225" xr:uid="{00000000-0005-0000-0000-000065BC0000}"/>
    <cellStyle name="Total 5 2 4 2 10 2" xfId="48226" xr:uid="{00000000-0005-0000-0000-000066BC0000}"/>
    <cellStyle name="Total 5 2 4 2 10 2 2" xfId="48227" xr:uid="{00000000-0005-0000-0000-000067BC0000}"/>
    <cellStyle name="Total 5 2 4 2 10 3" xfId="48228" xr:uid="{00000000-0005-0000-0000-000068BC0000}"/>
    <cellStyle name="Total 5 2 4 2 11" xfId="48229" xr:uid="{00000000-0005-0000-0000-000069BC0000}"/>
    <cellStyle name="Total 5 2 4 2 11 2" xfId="48230" xr:uid="{00000000-0005-0000-0000-00006ABC0000}"/>
    <cellStyle name="Total 5 2 4 2 11 2 2" xfId="48231" xr:uid="{00000000-0005-0000-0000-00006BBC0000}"/>
    <cellStyle name="Total 5 2 4 2 11 3" xfId="48232" xr:uid="{00000000-0005-0000-0000-00006CBC0000}"/>
    <cellStyle name="Total 5 2 4 2 12" xfId="48233" xr:uid="{00000000-0005-0000-0000-00006DBC0000}"/>
    <cellStyle name="Total 5 2 4 2 12 2" xfId="48234" xr:uid="{00000000-0005-0000-0000-00006EBC0000}"/>
    <cellStyle name="Total 5 2 4 2 12 2 2" xfId="48235" xr:uid="{00000000-0005-0000-0000-00006FBC0000}"/>
    <cellStyle name="Total 5 2 4 2 12 3" xfId="48236" xr:uid="{00000000-0005-0000-0000-000070BC0000}"/>
    <cellStyle name="Total 5 2 4 2 13" xfId="48237" xr:uid="{00000000-0005-0000-0000-000071BC0000}"/>
    <cellStyle name="Total 5 2 4 2 13 2" xfId="48238" xr:uid="{00000000-0005-0000-0000-000072BC0000}"/>
    <cellStyle name="Total 5 2 4 2 13 2 2" xfId="48239" xr:uid="{00000000-0005-0000-0000-000073BC0000}"/>
    <cellStyle name="Total 5 2 4 2 13 3" xfId="48240" xr:uid="{00000000-0005-0000-0000-000074BC0000}"/>
    <cellStyle name="Total 5 2 4 2 14" xfId="48241" xr:uid="{00000000-0005-0000-0000-000075BC0000}"/>
    <cellStyle name="Total 5 2 4 2 14 2" xfId="48242" xr:uid="{00000000-0005-0000-0000-000076BC0000}"/>
    <cellStyle name="Total 5 2 4 2 14 2 2" xfId="48243" xr:uid="{00000000-0005-0000-0000-000077BC0000}"/>
    <cellStyle name="Total 5 2 4 2 14 3" xfId="48244" xr:uid="{00000000-0005-0000-0000-000078BC0000}"/>
    <cellStyle name="Total 5 2 4 2 15" xfId="48245" xr:uid="{00000000-0005-0000-0000-000079BC0000}"/>
    <cellStyle name="Total 5 2 4 2 15 2" xfId="48246" xr:uid="{00000000-0005-0000-0000-00007ABC0000}"/>
    <cellStyle name="Total 5 2 4 2 15 2 2" xfId="48247" xr:uid="{00000000-0005-0000-0000-00007BBC0000}"/>
    <cellStyle name="Total 5 2 4 2 15 3" xfId="48248" xr:uid="{00000000-0005-0000-0000-00007CBC0000}"/>
    <cellStyle name="Total 5 2 4 2 16" xfId="48249" xr:uid="{00000000-0005-0000-0000-00007DBC0000}"/>
    <cellStyle name="Total 5 2 4 2 16 2" xfId="48250" xr:uid="{00000000-0005-0000-0000-00007EBC0000}"/>
    <cellStyle name="Total 5 2 4 2 16 2 2" xfId="48251" xr:uid="{00000000-0005-0000-0000-00007FBC0000}"/>
    <cellStyle name="Total 5 2 4 2 16 3" xfId="48252" xr:uid="{00000000-0005-0000-0000-000080BC0000}"/>
    <cellStyle name="Total 5 2 4 2 17" xfId="48253" xr:uid="{00000000-0005-0000-0000-000081BC0000}"/>
    <cellStyle name="Total 5 2 4 2 17 2" xfId="48254" xr:uid="{00000000-0005-0000-0000-000082BC0000}"/>
    <cellStyle name="Total 5 2 4 2 17 2 2" xfId="48255" xr:uid="{00000000-0005-0000-0000-000083BC0000}"/>
    <cellStyle name="Total 5 2 4 2 17 3" xfId="48256" xr:uid="{00000000-0005-0000-0000-000084BC0000}"/>
    <cellStyle name="Total 5 2 4 2 18" xfId="48257" xr:uid="{00000000-0005-0000-0000-000085BC0000}"/>
    <cellStyle name="Total 5 2 4 2 18 2" xfId="48258" xr:uid="{00000000-0005-0000-0000-000086BC0000}"/>
    <cellStyle name="Total 5 2 4 2 18 2 2" xfId="48259" xr:uid="{00000000-0005-0000-0000-000087BC0000}"/>
    <cellStyle name="Total 5 2 4 2 18 3" xfId="48260" xr:uid="{00000000-0005-0000-0000-000088BC0000}"/>
    <cellStyle name="Total 5 2 4 2 19" xfId="48261" xr:uid="{00000000-0005-0000-0000-000089BC0000}"/>
    <cellStyle name="Total 5 2 4 2 19 2" xfId="48262" xr:uid="{00000000-0005-0000-0000-00008ABC0000}"/>
    <cellStyle name="Total 5 2 4 2 19 2 2" xfId="48263" xr:uid="{00000000-0005-0000-0000-00008BBC0000}"/>
    <cellStyle name="Total 5 2 4 2 19 3" xfId="48264" xr:uid="{00000000-0005-0000-0000-00008CBC0000}"/>
    <cellStyle name="Total 5 2 4 2 2" xfId="48265" xr:uid="{00000000-0005-0000-0000-00008DBC0000}"/>
    <cellStyle name="Total 5 2 4 2 2 2" xfId="48266" xr:uid="{00000000-0005-0000-0000-00008EBC0000}"/>
    <cellStyle name="Total 5 2 4 2 2 2 2" xfId="48267" xr:uid="{00000000-0005-0000-0000-00008FBC0000}"/>
    <cellStyle name="Total 5 2 4 2 2 3" xfId="48268" xr:uid="{00000000-0005-0000-0000-000090BC0000}"/>
    <cellStyle name="Total 5 2 4 2 2 4" xfId="48269" xr:uid="{00000000-0005-0000-0000-000091BC0000}"/>
    <cellStyle name="Total 5 2 4 2 20" xfId="48270" xr:uid="{00000000-0005-0000-0000-000092BC0000}"/>
    <cellStyle name="Total 5 2 4 2 20 2" xfId="48271" xr:uid="{00000000-0005-0000-0000-000093BC0000}"/>
    <cellStyle name="Total 5 2 4 2 20 2 2" xfId="48272" xr:uid="{00000000-0005-0000-0000-000094BC0000}"/>
    <cellStyle name="Total 5 2 4 2 20 3" xfId="48273" xr:uid="{00000000-0005-0000-0000-000095BC0000}"/>
    <cellStyle name="Total 5 2 4 2 21" xfId="48274" xr:uid="{00000000-0005-0000-0000-000096BC0000}"/>
    <cellStyle name="Total 5 2 4 2 21 2" xfId="48275" xr:uid="{00000000-0005-0000-0000-000097BC0000}"/>
    <cellStyle name="Total 5 2 4 2 22" xfId="48276" xr:uid="{00000000-0005-0000-0000-000098BC0000}"/>
    <cellStyle name="Total 5 2 4 2 23" xfId="48277" xr:uid="{00000000-0005-0000-0000-000099BC0000}"/>
    <cellStyle name="Total 5 2 4 2 3" xfId="48278" xr:uid="{00000000-0005-0000-0000-00009ABC0000}"/>
    <cellStyle name="Total 5 2 4 2 3 2" xfId="48279" xr:uid="{00000000-0005-0000-0000-00009BBC0000}"/>
    <cellStyle name="Total 5 2 4 2 3 2 2" xfId="48280" xr:uid="{00000000-0005-0000-0000-00009CBC0000}"/>
    <cellStyle name="Total 5 2 4 2 3 3" xfId="48281" xr:uid="{00000000-0005-0000-0000-00009DBC0000}"/>
    <cellStyle name="Total 5 2 4 2 4" xfId="48282" xr:uid="{00000000-0005-0000-0000-00009EBC0000}"/>
    <cellStyle name="Total 5 2 4 2 4 2" xfId="48283" xr:uid="{00000000-0005-0000-0000-00009FBC0000}"/>
    <cellStyle name="Total 5 2 4 2 4 2 2" xfId="48284" xr:uid="{00000000-0005-0000-0000-0000A0BC0000}"/>
    <cellStyle name="Total 5 2 4 2 4 3" xfId="48285" xr:uid="{00000000-0005-0000-0000-0000A1BC0000}"/>
    <cellStyle name="Total 5 2 4 2 5" xfId="48286" xr:uid="{00000000-0005-0000-0000-0000A2BC0000}"/>
    <cellStyle name="Total 5 2 4 2 5 2" xfId="48287" xr:uid="{00000000-0005-0000-0000-0000A3BC0000}"/>
    <cellStyle name="Total 5 2 4 2 5 2 2" xfId="48288" xr:uid="{00000000-0005-0000-0000-0000A4BC0000}"/>
    <cellStyle name="Total 5 2 4 2 5 3" xfId="48289" xr:uid="{00000000-0005-0000-0000-0000A5BC0000}"/>
    <cellStyle name="Total 5 2 4 2 6" xfId="48290" xr:uid="{00000000-0005-0000-0000-0000A6BC0000}"/>
    <cellStyle name="Total 5 2 4 2 6 2" xfId="48291" xr:uid="{00000000-0005-0000-0000-0000A7BC0000}"/>
    <cellStyle name="Total 5 2 4 2 6 2 2" xfId="48292" xr:uid="{00000000-0005-0000-0000-0000A8BC0000}"/>
    <cellStyle name="Total 5 2 4 2 6 3" xfId="48293" xr:uid="{00000000-0005-0000-0000-0000A9BC0000}"/>
    <cellStyle name="Total 5 2 4 2 7" xfId="48294" xr:uid="{00000000-0005-0000-0000-0000AABC0000}"/>
    <cellStyle name="Total 5 2 4 2 7 2" xfId="48295" xr:uid="{00000000-0005-0000-0000-0000ABBC0000}"/>
    <cellStyle name="Total 5 2 4 2 7 2 2" xfId="48296" xr:uid="{00000000-0005-0000-0000-0000ACBC0000}"/>
    <cellStyle name="Total 5 2 4 2 7 3" xfId="48297" xr:uid="{00000000-0005-0000-0000-0000ADBC0000}"/>
    <cellStyle name="Total 5 2 4 2 8" xfId="48298" xr:uid="{00000000-0005-0000-0000-0000AEBC0000}"/>
    <cellStyle name="Total 5 2 4 2 8 2" xfId="48299" xr:uid="{00000000-0005-0000-0000-0000AFBC0000}"/>
    <cellStyle name="Total 5 2 4 2 8 2 2" xfId="48300" xr:uid="{00000000-0005-0000-0000-0000B0BC0000}"/>
    <cellStyle name="Total 5 2 4 2 8 3" xfId="48301" xr:uid="{00000000-0005-0000-0000-0000B1BC0000}"/>
    <cellStyle name="Total 5 2 4 2 9" xfId="48302" xr:uid="{00000000-0005-0000-0000-0000B2BC0000}"/>
    <cellStyle name="Total 5 2 4 2 9 2" xfId="48303" xr:uid="{00000000-0005-0000-0000-0000B3BC0000}"/>
    <cellStyle name="Total 5 2 4 2 9 2 2" xfId="48304" xr:uid="{00000000-0005-0000-0000-0000B4BC0000}"/>
    <cellStyle name="Total 5 2 4 2 9 3" xfId="48305" xr:uid="{00000000-0005-0000-0000-0000B5BC0000}"/>
    <cellStyle name="Total 5 2 4 20" xfId="48306" xr:uid="{00000000-0005-0000-0000-0000B6BC0000}"/>
    <cellStyle name="Total 5 2 4 20 2" xfId="48307" xr:uid="{00000000-0005-0000-0000-0000B7BC0000}"/>
    <cellStyle name="Total 5 2 4 20 2 2" xfId="48308" xr:uid="{00000000-0005-0000-0000-0000B8BC0000}"/>
    <cellStyle name="Total 5 2 4 20 3" xfId="48309" xr:uid="{00000000-0005-0000-0000-0000B9BC0000}"/>
    <cellStyle name="Total 5 2 4 21" xfId="48310" xr:uid="{00000000-0005-0000-0000-0000BABC0000}"/>
    <cellStyle name="Total 5 2 4 21 2" xfId="48311" xr:uid="{00000000-0005-0000-0000-0000BBBC0000}"/>
    <cellStyle name="Total 5 2 4 21 2 2" xfId="48312" xr:uid="{00000000-0005-0000-0000-0000BCBC0000}"/>
    <cellStyle name="Total 5 2 4 21 3" xfId="48313" xr:uid="{00000000-0005-0000-0000-0000BDBC0000}"/>
    <cellStyle name="Total 5 2 4 22" xfId="48314" xr:uid="{00000000-0005-0000-0000-0000BEBC0000}"/>
    <cellStyle name="Total 5 2 4 22 2" xfId="48315" xr:uid="{00000000-0005-0000-0000-0000BFBC0000}"/>
    <cellStyle name="Total 5 2 4 23" xfId="48316" xr:uid="{00000000-0005-0000-0000-0000C0BC0000}"/>
    <cellStyle name="Total 5 2 4 24" xfId="48317" xr:uid="{00000000-0005-0000-0000-0000C1BC0000}"/>
    <cellStyle name="Total 5 2 4 3" xfId="48318" xr:uid="{00000000-0005-0000-0000-0000C2BC0000}"/>
    <cellStyle name="Total 5 2 4 3 2" xfId="48319" xr:uid="{00000000-0005-0000-0000-0000C3BC0000}"/>
    <cellStyle name="Total 5 2 4 3 2 2" xfId="48320" xr:uid="{00000000-0005-0000-0000-0000C4BC0000}"/>
    <cellStyle name="Total 5 2 4 3 3" xfId="48321" xr:uid="{00000000-0005-0000-0000-0000C5BC0000}"/>
    <cellStyle name="Total 5 2 4 3 4" xfId="48322" xr:uid="{00000000-0005-0000-0000-0000C6BC0000}"/>
    <cellStyle name="Total 5 2 4 4" xfId="48323" xr:uid="{00000000-0005-0000-0000-0000C7BC0000}"/>
    <cellStyle name="Total 5 2 4 4 2" xfId="48324" xr:uid="{00000000-0005-0000-0000-0000C8BC0000}"/>
    <cellStyle name="Total 5 2 4 4 2 2" xfId="48325" xr:uid="{00000000-0005-0000-0000-0000C9BC0000}"/>
    <cellStyle name="Total 5 2 4 4 3" xfId="48326" xr:uid="{00000000-0005-0000-0000-0000CABC0000}"/>
    <cellStyle name="Total 5 2 4 4 4" xfId="48327" xr:uid="{00000000-0005-0000-0000-0000CBBC0000}"/>
    <cellStyle name="Total 5 2 4 5" xfId="48328" xr:uid="{00000000-0005-0000-0000-0000CCBC0000}"/>
    <cellStyle name="Total 5 2 4 5 2" xfId="48329" xr:uid="{00000000-0005-0000-0000-0000CDBC0000}"/>
    <cellStyle name="Total 5 2 4 5 2 2" xfId="48330" xr:uid="{00000000-0005-0000-0000-0000CEBC0000}"/>
    <cellStyle name="Total 5 2 4 5 3" xfId="48331" xr:uid="{00000000-0005-0000-0000-0000CFBC0000}"/>
    <cellStyle name="Total 5 2 4 6" xfId="48332" xr:uid="{00000000-0005-0000-0000-0000D0BC0000}"/>
    <cellStyle name="Total 5 2 4 6 2" xfId="48333" xr:uid="{00000000-0005-0000-0000-0000D1BC0000}"/>
    <cellStyle name="Total 5 2 4 6 2 2" xfId="48334" xr:uid="{00000000-0005-0000-0000-0000D2BC0000}"/>
    <cellStyle name="Total 5 2 4 6 3" xfId="48335" xr:uid="{00000000-0005-0000-0000-0000D3BC0000}"/>
    <cellStyle name="Total 5 2 4 7" xfId="48336" xr:uid="{00000000-0005-0000-0000-0000D4BC0000}"/>
    <cellStyle name="Total 5 2 4 7 2" xfId="48337" xr:uid="{00000000-0005-0000-0000-0000D5BC0000}"/>
    <cellStyle name="Total 5 2 4 7 2 2" xfId="48338" xr:uid="{00000000-0005-0000-0000-0000D6BC0000}"/>
    <cellStyle name="Total 5 2 4 7 3" xfId="48339" xr:uid="{00000000-0005-0000-0000-0000D7BC0000}"/>
    <cellStyle name="Total 5 2 4 8" xfId="48340" xr:uid="{00000000-0005-0000-0000-0000D8BC0000}"/>
    <cellStyle name="Total 5 2 4 8 2" xfId="48341" xr:uid="{00000000-0005-0000-0000-0000D9BC0000}"/>
    <cellStyle name="Total 5 2 4 8 2 2" xfId="48342" xr:uid="{00000000-0005-0000-0000-0000DABC0000}"/>
    <cellStyle name="Total 5 2 4 8 3" xfId="48343" xr:uid="{00000000-0005-0000-0000-0000DBBC0000}"/>
    <cellStyle name="Total 5 2 4 9" xfId="48344" xr:uid="{00000000-0005-0000-0000-0000DCBC0000}"/>
    <cellStyle name="Total 5 2 4 9 2" xfId="48345" xr:uid="{00000000-0005-0000-0000-0000DDBC0000}"/>
    <cellStyle name="Total 5 2 4 9 2 2" xfId="48346" xr:uid="{00000000-0005-0000-0000-0000DEBC0000}"/>
    <cellStyle name="Total 5 2 4 9 3" xfId="48347" xr:uid="{00000000-0005-0000-0000-0000DFBC0000}"/>
    <cellStyle name="Total 5 2 5" xfId="48348" xr:uid="{00000000-0005-0000-0000-0000E0BC0000}"/>
    <cellStyle name="Total 5 2 5 10" xfId="48349" xr:uid="{00000000-0005-0000-0000-0000E1BC0000}"/>
    <cellStyle name="Total 5 2 5 10 2" xfId="48350" xr:uid="{00000000-0005-0000-0000-0000E2BC0000}"/>
    <cellStyle name="Total 5 2 5 10 2 2" xfId="48351" xr:uid="{00000000-0005-0000-0000-0000E3BC0000}"/>
    <cellStyle name="Total 5 2 5 10 3" xfId="48352" xr:uid="{00000000-0005-0000-0000-0000E4BC0000}"/>
    <cellStyle name="Total 5 2 5 11" xfId="48353" xr:uid="{00000000-0005-0000-0000-0000E5BC0000}"/>
    <cellStyle name="Total 5 2 5 11 2" xfId="48354" xr:uid="{00000000-0005-0000-0000-0000E6BC0000}"/>
    <cellStyle name="Total 5 2 5 11 2 2" xfId="48355" xr:uid="{00000000-0005-0000-0000-0000E7BC0000}"/>
    <cellStyle name="Total 5 2 5 11 3" xfId="48356" xr:uid="{00000000-0005-0000-0000-0000E8BC0000}"/>
    <cellStyle name="Total 5 2 5 12" xfId="48357" xr:uid="{00000000-0005-0000-0000-0000E9BC0000}"/>
    <cellStyle name="Total 5 2 5 12 2" xfId="48358" xr:uid="{00000000-0005-0000-0000-0000EABC0000}"/>
    <cellStyle name="Total 5 2 5 12 2 2" xfId="48359" xr:uid="{00000000-0005-0000-0000-0000EBBC0000}"/>
    <cellStyle name="Total 5 2 5 12 3" xfId="48360" xr:uid="{00000000-0005-0000-0000-0000ECBC0000}"/>
    <cellStyle name="Total 5 2 5 13" xfId="48361" xr:uid="{00000000-0005-0000-0000-0000EDBC0000}"/>
    <cellStyle name="Total 5 2 5 13 2" xfId="48362" xr:uid="{00000000-0005-0000-0000-0000EEBC0000}"/>
    <cellStyle name="Total 5 2 5 13 2 2" xfId="48363" xr:uid="{00000000-0005-0000-0000-0000EFBC0000}"/>
    <cellStyle name="Total 5 2 5 13 3" xfId="48364" xr:uid="{00000000-0005-0000-0000-0000F0BC0000}"/>
    <cellStyle name="Total 5 2 5 14" xfId="48365" xr:uid="{00000000-0005-0000-0000-0000F1BC0000}"/>
    <cellStyle name="Total 5 2 5 14 2" xfId="48366" xr:uid="{00000000-0005-0000-0000-0000F2BC0000}"/>
    <cellStyle name="Total 5 2 5 14 2 2" xfId="48367" xr:uid="{00000000-0005-0000-0000-0000F3BC0000}"/>
    <cellStyle name="Total 5 2 5 14 3" xfId="48368" xr:uid="{00000000-0005-0000-0000-0000F4BC0000}"/>
    <cellStyle name="Total 5 2 5 15" xfId="48369" xr:uid="{00000000-0005-0000-0000-0000F5BC0000}"/>
    <cellStyle name="Total 5 2 5 15 2" xfId="48370" xr:uid="{00000000-0005-0000-0000-0000F6BC0000}"/>
    <cellStyle name="Total 5 2 5 15 2 2" xfId="48371" xr:uid="{00000000-0005-0000-0000-0000F7BC0000}"/>
    <cellStyle name="Total 5 2 5 15 3" xfId="48372" xr:uid="{00000000-0005-0000-0000-0000F8BC0000}"/>
    <cellStyle name="Total 5 2 5 16" xfId="48373" xr:uid="{00000000-0005-0000-0000-0000F9BC0000}"/>
    <cellStyle name="Total 5 2 5 16 2" xfId="48374" xr:uid="{00000000-0005-0000-0000-0000FABC0000}"/>
    <cellStyle name="Total 5 2 5 16 2 2" xfId="48375" xr:uid="{00000000-0005-0000-0000-0000FBBC0000}"/>
    <cellStyle name="Total 5 2 5 16 3" xfId="48376" xr:uid="{00000000-0005-0000-0000-0000FCBC0000}"/>
    <cellStyle name="Total 5 2 5 17" xfId="48377" xr:uid="{00000000-0005-0000-0000-0000FDBC0000}"/>
    <cellStyle name="Total 5 2 5 17 2" xfId="48378" xr:uid="{00000000-0005-0000-0000-0000FEBC0000}"/>
    <cellStyle name="Total 5 2 5 17 2 2" xfId="48379" xr:uid="{00000000-0005-0000-0000-0000FFBC0000}"/>
    <cellStyle name="Total 5 2 5 17 3" xfId="48380" xr:uid="{00000000-0005-0000-0000-000000BD0000}"/>
    <cellStyle name="Total 5 2 5 18" xfId="48381" xr:uid="{00000000-0005-0000-0000-000001BD0000}"/>
    <cellStyle name="Total 5 2 5 18 2" xfId="48382" xr:uid="{00000000-0005-0000-0000-000002BD0000}"/>
    <cellStyle name="Total 5 2 5 18 2 2" xfId="48383" xr:uid="{00000000-0005-0000-0000-000003BD0000}"/>
    <cellStyle name="Total 5 2 5 18 3" xfId="48384" xr:uid="{00000000-0005-0000-0000-000004BD0000}"/>
    <cellStyle name="Total 5 2 5 19" xfId="48385" xr:uid="{00000000-0005-0000-0000-000005BD0000}"/>
    <cellStyle name="Total 5 2 5 19 2" xfId="48386" xr:uid="{00000000-0005-0000-0000-000006BD0000}"/>
    <cellStyle name="Total 5 2 5 19 2 2" xfId="48387" xr:uid="{00000000-0005-0000-0000-000007BD0000}"/>
    <cellStyle name="Total 5 2 5 19 3" xfId="48388" xr:uid="{00000000-0005-0000-0000-000008BD0000}"/>
    <cellStyle name="Total 5 2 5 2" xfId="48389" xr:uid="{00000000-0005-0000-0000-000009BD0000}"/>
    <cellStyle name="Total 5 2 5 2 2" xfId="48390" xr:uid="{00000000-0005-0000-0000-00000ABD0000}"/>
    <cellStyle name="Total 5 2 5 2 2 2" xfId="48391" xr:uid="{00000000-0005-0000-0000-00000BBD0000}"/>
    <cellStyle name="Total 5 2 5 2 3" xfId="48392" xr:uid="{00000000-0005-0000-0000-00000CBD0000}"/>
    <cellStyle name="Total 5 2 5 2 4" xfId="48393" xr:uid="{00000000-0005-0000-0000-00000DBD0000}"/>
    <cellStyle name="Total 5 2 5 20" xfId="48394" xr:uid="{00000000-0005-0000-0000-00000EBD0000}"/>
    <cellStyle name="Total 5 2 5 20 2" xfId="48395" xr:uid="{00000000-0005-0000-0000-00000FBD0000}"/>
    <cellStyle name="Total 5 2 5 20 2 2" xfId="48396" xr:uid="{00000000-0005-0000-0000-000010BD0000}"/>
    <cellStyle name="Total 5 2 5 20 3" xfId="48397" xr:uid="{00000000-0005-0000-0000-000011BD0000}"/>
    <cellStyle name="Total 5 2 5 21" xfId="48398" xr:uid="{00000000-0005-0000-0000-000012BD0000}"/>
    <cellStyle name="Total 5 2 5 21 2" xfId="48399" xr:uid="{00000000-0005-0000-0000-000013BD0000}"/>
    <cellStyle name="Total 5 2 5 22" xfId="48400" xr:uid="{00000000-0005-0000-0000-000014BD0000}"/>
    <cellStyle name="Total 5 2 5 23" xfId="48401" xr:uid="{00000000-0005-0000-0000-000015BD0000}"/>
    <cellStyle name="Total 5 2 5 3" xfId="48402" xr:uid="{00000000-0005-0000-0000-000016BD0000}"/>
    <cellStyle name="Total 5 2 5 3 2" xfId="48403" xr:uid="{00000000-0005-0000-0000-000017BD0000}"/>
    <cellStyle name="Total 5 2 5 3 2 2" xfId="48404" xr:uid="{00000000-0005-0000-0000-000018BD0000}"/>
    <cellStyle name="Total 5 2 5 3 3" xfId="48405" xr:uid="{00000000-0005-0000-0000-000019BD0000}"/>
    <cellStyle name="Total 5 2 5 4" xfId="48406" xr:uid="{00000000-0005-0000-0000-00001ABD0000}"/>
    <cellStyle name="Total 5 2 5 4 2" xfId="48407" xr:uid="{00000000-0005-0000-0000-00001BBD0000}"/>
    <cellStyle name="Total 5 2 5 4 2 2" xfId="48408" xr:uid="{00000000-0005-0000-0000-00001CBD0000}"/>
    <cellStyle name="Total 5 2 5 4 3" xfId="48409" xr:uid="{00000000-0005-0000-0000-00001DBD0000}"/>
    <cellStyle name="Total 5 2 5 5" xfId="48410" xr:uid="{00000000-0005-0000-0000-00001EBD0000}"/>
    <cellStyle name="Total 5 2 5 5 2" xfId="48411" xr:uid="{00000000-0005-0000-0000-00001FBD0000}"/>
    <cellStyle name="Total 5 2 5 5 2 2" xfId="48412" xr:uid="{00000000-0005-0000-0000-000020BD0000}"/>
    <cellStyle name="Total 5 2 5 5 3" xfId="48413" xr:uid="{00000000-0005-0000-0000-000021BD0000}"/>
    <cellStyle name="Total 5 2 5 6" xfId="48414" xr:uid="{00000000-0005-0000-0000-000022BD0000}"/>
    <cellStyle name="Total 5 2 5 6 2" xfId="48415" xr:uid="{00000000-0005-0000-0000-000023BD0000}"/>
    <cellStyle name="Total 5 2 5 6 2 2" xfId="48416" xr:uid="{00000000-0005-0000-0000-000024BD0000}"/>
    <cellStyle name="Total 5 2 5 6 3" xfId="48417" xr:uid="{00000000-0005-0000-0000-000025BD0000}"/>
    <cellStyle name="Total 5 2 5 7" xfId="48418" xr:uid="{00000000-0005-0000-0000-000026BD0000}"/>
    <cellStyle name="Total 5 2 5 7 2" xfId="48419" xr:uid="{00000000-0005-0000-0000-000027BD0000}"/>
    <cellStyle name="Total 5 2 5 7 2 2" xfId="48420" xr:uid="{00000000-0005-0000-0000-000028BD0000}"/>
    <cellStyle name="Total 5 2 5 7 3" xfId="48421" xr:uid="{00000000-0005-0000-0000-000029BD0000}"/>
    <cellStyle name="Total 5 2 5 8" xfId="48422" xr:uid="{00000000-0005-0000-0000-00002ABD0000}"/>
    <cellStyle name="Total 5 2 5 8 2" xfId="48423" xr:uid="{00000000-0005-0000-0000-00002BBD0000}"/>
    <cellStyle name="Total 5 2 5 8 2 2" xfId="48424" xr:uid="{00000000-0005-0000-0000-00002CBD0000}"/>
    <cellStyle name="Total 5 2 5 8 3" xfId="48425" xr:uid="{00000000-0005-0000-0000-00002DBD0000}"/>
    <cellStyle name="Total 5 2 5 9" xfId="48426" xr:uid="{00000000-0005-0000-0000-00002EBD0000}"/>
    <cellStyle name="Total 5 2 5 9 2" xfId="48427" xr:uid="{00000000-0005-0000-0000-00002FBD0000}"/>
    <cellStyle name="Total 5 2 5 9 2 2" xfId="48428" xr:uid="{00000000-0005-0000-0000-000030BD0000}"/>
    <cellStyle name="Total 5 2 5 9 3" xfId="48429" xr:uid="{00000000-0005-0000-0000-000031BD0000}"/>
    <cellStyle name="Total 5 2 6" xfId="48430" xr:uid="{00000000-0005-0000-0000-000032BD0000}"/>
    <cellStyle name="Total 5 2 6 2" xfId="48431" xr:uid="{00000000-0005-0000-0000-000033BD0000}"/>
    <cellStyle name="Total 5 2 6 2 2" xfId="48432" xr:uid="{00000000-0005-0000-0000-000034BD0000}"/>
    <cellStyle name="Total 5 2 6 3" xfId="48433" xr:uid="{00000000-0005-0000-0000-000035BD0000}"/>
    <cellStyle name="Total 5 2 6 4" xfId="48434" xr:uid="{00000000-0005-0000-0000-000036BD0000}"/>
    <cellStyle name="Total 5 2 7" xfId="48435" xr:uid="{00000000-0005-0000-0000-000037BD0000}"/>
    <cellStyle name="Total 5 2 7 2" xfId="48436" xr:uid="{00000000-0005-0000-0000-000038BD0000}"/>
    <cellStyle name="Total 5 2 7 2 2" xfId="48437" xr:uid="{00000000-0005-0000-0000-000039BD0000}"/>
    <cellStyle name="Total 5 2 7 3" xfId="48438" xr:uid="{00000000-0005-0000-0000-00003ABD0000}"/>
    <cellStyle name="Total 5 2 8" xfId="48439" xr:uid="{00000000-0005-0000-0000-00003BBD0000}"/>
    <cellStyle name="Total 5 2 8 2" xfId="48440" xr:uid="{00000000-0005-0000-0000-00003CBD0000}"/>
    <cellStyle name="Total 5 2 8 2 2" xfId="48441" xr:uid="{00000000-0005-0000-0000-00003DBD0000}"/>
    <cellStyle name="Total 5 2 8 3" xfId="48442" xr:uid="{00000000-0005-0000-0000-00003EBD0000}"/>
    <cellStyle name="Total 5 2 9" xfId="48443" xr:uid="{00000000-0005-0000-0000-00003FBD0000}"/>
    <cellStyle name="Total 5 2 9 2" xfId="48444" xr:uid="{00000000-0005-0000-0000-000040BD0000}"/>
    <cellStyle name="Total 5 2 9 2 2" xfId="48445" xr:uid="{00000000-0005-0000-0000-000041BD0000}"/>
    <cellStyle name="Total 5 2 9 3" xfId="48446" xr:uid="{00000000-0005-0000-0000-000042BD0000}"/>
    <cellStyle name="Total 5 20" xfId="48447" xr:uid="{00000000-0005-0000-0000-000043BD0000}"/>
    <cellStyle name="Total 5 20 2" xfId="48448" xr:uid="{00000000-0005-0000-0000-000044BD0000}"/>
    <cellStyle name="Total 5 20 2 2" xfId="48449" xr:uid="{00000000-0005-0000-0000-000045BD0000}"/>
    <cellStyle name="Total 5 20 3" xfId="48450" xr:uid="{00000000-0005-0000-0000-000046BD0000}"/>
    <cellStyle name="Total 5 21" xfId="48451" xr:uid="{00000000-0005-0000-0000-000047BD0000}"/>
    <cellStyle name="Total 5 21 2" xfId="48452" xr:uid="{00000000-0005-0000-0000-000048BD0000}"/>
    <cellStyle name="Total 5 21 2 2" xfId="48453" xr:uid="{00000000-0005-0000-0000-000049BD0000}"/>
    <cellStyle name="Total 5 21 3" xfId="48454" xr:uid="{00000000-0005-0000-0000-00004ABD0000}"/>
    <cellStyle name="Total 5 22" xfId="48455" xr:uid="{00000000-0005-0000-0000-00004BBD0000}"/>
    <cellStyle name="Total 5 22 2" xfId="48456" xr:uid="{00000000-0005-0000-0000-00004CBD0000}"/>
    <cellStyle name="Total 5 23" xfId="48457" xr:uid="{00000000-0005-0000-0000-00004DBD0000}"/>
    <cellStyle name="Total 5 24" xfId="48458" xr:uid="{00000000-0005-0000-0000-00004EBD0000}"/>
    <cellStyle name="Total 5 25" xfId="48459" xr:uid="{00000000-0005-0000-0000-00004FBD0000}"/>
    <cellStyle name="Total 5 26" xfId="48460" xr:uid="{00000000-0005-0000-0000-000050BD0000}"/>
    <cellStyle name="Total 5 27" xfId="48461" xr:uid="{00000000-0005-0000-0000-000051BD0000}"/>
    <cellStyle name="Total 5 3" xfId="48462" xr:uid="{00000000-0005-0000-0000-000052BD0000}"/>
    <cellStyle name="Total 5 3 10" xfId="48463" xr:uid="{00000000-0005-0000-0000-000053BD0000}"/>
    <cellStyle name="Total 5 3 10 2" xfId="48464" xr:uid="{00000000-0005-0000-0000-000054BD0000}"/>
    <cellStyle name="Total 5 3 10 2 2" xfId="48465" xr:uid="{00000000-0005-0000-0000-000055BD0000}"/>
    <cellStyle name="Total 5 3 10 3" xfId="48466" xr:uid="{00000000-0005-0000-0000-000056BD0000}"/>
    <cellStyle name="Total 5 3 11" xfId="48467" xr:uid="{00000000-0005-0000-0000-000057BD0000}"/>
    <cellStyle name="Total 5 3 11 2" xfId="48468" xr:uid="{00000000-0005-0000-0000-000058BD0000}"/>
    <cellStyle name="Total 5 3 11 2 2" xfId="48469" xr:uid="{00000000-0005-0000-0000-000059BD0000}"/>
    <cellStyle name="Total 5 3 11 3" xfId="48470" xr:uid="{00000000-0005-0000-0000-00005ABD0000}"/>
    <cellStyle name="Total 5 3 12" xfId="48471" xr:uid="{00000000-0005-0000-0000-00005BBD0000}"/>
    <cellStyle name="Total 5 3 12 2" xfId="48472" xr:uid="{00000000-0005-0000-0000-00005CBD0000}"/>
    <cellStyle name="Total 5 3 12 2 2" xfId="48473" xr:uid="{00000000-0005-0000-0000-00005DBD0000}"/>
    <cellStyle name="Total 5 3 12 3" xfId="48474" xr:uid="{00000000-0005-0000-0000-00005EBD0000}"/>
    <cellStyle name="Total 5 3 13" xfId="48475" xr:uid="{00000000-0005-0000-0000-00005FBD0000}"/>
    <cellStyle name="Total 5 3 13 2" xfId="48476" xr:uid="{00000000-0005-0000-0000-000060BD0000}"/>
    <cellStyle name="Total 5 3 13 2 2" xfId="48477" xr:uid="{00000000-0005-0000-0000-000061BD0000}"/>
    <cellStyle name="Total 5 3 13 3" xfId="48478" xr:uid="{00000000-0005-0000-0000-000062BD0000}"/>
    <cellStyle name="Total 5 3 14" xfId="48479" xr:uid="{00000000-0005-0000-0000-000063BD0000}"/>
    <cellStyle name="Total 5 3 14 2" xfId="48480" xr:uid="{00000000-0005-0000-0000-000064BD0000}"/>
    <cellStyle name="Total 5 3 14 2 2" xfId="48481" xr:uid="{00000000-0005-0000-0000-000065BD0000}"/>
    <cellStyle name="Total 5 3 14 3" xfId="48482" xr:uid="{00000000-0005-0000-0000-000066BD0000}"/>
    <cellStyle name="Total 5 3 15" xfId="48483" xr:uid="{00000000-0005-0000-0000-000067BD0000}"/>
    <cellStyle name="Total 5 3 15 2" xfId="48484" xr:uid="{00000000-0005-0000-0000-000068BD0000}"/>
    <cellStyle name="Total 5 3 15 2 2" xfId="48485" xr:uid="{00000000-0005-0000-0000-000069BD0000}"/>
    <cellStyle name="Total 5 3 15 3" xfId="48486" xr:uid="{00000000-0005-0000-0000-00006ABD0000}"/>
    <cellStyle name="Total 5 3 16" xfId="48487" xr:uid="{00000000-0005-0000-0000-00006BBD0000}"/>
    <cellStyle name="Total 5 3 16 2" xfId="48488" xr:uid="{00000000-0005-0000-0000-00006CBD0000}"/>
    <cellStyle name="Total 5 3 16 2 2" xfId="48489" xr:uid="{00000000-0005-0000-0000-00006DBD0000}"/>
    <cellStyle name="Total 5 3 16 3" xfId="48490" xr:uid="{00000000-0005-0000-0000-00006EBD0000}"/>
    <cellStyle name="Total 5 3 17" xfId="48491" xr:uid="{00000000-0005-0000-0000-00006FBD0000}"/>
    <cellStyle name="Total 5 3 17 2" xfId="48492" xr:uid="{00000000-0005-0000-0000-000070BD0000}"/>
    <cellStyle name="Total 5 3 17 2 2" xfId="48493" xr:uid="{00000000-0005-0000-0000-000071BD0000}"/>
    <cellStyle name="Total 5 3 17 3" xfId="48494" xr:uid="{00000000-0005-0000-0000-000072BD0000}"/>
    <cellStyle name="Total 5 3 18" xfId="48495" xr:uid="{00000000-0005-0000-0000-000073BD0000}"/>
    <cellStyle name="Total 5 3 18 2" xfId="48496" xr:uid="{00000000-0005-0000-0000-000074BD0000}"/>
    <cellStyle name="Total 5 3 19" xfId="48497" xr:uid="{00000000-0005-0000-0000-000075BD0000}"/>
    <cellStyle name="Total 5 3 2" xfId="48498" xr:uid="{00000000-0005-0000-0000-000076BD0000}"/>
    <cellStyle name="Total 5 3 2 10" xfId="48499" xr:uid="{00000000-0005-0000-0000-000077BD0000}"/>
    <cellStyle name="Total 5 3 2 10 2" xfId="48500" xr:uid="{00000000-0005-0000-0000-000078BD0000}"/>
    <cellStyle name="Total 5 3 2 10 2 2" xfId="48501" xr:uid="{00000000-0005-0000-0000-000079BD0000}"/>
    <cellStyle name="Total 5 3 2 10 3" xfId="48502" xr:uid="{00000000-0005-0000-0000-00007ABD0000}"/>
    <cellStyle name="Total 5 3 2 11" xfId="48503" xr:uid="{00000000-0005-0000-0000-00007BBD0000}"/>
    <cellStyle name="Total 5 3 2 11 2" xfId="48504" xr:uid="{00000000-0005-0000-0000-00007CBD0000}"/>
    <cellStyle name="Total 5 3 2 11 2 2" xfId="48505" xr:uid="{00000000-0005-0000-0000-00007DBD0000}"/>
    <cellStyle name="Total 5 3 2 11 3" xfId="48506" xr:uid="{00000000-0005-0000-0000-00007EBD0000}"/>
    <cellStyle name="Total 5 3 2 12" xfId="48507" xr:uid="{00000000-0005-0000-0000-00007FBD0000}"/>
    <cellStyle name="Total 5 3 2 12 2" xfId="48508" xr:uid="{00000000-0005-0000-0000-000080BD0000}"/>
    <cellStyle name="Total 5 3 2 12 2 2" xfId="48509" xr:uid="{00000000-0005-0000-0000-000081BD0000}"/>
    <cellStyle name="Total 5 3 2 12 3" xfId="48510" xr:uid="{00000000-0005-0000-0000-000082BD0000}"/>
    <cellStyle name="Total 5 3 2 13" xfId="48511" xr:uid="{00000000-0005-0000-0000-000083BD0000}"/>
    <cellStyle name="Total 5 3 2 13 2" xfId="48512" xr:uid="{00000000-0005-0000-0000-000084BD0000}"/>
    <cellStyle name="Total 5 3 2 13 2 2" xfId="48513" xr:uid="{00000000-0005-0000-0000-000085BD0000}"/>
    <cellStyle name="Total 5 3 2 13 3" xfId="48514" xr:uid="{00000000-0005-0000-0000-000086BD0000}"/>
    <cellStyle name="Total 5 3 2 14" xfId="48515" xr:uid="{00000000-0005-0000-0000-000087BD0000}"/>
    <cellStyle name="Total 5 3 2 14 2" xfId="48516" xr:uid="{00000000-0005-0000-0000-000088BD0000}"/>
    <cellStyle name="Total 5 3 2 14 2 2" xfId="48517" xr:uid="{00000000-0005-0000-0000-000089BD0000}"/>
    <cellStyle name="Total 5 3 2 14 3" xfId="48518" xr:uid="{00000000-0005-0000-0000-00008ABD0000}"/>
    <cellStyle name="Total 5 3 2 15" xfId="48519" xr:uid="{00000000-0005-0000-0000-00008BBD0000}"/>
    <cellStyle name="Total 5 3 2 15 2" xfId="48520" xr:uid="{00000000-0005-0000-0000-00008CBD0000}"/>
    <cellStyle name="Total 5 3 2 15 2 2" xfId="48521" xr:uid="{00000000-0005-0000-0000-00008DBD0000}"/>
    <cellStyle name="Total 5 3 2 15 3" xfId="48522" xr:uid="{00000000-0005-0000-0000-00008EBD0000}"/>
    <cellStyle name="Total 5 3 2 16" xfId="48523" xr:uid="{00000000-0005-0000-0000-00008FBD0000}"/>
    <cellStyle name="Total 5 3 2 16 2" xfId="48524" xr:uid="{00000000-0005-0000-0000-000090BD0000}"/>
    <cellStyle name="Total 5 3 2 16 2 2" xfId="48525" xr:uid="{00000000-0005-0000-0000-000091BD0000}"/>
    <cellStyle name="Total 5 3 2 16 3" xfId="48526" xr:uid="{00000000-0005-0000-0000-000092BD0000}"/>
    <cellStyle name="Total 5 3 2 17" xfId="48527" xr:uid="{00000000-0005-0000-0000-000093BD0000}"/>
    <cellStyle name="Total 5 3 2 17 2" xfId="48528" xr:uid="{00000000-0005-0000-0000-000094BD0000}"/>
    <cellStyle name="Total 5 3 2 17 2 2" xfId="48529" xr:uid="{00000000-0005-0000-0000-000095BD0000}"/>
    <cellStyle name="Total 5 3 2 17 3" xfId="48530" xr:uid="{00000000-0005-0000-0000-000096BD0000}"/>
    <cellStyle name="Total 5 3 2 18" xfId="48531" xr:uid="{00000000-0005-0000-0000-000097BD0000}"/>
    <cellStyle name="Total 5 3 2 18 2" xfId="48532" xr:uid="{00000000-0005-0000-0000-000098BD0000}"/>
    <cellStyle name="Total 5 3 2 18 2 2" xfId="48533" xr:uid="{00000000-0005-0000-0000-000099BD0000}"/>
    <cellStyle name="Total 5 3 2 18 3" xfId="48534" xr:uid="{00000000-0005-0000-0000-00009ABD0000}"/>
    <cellStyle name="Total 5 3 2 19" xfId="48535" xr:uid="{00000000-0005-0000-0000-00009BBD0000}"/>
    <cellStyle name="Total 5 3 2 19 2" xfId="48536" xr:uid="{00000000-0005-0000-0000-00009CBD0000}"/>
    <cellStyle name="Total 5 3 2 19 2 2" xfId="48537" xr:uid="{00000000-0005-0000-0000-00009DBD0000}"/>
    <cellStyle name="Total 5 3 2 19 3" xfId="48538" xr:uid="{00000000-0005-0000-0000-00009EBD0000}"/>
    <cellStyle name="Total 5 3 2 2" xfId="48539" xr:uid="{00000000-0005-0000-0000-00009FBD0000}"/>
    <cellStyle name="Total 5 3 2 2 2" xfId="48540" xr:uid="{00000000-0005-0000-0000-0000A0BD0000}"/>
    <cellStyle name="Total 5 3 2 2 2 2" xfId="48541" xr:uid="{00000000-0005-0000-0000-0000A1BD0000}"/>
    <cellStyle name="Total 5 3 2 2 2 2 2" xfId="48542" xr:uid="{00000000-0005-0000-0000-0000A2BD0000}"/>
    <cellStyle name="Total 5 3 2 2 2 3" xfId="48543" xr:uid="{00000000-0005-0000-0000-0000A3BD0000}"/>
    <cellStyle name="Total 5 3 2 2 2 4" xfId="48544" xr:uid="{00000000-0005-0000-0000-0000A4BD0000}"/>
    <cellStyle name="Total 5 3 2 2 3" xfId="48545" xr:uid="{00000000-0005-0000-0000-0000A5BD0000}"/>
    <cellStyle name="Total 5 3 2 2 3 2" xfId="48546" xr:uid="{00000000-0005-0000-0000-0000A6BD0000}"/>
    <cellStyle name="Total 5 3 2 2 4" xfId="48547" xr:uid="{00000000-0005-0000-0000-0000A7BD0000}"/>
    <cellStyle name="Total 5 3 2 2 5" xfId="48548" xr:uid="{00000000-0005-0000-0000-0000A8BD0000}"/>
    <cellStyle name="Total 5 3 2 20" xfId="48549" xr:uid="{00000000-0005-0000-0000-0000A9BD0000}"/>
    <cellStyle name="Total 5 3 2 20 2" xfId="48550" xr:uid="{00000000-0005-0000-0000-0000AABD0000}"/>
    <cellStyle name="Total 5 3 2 20 2 2" xfId="48551" xr:uid="{00000000-0005-0000-0000-0000ABBD0000}"/>
    <cellStyle name="Total 5 3 2 20 3" xfId="48552" xr:uid="{00000000-0005-0000-0000-0000ACBD0000}"/>
    <cellStyle name="Total 5 3 2 21" xfId="48553" xr:uid="{00000000-0005-0000-0000-0000ADBD0000}"/>
    <cellStyle name="Total 5 3 2 21 2" xfId="48554" xr:uid="{00000000-0005-0000-0000-0000AEBD0000}"/>
    <cellStyle name="Total 5 3 2 22" xfId="48555" xr:uid="{00000000-0005-0000-0000-0000AFBD0000}"/>
    <cellStyle name="Total 5 3 2 23" xfId="48556" xr:uid="{00000000-0005-0000-0000-0000B0BD0000}"/>
    <cellStyle name="Total 5 3 2 3" xfId="48557" xr:uid="{00000000-0005-0000-0000-0000B1BD0000}"/>
    <cellStyle name="Total 5 3 2 3 2" xfId="48558" xr:uid="{00000000-0005-0000-0000-0000B2BD0000}"/>
    <cellStyle name="Total 5 3 2 3 2 2" xfId="48559" xr:uid="{00000000-0005-0000-0000-0000B3BD0000}"/>
    <cellStyle name="Total 5 3 2 3 2 3" xfId="48560" xr:uid="{00000000-0005-0000-0000-0000B4BD0000}"/>
    <cellStyle name="Total 5 3 2 3 3" xfId="48561" xr:uid="{00000000-0005-0000-0000-0000B5BD0000}"/>
    <cellStyle name="Total 5 3 2 3 3 2" xfId="48562" xr:uid="{00000000-0005-0000-0000-0000B6BD0000}"/>
    <cellStyle name="Total 5 3 2 3 4" xfId="48563" xr:uid="{00000000-0005-0000-0000-0000B7BD0000}"/>
    <cellStyle name="Total 5 3 2 4" xfId="48564" xr:uid="{00000000-0005-0000-0000-0000B8BD0000}"/>
    <cellStyle name="Total 5 3 2 4 2" xfId="48565" xr:uid="{00000000-0005-0000-0000-0000B9BD0000}"/>
    <cellStyle name="Total 5 3 2 4 2 2" xfId="48566" xr:uid="{00000000-0005-0000-0000-0000BABD0000}"/>
    <cellStyle name="Total 5 3 2 4 3" xfId="48567" xr:uid="{00000000-0005-0000-0000-0000BBBD0000}"/>
    <cellStyle name="Total 5 3 2 4 4" xfId="48568" xr:uid="{00000000-0005-0000-0000-0000BCBD0000}"/>
    <cellStyle name="Total 5 3 2 5" xfId="48569" xr:uid="{00000000-0005-0000-0000-0000BDBD0000}"/>
    <cellStyle name="Total 5 3 2 5 2" xfId="48570" xr:uid="{00000000-0005-0000-0000-0000BEBD0000}"/>
    <cellStyle name="Total 5 3 2 5 2 2" xfId="48571" xr:uid="{00000000-0005-0000-0000-0000BFBD0000}"/>
    <cellStyle name="Total 5 3 2 5 3" xfId="48572" xr:uid="{00000000-0005-0000-0000-0000C0BD0000}"/>
    <cellStyle name="Total 5 3 2 5 4" xfId="48573" xr:uid="{00000000-0005-0000-0000-0000C1BD0000}"/>
    <cellStyle name="Total 5 3 2 6" xfId="48574" xr:uid="{00000000-0005-0000-0000-0000C2BD0000}"/>
    <cellStyle name="Total 5 3 2 6 2" xfId="48575" xr:uid="{00000000-0005-0000-0000-0000C3BD0000}"/>
    <cellStyle name="Total 5 3 2 6 2 2" xfId="48576" xr:uid="{00000000-0005-0000-0000-0000C4BD0000}"/>
    <cellStyle name="Total 5 3 2 6 3" xfId="48577" xr:uid="{00000000-0005-0000-0000-0000C5BD0000}"/>
    <cellStyle name="Total 5 3 2 7" xfId="48578" xr:uid="{00000000-0005-0000-0000-0000C6BD0000}"/>
    <cellStyle name="Total 5 3 2 7 2" xfId="48579" xr:uid="{00000000-0005-0000-0000-0000C7BD0000}"/>
    <cellStyle name="Total 5 3 2 7 2 2" xfId="48580" xr:uid="{00000000-0005-0000-0000-0000C8BD0000}"/>
    <cellStyle name="Total 5 3 2 7 3" xfId="48581" xr:uid="{00000000-0005-0000-0000-0000C9BD0000}"/>
    <cellStyle name="Total 5 3 2 8" xfId="48582" xr:uid="{00000000-0005-0000-0000-0000CABD0000}"/>
    <cellStyle name="Total 5 3 2 8 2" xfId="48583" xr:uid="{00000000-0005-0000-0000-0000CBBD0000}"/>
    <cellStyle name="Total 5 3 2 8 2 2" xfId="48584" xr:uid="{00000000-0005-0000-0000-0000CCBD0000}"/>
    <cellStyle name="Total 5 3 2 8 3" xfId="48585" xr:uid="{00000000-0005-0000-0000-0000CDBD0000}"/>
    <cellStyle name="Total 5 3 2 9" xfId="48586" xr:uid="{00000000-0005-0000-0000-0000CEBD0000}"/>
    <cellStyle name="Total 5 3 2 9 2" xfId="48587" xr:uid="{00000000-0005-0000-0000-0000CFBD0000}"/>
    <cellStyle name="Total 5 3 2 9 2 2" xfId="48588" xr:uid="{00000000-0005-0000-0000-0000D0BD0000}"/>
    <cellStyle name="Total 5 3 2 9 3" xfId="48589" xr:uid="{00000000-0005-0000-0000-0000D1BD0000}"/>
    <cellStyle name="Total 5 3 20" xfId="48590" xr:uid="{00000000-0005-0000-0000-0000D2BD0000}"/>
    <cellStyle name="Total 5 3 3" xfId="48591" xr:uid="{00000000-0005-0000-0000-0000D3BD0000}"/>
    <cellStyle name="Total 5 3 3 2" xfId="48592" xr:uid="{00000000-0005-0000-0000-0000D4BD0000}"/>
    <cellStyle name="Total 5 3 3 2 2" xfId="48593" xr:uid="{00000000-0005-0000-0000-0000D5BD0000}"/>
    <cellStyle name="Total 5 3 3 2 2 2" xfId="48594" xr:uid="{00000000-0005-0000-0000-0000D6BD0000}"/>
    <cellStyle name="Total 5 3 3 2 3" xfId="48595" xr:uid="{00000000-0005-0000-0000-0000D7BD0000}"/>
    <cellStyle name="Total 5 3 3 2 4" xfId="48596" xr:uid="{00000000-0005-0000-0000-0000D8BD0000}"/>
    <cellStyle name="Total 5 3 3 3" xfId="48597" xr:uid="{00000000-0005-0000-0000-0000D9BD0000}"/>
    <cellStyle name="Total 5 3 3 3 2" xfId="48598" xr:uid="{00000000-0005-0000-0000-0000DABD0000}"/>
    <cellStyle name="Total 5 3 3 4" xfId="48599" xr:uid="{00000000-0005-0000-0000-0000DBBD0000}"/>
    <cellStyle name="Total 5 3 3 5" xfId="48600" xr:uid="{00000000-0005-0000-0000-0000DCBD0000}"/>
    <cellStyle name="Total 5 3 4" xfId="48601" xr:uid="{00000000-0005-0000-0000-0000DDBD0000}"/>
    <cellStyle name="Total 5 3 4 2" xfId="48602" xr:uid="{00000000-0005-0000-0000-0000DEBD0000}"/>
    <cellStyle name="Total 5 3 4 2 2" xfId="48603" xr:uid="{00000000-0005-0000-0000-0000DFBD0000}"/>
    <cellStyle name="Total 5 3 4 2 3" xfId="48604" xr:uid="{00000000-0005-0000-0000-0000E0BD0000}"/>
    <cellStyle name="Total 5 3 4 3" xfId="48605" xr:uid="{00000000-0005-0000-0000-0000E1BD0000}"/>
    <cellStyle name="Total 5 3 4 3 2" xfId="48606" xr:uid="{00000000-0005-0000-0000-0000E2BD0000}"/>
    <cellStyle name="Total 5 3 4 4" xfId="48607" xr:uid="{00000000-0005-0000-0000-0000E3BD0000}"/>
    <cellStyle name="Total 5 3 5" xfId="48608" xr:uid="{00000000-0005-0000-0000-0000E4BD0000}"/>
    <cellStyle name="Total 5 3 5 2" xfId="48609" xr:uid="{00000000-0005-0000-0000-0000E5BD0000}"/>
    <cellStyle name="Total 5 3 5 2 2" xfId="48610" xr:uid="{00000000-0005-0000-0000-0000E6BD0000}"/>
    <cellStyle name="Total 5 3 5 2 3" xfId="48611" xr:uid="{00000000-0005-0000-0000-0000E7BD0000}"/>
    <cellStyle name="Total 5 3 5 3" xfId="48612" xr:uid="{00000000-0005-0000-0000-0000E8BD0000}"/>
    <cellStyle name="Total 5 3 5 4" xfId="48613" xr:uid="{00000000-0005-0000-0000-0000E9BD0000}"/>
    <cellStyle name="Total 5 3 6" xfId="48614" xr:uid="{00000000-0005-0000-0000-0000EABD0000}"/>
    <cellStyle name="Total 5 3 6 2" xfId="48615" xr:uid="{00000000-0005-0000-0000-0000EBBD0000}"/>
    <cellStyle name="Total 5 3 6 2 2" xfId="48616" xr:uid="{00000000-0005-0000-0000-0000ECBD0000}"/>
    <cellStyle name="Total 5 3 6 3" xfId="48617" xr:uid="{00000000-0005-0000-0000-0000EDBD0000}"/>
    <cellStyle name="Total 5 3 6 4" xfId="48618" xr:uid="{00000000-0005-0000-0000-0000EEBD0000}"/>
    <cellStyle name="Total 5 3 7" xfId="48619" xr:uid="{00000000-0005-0000-0000-0000EFBD0000}"/>
    <cellStyle name="Total 5 3 7 2" xfId="48620" xr:uid="{00000000-0005-0000-0000-0000F0BD0000}"/>
    <cellStyle name="Total 5 3 7 2 2" xfId="48621" xr:uid="{00000000-0005-0000-0000-0000F1BD0000}"/>
    <cellStyle name="Total 5 3 7 3" xfId="48622" xr:uid="{00000000-0005-0000-0000-0000F2BD0000}"/>
    <cellStyle name="Total 5 3 8" xfId="48623" xr:uid="{00000000-0005-0000-0000-0000F3BD0000}"/>
    <cellStyle name="Total 5 3 8 2" xfId="48624" xr:uid="{00000000-0005-0000-0000-0000F4BD0000}"/>
    <cellStyle name="Total 5 3 8 2 2" xfId="48625" xr:uid="{00000000-0005-0000-0000-0000F5BD0000}"/>
    <cellStyle name="Total 5 3 8 3" xfId="48626" xr:uid="{00000000-0005-0000-0000-0000F6BD0000}"/>
    <cellStyle name="Total 5 3 9" xfId="48627" xr:uid="{00000000-0005-0000-0000-0000F7BD0000}"/>
    <cellStyle name="Total 5 3 9 2" xfId="48628" xr:uid="{00000000-0005-0000-0000-0000F8BD0000}"/>
    <cellStyle name="Total 5 3 9 2 2" xfId="48629" xr:uid="{00000000-0005-0000-0000-0000F9BD0000}"/>
    <cellStyle name="Total 5 3 9 3" xfId="48630" xr:uid="{00000000-0005-0000-0000-0000FABD0000}"/>
    <cellStyle name="Total 5 4" xfId="48631" xr:uid="{00000000-0005-0000-0000-0000FBBD0000}"/>
    <cellStyle name="Total 5 4 10" xfId="48632" xr:uid="{00000000-0005-0000-0000-0000FCBD0000}"/>
    <cellStyle name="Total 5 4 10 2" xfId="48633" xr:uid="{00000000-0005-0000-0000-0000FDBD0000}"/>
    <cellStyle name="Total 5 4 10 2 2" xfId="48634" xr:uid="{00000000-0005-0000-0000-0000FEBD0000}"/>
    <cellStyle name="Total 5 4 10 3" xfId="48635" xr:uid="{00000000-0005-0000-0000-0000FFBD0000}"/>
    <cellStyle name="Total 5 4 11" xfId="48636" xr:uid="{00000000-0005-0000-0000-000000BE0000}"/>
    <cellStyle name="Total 5 4 11 2" xfId="48637" xr:uid="{00000000-0005-0000-0000-000001BE0000}"/>
    <cellStyle name="Total 5 4 11 2 2" xfId="48638" xr:uid="{00000000-0005-0000-0000-000002BE0000}"/>
    <cellStyle name="Total 5 4 11 3" xfId="48639" xr:uid="{00000000-0005-0000-0000-000003BE0000}"/>
    <cellStyle name="Total 5 4 12" xfId="48640" xr:uid="{00000000-0005-0000-0000-000004BE0000}"/>
    <cellStyle name="Total 5 4 12 2" xfId="48641" xr:uid="{00000000-0005-0000-0000-000005BE0000}"/>
    <cellStyle name="Total 5 4 12 2 2" xfId="48642" xr:uid="{00000000-0005-0000-0000-000006BE0000}"/>
    <cellStyle name="Total 5 4 12 3" xfId="48643" xr:uid="{00000000-0005-0000-0000-000007BE0000}"/>
    <cellStyle name="Total 5 4 13" xfId="48644" xr:uid="{00000000-0005-0000-0000-000008BE0000}"/>
    <cellStyle name="Total 5 4 13 2" xfId="48645" xr:uid="{00000000-0005-0000-0000-000009BE0000}"/>
    <cellStyle name="Total 5 4 13 2 2" xfId="48646" xr:uid="{00000000-0005-0000-0000-00000ABE0000}"/>
    <cellStyle name="Total 5 4 13 3" xfId="48647" xr:uid="{00000000-0005-0000-0000-00000BBE0000}"/>
    <cellStyle name="Total 5 4 14" xfId="48648" xr:uid="{00000000-0005-0000-0000-00000CBE0000}"/>
    <cellStyle name="Total 5 4 14 2" xfId="48649" xr:uid="{00000000-0005-0000-0000-00000DBE0000}"/>
    <cellStyle name="Total 5 4 14 2 2" xfId="48650" xr:uid="{00000000-0005-0000-0000-00000EBE0000}"/>
    <cellStyle name="Total 5 4 14 3" xfId="48651" xr:uid="{00000000-0005-0000-0000-00000FBE0000}"/>
    <cellStyle name="Total 5 4 15" xfId="48652" xr:uid="{00000000-0005-0000-0000-000010BE0000}"/>
    <cellStyle name="Total 5 4 15 2" xfId="48653" xr:uid="{00000000-0005-0000-0000-000011BE0000}"/>
    <cellStyle name="Total 5 4 15 2 2" xfId="48654" xr:uid="{00000000-0005-0000-0000-000012BE0000}"/>
    <cellStyle name="Total 5 4 15 3" xfId="48655" xr:uid="{00000000-0005-0000-0000-000013BE0000}"/>
    <cellStyle name="Total 5 4 16" xfId="48656" xr:uid="{00000000-0005-0000-0000-000014BE0000}"/>
    <cellStyle name="Total 5 4 16 2" xfId="48657" xr:uid="{00000000-0005-0000-0000-000015BE0000}"/>
    <cellStyle name="Total 5 4 16 2 2" xfId="48658" xr:uid="{00000000-0005-0000-0000-000016BE0000}"/>
    <cellStyle name="Total 5 4 16 3" xfId="48659" xr:uid="{00000000-0005-0000-0000-000017BE0000}"/>
    <cellStyle name="Total 5 4 17" xfId="48660" xr:uid="{00000000-0005-0000-0000-000018BE0000}"/>
    <cellStyle name="Total 5 4 17 2" xfId="48661" xr:uid="{00000000-0005-0000-0000-000019BE0000}"/>
    <cellStyle name="Total 5 4 17 2 2" xfId="48662" xr:uid="{00000000-0005-0000-0000-00001ABE0000}"/>
    <cellStyle name="Total 5 4 17 3" xfId="48663" xr:uid="{00000000-0005-0000-0000-00001BBE0000}"/>
    <cellStyle name="Total 5 4 18" xfId="48664" xr:uid="{00000000-0005-0000-0000-00001CBE0000}"/>
    <cellStyle name="Total 5 4 18 2" xfId="48665" xr:uid="{00000000-0005-0000-0000-00001DBE0000}"/>
    <cellStyle name="Total 5 4 19" xfId="48666" xr:uid="{00000000-0005-0000-0000-00001EBE0000}"/>
    <cellStyle name="Total 5 4 2" xfId="48667" xr:uid="{00000000-0005-0000-0000-00001FBE0000}"/>
    <cellStyle name="Total 5 4 2 10" xfId="48668" xr:uid="{00000000-0005-0000-0000-000020BE0000}"/>
    <cellStyle name="Total 5 4 2 10 2" xfId="48669" xr:uid="{00000000-0005-0000-0000-000021BE0000}"/>
    <cellStyle name="Total 5 4 2 10 2 2" xfId="48670" xr:uid="{00000000-0005-0000-0000-000022BE0000}"/>
    <cellStyle name="Total 5 4 2 10 3" xfId="48671" xr:uid="{00000000-0005-0000-0000-000023BE0000}"/>
    <cellStyle name="Total 5 4 2 11" xfId="48672" xr:uid="{00000000-0005-0000-0000-000024BE0000}"/>
    <cellStyle name="Total 5 4 2 11 2" xfId="48673" xr:uid="{00000000-0005-0000-0000-000025BE0000}"/>
    <cellStyle name="Total 5 4 2 11 2 2" xfId="48674" xr:uid="{00000000-0005-0000-0000-000026BE0000}"/>
    <cellStyle name="Total 5 4 2 11 3" xfId="48675" xr:uid="{00000000-0005-0000-0000-000027BE0000}"/>
    <cellStyle name="Total 5 4 2 12" xfId="48676" xr:uid="{00000000-0005-0000-0000-000028BE0000}"/>
    <cellStyle name="Total 5 4 2 12 2" xfId="48677" xr:uid="{00000000-0005-0000-0000-000029BE0000}"/>
    <cellStyle name="Total 5 4 2 12 2 2" xfId="48678" xr:uid="{00000000-0005-0000-0000-00002ABE0000}"/>
    <cellStyle name="Total 5 4 2 12 3" xfId="48679" xr:uid="{00000000-0005-0000-0000-00002BBE0000}"/>
    <cellStyle name="Total 5 4 2 13" xfId="48680" xr:uid="{00000000-0005-0000-0000-00002CBE0000}"/>
    <cellStyle name="Total 5 4 2 13 2" xfId="48681" xr:uid="{00000000-0005-0000-0000-00002DBE0000}"/>
    <cellStyle name="Total 5 4 2 13 2 2" xfId="48682" xr:uid="{00000000-0005-0000-0000-00002EBE0000}"/>
    <cellStyle name="Total 5 4 2 13 3" xfId="48683" xr:uid="{00000000-0005-0000-0000-00002FBE0000}"/>
    <cellStyle name="Total 5 4 2 14" xfId="48684" xr:uid="{00000000-0005-0000-0000-000030BE0000}"/>
    <cellStyle name="Total 5 4 2 14 2" xfId="48685" xr:uid="{00000000-0005-0000-0000-000031BE0000}"/>
    <cellStyle name="Total 5 4 2 14 2 2" xfId="48686" xr:uid="{00000000-0005-0000-0000-000032BE0000}"/>
    <cellStyle name="Total 5 4 2 14 3" xfId="48687" xr:uid="{00000000-0005-0000-0000-000033BE0000}"/>
    <cellStyle name="Total 5 4 2 15" xfId="48688" xr:uid="{00000000-0005-0000-0000-000034BE0000}"/>
    <cellStyle name="Total 5 4 2 15 2" xfId="48689" xr:uid="{00000000-0005-0000-0000-000035BE0000}"/>
    <cellStyle name="Total 5 4 2 15 2 2" xfId="48690" xr:uid="{00000000-0005-0000-0000-000036BE0000}"/>
    <cellStyle name="Total 5 4 2 15 3" xfId="48691" xr:uid="{00000000-0005-0000-0000-000037BE0000}"/>
    <cellStyle name="Total 5 4 2 16" xfId="48692" xr:uid="{00000000-0005-0000-0000-000038BE0000}"/>
    <cellStyle name="Total 5 4 2 16 2" xfId="48693" xr:uid="{00000000-0005-0000-0000-000039BE0000}"/>
    <cellStyle name="Total 5 4 2 16 2 2" xfId="48694" xr:uid="{00000000-0005-0000-0000-00003ABE0000}"/>
    <cellStyle name="Total 5 4 2 16 3" xfId="48695" xr:uid="{00000000-0005-0000-0000-00003BBE0000}"/>
    <cellStyle name="Total 5 4 2 17" xfId="48696" xr:uid="{00000000-0005-0000-0000-00003CBE0000}"/>
    <cellStyle name="Total 5 4 2 17 2" xfId="48697" xr:uid="{00000000-0005-0000-0000-00003DBE0000}"/>
    <cellStyle name="Total 5 4 2 17 2 2" xfId="48698" xr:uid="{00000000-0005-0000-0000-00003EBE0000}"/>
    <cellStyle name="Total 5 4 2 17 3" xfId="48699" xr:uid="{00000000-0005-0000-0000-00003FBE0000}"/>
    <cellStyle name="Total 5 4 2 18" xfId="48700" xr:uid="{00000000-0005-0000-0000-000040BE0000}"/>
    <cellStyle name="Total 5 4 2 18 2" xfId="48701" xr:uid="{00000000-0005-0000-0000-000041BE0000}"/>
    <cellStyle name="Total 5 4 2 18 2 2" xfId="48702" xr:uid="{00000000-0005-0000-0000-000042BE0000}"/>
    <cellStyle name="Total 5 4 2 18 3" xfId="48703" xr:uid="{00000000-0005-0000-0000-000043BE0000}"/>
    <cellStyle name="Total 5 4 2 19" xfId="48704" xr:uid="{00000000-0005-0000-0000-000044BE0000}"/>
    <cellStyle name="Total 5 4 2 19 2" xfId="48705" xr:uid="{00000000-0005-0000-0000-000045BE0000}"/>
    <cellStyle name="Total 5 4 2 19 2 2" xfId="48706" xr:uid="{00000000-0005-0000-0000-000046BE0000}"/>
    <cellStyle name="Total 5 4 2 19 3" xfId="48707" xr:uid="{00000000-0005-0000-0000-000047BE0000}"/>
    <cellStyle name="Total 5 4 2 2" xfId="48708" xr:uid="{00000000-0005-0000-0000-000048BE0000}"/>
    <cellStyle name="Total 5 4 2 2 2" xfId="48709" xr:uid="{00000000-0005-0000-0000-000049BE0000}"/>
    <cellStyle name="Total 5 4 2 2 2 2" xfId="48710" xr:uid="{00000000-0005-0000-0000-00004ABE0000}"/>
    <cellStyle name="Total 5 4 2 2 2 2 2" xfId="48711" xr:uid="{00000000-0005-0000-0000-00004BBE0000}"/>
    <cellStyle name="Total 5 4 2 2 2 3" xfId="48712" xr:uid="{00000000-0005-0000-0000-00004CBE0000}"/>
    <cellStyle name="Total 5 4 2 2 2 4" xfId="48713" xr:uid="{00000000-0005-0000-0000-00004DBE0000}"/>
    <cellStyle name="Total 5 4 2 2 3" xfId="48714" xr:uid="{00000000-0005-0000-0000-00004EBE0000}"/>
    <cellStyle name="Total 5 4 2 2 3 2" xfId="48715" xr:uid="{00000000-0005-0000-0000-00004FBE0000}"/>
    <cellStyle name="Total 5 4 2 2 4" xfId="48716" xr:uid="{00000000-0005-0000-0000-000050BE0000}"/>
    <cellStyle name="Total 5 4 2 2 5" xfId="48717" xr:uid="{00000000-0005-0000-0000-000051BE0000}"/>
    <cellStyle name="Total 5 4 2 20" xfId="48718" xr:uid="{00000000-0005-0000-0000-000052BE0000}"/>
    <cellStyle name="Total 5 4 2 20 2" xfId="48719" xr:uid="{00000000-0005-0000-0000-000053BE0000}"/>
    <cellStyle name="Total 5 4 2 20 2 2" xfId="48720" xr:uid="{00000000-0005-0000-0000-000054BE0000}"/>
    <cellStyle name="Total 5 4 2 20 3" xfId="48721" xr:uid="{00000000-0005-0000-0000-000055BE0000}"/>
    <cellStyle name="Total 5 4 2 21" xfId="48722" xr:uid="{00000000-0005-0000-0000-000056BE0000}"/>
    <cellStyle name="Total 5 4 2 21 2" xfId="48723" xr:uid="{00000000-0005-0000-0000-000057BE0000}"/>
    <cellStyle name="Total 5 4 2 22" xfId="48724" xr:uid="{00000000-0005-0000-0000-000058BE0000}"/>
    <cellStyle name="Total 5 4 2 23" xfId="48725" xr:uid="{00000000-0005-0000-0000-000059BE0000}"/>
    <cellStyle name="Total 5 4 2 3" xfId="48726" xr:uid="{00000000-0005-0000-0000-00005ABE0000}"/>
    <cellStyle name="Total 5 4 2 3 2" xfId="48727" xr:uid="{00000000-0005-0000-0000-00005BBE0000}"/>
    <cellStyle name="Total 5 4 2 3 2 2" xfId="48728" xr:uid="{00000000-0005-0000-0000-00005CBE0000}"/>
    <cellStyle name="Total 5 4 2 3 2 3" xfId="48729" xr:uid="{00000000-0005-0000-0000-00005DBE0000}"/>
    <cellStyle name="Total 5 4 2 3 3" xfId="48730" xr:uid="{00000000-0005-0000-0000-00005EBE0000}"/>
    <cellStyle name="Total 5 4 2 3 3 2" xfId="48731" xr:uid="{00000000-0005-0000-0000-00005FBE0000}"/>
    <cellStyle name="Total 5 4 2 3 4" xfId="48732" xr:uid="{00000000-0005-0000-0000-000060BE0000}"/>
    <cellStyle name="Total 5 4 2 4" xfId="48733" xr:uid="{00000000-0005-0000-0000-000061BE0000}"/>
    <cellStyle name="Total 5 4 2 4 2" xfId="48734" xr:uid="{00000000-0005-0000-0000-000062BE0000}"/>
    <cellStyle name="Total 5 4 2 4 2 2" xfId="48735" xr:uid="{00000000-0005-0000-0000-000063BE0000}"/>
    <cellStyle name="Total 5 4 2 4 3" xfId="48736" xr:uid="{00000000-0005-0000-0000-000064BE0000}"/>
    <cellStyle name="Total 5 4 2 4 4" xfId="48737" xr:uid="{00000000-0005-0000-0000-000065BE0000}"/>
    <cellStyle name="Total 5 4 2 5" xfId="48738" xr:uid="{00000000-0005-0000-0000-000066BE0000}"/>
    <cellStyle name="Total 5 4 2 5 2" xfId="48739" xr:uid="{00000000-0005-0000-0000-000067BE0000}"/>
    <cellStyle name="Total 5 4 2 5 2 2" xfId="48740" xr:uid="{00000000-0005-0000-0000-000068BE0000}"/>
    <cellStyle name="Total 5 4 2 5 3" xfId="48741" xr:uid="{00000000-0005-0000-0000-000069BE0000}"/>
    <cellStyle name="Total 5 4 2 5 4" xfId="48742" xr:uid="{00000000-0005-0000-0000-00006ABE0000}"/>
    <cellStyle name="Total 5 4 2 6" xfId="48743" xr:uid="{00000000-0005-0000-0000-00006BBE0000}"/>
    <cellStyle name="Total 5 4 2 6 2" xfId="48744" xr:uid="{00000000-0005-0000-0000-00006CBE0000}"/>
    <cellStyle name="Total 5 4 2 6 2 2" xfId="48745" xr:uid="{00000000-0005-0000-0000-00006DBE0000}"/>
    <cellStyle name="Total 5 4 2 6 3" xfId="48746" xr:uid="{00000000-0005-0000-0000-00006EBE0000}"/>
    <cellStyle name="Total 5 4 2 7" xfId="48747" xr:uid="{00000000-0005-0000-0000-00006FBE0000}"/>
    <cellStyle name="Total 5 4 2 7 2" xfId="48748" xr:uid="{00000000-0005-0000-0000-000070BE0000}"/>
    <cellStyle name="Total 5 4 2 7 2 2" xfId="48749" xr:uid="{00000000-0005-0000-0000-000071BE0000}"/>
    <cellStyle name="Total 5 4 2 7 3" xfId="48750" xr:uid="{00000000-0005-0000-0000-000072BE0000}"/>
    <cellStyle name="Total 5 4 2 8" xfId="48751" xr:uid="{00000000-0005-0000-0000-000073BE0000}"/>
    <cellStyle name="Total 5 4 2 8 2" xfId="48752" xr:uid="{00000000-0005-0000-0000-000074BE0000}"/>
    <cellStyle name="Total 5 4 2 8 2 2" xfId="48753" xr:uid="{00000000-0005-0000-0000-000075BE0000}"/>
    <cellStyle name="Total 5 4 2 8 3" xfId="48754" xr:uid="{00000000-0005-0000-0000-000076BE0000}"/>
    <cellStyle name="Total 5 4 2 9" xfId="48755" xr:uid="{00000000-0005-0000-0000-000077BE0000}"/>
    <cellStyle name="Total 5 4 2 9 2" xfId="48756" xr:uid="{00000000-0005-0000-0000-000078BE0000}"/>
    <cellStyle name="Total 5 4 2 9 2 2" xfId="48757" xr:uid="{00000000-0005-0000-0000-000079BE0000}"/>
    <cellStyle name="Total 5 4 2 9 3" xfId="48758" xr:uid="{00000000-0005-0000-0000-00007ABE0000}"/>
    <cellStyle name="Total 5 4 20" xfId="48759" xr:uid="{00000000-0005-0000-0000-00007BBE0000}"/>
    <cellStyle name="Total 5 4 3" xfId="48760" xr:uid="{00000000-0005-0000-0000-00007CBE0000}"/>
    <cellStyle name="Total 5 4 3 2" xfId="48761" xr:uid="{00000000-0005-0000-0000-00007DBE0000}"/>
    <cellStyle name="Total 5 4 3 2 2" xfId="48762" xr:uid="{00000000-0005-0000-0000-00007EBE0000}"/>
    <cellStyle name="Total 5 4 3 2 2 2" xfId="48763" xr:uid="{00000000-0005-0000-0000-00007FBE0000}"/>
    <cellStyle name="Total 5 4 3 2 3" xfId="48764" xr:uid="{00000000-0005-0000-0000-000080BE0000}"/>
    <cellStyle name="Total 5 4 3 2 4" xfId="48765" xr:uid="{00000000-0005-0000-0000-000081BE0000}"/>
    <cellStyle name="Total 5 4 3 3" xfId="48766" xr:uid="{00000000-0005-0000-0000-000082BE0000}"/>
    <cellStyle name="Total 5 4 3 3 2" xfId="48767" xr:uid="{00000000-0005-0000-0000-000083BE0000}"/>
    <cellStyle name="Total 5 4 3 4" xfId="48768" xr:uid="{00000000-0005-0000-0000-000084BE0000}"/>
    <cellStyle name="Total 5 4 3 5" xfId="48769" xr:uid="{00000000-0005-0000-0000-000085BE0000}"/>
    <cellStyle name="Total 5 4 4" xfId="48770" xr:uid="{00000000-0005-0000-0000-000086BE0000}"/>
    <cellStyle name="Total 5 4 4 2" xfId="48771" xr:uid="{00000000-0005-0000-0000-000087BE0000}"/>
    <cellStyle name="Total 5 4 4 2 2" xfId="48772" xr:uid="{00000000-0005-0000-0000-000088BE0000}"/>
    <cellStyle name="Total 5 4 4 2 3" xfId="48773" xr:uid="{00000000-0005-0000-0000-000089BE0000}"/>
    <cellStyle name="Total 5 4 4 3" xfId="48774" xr:uid="{00000000-0005-0000-0000-00008ABE0000}"/>
    <cellStyle name="Total 5 4 4 3 2" xfId="48775" xr:uid="{00000000-0005-0000-0000-00008BBE0000}"/>
    <cellStyle name="Total 5 4 4 4" xfId="48776" xr:uid="{00000000-0005-0000-0000-00008CBE0000}"/>
    <cellStyle name="Total 5 4 5" xfId="48777" xr:uid="{00000000-0005-0000-0000-00008DBE0000}"/>
    <cellStyle name="Total 5 4 5 2" xfId="48778" xr:uid="{00000000-0005-0000-0000-00008EBE0000}"/>
    <cellStyle name="Total 5 4 5 2 2" xfId="48779" xr:uid="{00000000-0005-0000-0000-00008FBE0000}"/>
    <cellStyle name="Total 5 4 5 2 3" xfId="48780" xr:uid="{00000000-0005-0000-0000-000090BE0000}"/>
    <cellStyle name="Total 5 4 5 3" xfId="48781" xr:uid="{00000000-0005-0000-0000-000091BE0000}"/>
    <cellStyle name="Total 5 4 5 4" xfId="48782" xr:uid="{00000000-0005-0000-0000-000092BE0000}"/>
    <cellStyle name="Total 5 4 6" xfId="48783" xr:uid="{00000000-0005-0000-0000-000093BE0000}"/>
    <cellStyle name="Total 5 4 6 2" xfId="48784" xr:uid="{00000000-0005-0000-0000-000094BE0000}"/>
    <cellStyle name="Total 5 4 6 2 2" xfId="48785" xr:uid="{00000000-0005-0000-0000-000095BE0000}"/>
    <cellStyle name="Total 5 4 6 3" xfId="48786" xr:uid="{00000000-0005-0000-0000-000096BE0000}"/>
    <cellStyle name="Total 5 4 6 4" xfId="48787" xr:uid="{00000000-0005-0000-0000-000097BE0000}"/>
    <cellStyle name="Total 5 4 7" xfId="48788" xr:uid="{00000000-0005-0000-0000-000098BE0000}"/>
    <cellStyle name="Total 5 4 7 2" xfId="48789" xr:uid="{00000000-0005-0000-0000-000099BE0000}"/>
    <cellStyle name="Total 5 4 7 2 2" xfId="48790" xr:uid="{00000000-0005-0000-0000-00009ABE0000}"/>
    <cellStyle name="Total 5 4 7 3" xfId="48791" xr:uid="{00000000-0005-0000-0000-00009BBE0000}"/>
    <cellStyle name="Total 5 4 8" xfId="48792" xr:uid="{00000000-0005-0000-0000-00009CBE0000}"/>
    <cellStyle name="Total 5 4 8 2" xfId="48793" xr:uid="{00000000-0005-0000-0000-00009DBE0000}"/>
    <cellStyle name="Total 5 4 8 2 2" xfId="48794" xr:uid="{00000000-0005-0000-0000-00009EBE0000}"/>
    <cellStyle name="Total 5 4 8 3" xfId="48795" xr:uid="{00000000-0005-0000-0000-00009FBE0000}"/>
    <cellStyle name="Total 5 4 9" xfId="48796" xr:uid="{00000000-0005-0000-0000-0000A0BE0000}"/>
    <cellStyle name="Total 5 4 9 2" xfId="48797" xr:uid="{00000000-0005-0000-0000-0000A1BE0000}"/>
    <cellStyle name="Total 5 4 9 2 2" xfId="48798" xr:uid="{00000000-0005-0000-0000-0000A2BE0000}"/>
    <cellStyle name="Total 5 4 9 3" xfId="48799" xr:uid="{00000000-0005-0000-0000-0000A3BE0000}"/>
    <cellStyle name="Total 5 5" xfId="48800" xr:uid="{00000000-0005-0000-0000-0000A4BE0000}"/>
    <cellStyle name="Total 5 5 10" xfId="48801" xr:uid="{00000000-0005-0000-0000-0000A5BE0000}"/>
    <cellStyle name="Total 5 5 10 2" xfId="48802" xr:uid="{00000000-0005-0000-0000-0000A6BE0000}"/>
    <cellStyle name="Total 5 5 10 2 2" xfId="48803" xr:uid="{00000000-0005-0000-0000-0000A7BE0000}"/>
    <cellStyle name="Total 5 5 10 3" xfId="48804" xr:uid="{00000000-0005-0000-0000-0000A8BE0000}"/>
    <cellStyle name="Total 5 5 11" xfId="48805" xr:uid="{00000000-0005-0000-0000-0000A9BE0000}"/>
    <cellStyle name="Total 5 5 11 2" xfId="48806" xr:uid="{00000000-0005-0000-0000-0000AABE0000}"/>
    <cellStyle name="Total 5 5 11 2 2" xfId="48807" xr:uid="{00000000-0005-0000-0000-0000ABBE0000}"/>
    <cellStyle name="Total 5 5 11 3" xfId="48808" xr:uid="{00000000-0005-0000-0000-0000ACBE0000}"/>
    <cellStyle name="Total 5 5 12" xfId="48809" xr:uid="{00000000-0005-0000-0000-0000ADBE0000}"/>
    <cellStyle name="Total 5 5 12 2" xfId="48810" xr:uid="{00000000-0005-0000-0000-0000AEBE0000}"/>
    <cellStyle name="Total 5 5 12 2 2" xfId="48811" xr:uid="{00000000-0005-0000-0000-0000AFBE0000}"/>
    <cellStyle name="Total 5 5 12 3" xfId="48812" xr:uid="{00000000-0005-0000-0000-0000B0BE0000}"/>
    <cellStyle name="Total 5 5 13" xfId="48813" xr:uid="{00000000-0005-0000-0000-0000B1BE0000}"/>
    <cellStyle name="Total 5 5 13 2" xfId="48814" xr:uid="{00000000-0005-0000-0000-0000B2BE0000}"/>
    <cellStyle name="Total 5 5 13 2 2" xfId="48815" xr:uid="{00000000-0005-0000-0000-0000B3BE0000}"/>
    <cellStyle name="Total 5 5 13 3" xfId="48816" xr:uid="{00000000-0005-0000-0000-0000B4BE0000}"/>
    <cellStyle name="Total 5 5 14" xfId="48817" xr:uid="{00000000-0005-0000-0000-0000B5BE0000}"/>
    <cellStyle name="Total 5 5 14 2" xfId="48818" xr:uid="{00000000-0005-0000-0000-0000B6BE0000}"/>
    <cellStyle name="Total 5 5 14 2 2" xfId="48819" xr:uid="{00000000-0005-0000-0000-0000B7BE0000}"/>
    <cellStyle name="Total 5 5 14 3" xfId="48820" xr:uid="{00000000-0005-0000-0000-0000B8BE0000}"/>
    <cellStyle name="Total 5 5 15" xfId="48821" xr:uid="{00000000-0005-0000-0000-0000B9BE0000}"/>
    <cellStyle name="Total 5 5 15 2" xfId="48822" xr:uid="{00000000-0005-0000-0000-0000BABE0000}"/>
    <cellStyle name="Total 5 5 15 2 2" xfId="48823" xr:uid="{00000000-0005-0000-0000-0000BBBE0000}"/>
    <cellStyle name="Total 5 5 15 3" xfId="48824" xr:uid="{00000000-0005-0000-0000-0000BCBE0000}"/>
    <cellStyle name="Total 5 5 16" xfId="48825" xr:uid="{00000000-0005-0000-0000-0000BDBE0000}"/>
    <cellStyle name="Total 5 5 16 2" xfId="48826" xr:uid="{00000000-0005-0000-0000-0000BEBE0000}"/>
    <cellStyle name="Total 5 5 16 2 2" xfId="48827" xr:uid="{00000000-0005-0000-0000-0000BFBE0000}"/>
    <cellStyle name="Total 5 5 16 3" xfId="48828" xr:uid="{00000000-0005-0000-0000-0000C0BE0000}"/>
    <cellStyle name="Total 5 5 17" xfId="48829" xr:uid="{00000000-0005-0000-0000-0000C1BE0000}"/>
    <cellStyle name="Total 5 5 17 2" xfId="48830" xr:uid="{00000000-0005-0000-0000-0000C2BE0000}"/>
    <cellStyle name="Total 5 5 17 2 2" xfId="48831" xr:uid="{00000000-0005-0000-0000-0000C3BE0000}"/>
    <cellStyle name="Total 5 5 17 3" xfId="48832" xr:uid="{00000000-0005-0000-0000-0000C4BE0000}"/>
    <cellStyle name="Total 5 5 18" xfId="48833" xr:uid="{00000000-0005-0000-0000-0000C5BE0000}"/>
    <cellStyle name="Total 5 5 18 2" xfId="48834" xr:uid="{00000000-0005-0000-0000-0000C6BE0000}"/>
    <cellStyle name="Total 5 5 18 2 2" xfId="48835" xr:uid="{00000000-0005-0000-0000-0000C7BE0000}"/>
    <cellStyle name="Total 5 5 18 3" xfId="48836" xr:uid="{00000000-0005-0000-0000-0000C8BE0000}"/>
    <cellStyle name="Total 5 5 19" xfId="48837" xr:uid="{00000000-0005-0000-0000-0000C9BE0000}"/>
    <cellStyle name="Total 5 5 19 2" xfId="48838" xr:uid="{00000000-0005-0000-0000-0000CABE0000}"/>
    <cellStyle name="Total 5 5 19 2 2" xfId="48839" xr:uid="{00000000-0005-0000-0000-0000CBBE0000}"/>
    <cellStyle name="Total 5 5 19 3" xfId="48840" xr:uid="{00000000-0005-0000-0000-0000CCBE0000}"/>
    <cellStyle name="Total 5 5 2" xfId="48841" xr:uid="{00000000-0005-0000-0000-0000CDBE0000}"/>
    <cellStyle name="Total 5 5 2 10" xfId="48842" xr:uid="{00000000-0005-0000-0000-0000CEBE0000}"/>
    <cellStyle name="Total 5 5 2 10 2" xfId="48843" xr:uid="{00000000-0005-0000-0000-0000CFBE0000}"/>
    <cellStyle name="Total 5 5 2 10 2 2" xfId="48844" xr:uid="{00000000-0005-0000-0000-0000D0BE0000}"/>
    <cellStyle name="Total 5 5 2 10 3" xfId="48845" xr:uid="{00000000-0005-0000-0000-0000D1BE0000}"/>
    <cellStyle name="Total 5 5 2 11" xfId="48846" xr:uid="{00000000-0005-0000-0000-0000D2BE0000}"/>
    <cellStyle name="Total 5 5 2 11 2" xfId="48847" xr:uid="{00000000-0005-0000-0000-0000D3BE0000}"/>
    <cellStyle name="Total 5 5 2 11 2 2" xfId="48848" xr:uid="{00000000-0005-0000-0000-0000D4BE0000}"/>
    <cellStyle name="Total 5 5 2 11 3" xfId="48849" xr:uid="{00000000-0005-0000-0000-0000D5BE0000}"/>
    <cellStyle name="Total 5 5 2 12" xfId="48850" xr:uid="{00000000-0005-0000-0000-0000D6BE0000}"/>
    <cellStyle name="Total 5 5 2 12 2" xfId="48851" xr:uid="{00000000-0005-0000-0000-0000D7BE0000}"/>
    <cellStyle name="Total 5 5 2 12 2 2" xfId="48852" xr:uid="{00000000-0005-0000-0000-0000D8BE0000}"/>
    <cellStyle name="Total 5 5 2 12 3" xfId="48853" xr:uid="{00000000-0005-0000-0000-0000D9BE0000}"/>
    <cellStyle name="Total 5 5 2 13" xfId="48854" xr:uid="{00000000-0005-0000-0000-0000DABE0000}"/>
    <cellStyle name="Total 5 5 2 13 2" xfId="48855" xr:uid="{00000000-0005-0000-0000-0000DBBE0000}"/>
    <cellStyle name="Total 5 5 2 13 2 2" xfId="48856" xr:uid="{00000000-0005-0000-0000-0000DCBE0000}"/>
    <cellStyle name="Total 5 5 2 13 3" xfId="48857" xr:uid="{00000000-0005-0000-0000-0000DDBE0000}"/>
    <cellStyle name="Total 5 5 2 14" xfId="48858" xr:uid="{00000000-0005-0000-0000-0000DEBE0000}"/>
    <cellStyle name="Total 5 5 2 14 2" xfId="48859" xr:uid="{00000000-0005-0000-0000-0000DFBE0000}"/>
    <cellStyle name="Total 5 5 2 14 2 2" xfId="48860" xr:uid="{00000000-0005-0000-0000-0000E0BE0000}"/>
    <cellStyle name="Total 5 5 2 14 3" xfId="48861" xr:uid="{00000000-0005-0000-0000-0000E1BE0000}"/>
    <cellStyle name="Total 5 5 2 15" xfId="48862" xr:uid="{00000000-0005-0000-0000-0000E2BE0000}"/>
    <cellStyle name="Total 5 5 2 15 2" xfId="48863" xr:uid="{00000000-0005-0000-0000-0000E3BE0000}"/>
    <cellStyle name="Total 5 5 2 15 2 2" xfId="48864" xr:uid="{00000000-0005-0000-0000-0000E4BE0000}"/>
    <cellStyle name="Total 5 5 2 15 3" xfId="48865" xr:uid="{00000000-0005-0000-0000-0000E5BE0000}"/>
    <cellStyle name="Total 5 5 2 16" xfId="48866" xr:uid="{00000000-0005-0000-0000-0000E6BE0000}"/>
    <cellStyle name="Total 5 5 2 16 2" xfId="48867" xr:uid="{00000000-0005-0000-0000-0000E7BE0000}"/>
    <cellStyle name="Total 5 5 2 16 2 2" xfId="48868" xr:uid="{00000000-0005-0000-0000-0000E8BE0000}"/>
    <cellStyle name="Total 5 5 2 16 3" xfId="48869" xr:uid="{00000000-0005-0000-0000-0000E9BE0000}"/>
    <cellStyle name="Total 5 5 2 17" xfId="48870" xr:uid="{00000000-0005-0000-0000-0000EABE0000}"/>
    <cellStyle name="Total 5 5 2 17 2" xfId="48871" xr:uid="{00000000-0005-0000-0000-0000EBBE0000}"/>
    <cellStyle name="Total 5 5 2 17 2 2" xfId="48872" xr:uid="{00000000-0005-0000-0000-0000ECBE0000}"/>
    <cellStyle name="Total 5 5 2 17 3" xfId="48873" xr:uid="{00000000-0005-0000-0000-0000EDBE0000}"/>
    <cellStyle name="Total 5 5 2 18" xfId="48874" xr:uid="{00000000-0005-0000-0000-0000EEBE0000}"/>
    <cellStyle name="Total 5 5 2 18 2" xfId="48875" xr:uid="{00000000-0005-0000-0000-0000EFBE0000}"/>
    <cellStyle name="Total 5 5 2 18 2 2" xfId="48876" xr:uid="{00000000-0005-0000-0000-0000F0BE0000}"/>
    <cellStyle name="Total 5 5 2 18 3" xfId="48877" xr:uid="{00000000-0005-0000-0000-0000F1BE0000}"/>
    <cellStyle name="Total 5 5 2 19" xfId="48878" xr:uid="{00000000-0005-0000-0000-0000F2BE0000}"/>
    <cellStyle name="Total 5 5 2 19 2" xfId="48879" xr:uid="{00000000-0005-0000-0000-0000F3BE0000}"/>
    <cellStyle name="Total 5 5 2 19 2 2" xfId="48880" xr:uid="{00000000-0005-0000-0000-0000F4BE0000}"/>
    <cellStyle name="Total 5 5 2 19 3" xfId="48881" xr:uid="{00000000-0005-0000-0000-0000F5BE0000}"/>
    <cellStyle name="Total 5 5 2 2" xfId="48882" xr:uid="{00000000-0005-0000-0000-0000F6BE0000}"/>
    <cellStyle name="Total 5 5 2 2 2" xfId="48883" xr:uid="{00000000-0005-0000-0000-0000F7BE0000}"/>
    <cellStyle name="Total 5 5 2 2 2 2" xfId="48884" xr:uid="{00000000-0005-0000-0000-0000F8BE0000}"/>
    <cellStyle name="Total 5 5 2 2 2 3" xfId="48885" xr:uid="{00000000-0005-0000-0000-0000F9BE0000}"/>
    <cellStyle name="Total 5 5 2 2 3" xfId="48886" xr:uid="{00000000-0005-0000-0000-0000FABE0000}"/>
    <cellStyle name="Total 5 5 2 2 3 2" xfId="48887" xr:uid="{00000000-0005-0000-0000-0000FBBE0000}"/>
    <cellStyle name="Total 5 5 2 2 4" xfId="48888" xr:uid="{00000000-0005-0000-0000-0000FCBE0000}"/>
    <cellStyle name="Total 5 5 2 20" xfId="48889" xr:uid="{00000000-0005-0000-0000-0000FDBE0000}"/>
    <cellStyle name="Total 5 5 2 20 2" xfId="48890" xr:uid="{00000000-0005-0000-0000-0000FEBE0000}"/>
    <cellStyle name="Total 5 5 2 20 2 2" xfId="48891" xr:uid="{00000000-0005-0000-0000-0000FFBE0000}"/>
    <cellStyle name="Total 5 5 2 20 3" xfId="48892" xr:uid="{00000000-0005-0000-0000-000000BF0000}"/>
    <cellStyle name="Total 5 5 2 21" xfId="48893" xr:uid="{00000000-0005-0000-0000-000001BF0000}"/>
    <cellStyle name="Total 5 5 2 21 2" xfId="48894" xr:uid="{00000000-0005-0000-0000-000002BF0000}"/>
    <cellStyle name="Total 5 5 2 22" xfId="48895" xr:uid="{00000000-0005-0000-0000-000003BF0000}"/>
    <cellStyle name="Total 5 5 2 23" xfId="48896" xr:uid="{00000000-0005-0000-0000-000004BF0000}"/>
    <cellStyle name="Total 5 5 2 3" xfId="48897" xr:uid="{00000000-0005-0000-0000-000005BF0000}"/>
    <cellStyle name="Total 5 5 2 3 2" xfId="48898" xr:uid="{00000000-0005-0000-0000-000006BF0000}"/>
    <cellStyle name="Total 5 5 2 3 2 2" xfId="48899" xr:uid="{00000000-0005-0000-0000-000007BF0000}"/>
    <cellStyle name="Total 5 5 2 3 3" xfId="48900" xr:uid="{00000000-0005-0000-0000-000008BF0000}"/>
    <cellStyle name="Total 5 5 2 3 4" xfId="48901" xr:uid="{00000000-0005-0000-0000-000009BF0000}"/>
    <cellStyle name="Total 5 5 2 4" xfId="48902" xr:uid="{00000000-0005-0000-0000-00000ABF0000}"/>
    <cellStyle name="Total 5 5 2 4 2" xfId="48903" xr:uid="{00000000-0005-0000-0000-00000BBF0000}"/>
    <cellStyle name="Total 5 5 2 4 2 2" xfId="48904" xr:uid="{00000000-0005-0000-0000-00000CBF0000}"/>
    <cellStyle name="Total 5 5 2 4 3" xfId="48905" xr:uid="{00000000-0005-0000-0000-00000DBF0000}"/>
    <cellStyle name="Total 5 5 2 4 4" xfId="48906" xr:uid="{00000000-0005-0000-0000-00000EBF0000}"/>
    <cellStyle name="Total 5 5 2 5" xfId="48907" xr:uid="{00000000-0005-0000-0000-00000FBF0000}"/>
    <cellStyle name="Total 5 5 2 5 2" xfId="48908" xr:uid="{00000000-0005-0000-0000-000010BF0000}"/>
    <cellStyle name="Total 5 5 2 5 2 2" xfId="48909" xr:uid="{00000000-0005-0000-0000-000011BF0000}"/>
    <cellStyle name="Total 5 5 2 5 3" xfId="48910" xr:uid="{00000000-0005-0000-0000-000012BF0000}"/>
    <cellStyle name="Total 5 5 2 6" xfId="48911" xr:uid="{00000000-0005-0000-0000-000013BF0000}"/>
    <cellStyle name="Total 5 5 2 6 2" xfId="48912" xr:uid="{00000000-0005-0000-0000-000014BF0000}"/>
    <cellStyle name="Total 5 5 2 6 2 2" xfId="48913" xr:uid="{00000000-0005-0000-0000-000015BF0000}"/>
    <cellStyle name="Total 5 5 2 6 3" xfId="48914" xr:uid="{00000000-0005-0000-0000-000016BF0000}"/>
    <cellStyle name="Total 5 5 2 7" xfId="48915" xr:uid="{00000000-0005-0000-0000-000017BF0000}"/>
    <cellStyle name="Total 5 5 2 7 2" xfId="48916" xr:uid="{00000000-0005-0000-0000-000018BF0000}"/>
    <cellStyle name="Total 5 5 2 7 2 2" xfId="48917" xr:uid="{00000000-0005-0000-0000-000019BF0000}"/>
    <cellStyle name="Total 5 5 2 7 3" xfId="48918" xr:uid="{00000000-0005-0000-0000-00001ABF0000}"/>
    <cellStyle name="Total 5 5 2 8" xfId="48919" xr:uid="{00000000-0005-0000-0000-00001BBF0000}"/>
    <cellStyle name="Total 5 5 2 8 2" xfId="48920" xr:uid="{00000000-0005-0000-0000-00001CBF0000}"/>
    <cellStyle name="Total 5 5 2 8 2 2" xfId="48921" xr:uid="{00000000-0005-0000-0000-00001DBF0000}"/>
    <cellStyle name="Total 5 5 2 8 3" xfId="48922" xr:uid="{00000000-0005-0000-0000-00001EBF0000}"/>
    <cellStyle name="Total 5 5 2 9" xfId="48923" xr:uid="{00000000-0005-0000-0000-00001FBF0000}"/>
    <cellStyle name="Total 5 5 2 9 2" xfId="48924" xr:uid="{00000000-0005-0000-0000-000020BF0000}"/>
    <cellStyle name="Total 5 5 2 9 2 2" xfId="48925" xr:uid="{00000000-0005-0000-0000-000021BF0000}"/>
    <cellStyle name="Total 5 5 2 9 3" xfId="48926" xr:uid="{00000000-0005-0000-0000-000022BF0000}"/>
    <cellStyle name="Total 5 5 20" xfId="48927" xr:uid="{00000000-0005-0000-0000-000023BF0000}"/>
    <cellStyle name="Total 5 5 20 2" xfId="48928" xr:uid="{00000000-0005-0000-0000-000024BF0000}"/>
    <cellStyle name="Total 5 5 20 2 2" xfId="48929" xr:uid="{00000000-0005-0000-0000-000025BF0000}"/>
    <cellStyle name="Total 5 5 20 3" xfId="48930" xr:uid="{00000000-0005-0000-0000-000026BF0000}"/>
    <cellStyle name="Total 5 5 21" xfId="48931" xr:uid="{00000000-0005-0000-0000-000027BF0000}"/>
    <cellStyle name="Total 5 5 21 2" xfId="48932" xr:uid="{00000000-0005-0000-0000-000028BF0000}"/>
    <cellStyle name="Total 5 5 21 2 2" xfId="48933" xr:uid="{00000000-0005-0000-0000-000029BF0000}"/>
    <cellStyle name="Total 5 5 21 3" xfId="48934" xr:uid="{00000000-0005-0000-0000-00002ABF0000}"/>
    <cellStyle name="Total 5 5 22" xfId="48935" xr:uid="{00000000-0005-0000-0000-00002BBF0000}"/>
    <cellStyle name="Total 5 5 22 2" xfId="48936" xr:uid="{00000000-0005-0000-0000-00002CBF0000}"/>
    <cellStyle name="Total 5 5 23" xfId="48937" xr:uid="{00000000-0005-0000-0000-00002DBF0000}"/>
    <cellStyle name="Total 5 5 24" xfId="48938" xr:uid="{00000000-0005-0000-0000-00002EBF0000}"/>
    <cellStyle name="Total 5 5 3" xfId="48939" xr:uid="{00000000-0005-0000-0000-00002FBF0000}"/>
    <cellStyle name="Total 5 5 3 2" xfId="48940" xr:uid="{00000000-0005-0000-0000-000030BF0000}"/>
    <cellStyle name="Total 5 5 3 2 2" xfId="48941" xr:uid="{00000000-0005-0000-0000-000031BF0000}"/>
    <cellStyle name="Total 5 5 3 2 3" xfId="48942" xr:uid="{00000000-0005-0000-0000-000032BF0000}"/>
    <cellStyle name="Total 5 5 3 3" xfId="48943" xr:uid="{00000000-0005-0000-0000-000033BF0000}"/>
    <cellStyle name="Total 5 5 3 3 2" xfId="48944" xr:uid="{00000000-0005-0000-0000-000034BF0000}"/>
    <cellStyle name="Total 5 5 3 4" xfId="48945" xr:uid="{00000000-0005-0000-0000-000035BF0000}"/>
    <cellStyle name="Total 5 5 4" xfId="48946" xr:uid="{00000000-0005-0000-0000-000036BF0000}"/>
    <cellStyle name="Total 5 5 4 2" xfId="48947" xr:uid="{00000000-0005-0000-0000-000037BF0000}"/>
    <cellStyle name="Total 5 5 4 2 2" xfId="48948" xr:uid="{00000000-0005-0000-0000-000038BF0000}"/>
    <cellStyle name="Total 5 5 4 3" xfId="48949" xr:uid="{00000000-0005-0000-0000-000039BF0000}"/>
    <cellStyle name="Total 5 5 4 4" xfId="48950" xr:uid="{00000000-0005-0000-0000-00003ABF0000}"/>
    <cellStyle name="Total 5 5 5" xfId="48951" xr:uid="{00000000-0005-0000-0000-00003BBF0000}"/>
    <cellStyle name="Total 5 5 5 2" xfId="48952" xr:uid="{00000000-0005-0000-0000-00003CBF0000}"/>
    <cellStyle name="Total 5 5 5 2 2" xfId="48953" xr:uid="{00000000-0005-0000-0000-00003DBF0000}"/>
    <cellStyle name="Total 5 5 5 3" xfId="48954" xr:uid="{00000000-0005-0000-0000-00003EBF0000}"/>
    <cellStyle name="Total 5 5 5 4" xfId="48955" xr:uid="{00000000-0005-0000-0000-00003FBF0000}"/>
    <cellStyle name="Total 5 5 6" xfId="48956" xr:uid="{00000000-0005-0000-0000-000040BF0000}"/>
    <cellStyle name="Total 5 5 6 2" xfId="48957" xr:uid="{00000000-0005-0000-0000-000041BF0000}"/>
    <cellStyle name="Total 5 5 6 2 2" xfId="48958" xr:uid="{00000000-0005-0000-0000-000042BF0000}"/>
    <cellStyle name="Total 5 5 6 3" xfId="48959" xr:uid="{00000000-0005-0000-0000-000043BF0000}"/>
    <cellStyle name="Total 5 5 7" xfId="48960" xr:uid="{00000000-0005-0000-0000-000044BF0000}"/>
    <cellStyle name="Total 5 5 7 2" xfId="48961" xr:uid="{00000000-0005-0000-0000-000045BF0000}"/>
    <cellStyle name="Total 5 5 7 2 2" xfId="48962" xr:uid="{00000000-0005-0000-0000-000046BF0000}"/>
    <cellStyle name="Total 5 5 7 3" xfId="48963" xr:uid="{00000000-0005-0000-0000-000047BF0000}"/>
    <cellStyle name="Total 5 5 8" xfId="48964" xr:uid="{00000000-0005-0000-0000-000048BF0000}"/>
    <cellStyle name="Total 5 5 8 2" xfId="48965" xr:uid="{00000000-0005-0000-0000-000049BF0000}"/>
    <cellStyle name="Total 5 5 8 2 2" xfId="48966" xr:uid="{00000000-0005-0000-0000-00004ABF0000}"/>
    <cellStyle name="Total 5 5 8 3" xfId="48967" xr:uid="{00000000-0005-0000-0000-00004BBF0000}"/>
    <cellStyle name="Total 5 5 9" xfId="48968" xr:uid="{00000000-0005-0000-0000-00004CBF0000}"/>
    <cellStyle name="Total 5 5 9 2" xfId="48969" xr:uid="{00000000-0005-0000-0000-00004DBF0000}"/>
    <cellStyle name="Total 5 5 9 2 2" xfId="48970" xr:uid="{00000000-0005-0000-0000-00004EBF0000}"/>
    <cellStyle name="Total 5 5 9 3" xfId="48971" xr:uid="{00000000-0005-0000-0000-00004FBF0000}"/>
    <cellStyle name="Total 5 6" xfId="48972" xr:uid="{00000000-0005-0000-0000-000050BF0000}"/>
    <cellStyle name="Total 5 6 10" xfId="48973" xr:uid="{00000000-0005-0000-0000-000051BF0000}"/>
    <cellStyle name="Total 5 6 10 2" xfId="48974" xr:uid="{00000000-0005-0000-0000-000052BF0000}"/>
    <cellStyle name="Total 5 6 10 2 2" xfId="48975" xr:uid="{00000000-0005-0000-0000-000053BF0000}"/>
    <cellStyle name="Total 5 6 10 3" xfId="48976" xr:uid="{00000000-0005-0000-0000-000054BF0000}"/>
    <cellStyle name="Total 5 6 11" xfId="48977" xr:uid="{00000000-0005-0000-0000-000055BF0000}"/>
    <cellStyle name="Total 5 6 11 2" xfId="48978" xr:uid="{00000000-0005-0000-0000-000056BF0000}"/>
    <cellStyle name="Total 5 6 11 2 2" xfId="48979" xr:uid="{00000000-0005-0000-0000-000057BF0000}"/>
    <cellStyle name="Total 5 6 11 3" xfId="48980" xr:uid="{00000000-0005-0000-0000-000058BF0000}"/>
    <cellStyle name="Total 5 6 12" xfId="48981" xr:uid="{00000000-0005-0000-0000-000059BF0000}"/>
    <cellStyle name="Total 5 6 12 2" xfId="48982" xr:uid="{00000000-0005-0000-0000-00005ABF0000}"/>
    <cellStyle name="Total 5 6 12 2 2" xfId="48983" xr:uid="{00000000-0005-0000-0000-00005BBF0000}"/>
    <cellStyle name="Total 5 6 12 3" xfId="48984" xr:uid="{00000000-0005-0000-0000-00005CBF0000}"/>
    <cellStyle name="Total 5 6 13" xfId="48985" xr:uid="{00000000-0005-0000-0000-00005DBF0000}"/>
    <cellStyle name="Total 5 6 13 2" xfId="48986" xr:uid="{00000000-0005-0000-0000-00005EBF0000}"/>
    <cellStyle name="Total 5 6 13 2 2" xfId="48987" xr:uid="{00000000-0005-0000-0000-00005FBF0000}"/>
    <cellStyle name="Total 5 6 13 3" xfId="48988" xr:uid="{00000000-0005-0000-0000-000060BF0000}"/>
    <cellStyle name="Total 5 6 14" xfId="48989" xr:uid="{00000000-0005-0000-0000-000061BF0000}"/>
    <cellStyle name="Total 5 6 14 2" xfId="48990" xr:uid="{00000000-0005-0000-0000-000062BF0000}"/>
    <cellStyle name="Total 5 6 14 2 2" xfId="48991" xr:uid="{00000000-0005-0000-0000-000063BF0000}"/>
    <cellStyle name="Total 5 6 14 3" xfId="48992" xr:uid="{00000000-0005-0000-0000-000064BF0000}"/>
    <cellStyle name="Total 5 6 15" xfId="48993" xr:uid="{00000000-0005-0000-0000-000065BF0000}"/>
    <cellStyle name="Total 5 6 15 2" xfId="48994" xr:uid="{00000000-0005-0000-0000-000066BF0000}"/>
    <cellStyle name="Total 5 6 15 2 2" xfId="48995" xr:uid="{00000000-0005-0000-0000-000067BF0000}"/>
    <cellStyle name="Total 5 6 15 3" xfId="48996" xr:uid="{00000000-0005-0000-0000-000068BF0000}"/>
    <cellStyle name="Total 5 6 16" xfId="48997" xr:uid="{00000000-0005-0000-0000-000069BF0000}"/>
    <cellStyle name="Total 5 6 16 2" xfId="48998" xr:uid="{00000000-0005-0000-0000-00006ABF0000}"/>
    <cellStyle name="Total 5 6 16 2 2" xfId="48999" xr:uid="{00000000-0005-0000-0000-00006BBF0000}"/>
    <cellStyle name="Total 5 6 16 3" xfId="49000" xr:uid="{00000000-0005-0000-0000-00006CBF0000}"/>
    <cellStyle name="Total 5 6 17" xfId="49001" xr:uid="{00000000-0005-0000-0000-00006DBF0000}"/>
    <cellStyle name="Total 5 6 17 2" xfId="49002" xr:uid="{00000000-0005-0000-0000-00006EBF0000}"/>
    <cellStyle name="Total 5 6 17 2 2" xfId="49003" xr:uid="{00000000-0005-0000-0000-00006FBF0000}"/>
    <cellStyle name="Total 5 6 17 3" xfId="49004" xr:uid="{00000000-0005-0000-0000-000070BF0000}"/>
    <cellStyle name="Total 5 6 18" xfId="49005" xr:uid="{00000000-0005-0000-0000-000071BF0000}"/>
    <cellStyle name="Total 5 6 18 2" xfId="49006" xr:uid="{00000000-0005-0000-0000-000072BF0000}"/>
    <cellStyle name="Total 5 6 18 2 2" xfId="49007" xr:uid="{00000000-0005-0000-0000-000073BF0000}"/>
    <cellStyle name="Total 5 6 18 3" xfId="49008" xr:uid="{00000000-0005-0000-0000-000074BF0000}"/>
    <cellStyle name="Total 5 6 19" xfId="49009" xr:uid="{00000000-0005-0000-0000-000075BF0000}"/>
    <cellStyle name="Total 5 6 19 2" xfId="49010" xr:uid="{00000000-0005-0000-0000-000076BF0000}"/>
    <cellStyle name="Total 5 6 19 2 2" xfId="49011" xr:uid="{00000000-0005-0000-0000-000077BF0000}"/>
    <cellStyle name="Total 5 6 19 3" xfId="49012" xr:uid="{00000000-0005-0000-0000-000078BF0000}"/>
    <cellStyle name="Total 5 6 2" xfId="49013" xr:uid="{00000000-0005-0000-0000-000079BF0000}"/>
    <cellStyle name="Total 5 6 2 2" xfId="49014" xr:uid="{00000000-0005-0000-0000-00007ABF0000}"/>
    <cellStyle name="Total 5 6 2 2 2" xfId="49015" xr:uid="{00000000-0005-0000-0000-00007BBF0000}"/>
    <cellStyle name="Total 5 6 2 2 3" xfId="49016" xr:uid="{00000000-0005-0000-0000-00007CBF0000}"/>
    <cellStyle name="Total 5 6 2 3" xfId="49017" xr:uid="{00000000-0005-0000-0000-00007DBF0000}"/>
    <cellStyle name="Total 5 6 2 3 2" xfId="49018" xr:uid="{00000000-0005-0000-0000-00007EBF0000}"/>
    <cellStyle name="Total 5 6 2 4" xfId="49019" xr:uid="{00000000-0005-0000-0000-00007FBF0000}"/>
    <cellStyle name="Total 5 6 20" xfId="49020" xr:uid="{00000000-0005-0000-0000-000080BF0000}"/>
    <cellStyle name="Total 5 6 20 2" xfId="49021" xr:uid="{00000000-0005-0000-0000-000081BF0000}"/>
    <cellStyle name="Total 5 6 20 2 2" xfId="49022" xr:uid="{00000000-0005-0000-0000-000082BF0000}"/>
    <cellStyle name="Total 5 6 20 3" xfId="49023" xr:uid="{00000000-0005-0000-0000-000083BF0000}"/>
    <cellStyle name="Total 5 6 21" xfId="49024" xr:uid="{00000000-0005-0000-0000-000084BF0000}"/>
    <cellStyle name="Total 5 6 21 2" xfId="49025" xr:uid="{00000000-0005-0000-0000-000085BF0000}"/>
    <cellStyle name="Total 5 6 22" xfId="49026" xr:uid="{00000000-0005-0000-0000-000086BF0000}"/>
    <cellStyle name="Total 5 6 23" xfId="49027" xr:uid="{00000000-0005-0000-0000-000087BF0000}"/>
    <cellStyle name="Total 5 6 3" xfId="49028" xr:uid="{00000000-0005-0000-0000-000088BF0000}"/>
    <cellStyle name="Total 5 6 3 2" xfId="49029" xr:uid="{00000000-0005-0000-0000-000089BF0000}"/>
    <cellStyle name="Total 5 6 3 2 2" xfId="49030" xr:uid="{00000000-0005-0000-0000-00008ABF0000}"/>
    <cellStyle name="Total 5 6 3 3" xfId="49031" xr:uid="{00000000-0005-0000-0000-00008BBF0000}"/>
    <cellStyle name="Total 5 6 3 4" xfId="49032" xr:uid="{00000000-0005-0000-0000-00008CBF0000}"/>
    <cellStyle name="Total 5 6 4" xfId="49033" xr:uid="{00000000-0005-0000-0000-00008DBF0000}"/>
    <cellStyle name="Total 5 6 4 2" xfId="49034" xr:uid="{00000000-0005-0000-0000-00008EBF0000}"/>
    <cellStyle name="Total 5 6 4 2 2" xfId="49035" xr:uid="{00000000-0005-0000-0000-00008FBF0000}"/>
    <cellStyle name="Total 5 6 4 3" xfId="49036" xr:uid="{00000000-0005-0000-0000-000090BF0000}"/>
    <cellStyle name="Total 5 6 4 4" xfId="49037" xr:uid="{00000000-0005-0000-0000-000091BF0000}"/>
    <cellStyle name="Total 5 6 5" xfId="49038" xr:uid="{00000000-0005-0000-0000-000092BF0000}"/>
    <cellStyle name="Total 5 6 5 2" xfId="49039" xr:uid="{00000000-0005-0000-0000-000093BF0000}"/>
    <cellStyle name="Total 5 6 5 2 2" xfId="49040" xr:uid="{00000000-0005-0000-0000-000094BF0000}"/>
    <cellStyle name="Total 5 6 5 3" xfId="49041" xr:uid="{00000000-0005-0000-0000-000095BF0000}"/>
    <cellStyle name="Total 5 6 6" xfId="49042" xr:uid="{00000000-0005-0000-0000-000096BF0000}"/>
    <cellStyle name="Total 5 6 6 2" xfId="49043" xr:uid="{00000000-0005-0000-0000-000097BF0000}"/>
    <cellStyle name="Total 5 6 6 2 2" xfId="49044" xr:uid="{00000000-0005-0000-0000-000098BF0000}"/>
    <cellStyle name="Total 5 6 6 3" xfId="49045" xr:uid="{00000000-0005-0000-0000-000099BF0000}"/>
    <cellStyle name="Total 5 6 7" xfId="49046" xr:uid="{00000000-0005-0000-0000-00009ABF0000}"/>
    <cellStyle name="Total 5 6 7 2" xfId="49047" xr:uid="{00000000-0005-0000-0000-00009BBF0000}"/>
    <cellStyle name="Total 5 6 7 2 2" xfId="49048" xr:uid="{00000000-0005-0000-0000-00009CBF0000}"/>
    <cellStyle name="Total 5 6 7 3" xfId="49049" xr:uid="{00000000-0005-0000-0000-00009DBF0000}"/>
    <cellStyle name="Total 5 6 8" xfId="49050" xr:uid="{00000000-0005-0000-0000-00009EBF0000}"/>
    <cellStyle name="Total 5 6 8 2" xfId="49051" xr:uid="{00000000-0005-0000-0000-00009FBF0000}"/>
    <cellStyle name="Total 5 6 8 2 2" xfId="49052" xr:uid="{00000000-0005-0000-0000-0000A0BF0000}"/>
    <cellStyle name="Total 5 6 8 3" xfId="49053" xr:uid="{00000000-0005-0000-0000-0000A1BF0000}"/>
    <cellStyle name="Total 5 6 9" xfId="49054" xr:uid="{00000000-0005-0000-0000-0000A2BF0000}"/>
    <cellStyle name="Total 5 6 9 2" xfId="49055" xr:uid="{00000000-0005-0000-0000-0000A3BF0000}"/>
    <cellStyle name="Total 5 6 9 2 2" xfId="49056" xr:uid="{00000000-0005-0000-0000-0000A4BF0000}"/>
    <cellStyle name="Total 5 6 9 3" xfId="49057" xr:uid="{00000000-0005-0000-0000-0000A5BF0000}"/>
    <cellStyle name="Total 5 7" xfId="49058" xr:uid="{00000000-0005-0000-0000-0000A6BF0000}"/>
    <cellStyle name="Total 5 7 2" xfId="49059" xr:uid="{00000000-0005-0000-0000-0000A7BF0000}"/>
    <cellStyle name="Total 5 7 2 2" xfId="49060" xr:uid="{00000000-0005-0000-0000-0000A8BF0000}"/>
    <cellStyle name="Total 5 7 2 3" xfId="49061" xr:uid="{00000000-0005-0000-0000-0000A9BF0000}"/>
    <cellStyle name="Total 5 7 3" xfId="49062" xr:uid="{00000000-0005-0000-0000-0000AABF0000}"/>
    <cellStyle name="Total 5 7 3 2" xfId="49063" xr:uid="{00000000-0005-0000-0000-0000ABBF0000}"/>
    <cellStyle name="Total 5 7 4" xfId="49064" xr:uid="{00000000-0005-0000-0000-0000ACBF0000}"/>
    <cellStyle name="Total 5 8" xfId="49065" xr:uid="{00000000-0005-0000-0000-0000ADBF0000}"/>
    <cellStyle name="Total 5 8 2" xfId="49066" xr:uid="{00000000-0005-0000-0000-0000AEBF0000}"/>
    <cellStyle name="Total 5 8 2 2" xfId="49067" xr:uid="{00000000-0005-0000-0000-0000AFBF0000}"/>
    <cellStyle name="Total 5 8 2 3" xfId="49068" xr:uid="{00000000-0005-0000-0000-0000B0BF0000}"/>
    <cellStyle name="Total 5 8 3" xfId="49069" xr:uid="{00000000-0005-0000-0000-0000B1BF0000}"/>
    <cellStyle name="Total 5 8 4" xfId="49070" xr:uid="{00000000-0005-0000-0000-0000B2BF0000}"/>
    <cellStyle name="Total 5 9" xfId="49071" xr:uid="{00000000-0005-0000-0000-0000B3BF0000}"/>
    <cellStyle name="Total 5 9 2" xfId="49072" xr:uid="{00000000-0005-0000-0000-0000B4BF0000}"/>
    <cellStyle name="Total 5 9 2 2" xfId="49073" xr:uid="{00000000-0005-0000-0000-0000B5BF0000}"/>
    <cellStyle name="Total 5 9 3" xfId="49074" xr:uid="{00000000-0005-0000-0000-0000B6BF0000}"/>
    <cellStyle name="Total 5 9 4" xfId="49075" xr:uid="{00000000-0005-0000-0000-0000B7BF0000}"/>
    <cellStyle name="Total 6" xfId="49076" xr:uid="{00000000-0005-0000-0000-0000B8BF0000}"/>
    <cellStyle name="Total 6 10" xfId="49077" xr:uid="{00000000-0005-0000-0000-0000B9BF0000}"/>
    <cellStyle name="Total 6 10 2" xfId="49078" xr:uid="{00000000-0005-0000-0000-0000BABF0000}"/>
    <cellStyle name="Total 6 10 2 2" xfId="49079" xr:uid="{00000000-0005-0000-0000-0000BBBF0000}"/>
    <cellStyle name="Total 6 10 3" xfId="49080" xr:uid="{00000000-0005-0000-0000-0000BCBF0000}"/>
    <cellStyle name="Total 6 11" xfId="49081" xr:uid="{00000000-0005-0000-0000-0000BDBF0000}"/>
    <cellStyle name="Total 6 11 2" xfId="49082" xr:uid="{00000000-0005-0000-0000-0000BEBF0000}"/>
    <cellStyle name="Total 6 11 2 2" xfId="49083" xr:uid="{00000000-0005-0000-0000-0000BFBF0000}"/>
    <cellStyle name="Total 6 11 3" xfId="49084" xr:uid="{00000000-0005-0000-0000-0000C0BF0000}"/>
    <cellStyle name="Total 6 12" xfId="49085" xr:uid="{00000000-0005-0000-0000-0000C1BF0000}"/>
    <cellStyle name="Total 6 12 2" xfId="49086" xr:uid="{00000000-0005-0000-0000-0000C2BF0000}"/>
    <cellStyle name="Total 6 12 2 2" xfId="49087" xr:uid="{00000000-0005-0000-0000-0000C3BF0000}"/>
    <cellStyle name="Total 6 12 3" xfId="49088" xr:uid="{00000000-0005-0000-0000-0000C4BF0000}"/>
    <cellStyle name="Total 6 13" xfId="49089" xr:uid="{00000000-0005-0000-0000-0000C5BF0000}"/>
    <cellStyle name="Total 6 13 2" xfId="49090" xr:uid="{00000000-0005-0000-0000-0000C6BF0000}"/>
    <cellStyle name="Total 6 13 2 2" xfId="49091" xr:uid="{00000000-0005-0000-0000-0000C7BF0000}"/>
    <cellStyle name="Total 6 13 3" xfId="49092" xr:uid="{00000000-0005-0000-0000-0000C8BF0000}"/>
    <cellStyle name="Total 6 14" xfId="49093" xr:uid="{00000000-0005-0000-0000-0000C9BF0000}"/>
    <cellStyle name="Total 6 14 2" xfId="49094" xr:uid="{00000000-0005-0000-0000-0000CABF0000}"/>
    <cellStyle name="Total 6 14 2 2" xfId="49095" xr:uid="{00000000-0005-0000-0000-0000CBBF0000}"/>
    <cellStyle name="Total 6 14 3" xfId="49096" xr:uid="{00000000-0005-0000-0000-0000CCBF0000}"/>
    <cellStyle name="Total 6 15" xfId="49097" xr:uid="{00000000-0005-0000-0000-0000CDBF0000}"/>
    <cellStyle name="Total 6 15 2" xfId="49098" xr:uid="{00000000-0005-0000-0000-0000CEBF0000}"/>
    <cellStyle name="Total 6 15 2 2" xfId="49099" xr:uid="{00000000-0005-0000-0000-0000CFBF0000}"/>
    <cellStyle name="Total 6 15 3" xfId="49100" xr:uid="{00000000-0005-0000-0000-0000D0BF0000}"/>
    <cellStyle name="Total 6 16" xfId="49101" xr:uid="{00000000-0005-0000-0000-0000D1BF0000}"/>
    <cellStyle name="Total 6 16 2" xfId="49102" xr:uid="{00000000-0005-0000-0000-0000D2BF0000}"/>
    <cellStyle name="Total 6 16 2 2" xfId="49103" xr:uid="{00000000-0005-0000-0000-0000D3BF0000}"/>
    <cellStyle name="Total 6 16 3" xfId="49104" xr:uid="{00000000-0005-0000-0000-0000D4BF0000}"/>
    <cellStyle name="Total 6 17" xfId="49105" xr:uid="{00000000-0005-0000-0000-0000D5BF0000}"/>
    <cellStyle name="Total 6 17 2" xfId="49106" xr:uid="{00000000-0005-0000-0000-0000D6BF0000}"/>
    <cellStyle name="Total 6 17 2 2" xfId="49107" xr:uid="{00000000-0005-0000-0000-0000D7BF0000}"/>
    <cellStyle name="Total 6 17 3" xfId="49108" xr:uid="{00000000-0005-0000-0000-0000D8BF0000}"/>
    <cellStyle name="Total 6 18" xfId="49109" xr:uid="{00000000-0005-0000-0000-0000D9BF0000}"/>
    <cellStyle name="Total 6 18 2" xfId="49110" xr:uid="{00000000-0005-0000-0000-0000DABF0000}"/>
    <cellStyle name="Total 6 18 2 2" xfId="49111" xr:uid="{00000000-0005-0000-0000-0000DBBF0000}"/>
    <cellStyle name="Total 6 18 3" xfId="49112" xr:uid="{00000000-0005-0000-0000-0000DCBF0000}"/>
    <cellStyle name="Total 6 19" xfId="49113" xr:uid="{00000000-0005-0000-0000-0000DDBF0000}"/>
    <cellStyle name="Total 6 19 2" xfId="49114" xr:uid="{00000000-0005-0000-0000-0000DEBF0000}"/>
    <cellStyle name="Total 6 19 2 2" xfId="49115" xr:uid="{00000000-0005-0000-0000-0000DFBF0000}"/>
    <cellStyle name="Total 6 19 3" xfId="49116" xr:uid="{00000000-0005-0000-0000-0000E0BF0000}"/>
    <cellStyle name="Total 6 2" xfId="49117" xr:uid="{00000000-0005-0000-0000-0000E1BF0000}"/>
    <cellStyle name="Total 6 2 10" xfId="49118" xr:uid="{00000000-0005-0000-0000-0000E2BF0000}"/>
    <cellStyle name="Total 6 2 10 2" xfId="49119" xr:uid="{00000000-0005-0000-0000-0000E3BF0000}"/>
    <cellStyle name="Total 6 2 10 2 2" xfId="49120" xr:uid="{00000000-0005-0000-0000-0000E4BF0000}"/>
    <cellStyle name="Total 6 2 10 3" xfId="49121" xr:uid="{00000000-0005-0000-0000-0000E5BF0000}"/>
    <cellStyle name="Total 6 2 11" xfId="49122" xr:uid="{00000000-0005-0000-0000-0000E6BF0000}"/>
    <cellStyle name="Total 6 2 11 2" xfId="49123" xr:uid="{00000000-0005-0000-0000-0000E7BF0000}"/>
    <cellStyle name="Total 6 2 11 2 2" xfId="49124" xr:uid="{00000000-0005-0000-0000-0000E8BF0000}"/>
    <cellStyle name="Total 6 2 11 3" xfId="49125" xr:uid="{00000000-0005-0000-0000-0000E9BF0000}"/>
    <cellStyle name="Total 6 2 12" xfId="49126" xr:uid="{00000000-0005-0000-0000-0000EABF0000}"/>
    <cellStyle name="Total 6 2 12 2" xfId="49127" xr:uid="{00000000-0005-0000-0000-0000EBBF0000}"/>
    <cellStyle name="Total 6 2 12 2 2" xfId="49128" xr:uid="{00000000-0005-0000-0000-0000ECBF0000}"/>
    <cellStyle name="Total 6 2 12 3" xfId="49129" xr:uid="{00000000-0005-0000-0000-0000EDBF0000}"/>
    <cellStyle name="Total 6 2 13" xfId="49130" xr:uid="{00000000-0005-0000-0000-0000EEBF0000}"/>
    <cellStyle name="Total 6 2 13 2" xfId="49131" xr:uid="{00000000-0005-0000-0000-0000EFBF0000}"/>
    <cellStyle name="Total 6 2 13 2 2" xfId="49132" xr:uid="{00000000-0005-0000-0000-0000F0BF0000}"/>
    <cellStyle name="Total 6 2 13 3" xfId="49133" xr:uid="{00000000-0005-0000-0000-0000F1BF0000}"/>
    <cellStyle name="Total 6 2 14" xfId="49134" xr:uid="{00000000-0005-0000-0000-0000F2BF0000}"/>
    <cellStyle name="Total 6 2 14 2" xfId="49135" xr:uid="{00000000-0005-0000-0000-0000F3BF0000}"/>
    <cellStyle name="Total 6 2 14 2 2" xfId="49136" xr:uid="{00000000-0005-0000-0000-0000F4BF0000}"/>
    <cellStyle name="Total 6 2 14 3" xfId="49137" xr:uid="{00000000-0005-0000-0000-0000F5BF0000}"/>
    <cellStyle name="Total 6 2 15" xfId="49138" xr:uid="{00000000-0005-0000-0000-0000F6BF0000}"/>
    <cellStyle name="Total 6 2 15 2" xfId="49139" xr:uid="{00000000-0005-0000-0000-0000F7BF0000}"/>
    <cellStyle name="Total 6 2 15 2 2" xfId="49140" xr:uid="{00000000-0005-0000-0000-0000F8BF0000}"/>
    <cellStyle name="Total 6 2 15 3" xfId="49141" xr:uid="{00000000-0005-0000-0000-0000F9BF0000}"/>
    <cellStyle name="Total 6 2 16" xfId="49142" xr:uid="{00000000-0005-0000-0000-0000FABF0000}"/>
    <cellStyle name="Total 6 2 16 2" xfId="49143" xr:uid="{00000000-0005-0000-0000-0000FBBF0000}"/>
    <cellStyle name="Total 6 2 16 2 2" xfId="49144" xr:uid="{00000000-0005-0000-0000-0000FCBF0000}"/>
    <cellStyle name="Total 6 2 16 3" xfId="49145" xr:uid="{00000000-0005-0000-0000-0000FDBF0000}"/>
    <cellStyle name="Total 6 2 17" xfId="49146" xr:uid="{00000000-0005-0000-0000-0000FEBF0000}"/>
    <cellStyle name="Total 6 2 17 2" xfId="49147" xr:uid="{00000000-0005-0000-0000-0000FFBF0000}"/>
    <cellStyle name="Total 6 2 17 2 2" xfId="49148" xr:uid="{00000000-0005-0000-0000-000000C00000}"/>
    <cellStyle name="Total 6 2 17 3" xfId="49149" xr:uid="{00000000-0005-0000-0000-000001C00000}"/>
    <cellStyle name="Total 6 2 18" xfId="49150" xr:uid="{00000000-0005-0000-0000-000002C00000}"/>
    <cellStyle name="Total 6 2 18 2" xfId="49151" xr:uid="{00000000-0005-0000-0000-000003C00000}"/>
    <cellStyle name="Total 6 2 18 2 2" xfId="49152" xr:uid="{00000000-0005-0000-0000-000004C00000}"/>
    <cellStyle name="Total 6 2 18 3" xfId="49153" xr:uid="{00000000-0005-0000-0000-000005C00000}"/>
    <cellStyle name="Total 6 2 19" xfId="49154" xr:uid="{00000000-0005-0000-0000-000006C00000}"/>
    <cellStyle name="Total 6 2 19 2" xfId="49155" xr:uid="{00000000-0005-0000-0000-000007C00000}"/>
    <cellStyle name="Total 6 2 19 2 2" xfId="49156" xr:uid="{00000000-0005-0000-0000-000008C00000}"/>
    <cellStyle name="Total 6 2 19 3" xfId="49157" xr:uid="{00000000-0005-0000-0000-000009C00000}"/>
    <cellStyle name="Total 6 2 2" xfId="49158" xr:uid="{00000000-0005-0000-0000-00000AC00000}"/>
    <cellStyle name="Total 6 2 2 10" xfId="49159" xr:uid="{00000000-0005-0000-0000-00000BC00000}"/>
    <cellStyle name="Total 6 2 2 10 2" xfId="49160" xr:uid="{00000000-0005-0000-0000-00000CC00000}"/>
    <cellStyle name="Total 6 2 2 10 2 2" xfId="49161" xr:uid="{00000000-0005-0000-0000-00000DC00000}"/>
    <cellStyle name="Total 6 2 2 10 3" xfId="49162" xr:uid="{00000000-0005-0000-0000-00000EC00000}"/>
    <cellStyle name="Total 6 2 2 11" xfId="49163" xr:uid="{00000000-0005-0000-0000-00000FC00000}"/>
    <cellStyle name="Total 6 2 2 11 2" xfId="49164" xr:uid="{00000000-0005-0000-0000-000010C00000}"/>
    <cellStyle name="Total 6 2 2 11 2 2" xfId="49165" xr:uid="{00000000-0005-0000-0000-000011C00000}"/>
    <cellStyle name="Total 6 2 2 11 3" xfId="49166" xr:uid="{00000000-0005-0000-0000-000012C00000}"/>
    <cellStyle name="Total 6 2 2 12" xfId="49167" xr:uid="{00000000-0005-0000-0000-000013C00000}"/>
    <cellStyle name="Total 6 2 2 12 2" xfId="49168" xr:uid="{00000000-0005-0000-0000-000014C00000}"/>
    <cellStyle name="Total 6 2 2 12 2 2" xfId="49169" xr:uid="{00000000-0005-0000-0000-000015C00000}"/>
    <cellStyle name="Total 6 2 2 12 3" xfId="49170" xr:uid="{00000000-0005-0000-0000-000016C00000}"/>
    <cellStyle name="Total 6 2 2 13" xfId="49171" xr:uid="{00000000-0005-0000-0000-000017C00000}"/>
    <cellStyle name="Total 6 2 2 13 2" xfId="49172" xr:uid="{00000000-0005-0000-0000-000018C00000}"/>
    <cellStyle name="Total 6 2 2 13 2 2" xfId="49173" xr:uid="{00000000-0005-0000-0000-000019C00000}"/>
    <cellStyle name="Total 6 2 2 13 3" xfId="49174" xr:uid="{00000000-0005-0000-0000-00001AC00000}"/>
    <cellStyle name="Total 6 2 2 14" xfId="49175" xr:uid="{00000000-0005-0000-0000-00001BC00000}"/>
    <cellStyle name="Total 6 2 2 14 2" xfId="49176" xr:uid="{00000000-0005-0000-0000-00001CC00000}"/>
    <cellStyle name="Total 6 2 2 14 2 2" xfId="49177" xr:uid="{00000000-0005-0000-0000-00001DC00000}"/>
    <cellStyle name="Total 6 2 2 14 3" xfId="49178" xr:uid="{00000000-0005-0000-0000-00001EC00000}"/>
    <cellStyle name="Total 6 2 2 15" xfId="49179" xr:uid="{00000000-0005-0000-0000-00001FC00000}"/>
    <cellStyle name="Total 6 2 2 15 2" xfId="49180" xr:uid="{00000000-0005-0000-0000-000020C00000}"/>
    <cellStyle name="Total 6 2 2 15 2 2" xfId="49181" xr:uid="{00000000-0005-0000-0000-000021C00000}"/>
    <cellStyle name="Total 6 2 2 15 3" xfId="49182" xr:uid="{00000000-0005-0000-0000-000022C00000}"/>
    <cellStyle name="Total 6 2 2 16" xfId="49183" xr:uid="{00000000-0005-0000-0000-000023C00000}"/>
    <cellStyle name="Total 6 2 2 16 2" xfId="49184" xr:uid="{00000000-0005-0000-0000-000024C00000}"/>
    <cellStyle name="Total 6 2 2 16 2 2" xfId="49185" xr:uid="{00000000-0005-0000-0000-000025C00000}"/>
    <cellStyle name="Total 6 2 2 16 3" xfId="49186" xr:uid="{00000000-0005-0000-0000-000026C00000}"/>
    <cellStyle name="Total 6 2 2 17" xfId="49187" xr:uid="{00000000-0005-0000-0000-000027C00000}"/>
    <cellStyle name="Total 6 2 2 17 2" xfId="49188" xr:uid="{00000000-0005-0000-0000-000028C00000}"/>
    <cellStyle name="Total 6 2 2 17 2 2" xfId="49189" xr:uid="{00000000-0005-0000-0000-000029C00000}"/>
    <cellStyle name="Total 6 2 2 17 3" xfId="49190" xr:uid="{00000000-0005-0000-0000-00002AC00000}"/>
    <cellStyle name="Total 6 2 2 18" xfId="49191" xr:uid="{00000000-0005-0000-0000-00002BC00000}"/>
    <cellStyle name="Total 6 2 2 18 2" xfId="49192" xr:uid="{00000000-0005-0000-0000-00002CC00000}"/>
    <cellStyle name="Total 6 2 2 19" xfId="49193" xr:uid="{00000000-0005-0000-0000-00002DC00000}"/>
    <cellStyle name="Total 6 2 2 2" xfId="49194" xr:uid="{00000000-0005-0000-0000-00002EC00000}"/>
    <cellStyle name="Total 6 2 2 2 10" xfId="49195" xr:uid="{00000000-0005-0000-0000-00002FC00000}"/>
    <cellStyle name="Total 6 2 2 2 10 2" xfId="49196" xr:uid="{00000000-0005-0000-0000-000030C00000}"/>
    <cellStyle name="Total 6 2 2 2 10 2 2" xfId="49197" xr:uid="{00000000-0005-0000-0000-000031C00000}"/>
    <cellStyle name="Total 6 2 2 2 10 3" xfId="49198" xr:uid="{00000000-0005-0000-0000-000032C00000}"/>
    <cellStyle name="Total 6 2 2 2 11" xfId="49199" xr:uid="{00000000-0005-0000-0000-000033C00000}"/>
    <cellStyle name="Total 6 2 2 2 11 2" xfId="49200" xr:uid="{00000000-0005-0000-0000-000034C00000}"/>
    <cellStyle name="Total 6 2 2 2 11 2 2" xfId="49201" xr:uid="{00000000-0005-0000-0000-000035C00000}"/>
    <cellStyle name="Total 6 2 2 2 11 3" xfId="49202" xr:uid="{00000000-0005-0000-0000-000036C00000}"/>
    <cellStyle name="Total 6 2 2 2 12" xfId="49203" xr:uid="{00000000-0005-0000-0000-000037C00000}"/>
    <cellStyle name="Total 6 2 2 2 12 2" xfId="49204" xr:uid="{00000000-0005-0000-0000-000038C00000}"/>
    <cellStyle name="Total 6 2 2 2 12 2 2" xfId="49205" xr:uid="{00000000-0005-0000-0000-000039C00000}"/>
    <cellStyle name="Total 6 2 2 2 12 3" xfId="49206" xr:uid="{00000000-0005-0000-0000-00003AC00000}"/>
    <cellStyle name="Total 6 2 2 2 13" xfId="49207" xr:uid="{00000000-0005-0000-0000-00003BC00000}"/>
    <cellStyle name="Total 6 2 2 2 13 2" xfId="49208" xr:uid="{00000000-0005-0000-0000-00003CC00000}"/>
    <cellStyle name="Total 6 2 2 2 13 2 2" xfId="49209" xr:uid="{00000000-0005-0000-0000-00003DC00000}"/>
    <cellStyle name="Total 6 2 2 2 13 3" xfId="49210" xr:uid="{00000000-0005-0000-0000-00003EC00000}"/>
    <cellStyle name="Total 6 2 2 2 14" xfId="49211" xr:uid="{00000000-0005-0000-0000-00003FC00000}"/>
    <cellStyle name="Total 6 2 2 2 14 2" xfId="49212" xr:uid="{00000000-0005-0000-0000-000040C00000}"/>
    <cellStyle name="Total 6 2 2 2 14 2 2" xfId="49213" xr:uid="{00000000-0005-0000-0000-000041C00000}"/>
    <cellStyle name="Total 6 2 2 2 14 3" xfId="49214" xr:uid="{00000000-0005-0000-0000-000042C00000}"/>
    <cellStyle name="Total 6 2 2 2 15" xfId="49215" xr:uid="{00000000-0005-0000-0000-000043C00000}"/>
    <cellStyle name="Total 6 2 2 2 15 2" xfId="49216" xr:uid="{00000000-0005-0000-0000-000044C00000}"/>
    <cellStyle name="Total 6 2 2 2 15 2 2" xfId="49217" xr:uid="{00000000-0005-0000-0000-000045C00000}"/>
    <cellStyle name="Total 6 2 2 2 15 3" xfId="49218" xr:uid="{00000000-0005-0000-0000-000046C00000}"/>
    <cellStyle name="Total 6 2 2 2 16" xfId="49219" xr:uid="{00000000-0005-0000-0000-000047C00000}"/>
    <cellStyle name="Total 6 2 2 2 16 2" xfId="49220" xr:uid="{00000000-0005-0000-0000-000048C00000}"/>
    <cellStyle name="Total 6 2 2 2 16 2 2" xfId="49221" xr:uid="{00000000-0005-0000-0000-000049C00000}"/>
    <cellStyle name="Total 6 2 2 2 16 3" xfId="49222" xr:uid="{00000000-0005-0000-0000-00004AC00000}"/>
    <cellStyle name="Total 6 2 2 2 17" xfId="49223" xr:uid="{00000000-0005-0000-0000-00004BC00000}"/>
    <cellStyle name="Total 6 2 2 2 17 2" xfId="49224" xr:uid="{00000000-0005-0000-0000-00004CC00000}"/>
    <cellStyle name="Total 6 2 2 2 17 2 2" xfId="49225" xr:uid="{00000000-0005-0000-0000-00004DC00000}"/>
    <cellStyle name="Total 6 2 2 2 17 3" xfId="49226" xr:uid="{00000000-0005-0000-0000-00004EC00000}"/>
    <cellStyle name="Total 6 2 2 2 18" xfId="49227" xr:uid="{00000000-0005-0000-0000-00004FC00000}"/>
    <cellStyle name="Total 6 2 2 2 18 2" xfId="49228" xr:uid="{00000000-0005-0000-0000-000050C00000}"/>
    <cellStyle name="Total 6 2 2 2 18 2 2" xfId="49229" xr:uid="{00000000-0005-0000-0000-000051C00000}"/>
    <cellStyle name="Total 6 2 2 2 18 3" xfId="49230" xr:uid="{00000000-0005-0000-0000-000052C00000}"/>
    <cellStyle name="Total 6 2 2 2 19" xfId="49231" xr:uid="{00000000-0005-0000-0000-000053C00000}"/>
    <cellStyle name="Total 6 2 2 2 19 2" xfId="49232" xr:uid="{00000000-0005-0000-0000-000054C00000}"/>
    <cellStyle name="Total 6 2 2 2 19 2 2" xfId="49233" xr:uid="{00000000-0005-0000-0000-000055C00000}"/>
    <cellStyle name="Total 6 2 2 2 19 3" xfId="49234" xr:uid="{00000000-0005-0000-0000-000056C00000}"/>
    <cellStyle name="Total 6 2 2 2 2" xfId="49235" xr:uid="{00000000-0005-0000-0000-000057C00000}"/>
    <cellStyle name="Total 6 2 2 2 2 2" xfId="49236" xr:uid="{00000000-0005-0000-0000-000058C00000}"/>
    <cellStyle name="Total 6 2 2 2 2 2 2" xfId="49237" xr:uid="{00000000-0005-0000-0000-000059C00000}"/>
    <cellStyle name="Total 6 2 2 2 2 2 3" xfId="49238" xr:uid="{00000000-0005-0000-0000-00005AC00000}"/>
    <cellStyle name="Total 6 2 2 2 2 3" xfId="49239" xr:uid="{00000000-0005-0000-0000-00005BC00000}"/>
    <cellStyle name="Total 6 2 2 2 2 3 2" xfId="49240" xr:uid="{00000000-0005-0000-0000-00005CC00000}"/>
    <cellStyle name="Total 6 2 2 2 2 4" xfId="49241" xr:uid="{00000000-0005-0000-0000-00005DC00000}"/>
    <cellStyle name="Total 6 2 2 2 20" xfId="49242" xr:uid="{00000000-0005-0000-0000-00005EC00000}"/>
    <cellStyle name="Total 6 2 2 2 20 2" xfId="49243" xr:uid="{00000000-0005-0000-0000-00005FC00000}"/>
    <cellStyle name="Total 6 2 2 2 20 2 2" xfId="49244" xr:uid="{00000000-0005-0000-0000-000060C00000}"/>
    <cellStyle name="Total 6 2 2 2 20 3" xfId="49245" xr:uid="{00000000-0005-0000-0000-000061C00000}"/>
    <cellStyle name="Total 6 2 2 2 21" xfId="49246" xr:uid="{00000000-0005-0000-0000-000062C00000}"/>
    <cellStyle name="Total 6 2 2 2 21 2" xfId="49247" xr:uid="{00000000-0005-0000-0000-000063C00000}"/>
    <cellStyle name="Total 6 2 2 2 22" xfId="49248" xr:uid="{00000000-0005-0000-0000-000064C00000}"/>
    <cellStyle name="Total 6 2 2 2 23" xfId="49249" xr:uid="{00000000-0005-0000-0000-000065C00000}"/>
    <cellStyle name="Total 6 2 2 2 3" xfId="49250" xr:uid="{00000000-0005-0000-0000-000066C00000}"/>
    <cellStyle name="Total 6 2 2 2 3 2" xfId="49251" xr:uid="{00000000-0005-0000-0000-000067C00000}"/>
    <cellStyle name="Total 6 2 2 2 3 2 2" xfId="49252" xr:uid="{00000000-0005-0000-0000-000068C00000}"/>
    <cellStyle name="Total 6 2 2 2 3 3" xfId="49253" xr:uid="{00000000-0005-0000-0000-000069C00000}"/>
    <cellStyle name="Total 6 2 2 2 3 4" xfId="49254" xr:uid="{00000000-0005-0000-0000-00006AC00000}"/>
    <cellStyle name="Total 6 2 2 2 4" xfId="49255" xr:uid="{00000000-0005-0000-0000-00006BC00000}"/>
    <cellStyle name="Total 6 2 2 2 4 2" xfId="49256" xr:uid="{00000000-0005-0000-0000-00006CC00000}"/>
    <cellStyle name="Total 6 2 2 2 4 2 2" xfId="49257" xr:uid="{00000000-0005-0000-0000-00006DC00000}"/>
    <cellStyle name="Total 6 2 2 2 4 3" xfId="49258" xr:uid="{00000000-0005-0000-0000-00006EC00000}"/>
    <cellStyle name="Total 6 2 2 2 4 4" xfId="49259" xr:uid="{00000000-0005-0000-0000-00006FC00000}"/>
    <cellStyle name="Total 6 2 2 2 5" xfId="49260" xr:uid="{00000000-0005-0000-0000-000070C00000}"/>
    <cellStyle name="Total 6 2 2 2 5 2" xfId="49261" xr:uid="{00000000-0005-0000-0000-000071C00000}"/>
    <cellStyle name="Total 6 2 2 2 5 2 2" xfId="49262" xr:uid="{00000000-0005-0000-0000-000072C00000}"/>
    <cellStyle name="Total 6 2 2 2 5 3" xfId="49263" xr:uid="{00000000-0005-0000-0000-000073C00000}"/>
    <cellStyle name="Total 6 2 2 2 6" xfId="49264" xr:uid="{00000000-0005-0000-0000-000074C00000}"/>
    <cellStyle name="Total 6 2 2 2 6 2" xfId="49265" xr:uid="{00000000-0005-0000-0000-000075C00000}"/>
    <cellStyle name="Total 6 2 2 2 6 2 2" xfId="49266" xr:uid="{00000000-0005-0000-0000-000076C00000}"/>
    <cellStyle name="Total 6 2 2 2 6 3" xfId="49267" xr:uid="{00000000-0005-0000-0000-000077C00000}"/>
    <cellStyle name="Total 6 2 2 2 7" xfId="49268" xr:uid="{00000000-0005-0000-0000-000078C00000}"/>
    <cellStyle name="Total 6 2 2 2 7 2" xfId="49269" xr:uid="{00000000-0005-0000-0000-000079C00000}"/>
    <cellStyle name="Total 6 2 2 2 7 2 2" xfId="49270" xr:uid="{00000000-0005-0000-0000-00007AC00000}"/>
    <cellStyle name="Total 6 2 2 2 7 3" xfId="49271" xr:uid="{00000000-0005-0000-0000-00007BC00000}"/>
    <cellStyle name="Total 6 2 2 2 8" xfId="49272" xr:uid="{00000000-0005-0000-0000-00007CC00000}"/>
    <cellStyle name="Total 6 2 2 2 8 2" xfId="49273" xr:uid="{00000000-0005-0000-0000-00007DC00000}"/>
    <cellStyle name="Total 6 2 2 2 8 2 2" xfId="49274" xr:uid="{00000000-0005-0000-0000-00007EC00000}"/>
    <cellStyle name="Total 6 2 2 2 8 3" xfId="49275" xr:uid="{00000000-0005-0000-0000-00007FC00000}"/>
    <cellStyle name="Total 6 2 2 2 9" xfId="49276" xr:uid="{00000000-0005-0000-0000-000080C00000}"/>
    <cellStyle name="Total 6 2 2 2 9 2" xfId="49277" xr:uid="{00000000-0005-0000-0000-000081C00000}"/>
    <cellStyle name="Total 6 2 2 2 9 2 2" xfId="49278" xr:uid="{00000000-0005-0000-0000-000082C00000}"/>
    <cellStyle name="Total 6 2 2 2 9 3" xfId="49279" xr:uid="{00000000-0005-0000-0000-000083C00000}"/>
    <cellStyle name="Total 6 2 2 20" xfId="49280" xr:uid="{00000000-0005-0000-0000-000084C00000}"/>
    <cellStyle name="Total 6 2 2 3" xfId="49281" xr:uid="{00000000-0005-0000-0000-000085C00000}"/>
    <cellStyle name="Total 6 2 2 3 2" xfId="49282" xr:uid="{00000000-0005-0000-0000-000086C00000}"/>
    <cellStyle name="Total 6 2 2 3 2 2" xfId="49283" xr:uid="{00000000-0005-0000-0000-000087C00000}"/>
    <cellStyle name="Total 6 2 2 3 2 3" xfId="49284" xr:uid="{00000000-0005-0000-0000-000088C00000}"/>
    <cellStyle name="Total 6 2 2 3 3" xfId="49285" xr:uid="{00000000-0005-0000-0000-000089C00000}"/>
    <cellStyle name="Total 6 2 2 3 3 2" xfId="49286" xr:uid="{00000000-0005-0000-0000-00008AC00000}"/>
    <cellStyle name="Total 6 2 2 3 4" xfId="49287" xr:uid="{00000000-0005-0000-0000-00008BC00000}"/>
    <cellStyle name="Total 6 2 2 4" xfId="49288" xr:uid="{00000000-0005-0000-0000-00008CC00000}"/>
    <cellStyle name="Total 6 2 2 4 2" xfId="49289" xr:uid="{00000000-0005-0000-0000-00008DC00000}"/>
    <cellStyle name="Total 6 2 2 4 2 2" xfId="49290" xr:uid="{00000000-0005-0000-0000-00008EC00000}"/>
    <cellStyle name="Total 6 2 2 4 3" xfId="49291" xr:uid="{00000000-0005-0000-0000-00008FC00000}"/>
    <cellStyle name="Total 6 2 2 4 4" xfId="49292" xr:uid="{00000000-0005-0000-0000-000090C00000}"/>
    <cellStyle name="Total 6 2 2 5" xfId="49293" xr:uid="{00000000-0005-0000-0000-000091C00000}"/>
    <cellStyle name="Total 6 2 2 5 2" xfId="49294" xr:uid="{00000000-0005-0000-0000-000092C00000}"/>
    <cellStyle name="Total 6 2 2 5 2 2" xfId="49295" xr:uid="{00000000-0005-0000-0000-000093C00000}"/>
    <cellStyle name="Total 6 2 2 5 3" xfId="49296" xr:uid="{00000000-0005-0000-0000-000094C00000}"/>
    <cellStyle name="Total 6 2 2 5 4" xfId="49297" xr:uid="{00000000-0005-0000-0000-000095C00000}"/>
    <cellStyle name="Total 6 2 2 6" xfId="49298" xr:uid="{00000000-0005-0000-0000-000096C00000}"/>
    <cellStyle name="Total 6 2 2 6 2" xfId="49299" xr:uid="{00000000-0005-0000-0000-000097C00000}"/>
    <cellStyle name="Total 6 2 2 6 2 2" xfId="49300" xr:uid="{00000000-0005-0000-0000-000098C00000}"/>
    <cellStyle name="Total 6 2 2 6 3" xfId="49301" xr:uid="{00000000-0005-0000-0000-000099C00000}"/>
    <cellStyle name="Total 6 2 2 7" xfId="49302" xr:uid="{00000000-0005-0000-0000-00009AC00000}"/>
    <cellStyle name="Total 6 2 2 7 2" xfId="49303" xr:uid="{00000000-0005-0000-0000-00009BC00000}"/>
    <cellStyle name="Total 6 2 2 7 2 2" xfId="49304" xr:uid="{00000000-0005-0000-0000-00009CC00000}"/>
    <cellStyle name="Total 6 2 2 7 3" xfId="49305" xr:uid="{00000000-0005-0000-0000-00009DC00000}"/>
    <cellStyle name="Total 6 2 2 8" xfId="49306" xr:uid="{00000000-0005-0000-0000-00009EC00000}"/>
    <cellStyle name="Total 6 2 2 8 2" xfId="49307" xr:uid="{00000000-0005-0000-0000-00009FC00000}"/>
    <cellStyle name="Total 6 2 2 8 2 2" xfId="49308" xr:uid="{00000000-0005-0000-0000-0000A0C00000}"/>
    <cellStyle name="Total 6 2 2 8 3" xfId="49309" xr:uid="{00000000-0005-0000-0000-0000A1C00000}"/>
    <cellStyle name="Total 6 2 2 9" xfId="49310" xr:uid="{00000000-0005-0000-0000-0000A2C00000}"/>
    <cellStyle name="Total 6 2 2 9 2" xfId="49311" xr:uid="{00000000-0005-0000-0000-0000A3C00000}"/>
    <cellStyle name="Total 6 2 2 9 2 2" xfId="49312" xr:uid="{00000000-0005-0000-0000-0000A4C00000}"/>
    <cellStyle name="Total 6 2 2 9 3" xfId="49313" xr:uid="{00000000-0005-0000-0000-0000A5C00000}"/>
    <cellStyle name="Total 6 2 20" xfId="49314" xr:uid="{00000000-0005-0000-0000-0000A6C00000}"/>
    <cellStyle name="Total 6 2 20 2" xfId="49315" xr:uid="{00000000-0005-0000-0000-0000A7C00000}"/>
    <cellStyle name="Total 6 2 20 2 2" xfId="49316" xr:uid="{00000000-0005-0000-0000-0000A8C00000}"/>
    <cellStyle name="Total 6 2 20 3" xfId="49317" xr:uid="{00000000-0005-0000-0000-0000A9C00000}"/>
    <cellStyle name="Total 6 2 21" xfId="49318" xr:uid="{00000000-0005-0000-0000-0000AAC00000}"/>
    <cellStyle name="Total 6 2 21 2" xfId="49319" xr:uid="{00000000-0005-0000-0000-0000ABC00000}"/>
    <cellStyle name="Total 6 2 22" xfId="49320" xr:uid="{00000000-0005-0000-0000-0000ACC00000}"/>
    <cellStyle name="Total 6 2 23" xfId="49321" xr:uid="{00000000-0005-0000-0000-0000ADC00000}"/>
    <cellStyle name="Total 6 2 3" xfId="49322" xr:uid="{00000000-0005-0000-0000-0000AEC00000}"/>
    <cellStyle name="Total 6 2 3 10" xfId="49323" xr:uid="{00000000-0005-0000-0000-0000AFC00000}"/>
    <cellStyle name="Total 6 2 3 10 2" xfId="49324" xr:uid="{00000000-0005-0000-0000-0000B0C00000}"/>
    <cellStyle name="Total 6 2 3 10 2 2" xfId="49325" xr:uid="{00000000-0005-0000-0000-0000B1C00000}"/>
    <cellStyle name="Total 6 2 3 10 3" xfId="49326" xr:uid="{00000000-0005-0000-0000-0000B2C00000}"/>
    <cellStyle name="Total 6 2 3 11" xfId="49327" xr:uid="{00000000-0005-0000-0000-0000B3C00000}"/>
    <cellStyle name="Total 6 2 3 11 2" xfId="49328" xr:uid="{00000000-0005-0000-0000-0000B4C00000}"/>
    <cellStyle name="Total 6 2 3 11 2 2" xfId="49329" xr:uid="{00000000-0005-0000-0000-0000B5C00000}"/>
    <cellStyle name="Total 6 2 3 11 3" xfId="49330" xr:uid="{00000000-0005-0000-0000-0000B6C00000}"/>
    <cellStyle name="Total 6 2 3 12" xfId="49331" xr:uid="{00000000-0005-0000-0000-0000B7C00000}"/>
    <cellStyle name="Total 6 2 3 12 2" xfId="49332" xr:uid="{00000000-0005-0000-0000-0000B8C00000}"/>
    <cellStyle name="Total 6 2 3 12 2 2" xfId="49333" xr:uid="{00000000-0005-0000-0000-0000B9C00000}"/>
    <cellStyle name="Total 6 2 3 12 3" xfId="49334" xr:uid="{00000000-0005-0000-0000-0000BAC00000}"/>
    <cellStyle name="Total 6 2 3 13" xfId="49335" xr:uid="{00000000-0005-0000-0000-0000BBC00000}"/>
    <cellStyle name="Total 6 2 3 13 2" xfId="49336" xr:uid="{00000000-0005-0000-0000-0000BCC00000}"/>
    <cellStyle name="Total 6 2 3 13 2 2" xfId="49337" xr:uid="{00000000-0005-0000-0000-0000BDC00000}"/>
    <cellStyle name="Total 6 2 3 13 3" xfId="49338" xr:uid="{00000000-0005-0000-0000-0000BEC00000}"/>
    <cellStyle name="Total 6 2 3 14" xfId="49339" xr:uid="{00000000-0005-0000-0000-0000BFC00000}"/>
    <cellStyle name="Total 6 2 3 14 2" xfId="49340" xr:uid="{00000000-0005-0000-0000-0000C0C00000}"/>
    <cellStyle name="Total 6 2 3 14 2 2" xfId="49341" xr:uid="{00000000-0005-0000-0000-0000C1C00000}"/>
    <cellStyle name="Total 6 2 3 14 3" xfId="49342" xr:uid="{00000000-0005-0000-0000-0000C2C00000}"/>
    <cellStyle name="Total 6 2 3 15" xfId="49343" xr:uid="{00000000-0005-0000-0000-0000C3C00000}"/>
    <cellStyle name="Total 6 2 3 15 2" xfId="49344" xr:uid="{00000000-0005-0000-0000-0000C4C00000}"/>
    <cellStyle name="Total 6 2 3 15 2 2" xfId="49345" xr:uid="{00000000-0005-0000-0000-0000C5C00000}"/>
    <cellStyle name="Total 6 2 3 15 3" xfId="49346" xr:uid="{00000000-0005-0000-0000-0000C6C00000}"/>
    <cellStyle name="Total 6 2 3 16" xfId="49347" xr:uid="{00000000-0005-0000-0000-0000C7C00000}"/>
    <cellStyle name="Total 6 2 3 16 2" xfId="49348" xr:uid="{00000000-0005-0000-0000-0000C8C00000}"/>
    <cellStyle name="Total 6 2 3 16 2 2" xfId="49349" xr:uid="{00000000-0005-0000-0000-0000C9C00000}"/>
    <cellStyle name="Total 6 2 3 16 3" xfId="49350" xr:uid="{00000000-0005-0000-0000-0000CAC00000}"/>
    <cellStyle name="Total 6 2 3 17" xfId="49351" xr:uid="{00000000-0005-0000-0000-0000CBC00000}"/>
    <cellStyle name="Total 6 2 3 17 2" xfId="49352" xr:uid="{00000000-0005-0000-0000-0000CCC00000}"/>
    <cellStyle name="Total 6 2 3 17 2 2" xfId="49353" xr:uid="{00000000-0005-0000-0000-0000CDC00000}"/>
    <cellStyle name="Total 6 2 3 17 3" xfId="49354" xr:uid="{00000000-0005-0000-0000-0000CEC00000}"/>
    <cellStyle name="Total 6 2 3 18" xfId="49355" xr:uid="{00000000-0005-0000-0000-0000CFC00000}"/>
    <cellStyle name="Total 6 2 3 18 2" xfId="49356" xr:uid="{00000000-0005-0000-0000-0000D0C00000}"/>
    <cellStyle name="Total 6 2 3 19" xfId="49357" xr:uid="{00000000-0005-0000-0000-0000D1C00000}"/>
    <cellStyle name="Total 6 2 3 2" xfId="49358" xr:uid="{00000000-0005-0000-0000-0000D2C00000}"/>
    <cellStyle name="Total 6 2 3 2 10" xfId="49359" xr:uid="{00000000-0005-0000-0000-0000D3C00000}"/>
    <cellStyle name="Total 6 2 3 2 10 2" xfId="49360" xr:uid="{00000000-0005-0000-0000-0000D4C00000}"/>
    <cellStyle name="Total 6 2 3 2 10 2 2" xfId="49361" xr:uid="{00000000-0005-0000-0000-0000D5C00000}"/>
    <cellStyle name="Total 6 2 3 2 10 3" xfId="49362" xr:uid="{00000000-0005-0000-0000-0000D6C00000}"/>
    <cellStyle name="Total 6 2 3 2 11" xfId="49363" xr:uid="{00000000-0005-0000-0000-0000D7C00000}"/>
    <cellStyle name="Total 6 2 3 2 11 2" xfId="49364" xr:uid="{00000000-0005-0000-0000-0000D8C00000}"/>
    <cellStyle name="Total 6 2 3 2 11 2 2" xfId="49365" xr:uid="{00000000-0005-0000-0000-0000D9C00000}"/>
    <cellStyle name="Total 6 2 3 2 11 3" xfId="49366" xr:uid="{00000000-0005-0000-0000-0000DAC00000}"/>
    <cellStyle name="Total 6 2 3 2 12" xfId="49367" xr:uid="{00000000-0005-0000-0000-0000DBC00000}"/>
    <cellStyle name="Total 6 2 3 2 12 2" xfId="49368" xr:uid="{00000000-0005-0000-0000-0000DCC00000}"/>
    <cellStyle name="Total 6 2 3 2 12 2 2" xfId="49369" xr:uid="{00000000-0005-0000-0000-0000DDC00000}"/>
    <cellStyle name="Total 6 2 3 2 12 3" xfId="49370" xr:uid="{00000000-0005-0000-0000-0000DEC00000}"/>
    <cellStyle name="Total 6 2 3 2 13" xfId="49371" xr:uid="{00000000-0005-0000-0000-0000DFC00000}"/>
    <cellStyle name="Total 6 2 3 2 13 2" xfId="49372" xr:uid="{00000000-0005-0000-0000-0000E0C00000}"/>
    <cellStyle name="Total 6 2 3 2 13 2 2" xfId="49373" xr:uid="{00000000-0005-0000-0000-0000E1C00000}"/>
    <cellStyle name="Total 6 2 3 2 13 3" xfId="49374" xr:uid="{00000000-0005-0000-0000-0000E2C00000}"/>
    <cellStyle name="Total 6 2 3 2 14" xfId="49375" xr:uid="{00000000-0005-0000-0000-0000E3C00000}"/>
    <cellStyle name="Total 6 2 3 2 14 2" xfId="49376" xr:uid="{00000000-0005-0000-0000-0000E4C00000}"/>
    <cellStyle name="Total 6 2 3 2 14 2 2" xfId="49377" xr:uid="{00000000-0005-0000-0000-0000E5C00000}"/>
    <cellStyle name="Total 6 2 3 2 14 3" xfId="49378" xr:uid="{00000000-0005-0000-0000-0000E6C00000}"/>
    <cellStyle name="Total 6 2 3 2 15" xfId="49379" xr:uid="{00000000-0005-0000-0000-0000E7C00000}"/>
    <cellStyle name="Total 6 2 3 2 15 2" xfId="49380" xr:uid="{00000000-0005-0000-0000-0000E8C00000}"/>
    <cellStyle name="Total 6 2 3 2 15 2 2" xfId="49381" xr:uid="{00000000-0005-0000-0000-0000E9C00000}"/>
    <cellStyle name="Total 6 2 3 2 15 3" xfId="49382" xr:uid="{00000000-0005-0000-0000-0000EAC00000}"/>
    <cellStyle name="Total 6 2 3 2 16" xfId="49383" xr:uid="{00000000-0005-0000-0000-0000EBC00000}"/>
    <cellStyle name="Total 6 2 3 2 16 2" xfId="49384" xr:uid="{00000000-0005-0000-0000-0000ECC00000}"/>
    <cellStyle name="Total 6 2 3 2 16 2 2" xfId="49385" xr:uid="{00000000-0005-0000-0000-0000EDC00000}"/>
    <cellStyle name="Total 6 2 3 2 16 3" xfId="49386" xr:uid="{00000000-0005-0000-0000-0000EEC00000}"/>
    <cellStyle name="Total 6 2 3 2 17" xfId="49387" xr:uid="{00000000-0005-0000-0000-0000EFC00000}"/>
    <cellStyle name="Total 6 2 3 2 17 2" xfId="49388" xr:uid="{00000000-0005-0000-0000-0000F0C00000}"/>
    <cellStyle name="Total 6 2 3 2 17 2 2" xfId="49389" xr:uid="{00000000-0005-0000-0000-0000F1C00000}"/>
    <cellStyle name="Total 6 2 3 2 17 3" xfId="49390" xr:uid="{00000000-0005-0000-0000-0000F2C00000}"/>
    <cellStyle name="Total 6 2 3 2 18" xfId="49391" xr:uid="{00000000-0005-0000-0000-0000F3C00000}"/>
    <cellStyle name="Total 6 2 3 2 18 2" xfId="49392" xr:uid="{00000000-0005-0000-0000-0000F4C00000}"/>
    <cellStyle name="Total 6 2 3 2 18 2 2" xfId="49393" xr:uid="{00000000-0005-0000-0000-0000F5C00000}"/>
    <cellStyle name="Total 6 2 3 2 18 3" xfId="49394" xr:uid="{00000000-0005-0000-0000-0000F6C00000}"/>
    <cellStyle name="Total 6 2 3 2 19" xfId="49395" xr:uid="{00000000-0005-0000-0000-0000F7C00000}"/>
    <cellStyle name="Total 6 2 3 2 19 2" xfId="49396" xr:uid="{00000000-0005-0000-0000-0000F8C00000}"/>
    <cellStyle name="Total 6 2 3 2 19 2 2" xfId="49397" xr:uid="{00000000-0005-0000-0000-0000F9C00000}"/>
    <cellStyle name="Total 6 2 3 2 19 3" xfId="49398" xr:uid="{00000000-0005-0000-0000-0000FAC00000}"/>
    <cellStyle name="Total 6 2 3 2 2" xfId="49399" xr:uid="{00000000-0005-0000-0000-0000FBC00000}"/>
    <cellStyle name="Total 6 2 3 2 2 2" xfId="49400" xr:uid="{00000000-0005-0000-0000-0000FCC00000}"/>
    <cellStyle name="Total 6 2 3 2 2 2 2" xfId="49401" xr:uid="{00000000-0005-0000-0000-0000FDC00000}"/>
    <cellStyle name="Total 6 2 3 2 2 3" xfId="49402" xr:uid="{00000000-0005-0000-0000-0000FEC00000}"/>
    <cellStyle name="Total 6 2 3 2 2 4" xfId="49403" xr:uid="{00000000-0005-0000-0000-0000FFC00000}"/>
    <cellStyle name="Total 6 2 3 2 20" xfId="49404" xr:uid="{00000000-0005-0000-0000-000000C10000}"/>
    <cellStyle name="Total 6 2 3 2 20 2" xfId="49405" xr:uid="{00000000-0005-0000-0000-000001C10000}"/>
    <cellStyle name="Total 6 2 3 2 20 2 2" xfId="49406" xr:uid="{00000000-0005-0000-0000-000002C10000}"/>
    <cellStyle name="Total 6 2 3 2 20 3" xfId="49407" xr:uid="{00000000-0005-0000-0000-000003C10000}"/>
    <cellStyle name="Total 6 2 3 2 21" xfId="49408" xr:uid="{00000000-0005-0000-0000-000004C10000}"/>
    <cellStyle name="Total 6 2 3 2 21 2" xfId="49409" xr:uid="{00000000-0005-0000-0000-000005C10000}"/>
    <cellStyle name="Total 6 2 3 2 22" xfId="49410" xr:uid="{00000000-0005-0000-0000-000006C10000}"/>
    <cellStyle name="Total 6 2 3 2 23" xfId="49411" xr:uid="{00000000-0005-0000-0000-000007C10000}"/>
    <cellStyle name="Total 6 2 3 2 3" xfId="49412" xr:uid="{00000000-0005-0000-0000-000008C10000}"/>
    <cellStyle name="Total 6 2 3 2 3 2" xfId="49413" xr:uid="{00000000-0005-0000-0000-000009C10000}"/>
    <cellStyle name="Total 6 2 3 2 3 2 2" xfId="49414" xr:uid="{00000000-0005-0000-0000-00000AC10000}"/>
    <cellStyle name="Total 6 2 3 2 3 3" xfId="49415" xr:uid="{00000000-0005-0000-0000-00000BC10000}"/>
    <cellStyle name="Total 6 2 3 2 3 4" xfId="49416" xr:uid="{00000000-0005-0000-0000-00000CC10000}"/>
    <cellStyle name="Total 6 2 3 2 4" xfId="49417" xr:uid="{00000000-0005-0000-0000-00000DC10000}"/>
    <cellStyle name="Total 6 2 3 2 4 2" xfId="49418" xr:uid="{00000000-0005-0000-0000-00000EC10000}"/>
    <cellStyle name="Total 6 2 3 2 4 2 2" xfId="49419" xr:uid="{00000000-0005-0000-0000-00000FC10000}"/>
    <cellStyle name="Total 6 2 3 2 4 3" xfId="49420" xr:uid="{00000000-0005-0000-0000-000010C10000}"/>
    <cellStyle name="Total 6 2 3 2 5" xfId="49421" xr:uid="{00000000-0005-0000-0000-000011C10000}"/>
    <cellStyle name="Total 6 2 3 2 5 2" xfId="49422" xr:uid="{00000000-0005-0000-0000-000012C10000}"/>
    <cellStyle name="Total 6 2 3 2 5 2 2" xfId="49423" xr:uid="{00000000-0005-0000-0000-000013C10000}"/>
    <cellStyle name="Total 6 2 3 2 5 3" xfId="49424" xr:uid="{00000000-0005-0000-0000-000014C10000}"/>
    <cellStyle name="Total 6 2 3 2 6" xfId="49425" xr:uid="{00000000-0005-0000-0000-000015C10000}"/>
    <cellStyle name="Total 6 2 3 2 6 2" xfId="49426" xr:uid="{00000000-0005-0000-0000-000016C10000}"/>
    <cellStyle name="Total 6 2 3 2 6 2 2" xfId="49427" xr:uid="{00000000-0005-0000-0000-000017C10000}"/>
    <cellStyle name="Total 6 2 3 2 6 3" xfId="49428" xr:uid="{00000000-0005-0000-0000-000018C10000}"/>
    <cellStyle name="Total 6 2 3 2 7" xfId="49429" xr:uid="{00000000-0005-0000-0000-000019C10000}"/>
    <cellStyle name="Total 6 2 3 2 7 2" xfId="49430" xr:uid="{00000000-0005-0000-0000-00001AC10000}"/>
    <cellStyle name="Total 6 2 3 2 7 2 2" xfId="49431" xr:uid="{00000000-0005-0000-0000-00001BC10000}"/>
    <cellStyle name="Total 6 2 3 2 7 3" xfId="49432" xr:uid="{00000000-0005-0000-0000-00001CC10000}"/>
    <cellStyle name="Total 6 2 3 2 8" xfId="49433" xr:uid="{00000000-0005-0000-0000-00001DC10000}"/>
    <cellStyle name="Total 6 2 3 2 8 2" xfId="49434" xr:uid="{00000000-0005-0000-0000-00001EC10000}"/>
    <cellStyle name="Total 6 2 3 2 8 2 2" xfId="49435" xr:uid="{00000000-0005-0000-0000-00001FC10000}"/>
    <cellStyle name="Total 6 2 3 2 8 3" xfId="49436" xr:uid="{00000000-0005-0000-0000-000020C10000}"/>
    <cellStyle name="Total 6 2 3 2 9" xfId="49437" xr:uid="{00000000-0005-0000-0000-000021C10000}"/>
    <cellStyle name="Total 6 2 3 2 9 2" xfId="49438" xr:uid="{00000000-0005-0000-0000-000022C10000}"/>
    <cellStyle name="Total 6 2 3 2 9 2 2" xfId="49439" xr:uid="{00000000-0005-0000-0000-000023C10000}"/>
    <cellStyle name="Total 6 2 3 2 9 3" xfId="49440" xr:uid="{00000000-0005-0000-0000-000024C10000}"/>
    <cellStyle name="Total 6 2 3 20" xfId="49441" xr:uid="{00000000-0005-0000-0000-000025C10000}"/>
    <cellStyle name="Total 6 2 3 3" xfId="49442" xr:uid="{00000000-0005-0000-0000-000026C10000}"/>
    <cellStyle name="Total 6 2 3 3 2" xfId="49443" xr:uid="{00000000-0005-0000-0000-000027C10000}"/>
    <cellStyle name="Total 6 2 3 3 2 2" xfId="49444" xr:uid="{00000000-0005-0000-0000-000028C10000}"/>
    <cellStyle name="Total 6 2 3 3 3" xfId="49445" xr:uid="{00000000-0005-0000-0000-000029C10000}"/>
    <cellStyle name="Total 6 2 3 3 4" xfId="49446" xr:uid="{00000000-0005-0000-0000-00002AC10000}"/>
    <cellStyle name="Total 6 2 3 4" xfId="49447" xr:uid="{00000000-0005-0000-0000-00002BC10000}"/>
    <cellStyle name="Total 6 2 3 4 2" xfId="49448" xr:uid="{00000000-0005-0000-0000-00002CC10000}"/>
    <cellStyle name="Total 6 2 3 4 2 2" xfId="49449" xr:uid="{00000000-0005-0000-0000-00002DC10000}"/>
    <cellStyle name="Total 6 2 3 4 3" xfId="49450" xr:uid="{00000000-0005-0000-0000-00002EC10000}"/>
    <cellStyle name="Total 6 2 3 4 4" xfId="49451" xr:uid="{00000000-0005-0000-0000-00002FC10000}"/>
    <cellStyle name="Total 6 2 3 5" xfId="49452" xr:uid="{00000000-0005-0000-0000-000030C10000}"/>
    <cellStyle name="Total 6 2 3 5 2" xfId="49453" xr:uid="{00000000-0005-0000-0000-000031C10000}"/>
    <cellStyle name="Total 6 2 3 5 2 2" xfId="49454" xr:uid="{00000000-0005-0000-0000-000032C10000}"/>
    <cellStyle name="Total 6 2 3 5 3" xfId="49455" xr:uid="{00000000-0005-0000-0000-000033C10000}"/>
    <cellStyle name="Total 6 2 3 6" xfId="49456" xr:uid="{00000000-0005-0000-0000-000034C10000}"/>
    <cellStyle name="Total 6 2 3 6 2" xfId="49457" xr:uid="{00000000-0005-0000-0000-000035C10000}"/>
    <cellStyle name="Total 6 2 3 6 2 2" xfId="49458" xr:uid="{00000000-0005-0000-0000-000036C10000}"/>
    <cellStyle name="Total 6 2 3 6 3" xfId="49459" xr:uid="{00000000-0005-0000-0000-000037C10000}"/>
    <cellStyle name="Total 6 2 3 7" xfId="49460" xr:uid="{00000000-0005-0000-0000-000038C10000}"/>
    <cellStyle name="Total 6 2 3 7 2" xfId="49461" xr:uid="{00000000-0005-0000-0000-000039C10000}"/>
    <cellStyle name="Total 6 2 3 7 2 2" xfId="49462" xr:uid="{00000000-0005-0000-0000-00003AC10000}"/>
    <cellStyle name="Total 6 2 3 7 3" xfId="49463" xr:uid="{00000000-0005-0000-0000-00003BC10000}"/>
    <cellStyle name="Total 6 2 3 8" xfId="49464" xr:uid="{00000000-0005-0000-0000-00003CC10000}"/>
    <cellStyle name="Total 6 2 3 8 2" xfId="49465" xr:uid="{00000000-0005-0000-0000-00003DC10000}"/>
    <cellStyle name="Total 6 2 3 8 2 2" xfId="49466" xr:uid="{00000000-0005-0000-0000-00003EC10000}"/>
    <cellStyle name="Total 6 2 3 8 3" xfId="49467" xr:uid="{00000000-0005-0000-0000-00003FC10000}"/>
    <cellStyle name="Total 6 2 3 9" xfId="49468" xr:uid="{00000000-0005-0000-0000-000040C10000}"/>
    <cellStyle name="Total 6 2 3 9 2" xfId="49469" xr:uid="{00000000-0005-0000-0000-000041C10000}"/>
    <cellStyle name="Total 6 2 3 9 2 2" xfId="49470" xr:uid="{00000000-0005-0000-0000-000042C10000}"/>
    <cellStyle name="Total 6 2 3 9 3" xfId="49471" xr:uid="{00000000-0005-0000-0000-000043C10000}"/>
    <cellStyle name="Total 6 2 4" xfId="49472" xr:uid="{00000000-0005-0000-0000-000044C10000}"/>
    <cellStyle name="Total 6 2 4 10" xfId="49473" xr:uid="{00000000-0005-0000-0000-000045C10000}"/>
    <cellStyle name="Total 6 2 4 10 2" xfId="49474" xr:uid="{00000000-0005-0000-0000-000046C10000}"/>
    <cellStyle name="Total 6 2 4 10 2 2" xfId="49475" xr:uid="{00000000-0005-0000-0000-000047C10000}"/>
    <cellStyle name="Total 6 2 4 10 3" xfId="49476" xr:uid="{00000000-0005-0000-0000-000048C10000}"/>
    <cellStyle name="Total 6 2 4 11" xfId="49477" xr:uid="{00000000-0005-0000-0000-000049C10000}"/>
    <cellStyle name="Total 6 2 4 11 2" xfId="49478" xr:uid="{00000000-0005-0000-0000-00004AC10000}"/>
    <cellStyle name="Total 6 2 4 11 2 2" xfId="49479" xr:uid="{00000000-0005-0000-0000-00004BC10000}"/>
    <cellStyle name="Total 6 2 4 11 3" xfId="49480" xr:uid="{00000000-0005-0000-0000-00004CC10000}"/>
    <cellStyle name="Total 6 2 4 12" xfId="49481" xr:uid="{00000000-0005-0000-0000-00004DC10000}"/>
    <cellStyle name="Total 6 2 4 12 2" xfId="49482" xr:uid="{00000000-0005-0000-0000-00004EC10000}"/>
    <cellStyle name="Total 6 2 4 12 2 2" xfId="49483" xr:uid="{00000000-0005-0000-0000-00004FC10000}"/>
    <cellStyle name="Total 6 2 4 12 3" xfId="49484" xr:uid="{00000000-0005-0000-0000-000050C10000}"/>
    <cellStyle name="Total 6 2 4 13" xfId="49485" xr:uid="{00000000-0005-0000-0000-000051C10000}"/>
    <cellStyle name="Total 6 2 4 13 2" xfId="49486" xr:uid="{00000000-0005-0000-0000-000052C10000}"/>
    <cellStyle name="Total 6 2 4 13 2 2" xfId="49487" xr:uid="{00000000-0005-0000-0000-000053C10000}"/>
    <cellStyle name="Total 6 2 4 13 3" xfId="49488" xr:uid="{00000000-0005-0000-0000-000054C10000}"/>
    <cellStyle name="Total 6 2 4 14" xfId="49489" xr:uid="{00000000-0005-0000-0000-000055C10000}"/>
    <cellStyle name="Total 6 2 4 14 2" xfId="49490" xr:uid="{00000000-0005-0000-0000-000056C10000}"/>
    <cellStyle name="Total 6 2 4 14 2 2" xfId="49491" xr:uid="{00000000-0005-0000-0000-000057C10000}"/>
    <cellStyle name="Total 6 2 4 14 3" xfId="49492" xr:uid="{00000000-0005-0000-0000-000058C10000}"/>
    <cellStyle name="Total 6 2 4 15" xfId="49493" xr:uid="{00000000-0005-0000-0000-000059C10000}"/>
    <cellStyle name="Total 6 2 4 15 2" xfId="49494" xr:uid="{00000000-0005-0000-0000-00005AC10000}"/>
    <cellStyle name="Total 6 2 4 15 2 2" xfId="49495" xr:uid="{00000000-0005-0000-0000-00005BC10000}"/>
    <cellStyle name="Total 6 2 4 15 3" xfId="49496" xr:uid="{00000000-0005-0000-0000-00005CC10000}"/>
    <cellStyle name="Total 6 2 4 16" xfId="49497" xr:uid="{00000000-0005-0000-0000-00005DC10000}"/>
    <cellStyle name="Total 6 2 4 16 2" xfId="49498" xr:uid="{00000000-0005-0000-0000-00005EC10000}"/>
    <cellStyle name="Total 6 2 4 16 2 2" xfId="49499" xr:uid="{00000000-0005-0000-0000-00005FC10000}"/>
    <cellStyle name="Total 6 2 4 16 3" xfId="49500" xr:uid="{00000000-0005-0000-0000-000060C10000}"/>
    <cellStyle name="Total 6 2 4 17" xfId="49501" xr:uid="{00000000-0005-0000-0000-000061C10000}"/>
    <cellStyle name="Total 6 2 4 17 2" xfId="49502" xr:uid="{00000000-0005-0000-0000-000062C10000}"/>
    <cellStyle name="Total 6 2 4 17 2 2" xfId="49503" xr:uid="{00000000-0005-0000-0000-000063C10000}"/>
    <cellStyle name="Total 6 2 4 17 3" xfId="49504" xr:uid="{00000000-0005-0000-0000-000064C10000}"/>
    <cellStyle name="Total 6 2 4 18" xfId="49505" xr:uid="{00000000-0005-0000-0000-000065C10000}"/>
    <cellStyle name="Total 6 2 4 18 2" xfId="49506" xr:uid="{00000000-0005-0000-0000-000066C10000}"/>
    <cellStyle name="Total 6 2 4 18 2 2" xfId="49507" xr:uid="{00000000-0005-0000-0000-000067C10000}"/>
    <cellStyle name="Total 6 2 4 18 3" xfId="49508" xr:uid="{00000000-0005-0000-0000-000068C10000}"/>
    <cellStyle name="Total 6 2 4 19" xfId="49509" xr:uid="{00000000-0005-0000-0000-000069C10000}"/>
    <cellStyle name="Total 6 2 4 19 2" xfId="49510" xr:uid="{00000000-0005-0000-0000-00006AC10000}"/>
    <cellStyle name="Total 6 2 4 19 2 2" xfId="49511" xr:uid="{00000000-0005-0000-0000-00006BC10000}"/>
    <cellStyle name="Total 6 2 4 19 3" xfId="49512" xr:uid="{00000000-0005-0000-0000-00006CC10000}"/>
    <cellStyle name="Total 6 2 4 2" xfId="49513" xr:uid="{00000000-0005-0000-0000-00006DC10000}"/>
    <cellStyle name="Total 6 2 4 2 10" xfId="49514" xr:uid="{00000000-0005-0000-0000-00006EC10000}"/>
    <cellStyle name="Total 6 2 4 2 10 2" xfId="49515" xr:uid="{00000000-0005-0000-0000-00006FC10000}"/>
    <cellStyle name="Total 6 2 4 2 10 2 2" xfId="49516" xr:uid="{00000000-0005-0000-0000-000070C10000}"/>
    <cellStyle name="Total 6 2 4 2 10 3" xfId="49517" xr:uid="{00000000-0005-0000-0000-000071C10000}"/>
    <cellStyle name="Total 6 2 4 2 11" xfId="49518" xr:uid="{00000000-0005-0000-0000-000072C10000}"/>
    <cellStyle name="Total 6 2 4 2 11 2" xfId="49519" xr:uid="{00000000-0005-0000-0000-000073C10000}"/>
    <cellStyle name="Total 6 2 4 2 11 2 2" xfId="49520" xr:uid="{00000000-0005-0000-0000-000074C10000}"/>
    <cellStyle name="Total 6 2 4 2 11 3" xfId="49521" xr:uid="{00000000-0005-0000-0000-000075C10000}"/>
    <cellStyle name="Total 6 2 4 2 12" xfId="49522" xr:uid="{00000000-0005-0000-0000-000076C10000}"/>
    <cellStyle name="Total 6 2 4 2 12 2" xfId="49523" xr:uid="{00000000-0005-0000-0000-000077C10000}"/>
    <cellStyle name="Total 6 2 4 2 12 2 2" xfId="49524" xr:uid="{00000000-0005-0000-0000-000078C10000}"/>
    <cellStyle name="Total 6 2 4 2 12 3" xfId="49525" xr:uid="{00000000-0005-0000-0000-000079C10000}"/>
    <cellStyle name="Total 6 2 4 2 13" xfId="49526" xr:uid="{00000000-0005-0000-0000-00007AC10000}"/>
    <cellStyle name="Total 6 2 4 2 13 2" xfId="49527" xr:uid="{00000000-0005-0000-0000-00007BC10000}"/>
    <cellStyle name="Total 6 2 4 2 13 2 2" xfId="49528" xr:uid="{00000000-0005-0000-0000-00007CC10000}"/>
    <cellStyle name="Total 6 2 4 2 13 3" xfId="49529" xr:uid="{00000000-0005-0000-0000-00007DC10000}"/>
    <cellStyle name="Total 6 2 4 2 14" xfId="49530" xr:uid="{00000000-0005-0000-0000-00007EC10000}"/>
    <cellStyle name="Total 6 2 4 2 14 2" xfId="49531" xr:uid="{00000000-0005-0000-0000-00007FC10000}"/>
    <cellStyle name="Total 6 2 4 2 14 2 2" xfId="49532" xr:uid="{00000000-0005-0000-0000-000080C10000}"/>
    <cellStyle name="Total 6 2 4 2 14 3" xfId="49533" xr:uid="{00000000-0005-0000-0000-000081C10000}"/>
    <cellStyle name="Total 6 2 4 2 15" xfId="49534" xr:uid="{00000000-0005-0000-0000-000082C10000}"/>
    <cellStyle name="Total 6 2 4 2 15 2" xfId="49535" xr:uid="{00000000-0005-0000-0000-000083C10000}"/>
    <cellStyle name="Total 6 2 4 2 15 2 2" xfId="49536" xr:uid="{00000000-0005-0000-0000-000084C10000}"/>
    <cellStyle name="Total 6 2 4 2 15 3" xfId="49537" xr:uid="{00000000-0005-0000-0000-000085C10000}"/>
    <cellStyle name="Total 6 2 4 2 16" xfId="49538" xr:uid="{00000000-0005-0000-0000-000086C10000}"/>
    <cellStyle name="Total 6 2 4 2 16 2" xfId="49539" xr:uid="{00000000-0005-0000-0000-000087C10000}"/>
    <cellStyle name="Total 6 2 4 2 16 2 2" xfId="49540" xr:uid="{00000000-0005-0000-0000-000088C10000}"/>
    <cellStyle name="Total 6 2 4 2 16 3" xfId="49541" xr:uid="{00000000-0005-0000-0000-000089C10000}"/>
    <cellStyle name="Total 6 2 4 2 17" xfId="49542" xr:uid="{00000000-0005-0000-0000-00008AC10000}"/>
    <cellStyle name="Total 6 2 4 2 17 2" xfId="49543" xr:uid="{00000000-0005-0000-0000-00008BC10000}"/>
    <cellStyle name="Total 6 2 4 2 17 2 2" xfId="49544" xr:uid="{00000000-0005-0000-0000-00008CC10000}"/>
    <cellStyle name="Total 6 2 4 2 17 3" xfId="49545" xr:uid="{00000000-0005-0000-0000-00008DC10000}"/>
    <cellStyle name="Total 6 2 4 2 18" xfId="49546" xr:uid="{00000000-0005-0000-0000-00008EC10000}"/>
    <cellStyle name="Total 6 2 4 2 18 2" xfId="49547" xr:uid="{00000000-0005-0000-0000-00008FC10000}"/>
    <cellStyle name="Total 6 2 4 2 18 2 2" xfId="49548" xr:uid="{00000000-0005-0000-0000-000090C10000}"/>
    <cellStyle name="Total 6 2 4 2 18 3" xfId="49549" xr:uid="{00000000-0005-0000-0000-000091C10000}"/>
    <cellStyle name="Total 6 2 4 2 19" xfId="49550" xr:uid="{00000000-0005-0000-0000-000092C10000}"/>
    <cellStyle name="Total 6 2 4 2 19 2" xfId="49551" xr:uid="{00000000-0005-0000-0000-000093C10000}"/>
    <cellStyle name="Total 6 2 4 2 19 2 2" xfId="49552" xr:uid="{00000000-0005-0000-0000-000094C10000}"/>
    <cellStyle name="Total 6 2 4 2 19 3" xfId="49553" xr:uid="{00000000-0005-0000-0000-000095C10000}"/>
    <cellStyle name="Total 6 2 4 2 2" xfId="49554" xr:uid="{00000000-0005-0000-0000-000096C10000}"/>
    <cellStyle name="Total 6 2 4 2 2 2" xfId="49555" xr:uid="{00000000-0005-0000-0000-000097C10000}"/>
    <cellStyle name="Total 6 2 4 2 2 2 2" xfId="49556" xr:uid="{00000000-0005-0000-0000-000098C10000}"/>
    <cellStyle name="Total 6 2 4 2 2 3" xfId="49557" xr:uid="{00000000-0005-0000-0000-000099C10000}"/>
    <cellStyle name="Total 6 2 4 2 2 4" xfId="49558" xr:uid="{00000000-0005-0000-0000-00009AC10000}"/>
    <cellStyle name="Total 6 2 4 2 20" xfId="49559" xr:uid="{00000000-0005-0000-0000-00009BC10000}"/>
    <cellStyle name="Total 6 2 4 2 20 2" xfId="49560" xr:uid="{00000000-0005-0000-0000-00009CC10000}"/>
    <cellStyle name="Total 6 2 4 2 20 2 2" xfId="49561" xr:uid="{00000000-0005-0000-0000-00009DC10000}"/>
    <cellStyle name="Total 6 2 4 2 20 3" xfId="49562" xr:uid="{00000000-0005-0000-0000-00009EC10000}"/>
    <cellStyle name="Total 6 2 4 2 21" xfId="49563" xr:uid="{00000000-0005-0000-0000-00009FC10000}"/>
    <cellStyle name="Total 6 2 4 2 21 2" xfId="49564" xr:uid="{00000000-0005-0000-0000-0000A0C10000}"/>
    <cellStyle name="Total 6 2 4 2 22" xfId="49565" xr:uid="{00000000-0005-0000-0000-0000A1C10000}"/>
    <cellStyle name="Total 6 2 4 2 23" xfId="49566" xr:uid="{00000000-0005-0000-0000-0000A2C10000}"/>
    <cellStyle name="Total 6 2 4 2 3" xfId="49567" xr:uid="{00000000-0005-0000-0000-0000A3C10000}"/>
    <cellStyle name="Total 6 2 4 2 3 2" xfId="49568" xr:uid="{00000000-0005-0000-0000-0000A4C10000}"/>
    <cellStyle name="Total 6 2 4 2 3 2 2" xfId="49569" xr:uid="{00000000-0005-0000-0000-0000A5C10000}"/>
    <cellStyle name="Total 6 2 4 2 3 3" xfId="49570" xr:uid="{00000000-0005-0000-0000-0000A6C10000}"/>
    <cellStyle name="Total 6 2 4 2 4" xfId="49571" xr:uid="{00000000-0005-0000-0000-0000A7C10000}"/>
    <cellStyle name="Total 6 2 4 2 4 2" xfId="49572" xr:uid="{00000000-0005-0000-0000-0000A8C10000}"/>
    <cellStyle name="Total 6 2 4 2 4 2 2" xfId="49573" xr:uid="{00000000-0005-0000-0000-0000A9C10000}"/>
    <cellStyle name="Total 6 2 4 2 4 3" xfId="49574" xr:uid="{00000000-0005-0000-0000-0000AAC10000}"/>
    <cellStyle name="Total 6 2 4 2 5" xfId="49575" xr:uid="{00000000-0005-0000-0000-0000ABC10000}"/>
    <cellStyle name="Total 6 2 4 2 5 2" xfId="49576" xr:uid="{00000000-0005-0000-0000-0000ACC10000}"/>
    <cellStyle name="Total 6 2 4 2 5 2 2" xfId="49577" xr:uid="{00000000-0005-0000-0000-0000ADC10000}"/>
    <cellStyle name="Total 6 2 4 2 5 3" xfId="49578" xr:uid="{00000000-0005-0000-0000-0000AEC10000}"/>
    <cellStyle name="Total 6 2 4 2 6" xfId="49579" xr:uid="{00000000-0005-0000-0000-0000AFC10000}"/>
    <cellStyle name="Total 6 2 4 2 6 2" xfId="49580" xr:uid="{00000000-0005-0000-0000-0000B0C10000}"/>
    <cellStyle name="Total 6 2 4 2 6 2 2" xfId="49581" xr:uid="{00000000-0005-0000-0000-0000B1C10000}"/>
    <cellStyle name="Total 6 2 4 2 6 3" xfId="49582" xr:uid="{00000000-0005-0000-0000-0000B2C10000}"/>
    <cellStyle name="Total 6 2 4 2 7" xfId="49583" xr:uid="{00000000-0005-0000-0000-0000B3C10000}"/>
    <cellStyle name="Total 6 2 4 2 7 2" xfId="49584" xr:uid="{00000000-0005-0000-0000-0000B4C10000}"/>
    <cellStyle name="Total 6 2 4 2 7 2 2" xfId="49585" xr:uid="{00000000-0005-0000-0000-0000B5C10000}"/>
    <cellStyle name="Total 6 2 4 2 7 3" xfId="49586" xr:uid="{00000000-0005-0000-0000-0000B6C10000}"/>
    <cellStyle name="Total 6 2 4 2 8" xfId="49587" xr:uid="{00000000-0005-0000-0000-0000B7C10000}"/>
    <cellStyle name="Total 6 2 4 2 8 2" xfId="49588" xr:uid="{00000000-0005-0000-0000-0000B8C10000}"/>
    <cellStyle name="Total 6 2 4 2 8 2 2" xfId="49589" xr:uid="{00000000-0005-0000-0000-0000B9C10000}"/>
    <cellStyle name="Total 6 2 4 2 8 3" xfId="49590" xr:uid="{00000000-0005-0000-0000-0000BAC10000}"/>
    <cellStyle name="Total 6 2 4 2 9" xfId="49591" xr:uid="{00000000-0005-0000-0000-0000BBC10000}"/>
    <cellStyle name="Total 6 2 4 2 9 2" xfId="49592" xr:uid="{00000000-0005-0000-0000-0000BCC10000}"/>
    <cellStyle name="Total 6 2 4 2 9 2 2" xfId="49593" xr:uid="{00000000-0005-0000-0000-0000BDC10000}"/>
    <cellStyle name="Total 6 2 4 2 9 3" xfId="49594" xr:uid="{00000000-0005-0000-0000-0000BEC10000}"/>
    <cellStyle name="Total 6 2 4 20" xfId="49595" xr:uid="{00000000-0005-0000-0000-0000BFC10000}"/>
    <cellStyle name="Total 6 2 4 20 2" xfId="49596" xr:uid="{00000000-0005-0000-0000-0000C0C10000}"/>
    <cellStyle name="Total 6 2 4 20 2 2" xfId="49597" xr:uid="{00000000-0005-0000-0000-0000C1C10000}"/>
    <cellStyle name="Total 6 2 4 20 3" xfId="49598" xr:uid="{00000000-0005-0000-0000-0000C2C10000}"/>
    <cellStyle name="Total 6 2 4 21" xfId="49599" xr:uid="{00000000-0005-0000-0000-0000C3C10000}"/>
    <cellStyle name="Total 6 2 4 21 2" xfId="49600" xr:uid="{00000000-0005-0000-0000-0000C4C10000}"/>
    <cellStyle name="Total 6 2 4 21 2 2" xfId="49601" xr:uid="{00000000-0005-0000-0000-0000C5C10000}"/>
    <cellStyle name="Total 6 2 4 21 3" xfId="49602" xr:uid="{00000000-0005-0000-0000-0000C6C10000}"/>
    <cellStyle name="Total 6 2 4 22" xfId="49603" xr:uid="{00000000-0005-0000-0000-0000C7C10000}"/>
    <cellStyle name="Total 6 2 4 22 2" xfId="49604" xr:uid="{00000000-0005-0000-0000-0000C8C10000}"/>
    <cellStyle name="Total 6 2 4 23" xfId="49605" xr:uid="{00000000-0005-0000-0000-0000C9C10000}"/>
    <cellStyle name="Total 6 2 4 24" xfId="49606" xr:uid="{00000000-0005-0000-0000-0000CAC10000}"/>
    <cellStyle name="Total 6 2 4 3" xfId="49607" xr:uid="{00000000-0005-0000-0000-0000CBC10000}"/>
    <cellStyle name="Total 6 2 4 3 2" xfId="49608" xr:uid="{00000000-0005-0000-0000-0000CCC10000}"/>
    <cellStyle name="Total 6 2 4 3 2 2" xfId="49609" xr:uid="{00000000-0005-0000-0000-0000CDC10000}"/>
    <cellStyle name="Total 6 2 4 3 3" xfId="49610" xr:uid="{00000000-0005-0000-0000-0000CEC10000}"/>
    <cellStyle name="Total 6 2 4 3 4" xfId="49611" xr:uid="{00000000-0005-0000-0000-0000CFC10000}"/>
    <cellStyle name="Total 6 2 4 4" xfId="49612" xr:uid="{00000000-0005-0000-0000-0000D0C10000}"/>
    <cellStyle name="Total 6 2 4 4 2" xfId="49613" xr:uid="{00000000-0005-0000-0000-0000D1C10000}"/>
    <cellStyle name="Total 6 2 4 4 2 2" xfId="49614" xr:uid="{00000000-0005-0000-0000-0000D2C10000}"/>
    <cellStyle name="Total 6 2 4 4 3" xfId="49615" xr:uid="{00000000-0005-0000-0000-0000D3C10000}"/>
    <cellStyle name="Total 6 2 4 4 4" xfId="49616" xr:uid="{00000000-0005-0000-0000-0000D4C10000}"/>
    <cellStyle name="Total 6 2 4 5" xfId="49617" xr:uid="{00000000-0005-0000-0000-0000D5C10000}"/>
    <cellStyle name="Total 6 2 4 5 2" xfId="49618" xr:uid="{00000000-0005-0000-0000-0000D6C10000}"/>
    <cellStyle name="Total 6 2 4 5 2 2" xfId="49619" xr:uid="{00000000-0005-0000-0000-0000D7C10000}"/>
    <cellStyle name="Total 6 2 4 5 3" xfId="49620" xr:uid="{00000000-0005-0000-0000-0000D8C10000}"/>
    <cellStyle name="Total 6 2 4 6" xfId="49621" xr:uid="{00000000-0005-0000-0000-0000D9C10000}"/>
    <cellStyle name="Total 6 2 4 6 2" xfId="49622" xr:uid="{00000000-0005-0000-0000-0000DAC10000}"/>
    <cellStyle name="Total 6 2 4 6 2 2" xfId="49623" xr:uid="{00000000-0005-0000-0000-0000DBC10000}"/>
    <cellStyle name="Total 6 2 4 6 3" xfId="49624" xr:uid="{00000000-0005-0000-0000-0000DCC10000}"/>
    <cellStyle name="Total 6 2 4 7" xfId="49625" xr:uid="{00000000-0005-0000-0000-0000DDC10000}"/>
    <cellStyle name="Total 6 2 4 7 2" xfId="49626" xr:uid="{00000000-0005-0000-0000-0000DEC10000}"/>
    <cellStyle name="Total 6 2 4 7 2 2" xfId="49627" xr:uid="{00000000-0005-0000-0000-0000DFC10000}"/>
    <cellStyle name="Total 6 2 4 7 3" xfId="49628" xr:uid="{00000000-0005-0000-0000-0000E0C10000}"/>
    <cellStyle name="Total 6 2 4 8" xfId="49629" xr:uid="{00000000-0005-0000-0000-0000E1C10000}"/>
    <cellStyle name="Total 6 2 4 8 2" xfId="49630" xr:uid="{00000000-0005-0000-0000-0000E2C10000}"/>
    <cellStyle name="Total 6 2 4 8 2 2" xfId="49631" xr:uid="{00000000-0005-0000-0000-0000E3C10000}"/>
    <cellStyle name="Total 6 2 4 8 3" xfId="49632" xr:uid="{00000000-0005-0000-0000-0000E4C10000}"/>
    <cellStyle name="Total 6 2 4 9" xfId="49633" xr:uid="{00000000-0005-0000-0000-0000E5C10000}"/>
    <cellStyle name="Total 6 2 4 9 2" xfId="49634" xr:uid="{00000000-0005-0000-0000-0000E6C10000}"/>
    <cellStyle name="Total 6 2 4 9 2 2" xfId="49635" xr:uid="{00000000-0005-0000-0000-0000E7C10000}"/>
    <cellStyle name="Total 6 2 4 9 3" xfId="49636" xr:uid="{00000000-0005-0000-0000-0000E8C10000}"/>
    <cellStyle name="Total 6 2 5" xfId="49637" xr:uid="{00000000-0005-0000-0000-0000E9C10000}"/>
    <cellStyle name="Total 6 2 5 10" xfId="49638" xr:uid="{00000000-0005-0000-0000-0000EAC10000}"/>
    <cellStyle name="Total 6 2 5 10 2" xfId="49639" xr:uid="{00000000-0005-0000-0000-0000EBC10000}"/>
    <cellStyle name="Total 6 2 5 10 2 2" xfId="49640" xr:uid="{00000000-0005-0000-0000-0000ECC10000}"/>
    <cellStyle name="Total 6 2 5 10 3" xfId="49641" xr:uid="{00000000-0005-0000-0000-0000EDC10000}"/>
    <cellStyle name="Total 6 2 5 11" xfId="49642" xr:uid="{00000000-0005-0000-0000-0000EEC10000}"/>
    <cellStyle name="Total 6 2 5 11 2" xfId="49643" xr:uid="{00000000-0005-0000-0000-0000EFC10000}"/>
    <cellStyle name="Total 6 2 5 11 2 2" xfId="49644" xr:uid="{00000000-0005-0000-0000-0000F0C10000}"/>
    <cellStyle name="Total 6 2 5 11 3" xfId="49645" xr:uid="{00000000-0005-0000-0000-0000F1C10000}"/>
    <cellStyle name="Total 6 2 5 12" xfId="49646" xr:uid="{00000000-0005-0000-0000-0000F2C10000}"/>
    <cellStyle name="Total 6 2 5 12 2" xfId="49647" xr:uid="{00000000-0005-0000-0000-0000F3C10000}"/>
    <cellStyle name="Total 6 2 5 12 2 2" xfId="49648" xr:uid="{00000000-0005-0000-0000-0000F4C10000}"/>
    <cellStyle name="Total 6 2 5 12 3" xfId="49649" xr:uid="{00000000-0005-0000-0000-0000F5C10000}"/>
    <cellStyle name="Total 6 2 5 13" xfId="49650" xr:uid="{00000000-0005-0000-0000-0000F6C10000}"/>
    <cellStyle name="Total 6 2 5 13 2" xfId="49651" xr:uid="{00000000-0005-0000-0000-0000F7C10000}"/>
    <cellStyle name="Total 6 2 5 13 2 2" xfId="49652" xr:uid="{00000000-0005-0000-0000-0000F8C10000}"/>
    <cellStyle name="Total 6 2 5 13 3" xfId="49653" xr:uid="{00000000-0005-0000-0000-0000F9C10000}"/>
    <cellStyle name="Total 6 2 5 14" xfId="49654" xr:uid="{00000000-0005-0000-0000-0000FAC10000}"/>
    <cellStyle name="Total 6 2 5 14 2" xfId="49655" xr:uid="{00000000-0005-0000-0000-0000FBC10000}"/>
    <cellStyle name="Total 6 2 5 14 2 2" xfId="49656" xr:uid="{00000000-0005-0000-0000-0000FCC10000}"/>
    <cellStyle name="Total 6 2 5 14 3" xfId="49657" xr:uid="{00000000-0005-0000-0000-0000FDC10000}"/>
    <cellStyle name="Total 6 2 5 15" xfId="49658" xr:uid="{00000000-0005-0000-0000-0000FEC10000}"/>
    <cellStyle name="Total 6 2 5 15 2" xfId="49659" xr:uid="{00000000-0005-0000-0000-0000FFC10000}"/>
    <cellStyle name="Total 6 2 5 15 2 2" xfId="49660" xr:uid="{00000000-0005-0000-0000-000000C20000}"/>
    <cellStyle name="Total 6 2 5 15 3" xfId="49661" xr:uid="{00000000-0005-0000-0000-000001C20000}"/>
    <cellStyle name="Total 6 2 5 16" xfId="49662" xr:uid="{00000000-0005-0000-0000-000002C20000}"/>
    <cellStyle name="Total 6 2 5 16 2" xfId="49663" xr:uid="{00000000-0005-0000-0000-000003C20000}"/>
    <cellStyle name="Total 6 2 5 16 2 2" xfId="49664" xr:uid="{00000000-0005-0000-0000-000004C20000}"/>
    <cellStyle name="Total 6 2 5 16 3" xfId="49665" xr:uid="{00000000-0005-0000-0000-000005C20000}"/>
    <cellStyle name="Total 6 2 5 17" xfId="49666" xr:uid="{00000000-0005-0000-0000-000006C20000}"/>
    <cellStyle name="Total 6 2 5 17 2" xfId="49667" xr:uid="{00000000-0005-0000-0000-000007C20000}"/>
    <cellStyle name="Total 6 2 5 17 2 2" xfId="49668" xr:uid="{00000000-0005-0000-0000-000008C20000}"/>
    <cellStyle name="Total 6 2 5 17 3" xfId="49669" xr:uid="{00000000-0005-0000-0000-000009C20000}"/>
    <cellStyle name="Total 6 2 5 18" xfId="49670" xr:uid="{00000000-0005-0000-0000-00000AC20000}"/>
    <cellStyle name="Total 6 2 5 18 2" xfId="49671" xr:uid="{00000000-0005-0000-0000-00000BC20000}"/>
    <cellStyle name="Total 6 2 5 18 2 2" xfId="49672" xr:uid="{00000000-0005-0000-0000-00000CC20000}"/>
    <cellStyle name="Total 6 2 5 18 3" xfId="49673" xr:uid="{00000000-0005-0000-0000-00000DC20000}"/>
    <cellStyle name="Total 6 2 5 19" xfId="49674" xr:uid="{00000000-0005-0000-0000-00000EC20000}"/>
    <cellStyle name="Total 6 2 5 19 2" xfId="49675" xr:uid="{00000000-0005-0000-0000-00000FC20000}"/>
    <cellStyle name="Total 6 2 5 19 2 2" xfId="49676" xr:uid="{00000000-0005-0000-0000-000010C20000}"/>
    <cellStyle name="Total 6 2 5 19 3" xfId="49677" xr:uid="{00000000-0005-0000-0000-000011C20000}"/>
    <cellStyle name="Total 6 2 5 2" xfId="49678" xr:uid="{00000000-0005-0000-0000-000012C20000}"/>
    <cellStyle name="Total 6 2 5 2 2" xfId="49679" xr:uid="{00000000-0005-0000-0000-000013C20000}"/>
    <cellStyle name="Total 6 2 5 2 2 2" xfId="49680" xr:uid="{00000000-0005-0000-0000-000014C20000}"/>
    <cellStyle name="Total 6 2 5 2 3" xfId="49681" xr:uid="{00000000-0005-0000-0000-000015C20000}"/>
    <cellStyle name="Total 6 2 5 2 4" xfId="49682" xr:uid="{00000000-0005-0000-0000-000016C20000}"/>
    <cellStyle name="Total 6 2 5 20" xfId="49683" xr:uid="{00000000-0005-0000-0000-000017C20000}"/>
    <cellStyle name="Total 6 2 5 20 2" xfId="49684" xr:uid="{00000000-0005-0000-0000-000018C20000}"/>
    <cellStyle name="Total 6 2 5 20 2 2" xfId="49685" xr:uid="{00000000-0005-0000-0000-000019C20000}"/>
    <cellStyle name="Total 6 2 5 20 3" xfId="49686" xr:uid="{00000000-0005-0000-0000-00001AC20000}"/>
    <cellStyle name="Total 6 2 5 21" xfId="49687" xr:uid="{00000000-0005-0000-0000-00001BC20000}"/>
    <cellStyle name="Total 6 2 5 21 2" xfId="49688" xr:uid="{00000000-0005-0000-0000-00001CC20000}"/>
    <cellStyle name="Total 6 2 5 22" xfId="49689" xr:uid="{00000000-0005-0000-0000-00001DC20000}"/>
    <cellStyle name="Total 6 2 5 23" xfId="49690" xr:uid="{00000000-0005-0000-0000-00001EC20000}"/>
    <cellStyle name="Total 6 2 5 3" xfId="49691" xr:uid="{00000000-0005-0000-0000-00001FC20000}"/>
    <cellStyle name="Total 6 2 5 3 2" xfId="49692" xr:uid="{00000000-0005-0000-0000-000020C20000}"/>
    <cellStyle name="Total 6 2 5 3 2 2" xfId="49693" xr:uid="{00000000-0005-0000-0000-000021C20000}"/>
    <cellStyle name="Total 6 2 5 3 3" xfId="49694" xr:uid="{00000000-0005-0000-0000-000022C20000}"/>
    <cellStyle name="Total 6 2 5 4" xfId="49695" xr:uid="{00000000-0005-0000-0000-000023C20000}"/>
    <cellStyle name="Total 6 2 5 4 2" xfId="49696" xr:uid="{00000000-0005-0000-0000-000024C20000}"/>
    <cellStyle name="Total 6 2 5 4 2 2" xfId="49697" xr:uid="{00000000-0005-0000-0000-000025C20000}"/>
    <cellStyle name="Total 6 2 5 4 3" xfId="49698" xr:uid="{00000000-0005-0000-0000-000026C20000}"/>
    <cellStyle name="Total 6 2 5 5" xfId="49699" xr:uid="{00000000-0005-0000-0000-000027C20000}"/>
    <cellStyle name="Total 6 2 5 5 2" xfId="49700" xr:uid="{00000000-0005-0000-0000-000028C20000}"/>
    <cellStyle name="Total 6 2 5 5 2 2" xfId="49701" xr:uid="{00000000-0005-0000-0000-000029C20000}"/>
    <cellStyle name="Total 6 2 5 5 3" xfId="49702" xr:uid="{00000000-0005-0000-0000-00002AC20000}"/>
    <cellStyle name="Total 6 2 5 6" xfId="49703" xr:uid="{00000000-0005-0000-0000-00002BC20000}"/>
    <cellStyle name="Total 6 2 5 6 2" xfId="49704" xr:uid="{00000000-0005-0000-0000-00002CC20000}"/>
    <cellStyle name="Total 6 2 5 6 2 2" xfId="49705" xr:uid="{00000000-0005-0000-0000-00002DC20000}"/>
    <cellStyle name="Total 6 2 5 6 3" xfId="49706" xr:uid="{00000000-0005-0000-0000-00002EC20000}"/>
    <cellStyle name="Total 6 2 5 7" xfId="49707" xr:uid="{00000000-0005-0000-0000-00002FC20000}"/>
    <cellStyle name="Total 6 2 5 7 2" xfId="49708" xr:uid="{00000000-0005-0000-0000-000030C20000}"/>
    <cellStyle name="Total 6 2 5 7 2 2" xfId="49709" xr:uid="{00000000-0005-0000-0000-000031C20000}"/>
    <cellStyle name="Total 6 2 5 7 3" xfId="49710" xr:uid="{00000000-0005-0000-0000-000032C20000}"/>
    <cellStyle name="Total 6 2 5 8" xfId="49711" xr:uid="{00000000-0005-0000-0000-000033C20000}"/>
    <cellStyle name="Total 6 2 5 8 2" xfId="49712" xr:uid="{00000000-0005-0000-0000-000034C20000}"/>
    <cellStyle name="Total 6 2 5 8 2 2" xfId="49713" xr:uid="{00000000-0005-0000-0000-000035C20000}"/>
    <cellStyle name="Total 6 2 5 8 3" xfId="49714" xr:uid="{00000000-0005-0000-0000-000036C20000}"/>
    <cellStyle name="Total 6 2 5 9" xfId="49715" xr:uid="{00000000-0005-0000-0000-000037C20000}"/>
    <cellStyle name="Total 6 2 5 9 2" xfId="49716" xr:uid="{00000000-0005-0000-0000-000038C20000}"/>
    <cellStyle name="Total 6 2 5 9 2 2" xfId="49717" xr:uid="{00000000-0005-0000-0000-000039C20000}"/>
    <cellStyle name="Total 6 2 5 9 3" xfId="49718" xr:uid="{00000000-0005-0000-0000-00003AC20000}"/>
    <cellStyle name="Total 6 2 6" xfId="49719" xr:uid="{00000000-0005-0000-0000-00003BC20000}"/>
    <cellStyle name="Total 6 2 6 2" xfId="49720" xr:uid="{00000000-0005-0000-0000-00003CC20000}"/>
    <cellStyle name="Total 6 2 6 2 2" xfId="49721" xr:uid="{00000000-0005-0000-0000-00003DC20000}"/>
    <cellStyle name="Total 6 2 6 3" xfId="49722" xr:uid="{00000000-0005-0000-0000-00003EC20000}"/>
    <cellStyle name="Total 6 2 6 4" xfId="49723" xr:uid="{00000000-0005-0000-0000-00003FC20000}"/>
    <cellStyle name="Total 6 2 7" xfId="49724" xr:uid="{00000000-0005-0000-0000-000040C20000}"/>
    <cellStyle name="Total 6 2 7 2" xfId="49725" xr:uid="{00000000-0005-0000-0000-000041C20000}"/>
    <cellStyle name="Total 6 2 7 2 2" xfId="49726" xr:uid="{00000000-0005-0000-0000-000042C20000}"/>
    <cellStyle name="Total 6 2 7 3" xfId="49727" xr:uid="{00000000-0005-0000-0000-000043C20000}"/>
    <cellStyle name="Total 6 2 8" xfId="49728" xr:uid="{00000000-0005-0000-0000-000044C20000}"/>
    <cellStyle name="Total 6 2 8 2" xfId="49729" xr:uid="{00000000-0005-0000-0000-000045C20000}"/>
    <cellStyle name="Total 6 2 8 2 2" xfId="49730" xr:uid="{00000000-0005-0000-0000-000046C20000}"/>
    <cellStyle name="Total 6 2 8 3" xfId="49731" xr:uid="{00000000-0005-0000-0000-000047C20000}"/>
    <cellStyle name="Total 6 2 9" xfId="49732" xr:uid="{00000000-0005-0000-0000-000048C20000}"/>
    <cellStyle name="Total 6 2 9 2" xfId="49733" xr:uid="{00000000-0005-0000-0000-000049C20000}"/>
    <cellStyle name="Total 6 2 9 2 2" xfId="49734" xr:uid="{00000000-0005-0000-0000-00004AC20000}"/>
    <cellStyle name="Total 6 2 9 3" xfId="49735" xr:uid="{00000000-0005-0000-0000-00004BC20000}"/>
    <cellStyle name="Total 6 20" xfId="49736" xr:uid="{00000000-0005-0000-0000-00004CC20000}"/>
    <cellStyle name="Total 6 20 2" xfId="49737" xr:uid="{00000000-0005-0000-0000-00004DC20000}"/>
    <cellStyle name="Total 6 20 2 2" xfId="49738" xr:uid="{00000000-0005-0000-0000-00004EC20000}"/>
    <cellStyle name="Total 6 20 3" xfId="49739" xr:uid="{00000000-0005-0000-0000-00004FC20000}"/>
    <cellStyle name="Total 6 21" xfId="49740" xr:uid="{00000000-0005-0000-0000-000050C20000}"/>
    <cellStyle name="Total 6 21 2" xfId="49741" xr:uid="{00000000-0005-0000-0000-000051C20000}"/>
    <cellStyle name="Total 6 21 2 2" xfId="49742" xr:uid="{00000000-0005-0000-0000-000052C20000}"/>
    <cellStyle name="Total 6 21 3" xfId="49743" xr:uid="{00000000-0005-0000-0000-000053C20000}"/>
    <cellStyle name="Total 6 22" xfId="49744" xr:uid="{00000000-0005-0000-0000-000054C20000}"/>
    <cellStyle name="Total 6 22 2" xfId="49745" xr:uid="{00000000-0005-0000-0000-000055C20000}"/>
    <cellStyle name="Total 6 23" xfId="49746" xr:uid="{00000000-0005-0000-0000-000056C20000}"/>
    <cellStyle name="Total 6 24" xfId="49747" xr:uid="{00000000-0005-0000-0000-000057C20000}"/>
    <cellStyle name="Total 6 25" xfId="49748" xr:uid="{00000000-0005-0000-0000-000058C20000}"/>
    <cellStyle name="Total 6 26" xfId="49749" xr:uid="{00000000-0005-0000-0000-000059C20000}"/>
    <cellStyle name="Total 6 27" xfId="49750" xr:uid="{00000000-0005-0000-0000-00005AC20000}"/>
    <cellStyle name="Total 6 3" xfId="49751" xr:uid="{00000000-0005-0000-0000-00005BC20000}"/>
    <cellStyle name="Total 6 3 10" xfId="49752" xr:uid="{00000000-0005-0000-0000-00005CC20000}"/>
    <cellStyle name="Total 6 3 10 2" xfId="49753" xr:uid="{00000000-0005-0000-0000-00005DC20000}"/>
    <cellStyle name="Total 6 3 10 2 2" xfId="49754" xr:uid="{00000000-0005-0000-0000-00005EC20000}"/>
    <cellStyle name="Total 6 3 10 3" xfId="49755" xr:uid="{00000000-0005-0000-0000-00005FC20000}"/>
    <cellStyle name="Total 6 3 11" xfId="49756" xr:uid="{00000000-0005-0000-0000-000060C20000}"/>
    <cellStyle name="Total 6 3 11 2" xfId="49757" xr:uid="{00000000-0005-0000-0000-000061C20000}"/>
    <cellStyle name="Total 6 3 11 2 2" xfId="49758" xr:uid="{00000000-0005-0000-0000-000062C20000}"/>
    <cellStyle name="Total 6 3 11 3" xfId="49759" xr:uid="{00000000-0005-0000-0000-000063C20000}"/>
    <cellStyle name="Total 6 3 12" xfId="49760" xr:uid="{00000000-0005-0000-0000-000064C20000}"/>
    <cellStyle name="Total 6 3 12 2" xfId="49761" xr:uid="{00000000-0005-0000-0000-000065C20000}"/>
    <cellStyle name="Total 6 3 12 2 2" xfId="49762" xr:uid="{00000000-0005-0000-0000-000066C20000}"/>
    <cellStyle name="Total 6 3 12 3" xfId="49763" xr:uid="{00000000-0005-0000-0000-000067C20000}"/>
    <cellStyle name="Total 6 3 13" xfId="49764" xr:uid="{00000000-0005-0000-0000-000068C20000}"/>
    <cellStyle name="Total 6 3 13 2" xfId="49765" xr:uid="{00000000-0005-0000-0000-000069C20000}"/>
    <cellStyle name="Total 6 3 13 2 2" xfId="49766" xr:uid="{00000000-0005-0000-0000-00006AC20000}"/>
    <cellStyle name="Total 6 3 13 3" xfId="49767" xr:uid="{00000000-0005-0000-0000-00006BC20000}"/>
    <cellStyle name="Total 6 3 14" xfId="49768" xr:uid="{00000000-0005-0000-0000-00006CC20000}"/>
    <cellStyle name="Total 6 3 14 2" xfId="49769" xr:uid="{00000000-0005-0000-0000-00006DC20000}"/>
    <cellStyle name="Total 6 3 14 2 2" xfId="49770" xr:uid="{00000000-0005-0000-0000-00006EC20000}"/>
    <cellStyle name="Total 6 3 14 3" xfId="49771" xr:uid="{00000000-0005-0000-0000-00006FC20000}"/>
    <cellStyle name="Total 6 3 15" xfId="49772" xr:uid="{00000000-0005-0000-0000-000070C20000}"/>
    <cellStyle name="Total 6 3 15 2" xfId="49773" xr:uid="{00000000-0005-0000-0000-000071C20000}"/>
    <cellStyle name="Total 6 3 15 2 2" xfId="49774" xr:uid="{00000000-0005-0000-0000-000072C20000}"/>
    <cellStyle name="Total 6 3 15 3" xfId="49775" xr:uid="{00000000-0005-0000-0000-000073C20000}"/>
    <cellStyle name="Total 6 3 16" xfId="49776" xr:uid="{00000000-0005-0000-0000-000074C20000}"/>
    <cellStyle name="Total 6 3 16 2" xfId="49777" xr:uid="{00000000-0005-0000-0000-000075C20000}"/>
    <cellStyle name="Total 6 3 16 2 2" xfId="49778" xr:uid="{00000000-0005-0000-0000-000076C20000}"/>
    <cellStyle name="Total 6 3 16 3" xfId="49779" xr:uid="{00000000-0005-0000-0000-000077C20000}"/>
    <cellStyle name="Total 6 3 17" xfId="49780" xr:uid="{00000000-0005-0000-0000-000078C20000}"/>
    <cellStyle name="Total 6 3 17 2" xfId="49781" xr:uid="{00000000-0005-0000-0000-000079C20000}"/>
    <cellStyle name="Total 6 3 17 2 2" xfId="49782" xr:uid="{00000000-0005-0000-0000-00007AC20000}"/>
    <cellStyle name="Total 6 3 17 3" xfId="49783" xr:uid="{00000000-0005-0000-0000-00007BC20000}"/>
    <cellStyle name="Total 6 3 18" xfId="49784" xr:uid="{00000000-0005-0000-0000-00007CC20000}"/>
    <cellStyle name="Total 6 3 18 2" xfId="49785" xr:uid="{00000000-0005-0000-0000-00007DC20000}"/>
    <cellStyle name="Total 6 3 19" xfId="49786" xr:uid="{00000000-0005-0000-0000-00007EC20000}"/>
    <cellStyle name="Total 6 3 2" xfId="49787" xr:uid="{00000000-0005-0000-0000-00007FC20000}"/>
    <cellStyle name="Total 6 3 2 10" xfId="49788" xr:uid="{00000000-0005-0000-0000-000080C20000}"/>
    <cellStyle name="Total 6 3 2 10 2" xfId="49789" xr:uid="{00000000-0005-0000-0000-000081C20000}"/>
    <cellStyle name="Total 6 3 2 10 2 2" xfId="49790" xr:uid="{00000000-0005-0000-0000-000082C20000}"/>
    <cellStyle name="Total 6 3 2 10 3" xfId="49791" xr:uid="{00000000-0005-0000-0000-000083C20000}"/>
    <cellStyle name="Total 6 3 2 11" xfId="49792" xr:uid="{00000000-0005-0000-0000-000084C20000}"/>
    <cellStyle name="Total 6 3 2 11 2" xfId="49793" xr:uid="{00000000-0005-0000-0000-000085C20000}"/>
    <cellStyle name="Total 6 3 2 11 2 2" xfId="49794" xr:uid="{00000000-0005-0000-0000-000086C20000}"/>
    <cellStyle name="Total 6 3 2 11 3" xfId="49795" xr:uid="{00000000-0005-0000-0000-000087C20000}"/>
    <cellStyle name="Total 6 3 2 12" xfId="49796" xr:uid="{00000000-0005-0000-0000-000088C20000}"/>
    <cellStyle name="Total 6 3 2 12 2" xfId="49797" xr:uid="{00000000-0005-0000-0000-000089C20000}"/>
    <cellStyle name="Total 6 3 2 12 2 2" xfId="49798" xr:uid="{00000000-0005-0000-0000-00008AC20000}"/>
    <cellStyle name="Total 6 3 2 12 3" xfId="49799" xr:uid="{00000000-0005-0000-0000-00008BC20000}"/>
    <cellStyle name="Total 6 3 2 13" xfId="49800" xr:uid="{00000000-0005-0000-0000-00008CC20000}"/>
    <cellStyle name="Total 6 3 2 13 2" xfId="49801" xr:uid="{00000000-0005-0000-0000-00008DC20000}"/>
    <cellStyle name="Total 6 3 2 13 2 2" xfId="49802" xr:uid="{00000000-0005-0000-0000-00008EC20000}"/>
    <cellStyle name="Total 6 3 2 13 3" xfId="49803" xr:uid="{00000000-0005-0000-0000-00008FC20000}"/>
    <cellStyle name="Total 6 3 2 14" xfId="49804" xr:uid="{00000000-0005-0000-0000-000090C20000}"/>
    <cellStyle name="Total 6 3 2 14 2" xfId="49805" xr:uid="{00000000-0005-0000-0000-000091C20000}"/>
    <cellStyle name="Total 6 3 2 14 2 2" xfId="49806" xr:uid="{00000000-0005-0000-0000-000092C20000}"/>
    <cellStyle name="Total 6 3 2 14 3" xfId="49807" xr:uid="{00000000-0005-0000-0000-000093C20000}"/>
    <cellStyle name="Total 6 3 2 15" xfId="49808" xr:uid="{00000000-0005-0000-0000-000094C20000}"/>
    <cellStyle name="Total 6 3 2 15 2" xfId="49809" xr:uid="{00000000-0005-0000-0000-000095C20000}"/>
    <cellStyle name="Total 6 3 2 15 2 2" xfId="49810" xr:uid="{00000000-0005-0000-0000-000096C20000}"/>
    <cellStyle name="Total 6 3 2 15 3" xfId="49811" xr:uid="{00000000-0005-0000-0000-000097C20000}"/>
    <cellStyle name="Total 6 3 2 16" xfId="49812" xr:uid="{00000000-0005-0000-0000-000098C20000}"/>
    <cellStyle name="Total 6 3 2 16 2" xfId="49813" xr:uid="{00000000-0005-0000-0000-000099C20000}"/>
    <cellStyle name="Total 6 3 2 16 2 2" xfId="49814" xr:uid="{00000000-0005-0000-0000-00009AC20000}"/>
    <cellStyle name="Total 6 3 2 16 3" xfId="49815" xr:uid="{00000000-0005-0000-0000-00009BC20000}"/>
    <cellStyle name="Total 6 3 2 17" xfId="49816" xr:uid="{00000000-0005-0000-0000-00009CC20000}"/>
    <cellStyle name="Total 6 3 2 17 2" xfId="49817" xr:uid="{00000000-0005-0000-0000-00009DC20000}"/>
    <cellStyle name="Total 6 3 2 17 2 2" xfId="49818" xr:uid="{00000000-0005-0000-0000-00009EC20000}"/>
    <cellStyle name="Total 6 3 2 17 3" xfId="49819" xr:uid="{00000000-0005-0000-0000-00009FC20000}"/>
    <cellStyle name="Total 6 3 2 18" xfId="49820" xr:uid="{00000000-0005-0000-0000-0000A0C20000}"/>
    <cellStyle name="Total 6 3 2 18 2" xfId="49821" xr:uid="{00000000-0005-0000-0000-0000A1C20000}"/>
    <cellStyle name="Total 6 3 2 18 2 2" xfId="49822" xr:uid="{00000000-0005-0000-0000-0000A2C20000}"/>
    <cellStyle name="Total 6 3 2 18 3" xfId="49823" xr:uid="{00000000-0005-0000-0000-0000A3C20000}"/>
    <cellStyle name="Total 6 3 2 19" xfId="49824" xr:uid="{00000000-0005-0000-0000-0000A4C20000}"/>
    <cellStyle name="Total 6 3 2 19 2" xfId="49825" xr:uid="{00000000-0005-0000-0000-0000A5C20000}"/>
    <cellStyle name="Total 6 3 2 19 2 2" xfId="49826" xr:uid="{00000000-0005-0000-0000-0000A6C20000}"/>
    <cellStyle name="Total 6 3 2 19 3" xfId="49827" xr:uid="{00000000-0005-0000-0000-0000A7C20000}"/>
    <cellStyle name="Total 6 3 2 2" xfId="49828" xr:uid="{00000000-0005-0000-0000-0000A8C20000}"/>
    <cellStyle name="Total 6 3 2 2 2" xfId="49829" xr:uid="{00000000-0005-0000-0000-0000A9C20000}"/>
    <cellStyle name="Total 6 3 2 2 2 2" xfId="49830" xr:uid="{00000000-0005-0000-0000-0000AAC20000}"/>
    <cellStyle name="Total 6 3 2 2 2 2 2" xfId="49831" xr:uid="{00000000-0005-0000-0000-0000ABC20000}"/>
    <cellStyle name="Total 6 3 2 2 2 3" xfId="49832" xr:uid="{00000000-0005-0000-0000-0000ACC20000}"/>
    <cellStyle name="Total 6 3 2 2 2 4" xfId="49833" xr:uid="{00000000-0005-0000-0000-0000ADC20000}"/>
    <cellStyle name="Total 6 3 2 2 3" xfId="49834" xr:uid="{00000000-0005-0000-0000-0000AEC20000}"/>
    <cellStyle name="Total 6 3 2 2 3 2" xfId="49835" xr:uid="{00000000-0005-0000-0000-0000AFC20000}"/>
    <cellStyle name="Total 6 3 2 2 4" xfId="49836" xr:uid="{00000000-0005-0000-0000-0000B0C20000}"/>
    <cellStyle name="Total 6 3 2 2 5" xfId="49837" xr:uid="{00000000-0005-0000-0000-0000B1C20000}"/>
    <cellStyle name="Total 6 3 2 20" xfId="49838" xr:uid="{00000000-0005-0000-0000-0000B2C20000}"/>
    <cellStyle name="Total 6 3 2 20 2" xfId="49839" xr:uid="{00000000-0005-0000-0000-0000B3C20000}"/>
    <cellStyle name="Total 6 3 2 20 2 2" xfId="49840" xr:uid="{00000000-0005-0000-0000-0000B4C20000}"/>
    <cellStyle name="Total 6 3 2 20 3" xfId="49841" xr:uid="{00000000-0005-0000-0000-0000B5C20000}"/>
    <cellStyle name="Total 6 3 2 21" xfId="49842" xr:uid="{00000000-0005-0000-0000-0000B6C20000}"/>
    <cellStyle name="Total 6 3 2 21 2" xfId="49843" xr:uid="{00000000-0005-0000-0000-0000B7C20000}"/>
    <cellStyle name="Total 6 3 2 22" xfId="49844" xr:uid="{00000000-0005-0000-0000-0000B8C20000}"/>
    <cellStyle name="Total 6 3 2 23" xfId="49845" xr:uid="{00000000-0005-0000-0000-0000B9C20000}"/>
    <cellStyle name="Total 6 3 2 3" xfId="49846" xr:uid="{00000000-0005-0000-0000-0000BAC20000}"/>
    <cellStyle name="Total 6 3 2 3 2" xfId="49847" xr:uid="{00000000-0005-0000-0000-0000BBC20000}"/>
    <cellStyle name="Total 6 3 2 3 2 2" xfId="49848" xr:uid="{00000000-0005-0000-0000-0000BCC20000}"/>
    <cellStyle name="Total 6 3 2 3 2 3" xfId="49849" xr:uid="{00000000-0005-0000-0000-0000BDC20000}"/>
    <cellStyle name="Total 6 3 2 3 3" xfId="49850" xr:uid="{00000000-0005-0000-0000-0000BEC20000}"/>
    <cellStyle name="Total 6 3 2 3 3 2" xfId="49851" xr:uid="{00000000-0005-0000-0000-0000BFC20000}"/>
    <cellStyle name="Total 6 3 2 3 4" xfId="49852" xr:uid="{00000000-0005-0000-0000-0000C0C20000}"/>
    <cellStyle name="Total 6 3 2 4" xfId="49853" xr:uid="{00000000-0005-0000-0000-0000C1C20000}"/>
    <cellStyle name="Total 6 3 2 4 2" xfId="49854" xr:uid="{00000000-0005-0000-0000-0000C2C20000}"/>
    <cellStyle name="Total 6 3 2 4 2 2" xfId="49855" xr:uid="{00000000-0005-0000-0000-0000C3C20000}"/>
    <cellStyle name="Total 6 3 2 4 3" xfId="49856" xr:uid="{00000000-0005-0000-0000-0000C4C20000}"/>
    <cellStyle name="Total 6 3 2 4 4" xfId="49857" xr:uid="{00000000-0005-0000-0000-0000C5C20000}"/>
    <cellStyle name="Total 6 3 2 5" xfId="49858" xr:uid="{00000000-0005-0000-0000-0000C6C20000}"/>
    <cellStyle name="Total 6 3 2 5 2" xfId="49859" xr:uid="{00000000-0005-0000-0000-0000C7C20000}"/>
    <cellStyle name="Total 6 3 2 5 2 2" xfId="49860" xr:uid="{00000000-0005-0000-0000-0000C8C20000}"/>
    <cellStyle name="Total 6 3 2 5 3" xfId="49861" xr:uid="{00000000-0005-0000-0000-0000C9C20000}"/>
    <cellStyle name="Total 6 3 2 5 4" xfId="49862" xr:uid="{00000000-0005-0000-0000-0000CAC20000}"/>
    <cellStyle name="Total 6 3 2 6" xfId="49863" xr:uid="{00000000-0005-0000-0000-0000CBC20000}"/>
    <cellStyle name="Total 6 3 2 6 2" xfId="49864" xr:uid="{00000000-0005-0000-0000-0000CCC20000}"/>
    <cellStyle name="Total 6 3 2 6 2 2" xfId="49865" xr:uid="{00000000-0005-0000-0000-0000CDC20000}"/>
    <cellStyle name="Total 6 3 2 6 3" xfId="49866" xr:uid="{00000000-0005-0000-0000-0000CEC20000}"/>
    <cellStyle name="Total 6 3 2 7" xfId="49867" xr:uid="{00000000-0005-0000-0000-0000CFC20000}"/>
    <cellStyle name="Total 6 3 2 7 2" xfId="49868" xr:uid="{00000000-0005-0000-0000-0000D0C20000}"/>
    <cellStyle name="Total 6 3 2 7 2 2" xfId="49869" xr:uid="{00000000-0005-0000-0000-0000D1C20000}"/>
    <cellStyle name="Total 6 3 2 7 3" xfId="49870" xr:uid="{00000000-0005-0000-0000-0000D2C20000}"/>
    <cellStyle name="Total 6 3 2 8" xfId="49871" xr:uid="{00000000-0005-0000-0000-0000D3C20000}"/>
    <cellStyle name="Total 6 3 2 8 2" xfId="49872" xr:uid="{00000000-0005-0000-0000-0000D4C20000}"/>
    <cellStyle name="Total 6 3 2 8 2 2" xfId="49873" xr:uid="{00000000-0005-0000-0000-0000D5C20000}"/>
    <cellStyle name="Total 6 3 2 8 3" xfId="49874" xr:uid="{00000000-0005-0000-0000-0000D6C20000}"/>
    <cellStyle name="Total 6 3 2 9" xfId="49875" xr:uid="{00000000-0005-0000-0000-0000D7C20000}"/>
    <cellStyle name="Total 6 3 2 9 2" xfId="49876" xr:uid="{00000000-0005-0000-0000-0000D8C20000}"/>
    <cellStyle name="Total 6 3 2 9 2 2" xfId="49877" xr:uid="{00000000-0005-0000-0000-0000D9C20000}"/>
    <cellStyle name="Total 6 3 2 9 3" xfId="49878" xr:uid="{00000000-0005-0000-0000-0000DAC20000}"/>
    <cellStyle name="Total 6 3 20" xfId="49879" xr:uid="{00000000-0005-0000-0000-0000DBC20000}"/>
    <cellStyle name="Total 6 3 3" xfId="49880" xr:uid="{00000000-0005-0000-0000-0000DCC20000}"/>
    <cellStyle name="Total 6 3 3 2" xfId="49881" xr:uid="{00000000-0005-0000-0000-0000DDC20000}"/>
    <cellStyle name="Total 6 3 3 2 2" xfId="49882" xr:uid="{00000000-0005-0000-0000-0000DEC20000}"/>
    <cellStyle name="Total 6 3 3 2 2 2" xfId="49883" xr:uid="{00000000-0005-0000-0000-0000DFC20000}"/>
    <cellStyle name="Total 6 3 3 2 3" xfId="49884" xr:uid="{00000000-0005-0000-0000-0000E0C20000}"/>
    <cellStyle name="Total 6 3 3 2 4" xfId="49885" xr:uid="{00000000-0005-0000-0000-0000E1C20000}"/>
    <cellStyle name="Total 6 3 3 3" xfId="49886" xr:uid="{00000000-0005-0000-0000-0000E2C20000}"/>
    <cellStyle name="Total 6 3 3 3 2" xfId="49887" xr:uid="{00000000-0005-0000-0000-0000E3C20000}"/>
    <cellStyle name="Total 6 3 3 4" xfId="49888" xr:uid="{00000000-0005-0000-0000-0000E4C20000}"/>
    <cellStyle name="Total 6 3 3 5" xfId="49889" xr:uid="{00000000-0005-0000-0000-0000E5C20000}"/>
    <cellStyle name="Total 6 3 4" xfId="49890" xr:uid="{00000000-0005-0000-0000-0000E6C20000}"/>
    <cellStyle name="Total 6 3 4 2" xfId="49891" xr:uid="{00000000-0005-0000-0000-0000E7C20000}"/>
    <cellStyle name="Total 6 3 4 2 2" xfId="49892" xr:uid="{00000000-0005-0000-0000-0000E8C20000}"/>
    <cellStyle name="Total 6 3 4 2 3" xfId="49893" xr:uid="{00000000-0005-0000-0000-0000E9C20000}"/>
    <cellStyle name="Total 6 3 4 3" xfId="49894" xr:uid="{00000000-0005-0000-0000-0000EAC20000}"/>
    <cellStyle name="Total 6 3 4 3 2" xfId="49895" xr:uid="{00000000-0005-0000-0000-0000EBC20000}"/>
    <cellStyle name="Total 6 3 4 4" xfId="49896" xr:uid="{00000000-0005-0000-0000-0000ECC20000}"/>
    <cellStyle name="Total 6 3 5" xfId="49897" xr:uid="{00000000-0005-0000-0000-0000EDC20000}"/>
    <cellStyle name="Total 6 3 5 2" xfId="49898" xr:uid="{00000000-0005-0000-0000-0000EEC20000}"/>
    <cellStyle name="Total 6 3 5 2 2" xfId="49899" xr:uid="{00000000-0005-0000-0000-0000EFC20000}"/>
    <cellStyle name="Total 6 3 5 2 3" xfId="49900" xr:uid="{00000000-0005-0000-0000-0000F0C20000}"/>
    <cellStyle name="Total 6 3 5 3" xfId="49901" xr:uid="{00000000-0005-0000-0000-0000F1C20000}"/>
    <cellStyle name="Total 6 3 5 4" xfId="49902" xr:uid="{00000000-0005-0000-0000-0000F2C20000}"/>
    <cellStyle name="Total 6 3 6" xfId="49903" xr:uid="{00000000-0005-0000-0000-0000F3C20000}"/>
    <cellStyle name="Total 6 3 6 2" xfId="49904" xr:uid="{00000000-0005-0000-0000-0000F4C20000}"/>
    <cellStyle name="Total 6 3 6 2 2" xfId="49905" xr:uid="{00000000-0005-0000-0000-0000F5C20000}"/>
    <cellStyle name="Total 6 3 6 3" xfId="49906" xr:uid="{00000000-0005-0000-0000-0000F6C20000}"/>
    <cellStyle name="Total 6 3 6 4" xfId="49907" xr:uid="{00000000-0005-0000-0000-0000F7C20000}"/>
    <cellStyle name="Total 6 3 7" xfId="49908" xr:uid="{00000000-0005-0000-0000-0000F8C20000}"/>
    <cellStyle name="Total 6 3 7 2" xfId="49909" xr:uid="{00000000-0005-0000-0000-0000F9C20000}"/>
    <cellStyle name="Total 6 3 7 2 2" xfId="49910" xr:uid="{00000000-0005-0000-0000-0000FAC20000}"/>
    <cellStyle name="Total 6 3 7 3" xfId="49911" xr:uid="{00000000-0005-0000-0000-0000FBC20000}"/>
    <cellStyle name="Total 6 3 8" xfId="49912" xr:uid="{00000000-0005-0000-0000-0000FCC20000}"/>
    <cellStyle name="Total 6 3 8 2" xfId="49913" xr:uid="{00000000-0005-0000-0000-0000FDC20000}"/>
    <cellStyle name="Total 6 3 8 2 2" xfId="49914" xr:uid="{00000000-0005-0000-0000-0000FEC20000}"/>
    <cellStyle name="Total 6 3 8 3" xfId="49915" xr:uid="{00000000-0005-0000-0000-0000FFC20000}"/>
    <cellStyle name="Total 6 3 9" xfId="49916" xr:uid="{00000000-0005-0000-0000-000000C30000}"/>
    <cellStyle name="Total 6 3 9 2" xfId="49917" xr:uid="{00000000-0005-0000-0000-000001C30000}"/>
    <cellStyle name="Total 6 3 9 2 2" xfId="49918" xr:uid="{00000000-0005-0000-0000-000002C30000}"/>
    <cellStyle name="Total 6 3 9 3" xfId="49919" xr:uid="{00000000-0005-0000-0000-000003C30000}"/>
    <cellStyle name="Total 6 4" xfId="49920" xr:uid="{00000000-0005-0000-0000-000004C30000}"/>
    <cellStyle name="Total 6 4 10" xfId="49921" xr:uid="{00000000-0005-0000-0000-000005C30000}"/>
    <cellStyle name="Total 6 4 10 2" xfId="49922" xr:uid="{00000000-0005-0000-0000-000006C30000}"/>
    <cellStyle name="Total 6 4 10 2 2" xfId="49923" xr:uid="{00000000-0005-0000-0000-000007C30000}"/>
    <cellStyle name="Total 6 4 10 3" xfId="49924" xr:uid="{00000000-0005-0000-0000-000008C30000}"/>
    <cellStyle name="Total 6 4 11" xfId="49925" xr:uid="{00000000-0005-0000-0000-000009C30000}"/>
    <cellStyle name="Total 6 4 11 2" xfId="49926" xr:uid="{00000000-0005-0000-0000-00000AC30000}"/>
    <cellStyle name="Total 6 4 11 2 2" xfId="49927" xr:uid="{00000000-0005-0000-0000-00000BC30000}"/>
    <cellStyle name="Total 6 4 11 3" xfId="49928" xr:uid="{00000000-0005-0000-0000-00000CC30000}"/>
    <cellStyle name="Total 6 4 12" xfId="49929" xr:uid="{00000000-0005-0000-0000-00000DC30000}"/>
    <cellStyle name="Total 6 4 12 2" xfId="49930" xr:uid="{00000000-0005-0000-0000-00000EC30000}"/>
    <cellStyle name="Total 6 4 12 2 2" xfId="49931" xr:uid="{00000000-0005-0000-0000-00000FC30000}"/>
    <cellStyle name="Total 6 4 12 3" xfId="49932" xr:uid="{00000000-0005-0000-0000-000010C30000}"/>
    <cellStyle name="Total 6 4 13" xfId="49933" xr:uid="{00000000-0005-0000-0000-000011C30000}"/>
    <cellStyle name="Total 6 4 13 2" xfId="49934" xr:uid="{00000000-0005-0000-0000-000012C30000}"/>
    <cellStyle name="Total 6 4 13 2 2" xfId="49935" xr:uid="{00000000-0005-0000-0000-000013C30000}"/>
    <cellStyle name="Total 6 4 13 3" xfId="49936" xr:uid="{00000000-0005-0000-0000-000014C30000}"/>
    <cellStyle name="Total 6 4 14" xfId="49937" xr:uid="{00000000-0005-0000-0000-000015C30000}"/>
    <cellStyle name="Total 6 4 14 2" xfId="49938" xr:uid="{00000000-0005-0000-0000-000016C30000}"/>
    <cellStyle name="Total 6 4 14 2 2" xfId="49939" xr:uid="{00000000-0005-0000-0000-000017C30000}"/>
    <cellStyle name="Total 6 4 14 3" xfId="49940" xr:uid="{00000000-0005-0000-0000-000018C30000}"/>
    <cellStyle name="Total 6 4 15" xfId="49941" xr:uid="{00000000-0005-0000-0000-000019C30000}"/>
    <cellStyle name="Total 6 4 15 2" xfId="49942" xr:uid="{00000000-0005-0000-0000-00001AC30000}"/>
    <cellStyle name="Total 6 4 15 2 2" xfId="49943" xr:uid="{00000000-0005-0000-0000-00001BC30000}"/>
    <cellStyle name="Total 6 4 15 3" xfId="49944" xr:uid="{00000000-0005-0000-0000-00001CC30000}"/>
    <cellStyle name="Total 6 4 16" xfId="49945" xr:uid="{00000000-0005-0000-0000-00001DC30000}"/>
    <cellStyle name="Total 6 4 16 2" xfId="49946" xr:uid="{00000000-0005-0000-0000-00001EC30000}"/>
    <cellStyle name="Total 6 4 16 2 2" xfId="49947" xr:uid="{00000000-0005-0000-0000-00001FC30000}"/>
    <cellStyle name="Total 6 4 16 3" xfId="49948" xr:uid="{00000000-0005-0000-0000-000020C30000}"/>
    <cellStyle name="Total 6 4 17" xfId="49949" xr:uid="{00000000-0005-0000-0000-000021C30000}"/>
    <cellStyle name="Total 6 4 17 2" xfId="49950" xr:uid="{00000000-0005-0000-0000-000022C30000}"/>
    <cellStyle name="Total 6 4 17 2 2" xfId="49951" xr:uid="{00000000-0005-0000-0000-000023C30000}"/>
    <cellStyle name="Total 6 4 17 3" xfId="49952" xr:uid="{00000000-0005-0000-0000-000024C30000}"/>
    <cellStyle name="Total 6 4 18" xfId="49953" xr:uid="{00000000-0005-0000-0000-000025C30000}"/>
    <cellStyle name="Total 6 4 18 2" xfId="49954" xr:uid="{00000000-0005-0000-0000-000026C30000}"/>
    <cellStyle name="Total 6 4 19" xfId="49955" xr:uid="{00000000-0005-0000-0000-000027C30000}"/>
    <cellStyle name="Total 6 4 2" xfId="49956" xr:uid="{00000000-0005-0000-0000-000028C30000}"/>
    <cellStyle name="Total 6 4 2 10" xfId="49957" xr:uid="{00000000-0005-0000-0000-000029C30000}"/>
    <cellStyle name="Total 6 4 2 10 2" xfId="49958" xr:uid="{00000000-0005-0000-0000-00002AC30000}"/>
    <cellStyle name="Total 6 4 2 10 2 2" xfId="49959" xr:uid="{00000000-0005-0000-0000-00002BC30000}"/>
    <cellStyle name="Total 6 4 2 10 3" xfId="49960" xr:uid="{00000000-0005-0000-0000-00002CC30000}"/>
    <cellStyle name="Total 6 4 2 11" xfId="49961" xr:uid="{00000000-0005-0000-0000-00002DC30000}"/>
    <cellStyle name="Total 6 4 2 11 2" xfId="49962" xr:uid="{00000000-0005-0000-0000-00002EC30000}"/>
    <cellStyle name="Total 6 4 2 11 2 2" xfId="49963" xr:uid="{00000000-0005-0000-0000-00002FC30000}"/>
    <cellStyle name="Total 6 4 2 11 3" xfId="49964" xr:uid="{00000000-0005-0000-0000-000030C30000}"/>
    <cellStyle name="Total 6 4 2 12" xfId="49965" xr:uid="{00000000-0005-0000-0000-000031C30000}"/>
    <cellStyle name="Total 6 4 2 12 2" xfId="49966" xr:uid="{00000000-0005-0000-0000-000032C30000}"/>
    <cellStyle name="Total 6 4 2 12 2 2" xfId="49967" xr:uid="{00000000-0005-0000-0000-000033C30000}"/>
    <cellStyle name="Total 6 4 2 12 3" xfId="49968" xr:uid="{00000000-0005-0000-0000-000034C30000}"/>
    <cellStyle name="Total 6 4 2 13" xfId="49969" xr:uid="{00000000-0005-0000-0000-000035C30000}"/>
    <cellStyle name="Total 6 4 2 13 2" xfId="49970" xr:uid="{00000000-0005-0000-0000-000036C30000}"/>
    <cellStyle name="Total 6 4 2 13 2 2" xfId="49971" xr:uid="{00000000-0005-0000-0000-000037C30000}"/>
    <cellStyle name="Total 6 4 2 13 3" xfId="49972" xr:uid="{00000000-0005-0000-0000-000038C30000}"/>
    <cellStyle name="Total 6 4 2 14" xfId="49973" xr:uid="{00000000-0005-0000-0000-000039C30000}"/>
    <cellStyle name="Total 6 4 2 14 2" xfId="49974" xr:uid="{00000000-0005-0000-0000-00003AC30000}"/>
    <cellStyle name="Total 6 4 2 14 2 2" xfId="49975" xr:uid="{00000000-0005-0000-0000-00003BC30000}"/>
    <cellStyle name="Total 6 4 2 14 3" xfId="49976" xr:uid="{00000000-0005-0000-0000-00003CC30000}"/>
    <cellStyle name="Total 6 4 2 15" xfId="49977" xr:uid="{00000000-0005-0000-0000-00003DC30000}"/>
    <cellStyle name="Total 6 4 2 15 2" xfId="49978" xr:uid="{00000000-0005-0000-0000-00003EC30000}"/>
    <cellStyle name="Total 6 4 2 15 2 2" xfId="49979" xr:uid="{00000000-0005-0000-0000-00003FC30000}"/>
    <cellStyle name="Total 6 4 2 15 3" xfId="49980" xr:uid="{00000000-0005-0000-0000-000040C30000}"/>
    <cellStyle name="Total 6 4 2 16" xfId="49981" xr:uid="{00000000-0005-0000-0000-000041C30000}"/>
    <cellStyle name="Total 6 4 2 16 2" xfId="49982" xr:uid="{00000000-0005-0000-0000-000042C30000}"/>
    <cellStyle name="Total 6 4 2 16 2 2" xfId="49983" xr:uid="{00000000-0005-0000-0000-000043C30000}"/>
    <cellStyle name="Total 6 4 2 16 3" xfId="49984" xr:uid="{00000000-0005-0000-0000-000044C30000}"/>
    <cellStyle name="Total 6 4 2 17" xfId="49985" xr:uid="{00000000-0005-0000-0000-000045C30000}"/>
    <cellStyle name="Total 6 4 2 17 2" xfId="49986" xr:uid="{00000000-0005-0000-0000-000046C30000}"/>
    <cellStyle name="Total 6 4 2 17 2 2" xfId="49987" xr:uid="{00000000-0005-0000-0000-000047C30000}"/>
    <cellStyle name="Total 6 4 2 17 3" xfId="49988" xr:uid="{00000000-0005-0000-0000-000048C30000}"/>
    <cellStyle name="Total 6 4 2 18" xfId="49989" xr:uid="{00000000-0005-0000-0000-000049C30000}"/>
    <cellStyle name="Total 6 4 2 18 2" xfId="49990" xr:uid="{00000000-0005-0000-0000-00004AC30000}"/>
    <cellStyle name="Total 6 4 2 18 2 2" xfId="49991" xr:uid="{00000000-0005-0000-0000-00004BC30000}"/>
    <cellStyle name="Total 6 4 2 18 3" xfId="49992" xr:uid="{00000000-0005-0000-0000-00004CC30000}"/>
    <cellStyle name="Total 6 4 2 19" xfId="49993" xr:uid="{00000000-0005-0000-0000-00004DC30000}"/>
    <cellStyle name="Total 6 4 2 19 2" xfId="49994" xr:uid="{00000000-0005-0000-0000-00004EC30000}"/>
    <cellStyle name="Total 6 4 2 19 2 2" xfId="49995" xr:uid="{00000000-0005-0000-0000-00004FC30000}"/>
    <cellStyle name="Total 6 4 2 19 3" xfId="49996" xr:uid="{00000000-0005-0000-0000-000050C30000}"/>
    <cellStyle name="Total 6 4 2 2" xfId="49997" xr:uid="{00000000-0005-0000-0000-000051C30000}"/>
    <cellStyle name="Total 6 4 2 2 2" xfId="49998" xr:uid="{00000000-0005-0000-0000-000052C30000}"/>
    <cellStyle name="Total 6 4 2 2 2 2" xfId="49999" xr:uid="{00000000-0005-0000-0000-000053C30000}"/>
    <cellStyle name="Total 6 4 2 2 2 2 2" xfId="50000" xr:uid="{00000000-0005-0000-0000-000054C30000}"/>
    <cellStyle name="Total 6 4 2 2 2 3" xfId="50001" xr:uid="{00000000-0005-0000-0000-000055C30000}"/>
    <cellStyle name="Total 6 4 2 2 2 4" xfId="50002" xr:uid="{00000000-0005-0000-0000-000056C30000}"/>
    <cellStyle name="Total 6 4 2 2 3" xfId="50003" xr:uid="{00000000-0005-0000-0000-000057C30000}"/>
    <cellStyle name="Total 6 4 2 2 3 2" xfId="50004" xr:uid="{00000000-0005-0000-0000-000058C30000}"/>
    <cellStyle name="Total 6 4 2 2 4" xfId="50005" xr:uid="{00000000-0005-0000-0000-000059C30000}"/>
    <cellStyle name="Total 6 4 2 2 5" xfId="50006" xr:uid="{00000000-0005-0000-0000-00005AC30000}"/>
    <cellStyle name="Total 6 4 2 20" xfId="50007" xr:uid="{00000000-0005-0000-0000-00005BC30000}"/>
    <cellStyle name="Total 6 4 2 20 2" xfId="50008" xr:uid="{00000000-0005-0000-0000-00005CC30000}"/>
    <cellStyle name="Total 6 4 2 20 2 2" xfId="50009" xr:uid="{00000000-0005-0000-0000-00005DC30000}"/>
    <cellStyle name="Total 6 4 2 20 3" xfId="50010" xr:uid="{00000000-0005-0000-0000-00005EC30000}"/>
    <cellStyle name="Total 6 4 2 21" xfId="50011" xr:uid="{00000000-0005-0000-0000-00005FC30000}"/>
    <cellStyle name="Total 6 4 2 21 2" xfId="50012" xr:uid="{00000000-0005-0000-0000-000060C30000}"/>
    <cellStyle name="Total 6 4 2 22" xfId="50013" xr:uid="{00000000-0005-0000-0000-000061C30000}"/>
    <cellStyle name="Total 6 4 2 23" xfId="50014" xr:uid="{00000000-0005-0000-0000-000062C30000}"/>
    <cellStyle name="Total 6 4 2 3" xfId="50015" xr:uid="{00000000-0005-0000-0000-000063C30000}"/>
    <cellStyle name="Total 6 4 2 3 2" xfId="50016" xr:uid="{00000000-0005-0000-0000-000064C30000}"/>
    <cellStyle name="Total 6 4 2 3 2 2" xfId="50017" xr:uid="{00000000-0005-0000-0000-000065C30000}"/>
    <cellStyle name="Total 6 4 2 3 2 3" xfId="50018" xr:uid="{00000000-0005-0000-0000-000066C30000}"/>
    <cellStyle name="Total 6 4 2 3 3" xfId="50019" xr:uid="{00000000-0005-0000-0000-000067C30000}"/>
    <cellStyle name="Total 6 4 2 3 3 2" xfId="50020" xr:uid="{00000000-0005-0000-0000-000068C30000}"/>
    <cellStyle name="Total 6 4 2 3 4" xfId="50021" xr:uid="{00000000-0005-0000-0000-000069C30000}"/>
    <cellStyle name="Total 6 4 2 4" xfId="50022" xr:uid="{00000000-0005-0000-0000-00006AC30000}"/>
    <cellStyle name="Total 6 4 2 4 2" xfId="50023" xr:uid="{00000000-0005-0000-0000-00006BC30000}"/>
    <cellStyle name="Total 6 4 2 4 2 2" xfId="50024" xr:uid="{00000000-0005-0000-0000-00006CC30000}"/>
    <cellStyle name="Total 6 4 2 4 3" xfId="50025" xr:uid="{00000000-0005-0000-0000-00006DC30000}"/>
    <cellStyle name="Total 6 4 2 4 4" xfId="50026" xr:uid="{00000000-0005-0000-0000-00006EC30000}"/>
    <cellStyle name="Total 6 4 2 5" xfId="50027" xr:uid="{00000000-0005-0000-0000-00006FC30000}"/>
    <cellStyle name="Total 6 4 2 5 2" xfId="50028" xr:uid="{00000000-0005-0000-0000-000070C30000}"/>
    <cellStyle name="Total 6 4 2 5 2 2" xfId="50029" xr:uid="{00000000-0005-0000-0000-000071C30000}"/>
    <cellStyle name="Total 6 4 2 5 3" xfId="50030" xr:uid="{00000000-0005-0000-0000-000072C30000}"/>
    <cellStyle name="Total 6 4 2 5 4" xfId="50031" xr:uid="{00000000-0005-0000-0000-000073C30000}"/>
    <cellStyle name="Total 6 4 2 6" xfId="50032" xr:uid="{00000000-0005-0000-0000-000074C30000}"/>
    <cellStyle name="Total 6 4 2 6 2" xfId="50033" xr:uid="{00000000-0005-0000-0000-000075C30000}"/>
    <cellStyle name="Total 6 4 2 6 2 2" xfId="50034" xr:uid="{00000000-0005-0000-0000-000076C30000}"/>
    <cellStyle name="Total 6 4 2 6 3" xfId="50035" xr:uid="{00000000-0005-0000-0000-000077C30000}"/>
    <cellStyle name="Total 6 4 2 7" xfId="50036" xr:uid="{00000000-0005-0000-0000-000078C30000}"/>
    <cellStyle name="Total 6 4 2 7 2" xfId="50037" xr:uid="{00000000-0005-0000-0000-000079C30000}"/>
    <cellStyle name="Total 6 4 2 7 2 2" xfId="50038" xr:uid="{00000000-0005-0000-0000-00007AC30000}"/>
    <cellStyle name="Total 6 4 2 7 3" xfId="50039" xr:uid="{00000000-0005-0000-0000-00007BC30000}"/>
    <cellStyle name="Total 6 4 2 8" xfId="50040" xr:uid="{00000000-0005-0000-0000-00007CC30000}"/>
    <cellStyle name="Total 6 4 2 8 2" xfId="50041" xr:uid="{00000000-0005-0000-0000-00007DC30000}"/>
    <cellStyle name="Total 6 4 2 8 2 2" xfId="50042" xr:uid="{00000000-0005-0000-0000-00007EC30000}"/>
    <cellStyle name="Total 6 4 2 8 3" xfId="50043" xr:uid="{00000000-0005-0000-0000-00007FC30000}"/>
    <cellStyle name="Total 6 4 2 9" xfId="50044" xr:uid="{00000000-0005-0000-0000-000080C30000}"/>
    <cellStyle name="Total 6 4 2 9 2" xfId="50045" xr:uid="{00000000-0005-0000-0000-000081C30000}"/>
    <cellStyle name="Total 6 4 2 9 2 2" xfId="50046" xr:uid="{00000000-0005-0000-0000-000082C30000}"/>
    <cellStyle name="Total 6 4 2 9 3" xfId="50047" xr:uid="{00000000-0005-0000-0000-000083C30000}"/>
    <cellStyle name="Total 6 4 20" xfId="50048" xr:uid="{00000000-0005-0000-0000-000084C30000}"/>
    <cellStyle name="Total 6 4 3" xfId="50049" xr:uid="{00000000-0005-0000-0000-000085C30000}"/>
    <cellStyle name="Total 6 4 3 2" xfId="50050" xr:uid="{00000000-0005-0000-0000-000086C30000}"/>
    <cellStyle name="Total 6 4 3 2 2" xfId="50051" xr:uid="{00000000-0005-0000-0000-000087C30000}"/>
    <cellStyle name="Total 6 4 3 2 2 2" xfId="50052" xr:uid="{00000000-0005-0000-0000-000088C30000}"/>
    <cellStyle name="Total 6 4 3 2 3" xfId="50053" xr:uid="{00000000-0005-0000-0000-000089C30000}"/>
    <cellStyle name="Total 6 4 3 2 4" xfId="50054" xr:uid="{00000000-0005-0000-0000-00008AC30000}"/>
    <cellStyle name="Total 6 4 3 3" xfId="50055" xr:uid="{00000000-0005-0000-0000-00008BC30000}"/>
    <cellStyle name="Total 6 4 3 3 2" xfId="50056" xr:uid="{00000000-0005-0000-0000-00008CC30000}"/>
    <cellStyle name="Total 6 4 3 4" xfId="50057" xr:uid="{00000000-0005-0000-0000-00008DC30000}"/>
    <cellStyle name="Total 6 4 3 5" xfId="50058" xr:uid="{00000000-0005-0000-0000-00008EC30000}"/>
    <cellStyle name="Total 6 4 4" xfId="50059" xr:uid="{00000000-0005-0000-0000-00008FC30000}"/>
    <cellStyle name="Total 6 4 4 2" xfId="50060" xr:uid="{00000000-0005-0000-0000-000090C30000}"/>
    <cellStyle name="Total 6 4 4 2 2" xfId="50061" xr:uid="{00000000-0005-0000-0000-000091C30000}"/>
    <cellStyle name="Total 6 4 4 2 3" xfId="50062" xr:uid="{00000000-0005-0000-0000-000092C30000}"/>
    <cellStyle name="Total 6 4 4 3" xfId="50063" xr:uid="{00000000-0005-0000-0000-000093C30000}"/>
    <cellStyle name="Total 6 4 4 3 2" xfId="50064" xr:uid="{00000000-0005-0000-0000-000094C30000}"/>
    <cellStyle name="Total 6 4 4 4" xfId="50065" xr:uid="{00000000-0005-0000-0000-000095C30000}"/>
    <cellStyle name="Total 6 4 5" xfId="50066" xr:uid="{00000000-0005-0000-0000-000096C30000}"/>
    <cellStyle name="Total 6 4 5 2" xfId="50067" xr:uid="{00000000-0005-0000-0000-000097C30000}"/>
    <cellStyle name="Total 6 4 5 2 2" xfId="50068" xr:uid="{00000000-0005-0000-0000-000098C30000}"/>
    <cellStyle name="Total 6 4 5 2 3" xfId="50069" xr:uid="{00000000-0005-0000-0000-000099C30000}"/>
    <cellStyle name="Total 6 4 5 3" xfId="50070" xr:uid="{00000000-0005-0000-0000-00009AC30000}"/>
    <cellStyle name="Total 6 4 5 4" xfId="50071" xr:uid="{00000000-0005-0000-0000-00009BC30000}"/>
    <cellStyle name="Total 6 4 6" xfId="50072" xr:uid="{00000000-0005-0000-0000-00009CC30000}"/>
    <cellStyle name="Total 6 4 6 2" xfId="50073" xr:uid="{00000000-0005-0000-0000-00009DC30000}"/>
    <cellStyle name="Total 6 4 6 2 2" xfId="50074" xr:uid="{00000000-0005-0000-0000-00009EC30000}"/>
    <cellStyle name="Total 6 4 6 3" xfId="50075" xr:uid="{00000000-0005-0000-0000-00009FC30000}"/>
    <cellStyle name="Total 6 4 6 4" xfId="50076" xr:uid="{00000000-0005-0000-0000-0000A0C30000}"/>
    <cellStyle name="Total 6 4 7" xfId="50077" xr:uid="{00000000-0005-0000-0000-0000A1C30000}"/>
    <cellStyle name="Total 6 4 7 2" xfId="50078" xr:uid="{00000000-0005-0000-0000-0000A2C30000}"/>
    <cellStyle name="Total 6 4 7 2 2" xfId="50079" xr:uid="{00000000-0005-0000-0000-0000A3C30000}"/>
    <cellStyle name="Total 6 4 7 3" xfId="50080" xr:uid="{00000000-0005-0000-0000-0000A4C30000}"/>
    <cellStyle name="Total 6 4 8" xfId="50081" xr:uid="{00000000-0005-0000-0000-0000A5C30000}"/>
    <cellStyle name="Total 6 4 8 2" xfId="50082" xr:uid="{00000000-0005-0000-0000-0000A6C30000}"/>
    <cellStyle name="Total 6 4 8 2 2" xfId="50083" xr:uid="{00000000-0005-0000-0000-0000A7C30000}"/>
    <cellStyle name="Total 6 4 8 3" xfId="50084" xr:uid="{00000000-0005-0000-0000-0000A8C30000}"/>
    <cellStyle name="Total 6 4 9" xfId="50085" xr:uid="{00000000-0005-0000-0000-0000A9C30000}"/>
    <cellStyle name="Total 6 4 9 2" xfId="50086" xr:uid="{00000000-0005-0000-0000-0000AAC30000}"/>
    <cellStyle name="Total 6 4 9 2 2" xfId="50087" xr:uid="{00000000-0005-0000-0000-0000ABC30000}"/>
    <cellStyle name="Total 6 4 9 3" xfId="50088" xr:uid="{00000000-0005-0000-0000-0000ACC30000}"/>
    <cellStyle name="Total 6 5" xfId="50089" xr:uid="{00000000-0005-0000-0000-0000ADC30000}"/>
    <cellStyle name="Total 6 5 10" xfId="50090" xr:uid="{00000000-0005-0000-0000-0000AEC30000}"/>
    <cellStyle name="Total 6 5 10 2" xfId="50091" xr:uid="{00000000-0005-0000-0000-0000AFC30000}"/>
    <cellStyle name="Total 6 5 10 2 2" xfId="50092" xr:uid="{00000000-0005-0000-0000-0000B0C30000}"/>
    <cellStyle name="Total 6 5 10 3" xfId="50093" xr:uid="{00000000-0005-0000-0000-0000B1C30000}"/>
    <cellStyle name="Total 6 5 11" xfId="50094" xr:uid="{00000000-0005-0000-0000-0000B2C30000}"/>
    <cellStyle name="Total 6 5 11 2" xfId="50095" xr:uid="{00000000-0005-0000-0000-0000B3C30000}"/>
    <cellStyle name="Total 6 5 11 2 2" xfId="50096" xr:uid="{00000000-0005-0000-0000-0000B4C30000}"/>
    <cellStyle name="Total 6 5 11 3" xfId="50097" xr:uid="{00000000-0005-0000-0000-0000B5C30000}"/>
    <cellStyle name="Total 6 5 12" xfId="50098" xr:uid="{00000000-0005-0000-0000-0000B6C30000}"/>
    <cellStyle name="Total 6 5 12 2" xfId="50099" xr:uid="{00000000-0005-0000-0000-0000B7C30000}"/>
    <cellStyle name="Total 6 5 12 2 2" xfId="50100" xr:uid="{00000000-0005-0000-0000-0000B8C30000}"/>
    <cellStyle name="Total 6 5 12 3" xfId="50101" xr:uid="{00000000-0005-0000-0000-0000B9C30000}"/>
    <cellStyle name="Total 6 5 13" xfId="50102" xr:uid="{00000000-0005-0000-0000-0000BAC30000}"/>
    <cellStyle name="Total 6 5 13 2" xfId="50103" xr:uid="{00000000-0005-0000-0000-0000BBC30000}"/>
    <cellStyle name="Total 6 5 13 2 2" xfId="50104" xr:uid="{00000000-0005-0000-0000-0000BCC30000}"/>
    <cellStyle name="Total 6 5 13 3" xfId="50105" xr:uid="{00000000-0005-0000-0000-0000BDC30000}"/>
    <cellStyle name="Total 6 5 14" xfId="50106" xr:uid="{00000000-0005-0000-0000-0000BEC30000}"/>
    <cellStyle name="Total 6 5 14 2" xfId="50107" xr:uid="{00000000-0005-0000-0000-0000BFC30000}"/>
    <cellStyle name="Total 6 5 14 2 2" xfId="50108" xr:uid="{00000000-0005-0000-0000-0000C0C30000}"/>
    <cellStyle name="Total 6 5 14 3" xfId="50109" xr:uid="{00000000-0005-0000-0000-0000C1C30000}"/>
    <cellStyle name="Total 6 5 15" xfId="50110" xr:uid="{00000000-0005-0000-0000-0000C2C30000}"/>
    <cellStyle name="Total 6 5 15 2" xfId="50111" xr:uid="{00000000-0005-0000-0000-0000C3C30000}"/>
    <cellStyle name="Total 6 5 15 2 2" xfId="50112" xr:uid="{00000000-0005-0000-0000-0000C4C30000}"/>
    <cellStyle name="Total 6 5 15 3" xfId="50113" xr:uid="{00000000-0005-0000-0000-0000C5C30000}"/>
    <cellStyle name="Total 6 5 16" xfId="50114" xr:uid="{00000000-0005-0000-0000-0000C6C30000}"/>
    <cellStyle name="Total 6 5 16 2" xfId="50115" xr:uid="{00000000-0005-0000-0000-0000C7C30000}"/>
    <cellStyle name="Total 6 5 16 2 2" xfId="50116" xr:uid="{00000000-0005-0000-0000-0000C8C30000}"/>
    <cellStyle name="Total 6 5 16 3" xfId="50117" xr:uid="{00000000-0005-0000-0000-0000C9C30000}"/>
    <cellStyle name="Total 6 5 17" xfId="50118" xr:uid="{00000000-0005-0000-0000-0000CAC30000}"/>
    <cellStyle name="Total 6 5 17 2" xfId="50119" xr:uid="{00000000-0005-0000-0000-0000CBC30000}"/>
    <cellStyle name="Total 6 5 17 2 2" xfId="50120" xr:uid="{00000000-0005-0000-0000-0000CCC30000}"/>
    <cellStyle name="Total 6 5 17 3" xfId="50121" xr:uid="{00000000-0005-0000-0000-0000CDC30000}"/>
    <cellStyle name="Total 6 5 18" xfId="50122" xr:uid="{00000000-0005-0000-0000-0000CEC30000}"/>
    <cellStyle name="Total 6 5 18 2" xfId="50123" xr:uid="{00000000-0005-0000-0000-0000CFC30000}"/>
    <cellStyle name="Total 6 5 18 2 2" xfId="50124" xr:uid="{00000000-0005-0000-0000-0000D0C30000}"/>
    <cellStyle name="Total 6 5 18 3" xfId="50125" xr:uid="{00000000-0005-0000-0000-0000D1C30000}"/>
    <cellStyle name="Total 6 5 19" xfId="50126" xr:uid="{00000000-0005-0000-0000-0000D2C30000}"/>
    <cellStyle name="Total 6 5 19 2" xfId="50127" xr:uid="{00000000-0005-0000-0000-0000D3C30000}"/>
    <cellStyle name="Total 6 5 19 2 2" xfId="50128" xr:uid="{00000000-0005-0000-0000-0000D4C30000}"/>
    <cellStyle name="Total 6 5 19 3" xfId="50129" xr:uid="{00000000-0005-0000-0000-0000D5C30000}"/>
    <cellStyle name="Total 6 5 2" xfId="50130" xr:uid="{00000000-0005-0000-0000-0000D6C30000}"/>
    <cellStyle name="Total 6 5 2 10" xfId="50131" xr:uid="{00000000-0005-0000-0000-0000D7C30000}"/>
    <cellStyle name="Total 6 5 2 10 2" xfId="50132" xr:uid="{00000000-0005-0000-0000-0000D8C30000}"/>
    <cellStyle name="Total 6 5 2 10 2 2" xfId="50133" xr:uid="{00000000-0005-0000-0000-0000D9C30000}"/>
    <cellStyle name="Total 6 5 2 10 3" xfId="50134" xr:uid="{00000000-0005-0000-0000-0000DAC30000}"/>
    <cellStyle name="Total 6 5 2 11" xfId="50135" xr:uid="{00000000-0005-0000-0000-0000DBC30000}"/>
    <cellStyle name="Total 6 5 2 11 2" xfId="50136" xr:uid="{00000000-0005-0000-0000-0000DCC30000}"/>
    <cellStyle name="Total 6 5 2 11 2 2" xfId="50137" xr:uid="{00000000-0005-0000-0000-0000DDC30000}"/>
    <cellStyle name="Total 6 5 2 11 3" xfId="50138" xr:uid="{00000000-0005-0000-0000-0000DEC30000}"/>
    <cellStyle name="Total 6 5 2 12" xfId="50139" xr:uid="{00000000-0005-0000-0000-0000DFC30000}"/>
    <cellStyle name="Total 6 5 2 12 2" xfId="50140" xr:uid="{00000000-0005-0000-0000-0000E0C30000}"/>
    <cellStyle name="Total 6 5 2 12 2 2" xfId="50141" xr:uid="{00000000-0005-0000-0000-0000E1C30000}"/>
    <cellStyle name="Total 6 5 2 12 3" xfId="50142" xr:uid="{00000000-0005-0000-0000-0000E2C30000}"/>
    <cellStyle name="Total 6 5 2 13" xfId="50143" xr:uid="{00000000-0005-0000-0000-0000E3C30000}"/>
    <cellStyle name="Total 6 5 2 13 2" xfId="50144" xr:uid="{00000000-0005-0000-0000-0000E4C30000}"/>
    <cellStyle name="Total 6 5 2 13 2 2" xfId="50145" xr:uid="{00000000-0005-0000-0000-0000E5C30000}"/>
    <cellStyle name="Total 6 5 2 13 3" xfId="50146" xr:uid="{00000000-0005-0000-0000-0000E6C30000}"/>
    <cellStyle name="Total 6 5 2 14" xfId="50147" xr:uid="{00000000-0005-0000-0000-0000E7C30000}"/>
    <cellStyle name="Total 6 5 2 14 2" xfId="50148" xr:uid="{00000000-0005-0000-0000-0000E8C30000}"/>
    <cellStyle name="Total 6 5 2 14 2 2" xfId="50149" xr:uid="{00000000-0005-0000-0000-0000E9C30000}"/>
    <cellStyle name="Total 6 5 2 14 3" xfId="50150" xr:uid="{00000000-0005-0000-0000-0000EAC30000}"/>
    <cellStyle name="Total 6 5 2 15" xfId="50151" xr:uid="{00000000-0005-0000-0000-0000EBC30000}"/>
    <cellStyle name="Total 6 5 2 15 2" xfId="50152" xr:uid="{00000000-0005-0000-0000-0000ECC30000}"/>
    <cellStyle name="Total 6 5 2 15 2 2" xfId="50153" xr:uid="{00000000-0005-0000-0000-0000EDC30000}"/>
    <cellStyle name="Total 6 5 2 15 3" xfId="50154" xr:uid="{00000000-0005-0000-0000-0000EEC30000}"/>
    <cellStyle name="Total 6 5 2 16" xfId="50155" xr:uid="{00000000-0005-0000-0000-0000EFC30000}"/>
    <cellStyle name="Total 6 5 2 16 2" xfId="50156" xr:uid="{00000000-0005-0000-0000-0000F0C30000}"/>
    <cellStyle name="Total 6 5 2 16 2 2" xfId="50157" xr:uid="{00000000-0005-0000-0000-0000F1C30000}"/>
    <cellStyle name="Total 6 5 2 16 3" xfId="50158" xr:uid="{00000000-0005-0000-0000-0000F2C30000}"/>
    <cellStyle name="Total 6 5 2 17" xfId="50159" xr:uid="{00000000-0005-0000-0000-0000F3C30000}"/>
    <cellStyle name="Total 6 5 2 17 2" xfId="50160" xr:uid="{00000000-0005-0000-0000-0000F4C30000}"/>
    <cellStyle name="Total 6 5 2 17 2 2" xfId="50161" xr:uid="{00000000-0005-0000-0000-0000F5C30000}"/>
    <cellStyle name="Total 6 5 2 17 3" xfId="50162" xr:uid="{00000000-0005-0000-0000-0000F6C30000}"/>
    <cellStyle name="Total 6 5 2 18" xfId="50163" xr:uid="{00000000-0005-0000-0000-0000F7C30000}"/>
    <cellStyle name="Total 6 5 2 18 2" xfId="50164" xr:uid="{00000000-0005-0000-0000-0000F8C30000}"/>
    <cellStyle name="Total 6 5 2 18 2 2" xfId="50165" xr:uid="{00000000-0005-0000-0000-0000F9C30000}"/>
    <cellStyle name="Total 6 5 2 18 3" xfId="50166" xr:uid="{00000000-0005-0000-0000-0000FAC30000}"/>
    <cellStyle name="Total 6 5 2 19" xfId="50167" xr:uid="{00000000-0005-0000-0000-0000FBC30000}"/>
    <cellStyle name="Total 6 5 2 19 2" xfId="50168" xr:uid="{00000000-0005-0000-0000-0000FCC30000}"/>
    <cellStyle name="Total 6 5 2 19 2 2" xfId="50169" xr:uid="{00000000-0005-0000-0000-0000FDC30000}"/>
    <cellStyle name="Total 6 5 2 19 3" xfId="50170" xr:uid="{00000000-0005-0000-0000-0000FEC30000}"/>
    <cellStyle name="Total 6 5 2 2" xfId="50171" xr:uid="{00000000-0005-0000-0000-0000FFC30000}"/>
    <cellStyle name="Total 6 5 2 2 2" xfId="50172" xr:uid="{00000000-0005-0000-0000-000000C40000}"/>
    <cellStyle name="Total 6 5 2 2 2 2" xfId="50173" xr:uid="{00000000-0005-0000-0000-000001C40000}"/>
    <cellStyle name="Total 6 5 2 2 2 3" xfId="50174" xr:uid="{00000000-0005-0000-0000-000002C40000}"/>
    <cellStyle name="Total 6 5 2 2 3" xfId="50175" xr:uid="{00000000-0005-0000-0000-000003C40000}"/>
    <cellStyle name="Total 6 5 2 2 3 2" xfId="50176" xr:uid="{00000000-0005-0000-0000-000004C40000}"/>
    <cellStyle name="Total 6 5 2 2 4" xfId="50177" xr:uid="{00000000-0005-0000-0000-000005C40000}"/>
    <cellStyle name="Total 6 5 2 20" xfId="50178" xr:uid="{00000000-0005-0000-0000-000006C40000}"/>
    <cellStyle name="Total 6 5 2 20 2" xfId="50179" xr:uid="{00000000-0005-0000-0000-000007C40000}"/>
    <cellStyle name="Total 6 5 2 20 2 2" xfId="50180" xr:uid="{00000000-0005-0000-0000-000008C40000}"/>
    <cellStyle name="Total 6 5 2 20 3" xfId="50181" xr:uid="{00000000-0005-0000-0000-000009C40000}"/>
    <cellStyle name="Total 6 5 2 21" xfId="50182" xr:uid="{00000000-0005-0000-0000-00000AC40000}"/>
    <cellStyle name="Total 6 5 2 21 2" xfId="50183" xr:uid="{00000000-0005-0000-0000-00000BC40000}"/>
    <cellStyle name="Total 6 5 2 22" xfId="50184" xr:uid="{00000000-0005-0000-0000-00000CC40000}"/>
    <cellStyle name="Total 6 5 2 23" xfId="50185" xr:uid="{00000000-0005-0000-0000-00000DC40000}"/>
    <cellStyle name="Total 6 5 2 3" xfId="50186" xr:uid="{00000000-0005-0000-0000-00000EC40000}"/>
    <cellStyle name="Total 6 5 2 3 2" xfId="50187" xr:uid="{00000000-0005-0000-0000-00000FC40000}"/>
    <cellStyle name="Total 6 5 2 3 2 2" xfId="50188" xr:uid="{00000000-0005-0000-0000-000010C40000}"/>
    <cellStyle name="Total 6 5 2 3 3" xfId="50189" xr:uid="{00000000-0005-0000-0000-000011C40000}"/>
    <cellStyle name="Total 6 5 2 3 4" xfId="50190" xr:uid="{00000000-0005-0000-0000-000012C40000}"/>
    <cellStyle name="Total 6 5 2 4" xfId="50191" xr:uid="{00000000-0005-0000-0000-000013C40000}"/>
    <cellStyle name="Total 6 5 2 4 2" xfId="50192" xr:uid="{00000000-0005-0000-0000-000014C40000}"/>
    <cellStyle name="Total 6 5 2 4 2 2" xfId="50193" xr:uid="{00000000-0005-0000-0000-000015C40000}"/>
    <cellStyle name="Total 6 5 2 4 3" xfId="50194" xr:uid="{00000000-0005-0000-0000-000016C40000}"/>
    <cellStyle name="Total 6 5 2 4 4" xfId="50195" xr:uid="{00000000-0005-0000-0000-000017C40000}"/>
    <cellStyle name="Total 6 5 2 5" xfId="50196" xr:uid="{00000000-0005-0000-0000-000018C40000}"/>
    <cellStyle name="Total 6 5 2 5 2" xfId="50197" xr:uid="{00000000-0005-0000-0000-000019C40000}"/>
    <cellStyle name="Total 6 5 2 5 2 2" xfId="50198" xr:uid="{00000000-0005-0000-0000-00001AC40000}"/>
    <cellStyle name="Total 6 5 2 5 3" xfId="50199" xr:uid="{00000000-0005-0000-0000-00001BC40000}"/>
    <cellStyle name="Total 6 5 2 6" xfId="50200" xr:uid="{00000000-0005-0000-0000-00001CC40000}"/>
    <cellStyle name="Total 6 5 2 6 2" xfId="50201" xr:uid="{00000000-0005-0000-0000-00001DC40000}"/>
    <cellStyle name="Total 6 5 2 6 2 2" xfId="50202" xr:uid="{00000000-0005-0000-0000-00001EC40000}"/>
    <cellStyle name="Total 6 5 2 6 3" xfId="50203" xr:uid="{00000000-0005-0000-0000-00001FC40000}"/>
    <cellStyle name="Total 6 5 2 7" xfId="50204" xr:uid="{00000000-0005-0000-0000-000020C40000}"/>
    <cellStyle name="Total 6 5 2 7 2" xfId="50205" xr:uid="{00000000-0005-0000-0000-000021C40000}"/>
    <cellStyle name="Total 6 5 2 7 2 2" xfId="50206" xr:uid="{00000000-0005-0000-0000-000022C40000}"/>
    <cellStyle name="Total 6 5 2 7 3" xfId="50207" xr:uid="{00000000-0005-0000-0000-000023C40000}"/>
    <cellStyle name="Total 6 5 2 8" xfId="50208" xr:uid="{00000000-0005-0000-0000-000024C40000}"/>
    <cellStyle name="Total 6 5 2 8 2" xfId="50209" xr:uid="{00000000-0005-0000-0000-000025C40000}"/>
    <cellStyle name="Total 6 5 2 8 2 2" xfId="50210" xr:uid="{00000000-0005-0000-0000-000026C40000}"/>
    <cellStyle name="Total 6 5 2 8 3" xfId="50211" xr:uid="{00000000-0005-0000-0000-000027C40000}"/>
    <cellStyle name="Total 6 5 2 9" xfId="50212" xr:uid="{00000000-0005-0000-0000-000028C40000}"/>
    <cellStyle name="Total 6 5 2 9 2" xfId="50213" xr:uid="{00000000-0005-0000-0000-000029C40000}"/>
    <cellStyle name="Total 6 5 2 9 2 2" xfId="50214" xr:uid="{00000000-0005-0000-0000-00002AC40000}"/>
    <cellStyle name="Total 6 5 2 9 3" xfId="50215" xr:uid="{00000000-0005-0000-0000-00002BC40000}"/>
    <cellStyle name="Total 6 5 20" xfId="50216" xr:uid="{00000000-0005-0000-0000-00002CC40000}"/>
    <cellStyle name="Total 6 5 20 2" xfId="50217" xr:uid="{00000000-0005-0000-0000-00002DC40000}"/>
    <cellStyle name="Total 6 5 20 2 2" xfId="50218" xr:uid="{00000000-0005-0000-0000-00002EC40000}"/>
    <cellStyle name="Total 6 5 20 3" xfId="50219" xr:uid="{00000000-0005-0000-0000-00002FC40000}"/>
    <cellStyle name="Total 6 5 21" xfId="50220" xr:uid="{00000000-0005-0000-0000-000030C40000}"/>
    <cellStyle name="Total 6 5 21 2" xfId="50221" xr:uid="{00000000-0005-0000-0000-000031C40000}"/>
    <cellStyle name="Total 6 5 21 2 2" xfId="50222" xr:uid="{00000000-0005-0000-0000-000032C40000}"/>
    <cellStyle name="Total 6 5 21 3" xfId="50223" xr:uid="{00000000-0005-0000-0000-000033C40000}"/>
    <cellStyle name="Total 6 5 22" xfId="50224" xr:uid="{00000000-0005-0000-0000-000034C40000}"/>
    <cellStyle name="Total 6 5 22 2" xfId="50225" xr:uid="{00000000-0005-0000-0000-000035C40000}"/>
    <cellStyle name="Total 6 5 23" xfId="50226" xr:uid="{00000000-0005-0000-0000-000036C40000}"/>
    <cellStyle name="Total 6 5 24" xfId="50227" xr:uid="{00000000-0005-0000-0000-000037C40000}"/>
    <cellStyle name="Total 6 5 3" xfId="50228" xr:uid="{00000000-0005-0000-0000-000038C40000}"/>
    <cellStyle name="Total 6 5 3 2" xfId="50229" xr:uid="{00000000-0005-0000-0000-000039C40000}"/>
    <cellStyle name="Total 6 5 3 2 2" xfId="50230" xr:uid="{00000000-0005-0000-0000-00003AC40000}"/>
    <cellStyle name="Total 6 5 3 2 3" xfId="50231" xr:uid="{00000000-0005-0000-0000-00003BC40000}"/>
    <cellStyle name="Total 6 5 3 3" xfId="50232" xr:uid="{00000000-0005-0000-0000-00003CC40000}"/>
    <cellStyle name="Total 6 5 3 3 2" xfId="50233" xr:uid="{00000000-0005-0000-0000-00003DC40000}"/>
    <cellStyle name="Total 6 5 3 4" xfId="50234" xr:uid="{00000000-0005-0000-0000-00003EC40000}"/>
    <cellStyle name="Total 6 5 4" xfId="50235" xr:uid="{00000000-0005-0000-0000-00003FC40000}"/>
    <cellStyle name="Total 6 5 4 2" xfId="50236" xr:uid="{00000000-0005-0000-0000-000040C40000}"/>
    <cellStyle name="Total 6 5 4 2 2" xfId="50237" xr:uid="{00000000-0005-0000-0000-000041C40000}"/>
    <cellStyle name="Total 6 5 4 3" xfId="50238" xr:uid="{00000000-0005-0000-0000-000042C40000}"/>
    <cellStyle name="Total 6 5 4 4" xfId="50239" xr:uid="{00000000-0005-0000-0000-000043C40000}"/>
    <cellStyle name="Total 6 5 5" xfId="50240" xr:uid="{00000000-0005-0000-0000-000044C40000}"/>
    <cellStyle name="Total 6 5 5 2" xfId="50241" xr:uid="{00000000-0005-0000-0000-000045C40000}"/>
    <cellStyle name="Total 6 5 5 2 2" xfId="50242" xr:uid="{00000000-0005-0000-0000-000046C40000}"/>
    <cellStyle name="Total 6 5 5 3" xfId="50243" xr:uid="{00000000-0005-0000-0000-000047C40000}"/>
    <cellStyle name="Total 6 5 5 4" xfId="50244" xr:uid="{00000000-0005-0000-0000-000048C40000}"/>
    <cellStyle name="Total 6 5 6" xfId="50245" xr:uid="{00000000-0005-0000-0000-000049C40000}"/>
    <cellStyle name="Total 6 5 6 2" xfId="50246" xr:uid="{00000000-0005-0000-0000-00004AC40000}"/>
    <cellStyle name="Total 6 5 6 2 2" xfId="50247" xr:uid="{00000000-0005-0000-0000-00004BC40000}"/>
    <cellStyle name="Total 6 5 6 3" xfId="50248" xr:uid="{00000000-0005-0000-0000-00004CC40000}"/>
    <cellStyle name="Total 6 5 7" xfId="50249" xr:uid="{00000000-0005-0000-0000-00004DC40000}"/>
    <cellStyle name="Total 6 5 7 2" xfId="50250" xr:uid="{00000000-0005-0000-0000-00004EC40000}"/>
    <cellStyle name="Total 6 5 7 2 2" xfId="50251" xr:uid="{00000000-0005-0000-0000-00004FC40000}"/>
    <cellStyle name="Total 6 5 7 3" xfId="50252" xr:uid="{00000000-0005-0000-0000-000050C40000}"/>
    <cellStyle name="Total 6 5 8" xfId="50253" xr:uid="{00000000-0005-0000-0000-000051C40000}"/>
    <cellStyle name="Total 6 5 8 2" xfId="50254" xr:uid="{00000000-0005-0000-0000-000052C40000}"/>
    <cellStyle name="Total 6 5 8 2 2" xfId="50255" xr:uid="{00000000-0005-0000-0000-000053C40000}"/>
    <cellStyle name="Total 6 5 8 3" xfId="50256" xr:uid="{00000000-0005-0000-0000-000054C40000}"/>
    <cellStyle name="Total 6 5 9" xfId="50257" xr:uid="{00000000-0005-0000-0000-000055C40000}"/>
    <cellStyle name="Total 6 5 9 2" xfId="50258" xr:uid="{00000000-0005-0000-0000-000056C40000}"/>
    <cellStyle name="Total 6 5 9 2 2" xfId="50259" xr:uid="{00000000-0005-0000-0000-000057C40000}"/>
    <cellStyle name="Total 6 5 9 3" xfId="50260" xr:uid="{00000000-0005-0000-0000-000058C40000}"/>
    <cellStyle name="Total 6 6" xfId="50261" xr:uid="{00000000-0005-0000-0000-000059C40000}"/>
    <cellStyle name="Total 6 6 10" xfId="50262" xr:uid="{00000000-0005-0000-0000-00005AC40000}"/>
    <cellStyle name="Total 6 6 10 2" xfId="50263" xr:uid="{00000000-0005-0000-0000-00005BC40000}"/>
    <cellStyle name="Total 6 6 10 2 2" xfId="50264" xr:uid="{00000000-0005-0000-0000-00005CC40000}"/>
    <cellStyle name="Total 6 6 10 3" xfId="50265" xr:uid="{00000000-0005-0000-0000-00005DC40000}"/>
    <cellStyle name="Total 6 6 11" xfId="50266" xr:uid="{00000000-0005-0000-0000-00005EC40000}"/>
    <cellStyle name="Total 6 6 11 2" xfId="50267" xr:uid="{00000000-0005-0000-0000-00005FC40000}"/>
    <cellStyle name="Total 6 6 11 2 2" xfId="50268" xr:uid="{00000000-0005-0000-0000-000060C40000}"/>
    <cellStyle name="Total 6 6 11 3" xfId="50269" xr:uid="{00000000-0005-0000-0000-000061C40000}"/>
    <cellStyle name="Total 6 6 12" xfId="50270" xr:uid="{00000000-0005-0000-0000-000062C40000}"/>
    <cellStyle name="Total 6 6 12 2" xfId="50271" xr:uid="{00000000-0005-0000-0000-000063C40000}"/>
    <cellStyle name="Total 6 6 12 2 2" xfId="50272" xr:uid="{00000000-0005-0000-0000-000064C40000}"/>
    <cellStyle name="Total 6 6 12 3" xfId="50273" xr:uid="{00000000-0005-0000-0000-000065C40000}"/>
    <cellStyle name="Total 6 6 13" xfId="50274" xr:uid="{00000000-0005-0000-0000-000066C40000}"/>
    <cellStyle name="Total 6 6 13 2" xfId="50275" xr:uid="{00000000-0005-0000-0000-000067C40000}"/>
    <cellStyle name="Total 6 6 13 2 2" xfId="50276" xr:uid="{00000000-0005-0000-0000-000068C40000}"/>
    <cellStyle name="Total 6 6 13 3" xfId="50277" xr:uid="{00000000-0005-0000-0000-000069C40000}"/>
    <cellStyle name="Total 6 6 14" xfId="50278" xr:uid="{00000000-0005-0000-0000-00006AC40000}"/>
    <cellStyle name="Total 6 6 14 2" xfId="50279" xr:uid="{00000000-0005-0000-0000-00006BC40000}"/>
    <cellStyle name="Total 6 6 14 2 2" xfId="50280" xr:uid="{00000000-0005-0000-0000-00006CC40000}"/>
    <cellStyle name="Total 6 6 14 3" xfId="50281" xr:uid="{00000000-0005-0000-0000-00006DC40000}"/>
    <cellStyle name="Total 6 6 15" xfId="50282" xr:uid="{00000000-0005-0000-0000-00006EC40000}"/>
    <cellStyle name="Total 6 6 15 2" xfId="50283" xr:uid="{00000000-0005-0000-0000-00006FC40000}"/>
    <cellStyle name="Total 6 6 15 2 2" xfId="50284" xr:uid="{00000000-0005-0000-0000-000070C40000}"/>
    <cellStyle name="Total 6 6 15 3" xfId="50285" xr:uid="{00000000-0005-0000-0000-000071C40000}"/>
    <cellStyle name="Total 6 6 16" xfId="50286" xr:uid="{00000000-0005-0000-0000-000072C40000}"/>
    <cellStyle name="Total 6 6 16 2" xfId="50287" xr:uid="{00000000-0005-0000-0000-000073C40000}"/>
    <cellStyle name="Total 6 6 16 2 2" xfId="50288" xr:uid="{00000000-0005-0000-0000-000074C40000}"/>
    <cellStyle name="Total 6 6 16 3" xfId="50289" xr:uid="{00000000-0005-0000-0000-000075C40000}"/>
    <cellStyle name="Total 6 6 17" xfId="50290" xr:uid="{00000000-0005-0000-0000-000076C40000}"/>
    <cellStyle name="Total 6 6 17 2" xfId="50291" xr:uid="{00000000-0005-0000-0000-000077C40000}"/>
    <cellStyle name="Total 6 6 17 2 2" xfId="50292" xr:uid="{00000000-0005-0000-0000-000078C40000}"/>
    <cellStyle name="Total 6 6 17 3" xfId="50293" xr:uid="{00000000-0005-0000-0000-000079C40000}"/>
    <cellStyle name="Total 6 6 18" xfId="50294" xr:uid="{00000000-0005-0000-0000-00007AC40000}"/>
    <cellStyle name="Total 6 6 18 2" xfId="50295" xr:uid="{00000000-0005-0000-0000-00007BC40000}"/>
    <cellStyle name="Total 6 6 18 2 2" xfId="50296" xr:uid="{00000000-0005-0000-0000-00007CC40000}"/>
    <cellStyle name="Total 6 6 18 3" xfId="50297" xr:uid="{00000000-0005-0000-0000-00007DC40000}"/>
    <cellStyle name="Total 6 6 19" xfId="50298" xr:uid="{00000000-0005-0000-0000-00007EC40000}"/>
    <cellStyle name="Total 6 6 19 2" xfId="50299" xr:uid="{00000000-0005-0000-0000-00007FC40000}"/>
    <cellStyle name="Total 6 6 19 2 2" xfId="50300" xr:uid="{00000000-0005-0000-0000-000080C40000}"/>
    <cellStyle name="Total 6 6 19 3" xfId="50301" xr:uid="{00000000-0005-0000-0000-000081C40000}"/>
    <cellStyle name="Total 6 6 2" xfId="50302" xr:uid="{00000000-0005-0000-0000-000082C40000}"/>
    <cellStyle name="Total 6 6 2 2" xfId="50303" xr:uid="{00000000-0005-0000-0000-000083C40000}"/>
    <cellStyle name="Total 6 6 2 2 2" xfId="50304" xr:uid="{00000000-0005-0000-0000-000084C40000}"/>
    <cellStyle name="Total 6 6 2 2 3" xfId="50305" xr:uid="{00000000-0005-0000-0000-000085C40000}"/>
    <cellStyle name="Total 6 6 2 3" xfId="50306" xr:uid="{00000000-0005-0000-0000-000086C40000}"/>
    <cellStyle name="Total 6 6 2 3 2" xfId="50307" xr:uid="{00000000-0005-0000-0000-000087C40000}"/>
    <cellStyle name="Total 6 6 2 4" xfId="50308" xr:uid="{00000000-0005-0000-0000-000088C40000}"/>
    <cellStyle name="Total 6 6 20" xfId="50309" xr:uid="{00000000-0005-0000-0000-000089C40000}"/>
    <cellStyle name="Total 6 6 20 2" xfId="50310" xr:uid="{00000000-0005-0000-0000-00008AC40000}"/>
    <cellStyle name="Total 6 6 20 2 2" xfId="50311" xr:uid="{00000000-0005-0000-0000-00008BC40000}"/>
    <cellStyle name="Total 6 6 20 3" xfId="50312" xr:uid="{00000000-0005-0000-0000-00008CC40000}"/>
    <cellStyle name="Total 6 6 21" xfId="50313" xr:uid="{00000000-0005-0000-0000-00008DC40000}"/>
    <cellStyle name="Total 6 6 21 2" xfId="50314" xr:uid="{00000000-0005-0000-0000-00008EC40000}"/>
    <cellStyle name="Total 6 6 22" xfId="50315" xr:uid="{00000000-0005-0000-0000-00008FC40000}"/>
    <cellStyle name="Total 6 6 23" xfId="50316" xr:uid="{00000000-0005-0000-0000-000090C40000}"/>
    <cellStyle name="Total 6 6 3" xfId="50317" xr:uid="{00000000-0005-0000-0000-000091C40000}"/>
    <cellStyle name="Total 6 6 3 2" xfId="50318" xr:uid="{00000000-0005-0000-0000-000092C40000}"/>
    <cellStyle name="Total 6 6 3 2 2" xfId="50319" xr:uid="{00000000-0005-0000-0000-000093C40000}"/>
    <cellStyle name="Total 6 6 3 3" xfId="50320" xr:uid="{00000000-0005-0000-0000-000094C40000}"/>
    <cellStyle name="Total 6 6 3 4" xfId="50321" xr:uid="{00000000-0005-0000-0000-000095C40000}"/>
    <cellStyle name="Total 6 6 4" xfId="50322" xr:uid="{00000000-0005-0000-0000-000096C40000}"/>
    <cellStyle name="Total 6 6 4 2" xfId="50323" xr:uid="{00000000-0005-0000-0000-000097C40000}"/>
    <cellStyle name="Total 6 6 4 2 2" xfId="50324" xr:uid="{00000000-0005-0000-0000-000098C40000}"/>
    <cellStyle name="Total 6 6 4 3" xfId="50325" xr:uid="{00000000-0005-0000-0000-000099C40000}"/>
    <cellStyle name="Total 6 6 4 4" xfId="50326" xr:uid="{00000000-0005-0000-0000-00009AC40000}"/>
    <cellStyle name="Total 6 6 5" xfId="50327" xr:uid="{00000000-0005-0000-0000-00009BC40000}"/>
    <cellStyle name="Total 6 6 5 2" xfId="50328" xr:uid="{00000000-0005-0000-0000-00009CC40000}"/>
    <cellStyle name="Total 6 6 5 2 2" xfId="50329" xr:uid="{00000000-0005-0000-0000-00009DC40000}"/>
    <cellStyle name="Total 6 6 5 3" xfId="50330" xr:uid="{00000000-0005-0000-0000-00009EC40000}"/>
    <cellStyle name="Total 6 6 6" xfId="50331" xr:uid="{00000000-0005-0000-0000-00009FC40000}"/>
    <cellStyle name="Total 6 6 6 2" xfId="50332" xr:uid="{00000000-0005-0000-0000-0000A0C40000}"/>
    <cellStyle name="Total 6 6 6 2 2" xfId="50333" xr:uid="{00000000-0005-0000-0000-0000A1C40000}"/>
    <cellStyle name="Total 6 6 6 3" xfId="50334" xr:uid="{00000000-0005-0000-0000-0000A2C40000}"/>
    <cellStyle name="Total 6 6 7" xfId="50335" xr:uid="{00000000-0005-0000-0000-0000A3C40000}"/>
    <cellStyle name="Total 6 6 7 2" xfId="50336" xr:uid="{00000000-0005-0000-0000-0000A4C40000}"/>
    <cellStyle name="Total 6 6 7 2 2" xfId="50337" xr:uid="{00000000-0005-0000-0000-0000A5C40000}"/>
    <cellStyle name="Total 6 6 7 3" xfId="50338" xr:uid="{00000000-0005-0000-0000-0000A6C40000}"/>
    <cellStyle name="Total 6 6 8" xfId="50339" xr:uid="{00000000-0005-0000-0000-0000A7C40000}"/>
    <cellStyle name="Total 6 6 8 2" xfId="50340" xr:uid="{00000000-0005-0000-0000-0000A8C40000}"/>
    <cellStyle name="Total 6 6 8 2 2" xfId="50341" xr:uid="{00000000-0005-0000-0000-0000A9C40000}"/>
    <cellStyle name="Total 6 6 8 3" xfId="50342" xr:uid="{00000000-0005-0000-0000-0000AAC40000}"/>
    <cellStyle name="Total 6 6 9" xfId="50343" xr:uid="{00000000-0005-0000-0000-0000ABC40000}"/>
    <cellStyle name="Total 6 6 9 2" xfId="50344" xr:uid="{00000000-0005-0000-0000-0000ACC40000}"/>
    <cellStyle name="Total 6 6 9 2 2" xfId="50345" xr:uid="{00000000-0005-0000-0000-0000ADC40000}"/>
    <cellStyle name="Total 6 6 9 3" xfId="50346" xr:uid="{00000000-0005-0000-0000-0000AEC40000}"/>
    <cellStyle name="Total 6 7" xfId="50347" xr:uid="{00000000-0005-0000-0000-0000AFC40000}"/>
    <cellStyle name="Total 6 7 2" xfId="50348" xr:uid="{00000000-0005-0000-0000-0000B0C40000}"/>
    <cellStyle name="Total 6 7 2 2" xfId="50349" xr:uid="{00000000-0005-0000-0000-0000B1C40000}"/>
    <cellStyle name="Total 6 7 2 3" xfId="50350" xr:uid="{00000000-0005-0000-0000-0000B2C40000}"/>
    <cellStyle name="Total 6 7 3" xfId="50351" xr:uid="{00000000-0005-0000-0000-0000B3C40000}"/>
    <cellStyle name="Total 6 7 3 2" xfId="50352" xr:uid="{00000000-0005-0000-0000-0000B4C40000}"/>
    <cellStyle name="Total 6 7 4" xfId="50353" xr:uid="{00000000-0005-0000-0000-0000B5C40000}"/>
    <cellStyle name="Total 6 8" xfId="50354" xr:uid="{00000000-0005-0000-0000-0000B6C40000}"/>
    <cellStyle name="Total 6 8 2" xfId="50355" xr:uid="{00000000-0005-0000-0000-0000B7C40000}"/>
    <cellStyle name="Total 6 8 2 2" xfId="50356" xr:uid="{00000000-0005-0000-0000-0000B8C40000}"/>
    <cellStyle name="Total 6 8 2 3" xfId="50357" xr:uid="{00000000-0005-0000-0000-0000B9C40000}"/>
    <cellStyle name="Total 6 8 3" xfId="50358" xr:uid="{00000000-0005-0000-0000-0000BAC40000}"/>
    <cellStyle name="Total 6 8 4" xfId="50359" xr:uid="{00000000-0005-0000-0000-0000BBC40000}"/>
    <cellStyle name="Total 6 9" xfId="50360" xr:uid="{00000000-0005-0000-0000-0000BCC40000}"/>
    <cellStyle name="Total 6 9 2" xfId="50361" xr:uid="{00000000-0005-0000-0000-0000BDC40000}"/>
    <cellStyle name="Total 6 9 2 2" xfId="50362" xr:uid="{00000000-0005-0000-0000-0000BEC40000}"/>
    <cellStyle name="Total 6 9 3" xfId="50363" xr:uid="{00000000-0005-0000-0000-0000BFC40000}"/>
    <cellStyle name="Total 6 9 4" xfId="50364" xr:uid="{00000000-0005-0000-0000-0000C0C40000}"/>
    <cellStyle name="Total 7" xfId="50365" xr:uid="{00000000-0005-0000-0000-0000C1C40000}"/>
    <cellStyle name="Total 8" xfId="50412" xr:uid="{511CE7B6-A696-40E7-944E-D58273A8DFEE}"/>
    <cellStyle name="Total 9" xfId="50446" xr:uid="{DE067963-7478-4709-AA16-55729851C51D}"/>
    <cellStyle name="Total Currency" xfId="50366" xr:uid="{00000000-0005-0000-0000-0000C2C40000}"/>
    <cellStyle name="Total Normal" xfId="50367" xr:uid="{00000000-0005-0000-0000-0000C3C40000}"/>
    <cellStyle name="TSQL" xfId="50368" xr:uid="{00000000-0005-0000-0000-0000C4C40000}"/>
    <cellStyle name="TypeNote" xfId="50369" xr:uid="{00000000-0005-0000-0000-0000C5C40000}"/>
    <cellStyle name="u5shares" xfId="50370" xr:uid="{00000000-0005-0000-0000-0000C6C40000}"/>
    <cellStyle name="Unit" xfId="50371" xr:uid="{00000000-0005-0000-0000-0000C7C40000}"/>
    <cellStyle name="UnitOfMeasure" xfId="50372" xr:uid="{00000000-0005-0000-0000-0000C8C40000}"/>
    <cellStyle name="ValNum" xfId="50373" xr:uid="{00000000-0005-0000-0000-0000C9C40000}"/>
    <cellStyle name="Value" xfId="50374" xr:uid="{00000000-0005-0000-0000-0000CAC40000}"/>
    <cellStyle name="Variable assumptions" xfId="50375" xr:uid="{00000000-0005-0000-0000-0000CBC40000}"/>
    <cellStyle name="Vertical" xfId="50376" xr:uid="{00000000-0005-0000-0000-0000CCC40000}"/>
    <cellStyle name="Warning Text 2" xfId="50377" xr:uid="{00000000-0005-0000-0000-0000CDC40000}"/>
    <cellStyle name="Warning Text 3" xfId="50378" xr:uid="{00000000-0005-0000-0000-0000CEC40000}"/>
    <cellStyle name="Warning Text 4" xfId="50379" xr:uid="{00000000-0005-0000-0000-0000CFC40000}"/>
    <cellStyle name="Warning Text 5" xfId="50380" xr:uid="{00000000-0005-0000-0000-0000D0C40000}"/>
    <cellStyle name="Warning Text 6" xfId="50381" xr:uid="{00000000-0005-0000-0000-0000D1C40000}"/>
    <cellStyle name="Warnings" xfId="50382" xr:uid="{00000000-0005-0000-0000-0000D2C40000}"/>
    <cellStyle name="Warnings 2" xfId="50383" xr:uid="{00000000-0005-0000-0000-0000D3C40000}"/>
    <cellStyle name="whole number" xfId="50384" xr:uid="{00000000-0005-0000-0000-0000D4C40000}"/>
    <cellStyle name="whole number 2" xfId="50385" xr:uid="{00000000-0005-0000-0000-0000D5C40000}"/>
    <cellStyle name="whole number 3" xfId="50386" xr:uid="{00000000-0005-0000-0000-0000D6C40000}"/>
  </cellStyles>
  <dxfs count="37">
    <dxf>
      <font>
        <color theme="0"/>
      </font>
    </dxf>
    <dxf>
      <font>
        <color theme="0"/>
      </font>
    </dxf>
    <dxf>
      <font>
        <color theme="0"/>
      </font>
    </dxf>
    <dxf>
      <font>
        <color theme="0"/>
      </font>
    </dxf>
    <dxf>
      <font>
        <b/>
        <i val="0"/>
      </font>
      <border>
        <left style="thin">
          <color auto="1"/>
        </left>
        <right style="thin">
          <color auto="1"/>
        </right>
        <top style="thin">
          <color auto="1"/>
        </top>
        <bottom style="thin">
          <color auto="1"/>
        </bottom>
      </border>
    </dxf>
    <dxf>
      <font>
        <b val="0"/>
        <i val="0"/>
      </font>
      <fill>
        <patternFill>
          <bgColor theme="6" tint="0.39994506668294322"/>
        </patternFill>
      </fill>
      <border>
        <left/>
        <right/>
        <top/>
        <bottom/>
      </border>
    </dxf>
    <dxf>
      <font>
        <b val="0"/>
        <i val="0"/>
      </font>
      <fill>
        <patternFill>
          <bgColor theme="6" tint="0.39994506668294322"/>
        </patternFill>
      </fill>
      <border>
        <left/>
        <right/>
        <top/>
        <bottom/>
      </border>
    </dxf>
    <dxf>
      <font>
        <b val="0"/>
        <i val="0"/>
      </font>
      <fill>
        <patternFill>
          <bgColor theme="6" tint="0.39994506668294322"/>
        </patternFill>
      </fill>
      <border>
        <left/>
        <right/>
        <top/>
        <bottom/>
      </border>
    </dxf>
    <dxf>
      <font>
        <b val="0"/>
        <i val="0"/>
      </font>
      <fill>
        <patternFill>
          <bgColor theme="6" tint="0.39994506668294322"/>
        </patternFill>
      </fill>
      <border>
        <left/>
        <right/>
        <top/>
        <bottom/>
      </border>
    </dxf>
    <dxf>
      <font>
        <b val="0"/>
        <i val="0"/>
      </font>
      <fill>
        <patternFill>
          <bgColor theme="6" tint="0.39994506668294322"/>
        </patternFill>
      </fill>
      <border>
        <left/>
        <right/>
        <top/>
        <bottom/>
      </border>
    </dxf>
    <dxf>
      <font>
        <b val="0"/>
        <i val="0"/>
      </font>
      <fill>
        <patternFill>
          <bgColor theme="6" tint="0.39994506668294322"/>
        </patternFill>
      </fill>
      <border>
        <left/>
        <right/>
        <top/>
        <bottom/>
      </border>
    </dxf>
    <dxf>
      <font>
        <b val="0"/>
        <i val="0"/>
      </font>
      <fill>
        <patternFill>
          <bgColor theme="6" tint="0.39994506668294322"/>
        </patternFill>
      </fill>
      <border>
        <left/>
        <right/>
        <top/>
        <bottom/>
      </border>
    </dxf>
    <dxf>
      <font>
        <b val="0"/>
        <i val="0"/>
      </font>
      <fill>
        <patternFill>
          <bgColor theme="6" tint="0.39994506668294322"/>
        </patternFill>
      </fill>
      <border>
        <left/>
        <right/>
        <top/>
        <bottom/>
      </border>
    </dxf>
    <dxf>
      <font>
        <b val="0"/>
        <i val="0"/>
      </font>
      <fill>
        <patternFill>
          <bgColor theme="6" tint="0.39994506668294322"/>
        </patternFill>
      </fill>
      <border>
        <left/>
        <right/>
        <top/>
        <bottom/>
      </border>
    </dxf>
    <dxf>
      <font>
        <b val="0"/>
        <i val="0"/>
      </font>
      <fill>
        <patternFill>
          <bgColor theme="6" tint="0.39994506668294322"/>
        </patternFill>
      </fill>
      <border>
        <left/>
        <right/>
        <top/>
        <bottom/>
      </border>
    </dxf>
    <dxf>
      <font>
        <b val="0"/>
        <i val="0"/>
      </font>
      <fill>
        <patternFill>
          <bgColor theme="6" tint="0.39994506668294322"/>
        </patternFill>
      </fill>
      <border>
        <left/>
        <right/>
        <top/>
        <bottom/>
      </border>
    </dxf>
    <dxf>
      <font>
        <b val="0"/>
        <i val="0"/>
      </font>
      <fill>
        <patternFill>
          <bgColor theme="6" tint="0.39994506668294322"/>
        </patternFill>
      </fill>
      <border>
        <left/>
        <right/>
        <top/>
        <bottom/>
      </border>
    </dxf>
    <dxf>
      <font>
        <b val="0"/>
        <i val="0"/>
      </font>
      <fill>
        <patternFill>
          <bgColor theme="6" tint="0.39994506668294322"/>
        </patternFill>
      </fill>
      <border>
        <left/>
        <right/>
        <top/>
        <bottom/>
      </border>
    </dxf>
    <dxf>
      <font>
        <color theme="0"/>
      </font>
    </dxf>
    <dxf>
      <font>
        <b/>
        <i val="0"/>
      </font>
      <border>
        <left style="thin">
          <color auto="1"/>
        </left>
        <right style="thin">
          <color auto="1"/>
        </right>
        <top style="thin">
          <color auto="1"/>
        </top>
        <bottom style="thin">
          <color auto="1"/>
        </bottom>
      </border>
    </dxf>
    <dxf>
      <font>
        <b/>
        <i val="0"/>
      </font>
      <border>
        <left style="thin">
          <color auto="1"/>
        </left>
        <right style="thin">
          <color auto="1"/>
        </right>
        <top style="thin">
          <color auto="1"/>
        </top>
        <bottom style="thin">
          <color auto="1"/>
        </bottom>
      </border>
    </dxf>
    <dxf>
      <font>
        <b/>
        <i val="0"/>
      </font>
      <border>
        <left style="thin">
          <color auto="1"/>
        </left>
        <right style="thin">
          <color auto="1"/>
        </right>
        <top style="thin">
          <color auto="1"/>
        </top>
        <bottom style="thin">
          <color auto="1"/>
        </bottom>
      </border>
    </dxf>
    <dxf>
      <font>
        <b/>
        <i val="0"/>
      </font>
      <border>
        <left style="thin">
          <color auto="1"/>
        </left>
        <right style="thin">
          <color auto="1"/>
        </right>
        <top style="thin">
          <color auto="1"/>
        </top>
        <bottom style="thin">
          <color auto="1"/>
        </bottom>
      </border>
    </dxf>
    <dxf>
      <font>
        <b/>
        <i val="0"/>
      </font>
      <border>
        <left style="thin">
          <color auto="1"/>
        </left>
        <right style="thin">
          <color auto="1"/>
        </right>
        <top style="thin">
          <color auto="1"/>
        </top>
        <bottom style="thin">
          <color auto="1"/>
        </bottom>
      </border>
    </dxf>
    <dxf>
      <font>
        <b/>
        <i val="0"/>
      </font>
      <border>
        <left style="thin">
          <color auto="1"/>
        </left>
        <right style="thin">
          <color auto="1"/>
        </right>
        <top style="thin">
          <color auto="1"/>
        </top>
        <bottom style="thin">
          <color auto="1"/>
        </bottom>
      </border>
    </dxf>
    <dxf>
      <font>
        <b/>
        <i val="0"/>
      </font>
      <border>
        <left style="thin">
          <color auto="1"/>
        </left>
        <right style="thin">
          <color auto="1"/>
        </right>
        <top style="thin">
          <color auto="1"/>
        </top>
        <bottom style="thin">
          <color auto="1"/>
        </bottom>
      </border>
    </dxf>
    <dxf>
      <font>
        <b/>
        <i val="0"/>
      </font>
      <border>
        <left style="thin">
          <color auto="1"/>
        </left>
        <right style="thin">
          <color auto="1"/>
        </right>
        <top style="thin">
          <color auto="1"/>
        </top>
        <bottom style="thin">
          <color auto="1"/>
        </bottom>
      </border>
    </dxf>
    <dxf>
      <font>
        <b/>
        <i val="0"/>
      </font>
      <border>
        <left style="thin">
          <color auto="1"/>
        </left>
        <right style="thin">
          <color auto="1"/>
        </right>
        <top style="thin">
          <color auto="1"/>
        </top>
        <bottom style="thin">
          <color auto="1"/>
        </bottom>
      </border>
    </dxf>
    <dxf>
      <font>
        <b/>
        <i val="0"/>
      </font>
      <border>
        <left style="thin">
          <color auto="1"/>
        </left>
        <right style="thin">
          <color auto="1"/>
        </right>
        <top style="thin">
          <color auto="1"/>
        </top>
        <bottom style="thin">
          <color auto="1"/>
        </bottom>
      </border>
    </dxf>
    <dxf>
      <font>
        <b/>
        <i val="0"/>
      </font>
      <border>
        <left style="thin">
          <color auto="1"/>
        </left>
        <right style="thin">
          <color auto="1"/>
        </right>
        <top style="thin">
          <color auto="1"/>
        </top>
        <bottom style="thin">
          <color auto="1"/>
        </bottom>
      </border>
    </dxf>
    <dxf>
      <font>
        <b/>
        <i val="0"/>
      </font>
      <border>
        <left style="thin">
          <color auto="1"/>
        </left>
        <right style="thin">
          <color auto="1"/>
        </right>
        <top style="thin">
          <color auto="1"/>
        </top>
        <bottom style="thin">
          <color auto="1"/>
        </bottom>
      </border>
    </dxf>
    <dxf>
      <fill>
        <patternFill>
          <bgColor theme="0" tint="-0.14996795556505021"/>
        </patternFill>
      </fill>
    </dxf>
    <dxf>
      <fill>
        <patternFill>
          <bgColor theme="6" tint="0.39994506668294322"/>
        </patternFill>
      </fill>
    </dxf>
    <dxf>
      <fill>
        <patternFill>
          <bgColor theme="6" tint="0.39994506668294322"/>
        </patternFill>
      </fill>
    </dxf>
    <dxf>
      <font>
        <color theme="0"/>
      </font>
    </dxf>
    <dxf>
      <font>
        <b val="0"/>
        <i/>
      </font>
      <fill>
        <patternFill>
          <bgColor theme="0" tint="-0.14996795556505021"/>
        </patternFill>
      </fill>
    </dxf>
    <dxf>
      <font>
        <b val="0"/>
        <i/>
      </font>
      <fill>
        <patternFill>
          <bgColor theme="0" tint="-0.14996795556505021"/>
        </patternFill>
      </fill>
    </dxf>
  </dxfs>
  <tableStyles count="0" defaultTableStyle="TableStyleMedium2" defaultPivotStyle="PivotStyleLight16"/>
  <colors>
    <mruColors>
      <color rgb="FF99CC00"/>
      <color rgb="FFD8E4BC"/>
      <color rgb="FFFFFF99"/>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customXml" Target="../customXml/item2.xml"/><Relationship Id="rId10" Type="http://schemas.openxmlformats.org/officeDocument/2006/relationships/externalLink" Target="externalLinks/externalLink5.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COMMON\99I2K\Group3\forecast\Pre%20Budget%20Reports\PBR%202006\Summer%20changes\CTPBR06L_origin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glndsv02\OBR\WINDOWS\TEMP\PD\PD10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windows\temp\PROF99A.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mhclg.sharepoint.com/Documents%20and%20Settings/senevij/Local%20Settings/Temporary%20Internet%20Files/OLK6D/FertAssChart.xls" TargetMode="External"/><Relationship Id="rId1" Type="http://schemas.openxmlformats.org/officeDocument/2006/relationships/externalLinkPath" Target="/Documents%20and%20Settings/senevij/Local%20Settings/Temporary%20Internet%20Files/OLK6D/FertAssChar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onnetapp01\ASDDATA\MP\SWAUP2\Demography\BWRM5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BM\Forecast\Bud05\PostBudget05_reconcile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gf1live.virago.internal.dtlr.gov.uk\flgr\COMMON\99I2K\Group3\forecast\Pre%20Budget%20Reports\PBR%202006\Summer%20changes\CTPBR06L_original.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https://mhclg.sharepoint.com/windows/temp/PROF99A.XLS" TargetMode="External"/><Relationship Id="rId1" Type="http://schemas.openxmlformats.org/officeDocument/2006/relationships/externalLinkPath" Target="/windows/temp/PROF99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windows\temp\PROF99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www.gov.uk/rkyv/CheckOut/Long-term%20model%202009%7bdb5-doc3966101-ma1-mi14%7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inputs"/>
      <sheetName val="Determinant analysis"/>
      <sheetName val="Model output"/>
      <sheetName val="CTA output"/>
      <sheetName val="Model growth rates"/>
      <sheetName val="HIC Total"/>
      <sheetName val="FIN Total"/>
      <sheetName val="Main calcs"/>
      <sheetName val="Summary"/>
      <sheetName val="Diagnostics"/>
      <sheetName val="CT on gains"/>
      <sheetName val="A9 summary"/>
      <sheetName val="GR regressions"/>
      <sheetName val="L-P regressions"/>
      <sheetName val="Chart 3.11"/>
      <sheetName val="Exec Summary"/>
      <sheetName val="Sheet2"/>
      <sheetName val="Model_inputs"/>
      <sheetName val="Determinant_analysis"/>
      <sheetName val="Model_output"/>
      <sheetName val="CTA_output"/>
      <sheetName val="Model_growth_rates"/>
      <sheetName val="HIC_Total"/>
      <sheetName val="FIN_Total"/>
      <sheetName val="Main_calcs"/>
      <sheetName val="CT_on_gains"/>
      <sheetName val="A9_summary"/>
      <sheetName val="GR_regressions"/>
      <sheetName val="L-P_regressions"/>
      <sheetName val="Chart_3_11"/>
      <sheetName val="Exec_Summary"/>
      <sheetName val="Model_inputs1"/>
      <sheetName val="Determinant_analysis1"/>
      <sheetName val="Model_output1"/>
      <sheetName val="CTA_output1"/>
      <sheetName val="Model_growth_rates1"/>
      <sheetName val="HIC_Total1"/>
      <sheetName val="FIN_Total1"/>
      <sheetName val="Main_calcs1"/>
      <sheetName val="CT_on_gains1"/>
      <sheetName val="A9_summary1"/>
      <sheetName val="GR_regressions1"/>
      <sheetName val="L-P_regressions1"/>
      <sheetName val="Chart_3_111"/>
      <sheetName val="Exec_Summary1"/>
      <sheetName val="BigChart"/>
      <sheetName val="Model_inputs2"/>
      <sheetName val="Determinant_analysis2"/>
      <sheetName val="Model_output2"/>
      <sheetName val="CTA_output2"/>
      <sheetName val="Model_growth_rates2"/>
      <sheetName val="HIC_Total2"/>
      <sheetName val="FIN_Total2"/>
      <sheetName val="Main_calcs2"/>
      <sheetName val="CT_on_gains2"/>
      <sheetName val="A9_summary2"/>
      <sheetName val="GR_regressions2"/>
      <sheetName val="L-P_regressions2"/>
      <sheetName val="Chart_3_112"/>
      <sheetName val="Exec_Summary2"/>
      <sheetName val="Buget Reconciliation page"/>
      <sheetName val="Model_inputs3"/>
      <sheetName val="Determinant_analysis3"/>
      <sheetName val="Model_output3"/>
      <sheetName val="CTA_output3"/>
      <sheetName val="Model_growth_rates3"/>
      <sheetName val="HIC_Total3"/>
      <sheetName val="FIN_Total3"/>
      <sheetName val="Main_calcs3"/>
      <sheetName val="CT_on_gains3"/>
      <sheetName val="A9_summary3"/>
      <sheetName val="GR_regressions3"/>
      <sheetName val="L-P_regressions3"/>
      <sheetName val="Chart_3_113"/>
      <sheetName val="Exec_Summary3"/>
      <sheetName val="Buget_Reconciliation_page"/>
      <sheetName val="Model_inputs4"/>
      <sheetName val="Determinant_analysis4"/>
      <sheetName val="Model_output4"/>
      <sheetName val="CTA_output4"/>
      <sheetName val="Model_growth_rates4"/>
      <sheetName val="HIC_Total4"/>
      <sheetName val="FIN_Total4"/>
      <sheetName val="Main_calcs4"/>
      <sheetName val="CT_on_gains4"/>
      <sheetName val="A9_summary4"/>
      <sheetName val="GR_regressions4"/>
      <sheetName val="L-P_regressions4"/>
      <sheetName val="Chart_3_114"/>
      <sheetName val="Exec_Summary4"/>
      <sheetName val="Buget_Reconciliation_page1"/>
      <sheetName val="Data Variables"/>
      <sheetName val="Savings Uplifts"/>
      <sheetName val="Lookup"/>
      <sheetName val="Model_inputs5"/>
      <sheetName val="Determinant_analysis5"/>
      <sheetName val="Model_output5"/>
      <sheetName val="CTA_output5"/>
      <sheetName val="Model_growth_rates5"/>
      <sheetName val="HIC_Total5"/>
      <sheetName val="FIN_Total5"/>
      <sheetName val="Main_calcs5"/>
      <sheetName val="CT_on_gains5"/>
      <sheetName val="A9_summary5"/>
      <sheetName val="GR_regressions5"/>
      <sheetName val="L-P_regressions5"/>
      <sheetName val="Chart_3_115"/>
      <sheetName val="Exec_Summary5"/>
      <sheetName val="Buget_Reconciliation_page2"/>
      <sheetName val="Data_Variables"/>
      <sheetName val="Savings_Uplifts"/>
      <sheetName val="GDP forecast"/>
      <sheetName val="CTPBR06L_original"/>
      <sheetName val="Model_inputs6"/>
      <sheetName val="Determinant_analysis6"/>
      <sheetName val="Model_output6"/>
      <sheetName val="CTA_output6"/>
      <sheetName val="Model_growth_rates6"/>
      <sheetName val="HIC_Total6"/>
      <sheetName val="FIN_Total6"/>
      <sheetName val="Main_calcs6"/>
      <sheetName val="CT_on_gains6"/>
      <sheetName val="A9_summary6"/>
      <sheetName val="GR_regressions6"/>
      <sheetName val="L-P_regressions6"/>
      <sheetName val="Chart_3_116"/>
      <sheetName val="Exec_Summary6"/>
      <sheetName val="Buget_Reconciliation_page3"/>
      <sheetName val="Data_Variables1"/>
      <sheetName val="Savings_Uplifts1"/>
      <sheetName val="CHGSPD19.FIN"/>
      <sheetName val="T3 Page 1"/>
      <sheetName val="HIS19FIN(A)"/>
      <sheetName val="FC Page 1"/>
      <sheetName val="4.6 ten year bonds"/>
      <sheetName val="Population"/>
      <sheetName val="UK99"/>
      <sheetName val="IPE-Data-from webpage"/>
      <sheetName val="Wholesale Raw"/>
      <sheetName val="1.1"/>
      <sheetName val="Forecast data"/>
      <sheetName val="Data"/>
      <sheetName val="weekly"/>
      <sheetName val="SUMMARY TABLE"/>
      <sheetName val="USGC"/>
      <sheetName val="BR1 Form"/>
      <sheetName val="Section A"/>
      <sheetName val="CTB Form"/>
      <sheetName val="Part 1"/>
      <sheetName val="151120 ASC bill diff regional"/>
      <sheetName val="Table5.1 LRL North East"/>
      <sheetName val="Carbon Budget clearance (Nov)"/>
      <sheetName val="Model_inputs7"/>
      <sheetName val="Determinant_analysis7"/>
      <sheetName val="Model_output7"/>
      <sheetName val="CTA_output7"/>
      <sheetName val="Model_growth_rates7"/>
      <sheetName val="HIC_Total7"/>
      <sheetName val="FIN_Total7"/>
      <sheetName val="Main_calcs7"/>
      <sheetName val="CT_on_gains7"/>
      <sheetName val="A9_summary7"/>
      <sheetName val="GR_regressions7"/>
      <sheetName val="L-P_regressions7"/>
      <sheetName val="Chart_3_117"/>
      <sheetName val="Exec_Summary7"/>
      <sheetName val="Buget_Reconciliation_page4"/>
      <sheetName val="Data_Variables2"/>
      <sheetName val="Savings_Uplifts2"/>
      <sheetName val="GDP_foreca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 val="4.6 ten year bonds"/>
      <sheetName val="RESULT_09"/>
      <sheetName val="Latest_check"/>
      <sheetName val="Nom__Input"/>
      <sheetName val="Social_sec_&amp;_TC"/>
      <sheetName val="Pub_sec_pensions"/>
      <sheetName val="RESULT_10"/>
      <sheetName val="AYLs_re-forecast_benefits_+CPS_"/>
      <sheetName val="Re-forecast_benefits"/>
      <sheetName val="4_6_ten_year_bonds"/>
      <sheetName val="RESULT_091"/>
      <sheetName val="Latest_check1"/>
      <sheetName val="Nom__Input1"/>
      <sheetName val="Social_sec_&amp;_TC1"/>
      <sheetName val="Pub_sec_pensions1"/>
      <sheetName val="RESULT_101"/>
      <sheetName val="AYLs_re-forecast_benefits_+CPS1"/>
      <sheetName val="Re-forecast_benefits1"/>
      <sheetName val="4_6_ten_year_bonds1"/>
      <sheetName val="RESULT_092"/>
      <sheetName val="Latest_check2"/>
      <sheetName val="Nom__Input2"/>
      <sheetName val="Social_sec_&amp;_TC2"/>
      <sheetName val="Pub_sec_pensions2"/>
      <sheetName val="RESULT_102"/>
      <sheetName val="AYLs_re-forecast_benefits_+CPS2"/>
      <sheetName val="Re-forecast_benefits2"/>
      <sheetName val="4_6_ten_year_bonds2"/>
      <sheetName val="RESULT_093"/>
      <sheetName val="Latest_check3"/>
      <sheetName val="Nom__Input3"/>
      <sheetName val="Social_sec_&amp;_TC3"/>
      <sheetName val="Pub_sec_pensions3"/>
      <sheetName val="RESULT_103"/>
      <sheetName val="AYLs_re-forecast_benefits_+CPS3"/>
      <sheetName val="Re-forecast_benefits3"/>
      <sheetName val="4_6_ten_year_bonds3"/>
      <sheetName val="Forecast data"/>
      <sheetName val="CASHFLOW Gen Income"/>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refreshError="1"/>
      <sheetData sheetId="6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TABLE"/>
      <sheetName val="ET TABLE"/>
      <sheetName val="HMT"/>
      <sheetName val="SUMMARY_TABLE"/>
      <sheetName val="ET_TABLE"/>
      <sheetName val="Annex B T37 Providers"/>
      <sheetName val="UK99"/>
      <sheetName val="SUMMARY_TABLE1"/>
      <sheetName val="ET_TABLE1"/>
      <sheetName val="SUMMARY_TABLE2"/>
      <sheetName val="ET_TABLE2"/>
      <sheetName val="Annex_B_T37_Providers"/>
      <sheetName val="Annex_B_T37_Providers1"/>
    </sheetNames>
    <sheetDataSet>
      <sheetData sheetId="0" refreshError="1"/>
      <sheetData sheetId="1" refreshError="1"/>
      <sheetData sheetId="2" refreshError="1"/>
      <sheetData sheetId="3"/>
      <sheetData sheetId="4"/>
      <sheetData sheetId="5" refreshError="1"/>
      <sheetData sheetId="6" refreshError="1"/>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April"/>
      <sheetName val="Daily (2)"/>
      <sheetName val="Proportions"/>
      <sheetName val="Comparison"/>
      <sheetName val="CGBR table"/>
      <sheetName val="BIS table"/>
      <sheetName val="Tob accs"/>
      <sheetName val="Accruals"/>
      <sheetName val="Acc adj"/>
      <sheetName val="Data validation"/>
      <sheetName val="Forecast_data"/>
      <sheetName val="Intro_-_read_first"/>
      <sheetName val="Imp_VAT"/>
      <sheetName val="Home_VAT"/>
      <sheetName val="Reb_oils"/>
      <sheetName val="Tables_1_&amp;_2"/>
      <sheetName val="Daily_(2)"/>
      <sheetName val="CGBR_table"/>
      <sheetName val="BIS_table"/>
      <sheetName val="Tob_accs"/>
      <sheetName val="Acc_adj"/>
      <sheetName val="Forecast_data1"/>
      <sheetName val="Intro_-_read_first1"/>
      <sheetName val="Imp_VAT1"/>
      <sheetName val="Home_VAT1"/>
      <sheetName val="Reb_oils1"/>
      <sheetName val="Tables_1_&amp;_21"/>
      <sheetName val="Daily_(2)1"/>
      <sheetName val="CGBR_table1"/>
      <sheetName val="BIS_table1"/>
      <sheetName val="Tob_accs1"/>
      <sheetName val="Acc_adj1"/>
      <sheetName val="Data_validation"/>
      <sheetName val="Forecast_data2"/>
      <sheetName val="Intro_-_read_first2"/>
      <sheetName val="Imp_VAT2"/>
      <sheetName val="Home_VAT2"/>
      <sheetName val="Reb_oils2"/>
      <sheetName val="Tables_1_&amp;_22"/>
      <sheetName val="Daily_(2)2"/>
      <sheetName val="CGBR_table2"/>
      <sheetName val="BIS_table2"/>
      <sheetName val="Tob_accs2"/>
      <sheetName val="Acc_adj2"/>
      <sheetName val="Data_validation1"/>
      <sheetName val="Forecast_data3"/>
      <sheetName val="Intro_-_read_first3"/>
      <sheetName val="Imp_VAT3"/>
      <sheetName val="Home_VAT3"/>
      <sheetName val="Reb_oils3"/>
      <sheetName val="Tables_1_&amp;_23"/>
      <sheetName val="Daily_(2)3"/>
      <sheetName val="CGBR_table3"/>
      <sheetName val="BIS_table3"/>
      <sheetName val="Tob_accs3"/>
      <sheetName val="Acc_adj3"/>
      <sheetName val="Data_validation2"/>
      <sheetName val="CV"/>
      <sheetName val="Master Development Programme"/>
      <sheetName val="Commercial - Projects"/>
      <sheetName val="Project timeline"/>
      <sheetName val="Calendar"/>
      <sheetName val="About"/>
      <sheetName val="Team contact details"/>
      <sheetName val="Land Ownership"/>
      <sheetName val="Plot-level breakdowns"/>
      <sheetName val="Corporate Plan"/>
      <sheetName val="calcs"/>
      <sheetName val="Model inputs"/>
      <sheetName val="Master_Development_Programme"/>
      <sheetName val="Commercial_-_Projects"/>
      <sheetName val="Project_timeline"/>
      <sheetName val="Team_contact_details"/>
      <sheetName val="Land_Ownership"/>
      <sheetName val="Plot-level_breakdowns"/>
      <sheetName val="Corporate_Plan"/>
      <sheetName val="Forecast_data4"/>
      <sheetName val="Intro_-_read_first4"/>
      <sheetName val="Imp_VAT4"/>
      <sheetName val="Home_VAT4"/>
      <sheetName val="Reb_oils4"/>
      <sheetName val="Tables_1_&amp;_24"/>
      <sheetName val="Daily_(2)4"/>
      <sheetName val="CGBR_table4"/>
      <sheetName val="BIS_table4"/>
      <sheetName val="Tob_accs4"/>
      <sheetName val="Acc_adj4"/>
      <sheetName val="Data_validation3"/>
      <sheetName val="Master_Development_Programme1"/>
      <sheetName val="Commercial_-_Projects1"/>
      <sheetName val="Project_timeline1"/>
      <sheetName val="Team_contact_details1"/>
      <sheetName val="Land_Ownership1"/>
      <sheetName val="Plot-level_breakdowns1"/>
      <sheetName val="Corporate_Plan1"/>
      <sheetName val="weekl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efreshError="1"/>
      <sheetData sheetId="78"/>
      <sheetData sheetId="79"/>
      <sheetData sheetId="80"/>
      <sheetData sheetId="81"/>
      <sheetData sheetId="82"/>
      <sheetData sheetId="83"/>
      <sheetData sheetId="84"/>
      <sheetData sheetId="85"/>
      <sheetData sheetId="86"/>
      <sheetData sheetId="87"/>
      <sheetData sheetId="88" refreshError="1"/>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ata"/>
      <sheetName val="EngChart"/>
      <sheetName val="WalChart"/>
      <sheetName val="ScoChart"/>
      <sheetName val="NIChart"/>
      <sheetName val="UKChart"/>
      <sheetName val="Forecast data"/>
      <sheetName val="FertAssChar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commentary"/>
      <sheetName val="Diary"/>
      <sheetName val="weekly"/>
      <sheetName val="monthly"/>
      <sheetName val="extremes"/>
      <sheetName val="correction"/>
      <sheetName val="Chart1"/>
      <sheetName val="estimates_versus_actuals"/>
      <sheetName val="quarterly"/>
      <sheetName val="estimation"/>
      <sheetName val="quarterly_accuracy"/>
      <sheetName val="annually"/>
      <sheetName val="occurrences_-long_term+feathers"/>
      <sheetName val="occurrences_-_long_term_A4"/>
      <sheetName val="occurrences-_recent_&amp;_projected"/>
      <sheetName val="Comparison-Pop_Trends"/>
      <sheetName val="estimates versus actuals"/>
      <sheetName val="quarterly accuracy"/>
      <sheetName val="occurrences -long term+feathers"/>
      <sheetName val="occurrences - long term A4"/>
      <sheetName val="occurrences- recent &amp; projected"/>
      <sheetName val="Comparison-Pop Trends"/>
      <sheetName val="estimates_versus_actuals1"/>
      <sheetName val="quarterly_accuracy1"/>
      <sheetName val="occurrences_-long_term+feather1"/>
      <sheetName val="occurrences_-_long_term_A41"/>
      <sheetName val="occurrences-_recent_&amp;_projecte1"/>
      <sheetName val="Comparison-Pop_Trends1"/>
      <sheetName val="estimates_versus_actuals2"/>
      <sheetName val="quarterly_accuracy2"/>
      <sheetName val="occurrences_-long_term+feather2"/>
      <sheetName val="occurrences_-_long_term_A42"/>
      <sheetName val="occurrences-_recent_&amp;_projecte2"/>
      <sheetName val="Comparison-Pop_Trends2"/>
      <sheetName val="estimates_versus_actuals3"/>
      <sheetName val="quarterly_accuracy3"/>
      <sheetName val="occurrences_-long_term+feather3"/>
      <sheetName val="occurrences_-_long_term_A43"/>
      <sheetName val="occurrences-_recent_&amp;_projecte3"/>
      <sheetName val="Comparison-Pop_Trends3"/>
      <sheetName val="CHGSPD19.FIN"/>
      <sheetName val="estimates_versus_actuals4"/>
      <sheetName val="quarterly_accuracy4"/>
      <sheetName val="occurrences_-long_term+feather4"/>
      <sheetName val="occurrences_-_long_term_A44"/>
      <sheetName val="occurrences-_recent_&amp;_projecte4"/>
      <sheetName val="Comparison-Pop_Trends4"/>
      <sheetName val="SUMMARY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sheetData sheetId="12" refreshError="1"/>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sheetData sheetId="43"/>
      <sheetData sheetId="44"/>
      <sheetData sheetId="45"/>
      <sheetData sheetId="46"/>
      <sheetData sheetId="47"/>
      <sheetData sheetId="4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s"/>
      <sheetName val="External Inputs"/>
      <sheetName val="FAS Page 1"/>
      <sheetName val="FIN L-P regression"/>
      <sheetName val="HIC L-P regression"/>
      <sheetName val="FIN Rates"/>
      <sheetName val="Building Societies"/>
      <sheetName val="Rest of FIN"/>
      <sheetName val="FIN Total"/>
      <sheetName val="HIC Rates"/>
      <sheetName val="HIC Total"/>
      <sheetName val="FC Page 1"/>
      <sheetName val="T3 Page 1"/>
      <sheetName val="diff with last"/>
      <sheetName val="Repayments"/>
      <sheetName val="Budget 2005 measures"/>
      <sheetName val="PBR 2004 measures"/>
      <sheetName val="Previous Measures"/>
      <sheetName val="quarterly"/>
      <sheetName val="NG DATA"/>
      <sheetName val="NG HIC R7.3"/>
      <sheetName val="NG HIC R9.3"/>
      <sheetName val="NG FIN RA.3"/>
      <sheetName val="NG FIN RC.3"/>
      <sheetName val="External_Inputs"/>
      <sheetName val="FAS_Page_1"/>
      <sheetName val="FIN_L-P_regression"/>
      <sheetName val="HIC_L-P_regression"/>
      <sheetName val="FIN_Rates"/>
      <sheetName val="Building_Societies"/>
      <sheetName val="Rest_of_FIN"/>
      <sheetName val="FIN_Total"/>
      <sheetName val="HIC_Rates"/>
      <sheetName val="HIC_Total"/>
      <sheetName val="FC_Page_1"/>
      <sheetName val="T3_Page_1"/>
      <sheetName val="diff_with_last"/>
      <sheetName val="Budget_2005_measures"/>
      <sheetName val="PBR_2004_measures"/>
      <sheetName val="Previous_Measures"/>
      <sheetName val="NG_DATA"/>
      <sheetName val="NG_HIC_R7_3"/>
      <sheetName val="NG_HIC_R9_3"/>
      <sheetName val="NG_FIN_RA_3"/>
      <sheetName val="NG_FIN_RC_3"/>
      <sheetName val="CHGSPD19.FIN"/>
      <sheetName val="External_Inputs1"/>
      <sheetName val="FAS_Page_11"/>
      <sheetName val="FIN_L-P_regression1"/>
      <sheetName val="HIC_L-P_regression1"/>
      <sheetName val="FIN_Rates1"/>
      <sheetName val="Building_Societies1"/>
      <sheetName val="Rest_of_FIN1"/>
      <sheetName val="FIN_Total1"/>
      <sheetName val="HIC_Rates1"/>
      <sheetName val="HIC_Total1"/>
      <sheetName val="FC_Page_11"/>
      <sheetName val="T3_Page_11"/>
      <sheetName val="diff_with_last1"/>
      <sheetName val="Budget_2005_measures1"/>
      <sheetName val="PBR_2004_measures1"/>
      <sheetName val="Previous_Measures1"/>
      <sheetName val="NG_DATA1"/>
      <sheetName val="NG_HIC_R7_31"/>
      <sheetName val="NG_HIC_R9_31"/>
      <sheetName val="NG_FIN_RA_31"/>
      <sheetName val="NG_FIN_RC_31"/>
      <sheetName val="External_Inputs2"/>
      <sheetName val="FAS_Page_12"/>
      <sheetName val="FIN_L-P_regression2"/>
      <sheetName val="HIC_L-P_regression2"/>
      <sheetName val="FIN_Rates2"/>
      <sheetName val="Building_Societies2"/>
      <sheetName val="Rest_of_FIN2"/>
      <sheetName val="FIN_Total2"/>
      <sheetName val="HIC_Rates2"/>
      <sheetName val="HIC_Total2"/>
      <sheetName val="FC_Page_12"/>
      <sheetName val="T3_Page_12"/>
      <sheetName val="diff_with_last2"/>
      <sheetName val="Budget_2005_measures2"/>
      <sheetName val="PBR_2004_measures2"/>
      <sheetName val="Previous_Measures2"/>
      <sheetName val="NG_DATA2"/>
      <sheetName val="NG_HIC_R7_32"/>
      <sheetName val="NG_HIC_R9_32"/>
      <sheetName val="NG_FIN_RA_32"/>
      <sheetName val="NG_FIN_RC_32"/>
      <sheetName val="CHGSPD19_FIN"/>
      <sheetName val="External_Inputs3"/>
      <sheetName val="FAS_Page_13"/>
      <sheetName val="FIN_L-P_regression3"/>
      <sheetName val="HIC_L-P_regression3"/>
      <sheetName val="FIN_Rates3"/>
      <sheetName val="Building_Societies3"/>
      <sheetName val="Rest_of_FIN3"/>
      <sheetName val="FIN_Total3"/>
      <sheetName val="HIC_Rates3"/>
      <sheetName val="HIC_Total3"/>
      <sheetName val="FC_Page_13"/>
      <sheetName val="T3_Page_13"/>
      <sheetName val="diff_with_last3"/>
      <sheetName val="Budget_2005_measures3"/>
      <sheetName val="PBR_2004_measures3"/>
      <sheetName val="Previous_Measures3"/>
      <sheetName val="NG_DATA3"/>
      <sheetName val="NG_HIC_R7_33"/>
      <sheetName val="NG_HIC_R9_33"/>
      <sheetName val="NG_FIN_RA_33"/>
      <sheetName val="NG_FIN_RC_33"/>
      <sheetName val="CHGSPD19_FIN1"/>
      <sheetName val="External_Inputs4"/>
      <sheetName val="FAS_Page_14"/>
      <sheetName val="FIN_L-P_regression4"/>
      <sheetName val="HIC_L-P_regression4"/>
      <sheetName val="FIN_Rates4"/>
      <sheetName val="Building_Societies4"/>
      <sheetName val="Rest_of_FIN4"/>
      <sheetName val="FIN_Total4"/>
      <sheetName val="HIC_Rates4"/>
      <sheetName val="HIC_Total4"/>
      <sheetName val="FC_Page_14"/>
      <sheetName val="T3_Page_14"/>
      <sheetName val="diff_with_last4"/>
      <sheetName val="Budget_2005_measures4"/>
      <sheetName val="PBR_2004_measures4"/>
      <sheetName val="Previous_Measures4"/>
      <sheetName val="NG_DATA4"/>
      <sheetName val="NG_HIC_R7_34"/>
      <sheetName val="NG_HIC_R9_34"/>
      <sheetName val="NG_FIN_RA_34"/>
      <sheetName val="NG_FIN_RC_34"/>
      <sheetName val="CHGSPD19_FIN2"/>
      <sheetName val="External_Inputs5"/>
      <sheetName val="FAS_Page_15"/>
      <sheetName val="FIN_L-P_regression5"/>
      <sheetName val="HIC_L-P_regression5"/>
      <sheetName val="FIN_Rates5"/>
      <sheetName val="Building_Societies5"/>
      <sheetName val="Rest_of_FIN5"/>
      <sheetName val="FIN_Total5"/>
      <sheetName val="HIC_Rates5"/>
      <sheetName val="HIC_Total5"/>
      <sheetName val="FC_Page_15"/>
      <sheetName val="T3_Page_15"/>
      <sheetName val="diff_with_last5"/>
      <sheetName val="Budget_2005_measures5"/>
      <sheetName val="PBR_2004_measures5"/>
      <sheetName val="Previous_Measures5"/>
      <sheetName val="NG_DATA5"/>
      <sheetName val="NG_HIC_R7_35"/>
      <sheetName val="NG_HIC_R9_35"/>
      <sheetName val="NG_FIN_RA_35"/>
      <sheetName val="NG_FIN_RC_35"/>
      <sheetName val="CHGSPD19_FIN3"/>
      <sheetName val="External_Inputs6"/>
      <sheetName val="FAS_Page_16"/>
      <sheetName val="FIN_L-P_regression6"/>
      <sheetName val="HIC_L-P_regression6"/>
      <sheetName val="FIN_Rates6"/>
      <sheetName val="Building_Societies6"/>
      <sheetName val="Rest_of_FIN6"/>
      <sheetName val="FIN_Total6"/>
      <sheetName val="HIC_Rates6"/>
      <sheetName val="HIC_Total6"/>
      <sheetName val="FC_Page_16"/>
      <sheetName val="T3_Page_16"/>
      <sheetName val="diff_with_last6"/>
      <sheetName val="Budget_2005_measures6"/>
      <sheetName val="PBR_2004_measures6"/>
      <sheetName val="Previous_Measures6"/>
      <sheetName val="NG_DATA6"/>
      <sheetName val="NG_HIC_R7_36"/>
      <sheetName val="NG_HIC_R9_36"/>
      <sheetName val="NG_FIN_RA_36"/>
      <sheetName val="NG_FIN_RC_36"/>
      <sheetName val="CHGSPD19_FIN4"/>
      <sheetName val="weekly"/>
      <sheetName val="Drop Down"/>
      <sheetName val="External_Inputs7"/>
      <sheetName val="FAS_Page_17"/>
      <sheetName val="FIN_L-P_regression7"/>
      <sheetName val="HIC_L-P_regression7"/>
      <sheetName val="FIN_Rates7"/>
      <sheetName val="Building_Societies7"/>
      <sheetName val="Rest_of_FIN7"/>
      <sheetName val="FIN_Total7"/>
      <sheetName val="HIC_Rates7"/>
      <sheetName val="HIC_Total7"/>
      <sheetName val="FC_Page_17"/>
      <sheetName val="T3_Page_17"/>
      <sheetName val="diff_with_last7"/>
      <sheetName val="Budget_2005_measures7"/>
      <sheetName val="PBR_2004_measures7"/>
      <sheetName val="Previous_Measures7"/>
      <sheetName val="NG_DATA7"/>
      <sheetName val="NG_HIC_R7_37"/>
      <sheetName val="NG_HIC_R9_37"/>
      <sheetName val="NG_FIN_RA_37"/>
      <sheetName val="NG_FIN_RC_37"/>
      <sheetName val="CHGSPD19_FIN5"/>
      <sheetName val="USG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inputs"/>
      <sheetName val="Determinant analysis"/>
      <sheetName val="Model output"/>
      <sheetName val="CTA output"/>
      <sheetName val="Model growth rates"/>
      <sheetName val="HIC Total"/>
      <sheetName val="FIN Total"/>
      <sheetName val="Main calcs"/>
      <sheetName val="Summary"/>
      <sheetName val="Diagnostics"/>
      <sheetName val="CT on gains"/>
      <sheetName val="A9 summary"/>
      <sheetName val="GR regressions"/>
      <sheetName val="L-P regressions"/>
      <sheetName val="Model_inputs"/>
      <sheetName val="Determinant_analysis"/>
      <sheetName val="Model_output"/>
      <sheetName val="CTA_output"/>
      <sheetName val="Model_growth_rates"/>
      <sheetName val="HIC_Total"/>
      <sheetName val="FIN_Total"/>
      <sheetName val="Main_calcs"/>
      <sheetName val="CT_on_gains"/>
      <sheetName val="A9_summary"/>
      <sheetName val="GR_regressions"/>
      <sheetName val="L-P_regressions"/>
      <sheetName val="Model_inputs1"/>
      <sheetName val="Determinant_analysis1"/>
      <sheetName val="Model_output1"/>
      <sheetName val="CTA_output1"/>
      <sheetName val="Model_growth_rates1"/>
      <sheetName val="HIC_Total1"/>
      <sheetName val="FIN_Total1"/>
      <sheetName val="Main_calcs1"/>
      <sheetName val="CT_on_gains1"/>
      <sheetName val="A9_summary1"/>
      <sheetName val="GR_regressions1"/>
      <sheetName val="L-P_regressions1"/>
      <sheetName val="Model_inputs2"/>
      <sheetName val="Determinant_analysis2"/>
      <sheetName val="Model_output2"/>
      <sheetName val="CTA_output2"/>
      <sheetName val="Model_growth_rates2"/>
      <sheetName val="HIC_Total2"/>
      <sheetName val="FIN_Total2"/>
      <sheetName val="Main_calcs2"/>
      <sheetName val="CT_on_gains2"/>
      <sheetName val="A9_summary2"/>
      <sheetName val="GR_regressions2"/>
      <sheetName val="L-P_regressions2"/>
      <sheetName val="4.6 ten year bon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April"/>
      <sheetName val="Daily (2)"/>
      <sheetName val="Proportions"/>
      <sheetName val="Comparison"/>
      <sheetName val="CGBR table"/>
      <sheetName val="BIS table"/>
      <sheetName val="Tob accs"/>
      <sheetName val="Accruals"/>
      <sheetName val="Acc adj"/>
      <sheetName val="Forecast_data"/>
      <sheetName val="Intro_-_read_first"/>
      <sheetName val="Imp_VAT"/>
      <sheetName val="Home_VAT"/>
      <sheetName val="Reb_oils"/>
      <sheetName val="Tables_1_&amp;_2"/>
      <sheetName val="Daily_(2)"/>
      <sheetName val="CGBR_table"/>
      <sheetName val="BIS_table"/>
      <sheetName val="Tob_accs"/>
      <sheetName val="Acc_adj"/>
      <sheetName val="Forecast_data1"/>
      <sheetName val="Intro_-_read_first1"/>
      <sheetName val="Imp_VAT1"/>
      <sheetName val="Home_VAT1"/>
      <sheetName val="Reb_oils1"/>
      <sheetName val="Tables_1_&amp;_21"/>
      <sheetName val="Daily_(2)1"/>
      <sheetName val="CGBR_table1"/>
      <sheetName val="BIS_table1"/>
      <sheetName val="Tob_accs1"/>
      <sheetName val="Acc_adj1"/>
      <sheetName val="Forecast_data2"/>
      <sheetName val="Intro_-_read_first2"/>
      <sheetName val="Imp_VAT2"/>
      <sheetName val="Home_VAT2"/>
      <sheetName val="Reb_oils2"/>
      <sheetName val="Tables_1_&amp;_22"/>
      <sheetName val="Daily_(2)2"/>
      <sheetName val="CGBR_table2"/>
      <sheetName val="BIS_table2"/>
      <sheetName val="Tob_accs2"/>
      <sheetName val="Acc_adj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April"/>
      <sheetName val="Daily (2)"/>
      <sheetName val="Proportions"/>
      <sheetName val="Comparison"/>
      <sheetName val="CGBR table"/>
      <sheetName val="BIS table"/>
      <sheetName val="Tob accs"/>
      <sheetName val="Accruals"/>
      <sheetName val="Acc adj"/>
      <sheetName val="Forecast_data"/>
      <sheetName val="Intro_-_read_first"/>
      <sheetName val="Imp_VAT"/>
      <sheetName val="Home_VAT"/>
      <sheetName val="Reb_oils"/>
      <sheetName val="Tables_1_&amp;_2"/>
      <sheetName val="Daily_(2)"/>
      <sheetName val="CGBR_table"/>
      <sheetName val="BIS_table"/>
      <sheetName val="Tob_accs"/>
      <sheetName val="Acc_adj"/>
      <sheetName val="Forecast_data1"/>
      <sheetName val="Intro_-_read_first1"/>
      <sheetName val="Imp_VAT1"/>
      <sheetName val="Home_VAT1"/>
      <sheetName val="Reb_oils1"/>
      <sheetName val="Tables_1_&amp;_21"/>
      <sheetName val="Daily_(2)1"/>
      <sheetName val="CGBR_table1"/>
      <sheetName val="BIS_table1"/>
      <sheetName val="Tob_accs1"/>
      <sheetName val="Acc_adj1"/>
      <sheetName val="Forecast_data2"/>
      <sheetName val="Intro_-_read_first2"/>
      <sheetName val="Imp_VAT2"/>
      <sheetName val="Home_VAT2"/>
      <sheetName val="Reb_oils2"/>
      <sheetName val="Tables_1_&amp;_22"/>
      <sheetName val="Daily_(2)2"/>
      <sheetName val="CGBR_table2"/>
      <sheetName val="BIS_table2"/>
      <sheetName val="Tob_accs2"/>
      <sheetName val="Acc_adj2"/>
      <sheetName val="Model inpu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business-rates-green-plant-and-machinery-exemption-compensation-allocations-2022-to-2023-and-2023-to-2024-onwards" TargetMode="External"/><Relationship Id="rId1" Type="http://schemas.openxmlformats.org/officeDocument/2006/relationships/hyperlink" Target="https://www.gov.uk/government/collections/final-local-government-finance-settlement-england-2024-to-202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FB0C8-5B8A-4766-A9CF-6A89419EC32B}">
  <sheetPr codeName="Sheet10">
    <tabColor rgb="FF00B0F0"/>
    <pageSetUpPr fitToPage="1"/>
  </sheetPr>
  <dimension ref="A1:K68"/>
  <sheetViews>
    <sheetView tabSelected="1" zoomScale="80" zoomScaleNormal="80" workbookViewId="0">
      <selection activeCell="B4" sqref="B4"/>
    </sheetView>
  </sheetViews>
  <sheetFormatPr defaultColWidth="7.44140625" defaultRowHeight="12.75"/>
  <cols>
    <col min="1" max="1" width="7.44140625" style="2"/>
    <col min="2" max="2" width="41.109375" style="2" customWidth="1"/>
    <col min="3" max="3" width="13.109375" style="2" customWidth="1"/>
    <col min="4" max="4" width="43.109375" style="2" customWidth="1"/>
    <col min="5" max="5" width="12.109375" style="2" customWidth="1"/>
    <col min="6" max="6" width="13.109375" style="2" bestFit="1" customWidth="1"/>
    <col min="7" max="16384" width="7.44140625" style="2"/>
  </cols>
  <sheetData>
    <row r="1" spans="1:7" ht="21">
      <c r="B1" s="24" t="s">
        <v>0</v>
      </c>
    </row>
    <row r="3" spans="1:7" ht="21.75" thickBot="1">
      <c r="B3" s="25" t="s">
        <v>1</v>
      </c>
      <c r="C3" s="26"/>
      <c r="E3" s="8"/>
    </row>
    <row r="4" spans="1:7" ht="16.5" thickBot="1">
      <c r="B4" s="116" t="s">
        <v>2</v>
      </c>
      <c r="C4" s="72" t="str">
        <f>INDEX('Calculator 50%'!A:A,MATCH(B4,'Calculator 50%'!D:D,0))</f>
        <v>E3831</v>
      </c>
      <c r="D4" s="94">
        <f>INDEX('Calculator 50%'!H:H,MATCH(C4,'Calculator 50%'!A:A,0))</f>
        <v>0</v>
      </c>
      <c r="E4" s="28" t="str">
        <f>IF(INDEX('Calculator 50%'!G:G,MATCH(C4,'Calculator 50%'!A:A,0))="","",INDEX('Calculator 50%'!G:G,MATCH(C4,'Calculator 50%'!A:A,0)))</f>
        <v>West Sussex Business Rate Pool</v>
      </c>
    </row>
    <row r="5" spans="1:7">
      <c r="C5" s="28"/>
      <c r="D5" s="28">
        <f>INDEX('Calculator 50%'!I:I,MATCH(C4,'Calculator 50%'!A:A,0))</f>
        <v>0</v>
      </c>
      <c r="E5" s="28"/>
    </row>
    <row r="6" spans="1:7" ht="30.75" thickBot="1">
      <c r="A6" s="29"/>
      <c r="B6" s="30" t="s">
        <v>3</v>
      </c>
      <c r="C6" s="31" t="s">
        <v>4</v>
      </c>
      <c r="D6" s="32"/>
      <c r="E6" s="8"/>
      <c r="G6" s="33"/>
    </row>
    <row r="7" spans="1:7" ht="15">
      <c r="A7" s="34" t="str">
        <f t="shared" ref="A7:A13" si="0">CONCATENATE("Row ",ROW())</f>
        <v>Row 7</v>
      </c>
      <c r="B7" s="35" t="s">
        <v>5</v>
      </c>
      <c r="C7" s="36">
        <f>IF(OR($D$4="BRP",$D$4="BRPP"), "NA", INDEX('Calculator 50%'!J:J,MATCH($C$4,'Calculator 50%'!A:A,0)))</f>
        <v>0.4</v>
      </c>
      <c r="D7" s="37" t="str">
        <f>IF(OR(D4="BRP",D4="BRPP"),"Not applicable for pools",
IF(D5="Pilot","Local authority share under the 50% scheme",
"Local authority share"))</f>
        <v>Local authority share</v>
      </c>
      <c r="G7" s="8"/>
    </row>
    <row r="8" spans="1:7" ht="29.25" customHeight="1">
      <c r="A8" s="34" t="str">
        <f t="shared" si="0"/>
        <v>Row 8</v>
      </c>
      <c r="B8" s="74" t="s">
        <v>6</v>
      </c>
      <c r="C8" s="168">
        <f>INDEX('Calculator 50%'!K:K,MATCH($C$4,'Calculator 50%'!A:A,0))</f>
        <v>1914068.21347851</v>
      </c>
      <c r="D8" s="169" t="str">
        <f>IF($D$4="BRP","Total BFL of all local authorities in the pool",
IF($D$4="BRPP","Total BFL of all local authorities in the pool under the 50% scheme",
IF($D$5="Pilot","BFL under 50% scheme",
"As set out in Local Government Finance Report 2024-25")))</f>
        <v>As set out in Local Government Finance Report 2024-25</v>
      </c>
    </row>
    <row r="9" spans="1:7" ht="15">
      <c r="A9" s="34" t="str">
        <f t="shared" si="0"/>
        <v>Row 9</v>
      </c>
      <c r="B9" s="74" t="s">
        <v>7</v>
      </c>
      <c r="C9" s="168">
        <f>C8*0.925</f>
        <v>1770513.0974676218</v>
      </c>
      <c r="D9" s="169" t="s">
        <v>8</v>
      </c>
      <c r="E9" s="8"/>
    </row>
    <row r="10" spans="1:7" ht="17.25">
      <c r="A10" s="34" t="str">
        <f t="shared" si="0"/>
        <v>Row 10</v>
      </c>
      <c r="B10" s="74" t="s">
        <v>9</v>
      </c>
      <c r="C10" s="170">
        <f>INDEX('Calculator 50%'!M:M,MATCH($C$4,'Calculator 50%'!A:A,0))</f>
        <v>0.5</v>
      </c>
      <c r="D10" s="104" t="str">
        <f>IF($D$5="Pilot","Levy rate is set to zero",
IF(D4="BRP","As set out in Key Information for Pools 2024-25",
"As set out in Key Information 2024-25"))</f>
        <v>As set out in Key Information 2024-25</v>
      </c>
      <c r="E10" s="8"/>
    </row>
    <row r="11" spans="1:7" ht="29.25" customHeight="1">
      <c r="A11" s="34" t="str">
        <f t="shared" si="0"/>
        <v>Row 11</v>
      </c>
      <c r="B11" s="74" t="str">
        <f>IF($C$11&lt;0,"Tariff 2024-25","Top up 2024-25")</f>
        <v>Tariff 2024-25</v>
      </c>
      <c r="C11" s="168">
        <f>INDEX('Calculator 50%'!N:N,MATCH($C$4,'Calculator 50%'!A:A,0))</f>
        <v>-6145573.88593785</v>
      </c>
      <c r="D11" s="169" t="str">
        <f>IF(D4="BRP","Total top-up and tariff of all local authorities in the pool",
IF(D4="BRPP","Total top-up and tariff of all local authorities in the pool under the 50% scheme",
IF(D5="Pilot",CONCATENATE(B11," under the 50% scheme"),
"As set out in Local Government Finance Report 2024-25")))</f>
        <v>As set out in Local Government Finance Report 2024-25</v>
      </c>
      <c r="E11" s="8"/>
    </row>
    <row r="12" spans="1:7" ht="29.25" customHeight="1">
      <c r="A12" s="34" t="str">
        <f t="shared" si="0"/>
        <v>Row 12</v>
      </c>
      <c r="B12" s="75" t="s">
        <v>10</v>
      </c>
      <c r="C12" s="171">
        <f>IF($D$4=0,INDEX(SBRR!E:E,MATCH($C$4,SBRR!A:A,0)),"NA")</f>
        <v>0.68600000000000005</v>
      </c>
      <c r="D12" s="169" t="str">
        <f>IF(D4=0,"As set in regulations (L&amp;SN Regs Schedule 4, Column G)","NA")</f>
        <v>As set in regulations (L&amp;SN Regs Schedule 4, Column G)</v>
      </c>
      <c r="E12" s="8"/>
      <c r="F12" s="8"/>
    </row>
    <row r="13" spans="1:7" ht="30.75" customHeight="1" thickBot="1">
      <c r="A13" s="34" t="str">
        <f t="shared" si="0"/>
        <v>Row 13</v>
      </c>
      <c r="B13" s="38" t="s">
        <v>11</v>
      </c>
      <c r="C13" s="39">
        <f>IF($D$4=0,IF(INDEX(SBRR!$H:$H,MATCH($C$4,SBRR!$A:$A,0))=0,"NA",INDEX(SBRR!$H:$H,MATCH($C$4,SBRR!$A:$A,0))),"NA")</f>
        <v>93947</v>
      </c>
      <c r="D13" s="40" t="str">
        <f>IF(D4=0,"As set in regulations (L&amp;SN Regs Schedule 4, Column H)","NA")</f>
        <v>As set in regulations (L&amp;SN Regs Schedule 4, Column H)</v>
      </c>
      <c r="E13" s="8"/>
      <c r="F13" s="85"/>
    </row>
    <row r="14" spans="1:7" ht="15">
      <c r="A14" s="34"/>
      <c r="B14" s="34"/>
      <c r="C14" s="34"/>
      <c r="D14" s="34"/>
      <c r="E14" s="8"/>
      <c r="F14" s="4"/>
    </row>
    <row r="15" spans="1:7" ht="18" thickBot="1">
      <c r="A15" s="34"/>
      <c r="B15" s="41" t="s">
        <v>12</v>
      </c>
      <c r="C15" s="42"/>
      <c r="D15" s="34"/>
      <c r="E15" s="8"/>
    </row>
    <row r="16" spans="1:7" ht="63.75" customHeight="1">
      <c r="A16" s="34" t="str">
        <f t="shared" ref="A16:A49" si="1">CONCATENATE("Row ",ROW())</f>
        <v>Row 16</v>
      </c>
      <c r="B16" s="43" t="s">
        <v>13</v>
      </c>
      <c r="C16" s="44"/>
      <c r="D16" s="45" t="str">
        <f>IF($D$4=0,CONCATENATE(A$7," x Part 1, Line 11 of the NNDR3 form"),
IF(OR($D$4="P",$D$4="F", $C$4="E6348"),CONCATENATE(A$7," x the sum of Part 1, Line 11 of the NNDR3 form for all relevant billing authorities"),
"NA"))</f>
        <v>Row 7 x Part 1, Line 11 of the NNDR3 form</v>
      </c>
      <c r="E16" s="8"/>
      <c r="F16" s="6"/>
    </row>
    <row r="17" spans="1:9" ht="50.25" customHeight="1">
      <c r="A17" s="34" t="str">
        <f t="shared" si="1"/>
        <v>Row 17</v>
      </c>
      <c r="B17" s="75" t="s">
        <v>14</v>
      </c>
      <c r="C17" s="80"/>
      <c r="D17" s="169" t="str">
        <f>IF($D$4=0,CONCATENATE("-(",A$7," x Part 3, Line 7 Column 1 of the NNDR3 form x SBRR factor ‘Column G’)"),
IF(OR($D$4="P",$D$4="F", $C$4="E6348"),CONCATENATE("-",A$7," x the sum of (Part 3, Line 7 Column 1 of the NNDR3 form x SBRR factor ‘Column G’) for all relevant billing authorities"),
"NA"))</f>
        <v>-(Row 7 x Part 3, Line 7 Column 1 of the NNDR3 form x SBRR factor ‘Column G’)</v>
      </c>
      <c r="E17" s="8"/>
      <c r="F17" s="6"/>
    </row>
    <row r="18" spans="1:9" ht="51.75" customHeight="1">
      <c r="A18" s="34" t="str">
        <f t="shared" si="1"/>
        <v>Row 18</v>
      </c>
      <c r="B18" s="75" t="s">
        <v>15</v>
      </c>
      <c r="C18" s="80"/>
      <c r="D18" s="169" t="str">
        <f>IF($D$4=0,CONCATENATE("-(",A$7," x Part 3, Line 10 Column 1 of the NNDR3 form x 0.5)"),
IF(OR($D$4="P",$D$4="F", $C$4="E6348"),CONCATENATE("-",A$7," x the sum of (Part 3, Line 10 Column 1 of the NNDR3 form x 0.5) for all relevant billing authorities"),
"NA"))</f>
        <v>-(Row 7 x Part 3, Line 10 Column 1 of the NNDR3 form x 0.5)</v>
      </c>
      <c r="E18" s="8"/>
      <c r="F18" s="6"/>
    </row>
    <row r="19" spans="1:9" ht="47.25" customHeight="1">
      <c r="A19" s="34" t="str">
        <f t="shared" si="1"/>
        <v>Row 19</v>
      </c>
      <c r="B19" s="75" t="s">
        <v>16</v>
      </c>
      <c r="C19" s="80"/>
      <c r="D19" s="169" t="str">
        <f>IF($D$4=0,CONCATENATE("-(",A$7," x Part 3, Line 11, Column 1 of the NNDR3 form x SBRR factor 'Column G')"),
IF(OR($D$4="P",$D$4="F", $C$4="E6348"),CONCATENATE("-",A$7," x the sum of (Part 3, Line 11, Column 1 of the NNDR3 form x SBRR factor 'Column G') for all relevant billing authorities"),"NA"))</f>
        <v>-(Row 7 x Part 3, Line 11, Column 1 of the NNDR3 form x SBRR factor 'Column G')</v>
      </c>
      <c r="E19" s="8"/>
      <c r="F19" s="6"/>
    </row>
    <row r="20" spans="1:9" ht="41.25" customHeight="1">
      <c r="A20" s="34" t="str">
        <f t="shared" si="1"/>
        <v>Row 20</v>
      </c>
      <c r="B20" s="75" t="s">
        <v>17</v>
      </c>
      <c r="C20" s="80"/>
      <c r="D20" s="169" t="str">
        <f>IF($D$4=0,CONCATENATE(A$7," x ",A13),
IF(OR($D$4="P",$D$4="F", $C$4="E6348"),CONCATENATE(A$7," x the sum of ",A13," for all relevant billing authorities"),"NA"))</f>
        <v>Row 7 x Row 13</v>
      </c>
      <c r="E20" s="8"/>
      <c r="F20" s="6"/>
    </row>
    <row r="21" spans="1:9" ht="36" customHeight="1">
      <c r="A21" s="34" t="str">
        <f t="shared" si="1"/>
        <v>Row 21</v>
      </c>
      <c r="B21" s="75" t="s">
        <v>18</v>
      </c>
      <c r="C21" s="80"/>
      <c r="D21" s="169" t="str">
        <f>IF($D$4=0,CONCATENATE("-(",A$7," x Part 3, Line 39, Column 1 and Column 4 of the NNDR3 form)"),"NA")</f>
        <v>-(Row 7 x Part 3, Line 39, Column 1 and Column 4 of the NNDR3 form)</v>
      </c>
      <c r="E21" s="8"/>
      <c r="F21" s="6"/>
    </row>
    <row r="22" spans="1:9" ht="32.25">
      <c r="A22" s="34" t="str">
        <f t="shared" si="1"/>
        <v>Row 22</v>
      </c>
      <c r="B22" s="75" t="s">
        <v>19</v>
      </c>
      <c r="C22" s="80"/>
      <c r="D22" s="169" t="str">
        <f>IF($D$4=0,CONCATENATE("-(",A$7," x Part 3, Line 40, Column 1 and Column 4 of the NNDR3 form)"),"NA")</f>
        <v>-(Row 7 x Part 3, Line 40, Column 1 and Column 4 of the NNDR3 form)</v>
      </c>
      <c r="E22" s="8"/>
      <c r="F22" s="6"/>
    </row>
    <row r="23" spans="1:9" ht="33" customHeight="1">
      <c r="A23" s="34" t="str">
        <f t="shared" si="1"/>
        <v>Row 23</v>
      </c>
      <c r="B23" s="75" t="s">
        <v>20</v>
      </c>
      <c r="C23" s="80"/>
      <c r="D23" s="169" t="str">
        <f>IF($D$4=0,CONCATENATE("-(",A$7," x Part 3, Line 42, Column 1 and Column 4 of the NNDR3 form)"),"NA")</f>
        <v>-(Row 7 x Part 3, Line 42, Column 1 and Column 4 of the NNDR3 form)</v>
      </c>
      <c r="E23" s="8"/>
      <c r="F23" s="6"/>
    </row>
    <row r="24" spans="1:9" ht="48" customHeight="1">
      <c r="A24" s="34" t="str">
        <f t="shared" si="1"/>
        <v>Row 24</v>
      </c>
      <c r="B24" s="43" t="s">
        <v>21</v>
      </c>
      <c r="C24" s="80"/>
      <c r="D24" s="169" t="str">
        <f>IF($D$4="BRP","NA",IF($D$4=0,CONCATENATE("-(",A$7," x Part 3, Line 16, Column 1 and Column 4 of the NNDR3 form) x 50%"),CONCATENATE("-(",A$7," x the sum of Part 3, Line 16, Column 1 and Column 4 of the NNDR3 form for all relevant billing authorities) x 50%")))</f>
        <v>-(Row 7 x Part 3, Line 16, Column 1 and Column 4 of the NNDR3 form) x 50%</v>
      </c>
      <c r="E24" s="8"/>
      <c r="F24" s="6"/>
    </row>
    <row r="25" spans="1:9" ht="45.75" customHeight="1">
      <c r="A25" s="34" t="str">
        <f t="shared" si="1"/>
        <v>Row 25</v>
      </c>
      <c r="B25" s="46" t="s">
        <v>22</v>
      </c>
      <c r="C25" s="168"/>
      <c r="D25" s="169" t="str">
        <f>IF($D$4="BRP","NA",IF($D$4=0,CONCATENATE("-(",A$7," x Part 3, Line 18, Column 1 and Column 4 of the NNDR3 form)"),CONCATENATE("-(",A$7," x the sum of Part 3, Line 18, Column 1 and Column 4 of the NNDR3 form for all relevant billing authorities)")))</f>
        <v>-(Row 7 x Part 3, Line 18, Column 1 and Column 4 of the NNDR3 form)</v>
      </c>
      <c r="E25" s="8"/>
      <c r="F25" s="6"/>
      <c r="I25" s="4"/>
    </row>
    <row r="26" spans="1:9" ht="30">
      <c r="A26" s="34" t="str">
        <f t="shared" si="1"/>
        <v>Row 26</v>
      </c>
      <c r="B26" s="43" t="s">
        <v>23</v>
      </c>
      <c r="C26" s="77"/>
      <c r="D26" s="169" t="str">
        <f>IF($D$4="BRP","NA",IF($D$4=0,CONCATENATE("-(",A$7," x Part 3, Line 19, Column 1 and Column 4 of the NNDR3 form)"),CONCATENATE("-(",A$7," x the sum of Part 3, Line 19, Column 1 and Column 4 of the NNDR3 form for all relevant billing authorities)")))</f>
        <v>-(Row 7 x Part 3, Line 19, Column 1 and Column 4 of the NNDR3 form)</v>
      </c>
      <c r="E26" s="8"/>
      <c r="F26" s="6"/>
    </row>
    <row r="27" spans="1:9" ht="32.25">
      <c r="A27" s="34" t="str">
        <f t="shared" si="1"/>
        <v>Row 27</v>
      </c>
      <c r="B27" s="75" t="s">
        <v>24</v>
      </c>
      <c r="C27" s="80"/>
      <c r="D27" s="169" t="str">
        <f>IF($D$4=0,CONCATENATE("-(",A$7," x Part 3, Line 20, Column 1 and Column 4 of the NNDR3 form)"),"NA")</f>
        <v>-(Row 7 x Part 3, Line 20, Column 1 and Column 4 of the NNDR3 form)</v>
      </c>
      <c r="E27" s="8"/>
      <c r="F27" s="6"/>
    </row>
    <row r="28" spans="1:9" ht="52.5" customHeight="1">
      <c r="A28" s="34" t="str">
        <f t="shared" si="1"/>
        <v>Row 28</v>
      </c>
      <c r="B28" s="46" t="s">
        <v>25</v>
      </c>
      <c r="C28" s="80"/>
      <c r="D28" s="169" t="str">
        <f>IF($D$4="BRP","NA",IF($D$4=0,CONCATENATE("-(",A$7," x Part 3, Line 21, Column 1 and Column 4 of the NNDR3 form)"),CONCATENATE("-(",A$7," x the sum of Part 3, Line 21, Column 1 and Column 4 of the NNDR3 form for all relevant billing authorities)")))</f>
        <v>-(Row 7 x Part 3, Line 21, Column 1 and Column 4 of the NNDR3 form)</v>
      </c>
      <c r="E28" s="8"/>
      <c r="F28" s="6"/>
    </row>
    <row r="29" spans="1:9" ht="32.25">
      <c r="A29" s="34" t="str">
        <f t="shared" si="1"/>
        <v>Row 29</v>
      </c>
      <c r="B29" s="46" t="s">
        <v>26</v>
      </c>
      <c r="C29" s="80"/>
      <c r="D29" s="169" t="str">
        <f>IF($D$4=0,CONCATENATE("-(",A$7," x Part 3, Line 22, Column 1 and Column 4 of the NNDR3 form)"),"NA")</f>
        <v>-(Row 7 x Part 3, Line 22, Column 1 and Column 4 of the NNDR3 form)</v>
      </c>
      <c r="E29" s="8"/>
      <c r="F29" s="6"/>
    </row>
    <row r="30" spans="1:9" ht="49.5" customHeight="1">
      <c r="A30" s="34" t="str">
        <f t="shared" si="1"/>
        <v>Row 30</v>
      </c>
      <c r="B30" s="46" t="s">
        <v>27</v>
      </c>
      <c r="C30" s="80"/>
      <c r="D30" s="169" t="str">
        <f>IF($D$4="BRP","NA",IF($D$4=0,CONCATENATE("-(",A$7," x Part 3, Line 23, Column 1 and Column 4 of the NNDR3 form)"),CONCATENATE("-(",A$7," x the sum of Part 3, Line 23, Column 1 and Column 4 of the NNDR3 form for all relevant billing authorities)")))</f>
        <v>-(Row 7 x Part 3, Line 23, Column 1 and Column 4 of the NNDR3 form)</v>
      </c>
      <c r="E30" s="8"/>
      <c r="F30" s="6"/>
    </row>
    <row r="31" spans="1:9" ht="32.25">
      <c r="A31" s="34" t="str">
        <f t="shared" si="1"/>
        <v>Row 31</v>
      </c>
      <c r="B31" s="75" t="s">
        <v>28</v>
      </c>
      <c r="C31" s="80"/>
      <c r="D31" s="169" t="str">
        <f>IF($D$4=0,CONCATENATE("-(",A$7," x Part 3, Line 46, Column 1 and Column 4 of the NNDR3 form)"),"NA")</f>
        <v>-(Row 7 x Part 3, Line 46, Column 1 and Column 4 of the NNDR3 form)</v>
      </c>
      <c r="E31" s="8"/>
      <c r="F31" s="6"/>
    </row>
    <row r="32" spans="1:9" ht="32.25">
      <c r="A32" s="34" t="str">
        <f t="shared" si="1"/>
        <v>Row 32</v>
      </c>
      <c r="B32" s="75" t="s">
        <v>29</v>
      </c>
      <c r="C32" s="80"/>
      <c r="D32" s="169" t="str">
        <f>IF($D$4=0,CONCATENATE("-(",A$7," x Part 3, Line 47, Column 1 and Column 4 of the NNDR3 form)"),"NA")</f>
        <v>-(Row 7 x Part 3, Line 47, Column 1 and Column 4 of the NNDR3 form)</v>
      </c>
      <c r="E32" s="8"/>
      <c r="F32" s="6"/>
    </row>
    <row r="33" spans="1:9" ht="30.6" customHeight="1">
      <c r="A33" s="34" t="str">
        <f t="shared" si="1"/>
        <v>Row 33</v>
      </c>
      <c r="B33" s="75" t="s">
        <v>30</v>
      </c>
      <c r="C33" s="80"/>
      <c r="D33" s="169" t="str">
        <f>IF($D$4=0,CONCATENATE("-(",A$7," x Part 3, Line 48, Column 1 and Column 4 of the NNDR3 form)"),"NA")</f>
        <v>-(Row 7 x Part 3, Line 48, Column 1 and Column 4 of the NNDR3 form)</v>
      </c>
      <c r="E33" s="8"/>
      <c r="F33" s="6"/>
    </row>
    <row r="34" spans="1:9" ht="30">
      <c r="A34" s="34" t="str">
        <f t="shared" si="1"/>
        <v>Row 34</v>
      </c>
      <c r="B34" s="75" t="s">
        <v>31</v>
      </c>
      <c r="C34" s="80"/>
      <c r="D34" s="169" t="str">
        <f>IF($D$4=0,CONCATENATE("-(",A$7," x Part 3, Line 49, Column 1 and Column 4 of the NNDR3 form)"),"NA")</f>
        <v>-(Row 7 x Part 3, Line 49, Column 1 and Column 4 of the NNDR3 form)</v>
      </c>
      <c r="E34" s="8"/>
      <c r="F34" s="6"/>
    </row>
    <row r="35" spans="1:9" ht="30.75" customHeight="1">
      <c r="A35" s="34" t="str">
        <f t="shared" si="1"/>
        <v>Row 35</v>
      </c>
      <c r="B35" s="75" t="s">
        <v>32</v>
      </c>
      <c r="C35" s="80"/>
      <c r="D35" s="169" t="str">
        <f>IF($D$4=0,CONCATENATE("-(",A$7," x Part 3, Line 50, Column 1 and Column 4 of the NNDR3 form)"),"NA")</f>
        <v>-(Row 7 x Part 3, Line 50, Column 1 and Column 4 of the NNDR3 form)</v>
      </c>
      <c r="E35" s="8"/>
      <c r="F35" s="6"/>
    </row>
    <row r="36" spans="1:9" ht="32.25">
      <c r="A36" s="34" t="str">
        <f t="shared" si="1"/>
        <v>Row 36</v>
      </c>
      <c r="B36" s="75" t="s">
        <v>33</v>
      </c>
      <c r="C36" s="80"/>
      <c r="D36" s="169" t="str">
        <f>IF($D$4=0,CONCATENATE("-(",A$7," x Part 3, Line 51, Column 1 and Column 4 of the NNDR3 form)"),"NA")</f>
        <v>-(Row 7 x Part 3, Line 51, Column 1 and Column 4 of the NNDR3 form)</v>
      </c>
      <c r="E36" s="8"/>
      <c r="F36" s="6"/>
    </row>
    <row r="37" spans="1:9" ht="32.25">
      <c r="A37" s="34" t="str">
        <f t="shared" si="1"/>
        <v>Row 37</v>
      </c>
      <c r="B37" s="75" t="s">
        <v>34</v>
      </c>
      <c r="C37" s="80"/>
      <c r="D37" s="169" t="str">
        <f>IF($D$4=0,CONCATENATE("-(",A$7," x Part 3, Line 52, Column 1 and Column 4 of the NNDR3 form)"),"NA")</f>
        <v>-(Row 7 x Part 3, Line 52, Column 1 and Column 4 of the NNDR3 form)</v>
      </c>
      <c r="E37" s="8"/>
      <c r="F37" s="6"/>
    </row>
    <row r="38" spans="1:9" ht="31.35" customHeight="1">
      <c r="A38" s="34" t="str">
        <f t="shared" si="1"/>
        <v>Row 38</v>
      </c>
      <c r="B38" s="75" t="s">
        <v>35</v>
      </c>
      <c r="C38" s="80"/>
      <c r="D38" s="169" t="str">
        <f>IF($D$4=0,CONCATENATE("-(",A$7," x Part 3, Line 53, Column 1 and Column 4 of the NNDR3 form)"),"NA")</f>
        <v>-(Row 7 x Part 3, Line 53, Column 1 and Column 4 of the NNDR3 form)</v>
      </c>
      <c r="E38" s="8"/>
      <c r="F38" s="6"/>
    </row>
    <row r="39" spans="1:9" ht="32.25">
      <c r="A39" s="34" t="str">
        <f t="shared" si="1"/>
        <v>Row 39</v>
      </c>
      <c r="B39" s="75" t="s">
        <v>36</v>
      </c>
      <c r="C39" s="80"/>
      <c r="D39" s="169" t="str">
        <f>IF($D$4=0,CONCATENATE("-(",A$7," x Part 3, Line 54, Column 1 and Column 4 of the NNDR3 form)"),"NA")</f>
        <v>-(Row 7 x Part 3, Line 54, Column 1 and Column 4 of the NNDR3 form)</v>
      </c>
      <c r="E39" s="8"/>
      <c r="F39" s="6"/>
    </row>
    <row r="40" spans="1:9" ht="38.25" customHeight="1">
      <c r="A40" s="34" t="str">
        <f t="shared" si="1"/>
        <v>Row 40</v>
      </c>
      <c r="B40" s="75" t="s">
        <v>37</v>
      </c>
      <c r="C40" s="80"/>
      <c r="D40" s="169" t="str">
        <f>IF($D$4="BRP","NA",IF($D$4=0,CONCATENATE("-(",A$7," x Part 3, Line 55, Column 1 of the NNDR3 form)"),CONCATENATE("-(",A$7," x the sum of Part 3, Line 55, Column 1 of the NNDR3 form for all relevant billing authorities)")))</f>
        <v>-(Row 7 x Part 3, Line 55, Column 1 of the NNDR3 form)</v>
      </c>
      <c r="E40" s="8"/>
      <c r="F40" s="6"/>
    </row>
    <row r="41" spans="1:9" ht="47.25">
      <c r="A41" s="34" t="str">
        <f t="shared" si="1"/>
        <v>Row 41</v>
      </c>
      <c r="B41" s="75" t="s">
        <v>38</v>
      </c>
      <c r="C41" s="168"/>
      <c r="D41" s="169" t="str">
        <f>IF($D$4=0,CONCATENATE("-(",A$7," x Part 3, Line 56, Column 1 of the NNDR3 form)"),"NA")</f>
        <v>-(Row 7 x Part 3, Line 56, Column 1 of the NNDR3 form)</v>
      </c>
      <c r="E41" s="8"/>
      <c r="F41" s="6"/>
    </row>
    <row r="42" spans="1:9" ht="32.25" customHeight="1">
      <c r="A42" s="34" t="str">
        <f t="shared" si="1"/>
        <v>Row 42</v>
      </c>
      <c r="B42" s="75" t="s">
        <v>39</v>
      </c>
      <c r="C42" s="168"/>
      <c r="D42" s="169" t="str">
        <f>IF($D$4=0,CONCATENATE("-(",A$7," x Part 3, Line 57, Column 1 and Column 4 of the NNDR3 form)"),"NA")</f>
        <v>-(Row 7 x Part 3, Line 57, Column 1 and Column 4 of the NNDR3 form)</v>
      </c>
      <c r="E42" s="8"/>
      <c r="F42" s="6"/>
    </row>
    <row r="43" spans="1:9" ht="48" customHeight="1">
      <c r="A43" s="34" t="str">
        <f t="shared" si="1"/>
        <v>Row 43</v>
      </c>
      <c r="B43" s="46" t="s">
        <v>40</v>
      </c>
      <c r="C43" s="168"/>
      <c r="D43" s="169" t="str">
        <f>IF($D$4=0,CONCATENATE("-(",A$7," x Part 3, Line 58, Column 1 and Column 4 of the NNDR3 form)"),"NA")</f>
        <v>-(Row 7 x Part 3, Line 58, Column 1 and Column 4 of the NNDR3 form)</v>
      </c>
      <c r="E43" s="8"/>
      <c r="F43" s="6"/>
    </row>
    <row r="44" spans="1:9" ht="51" customHeight="1">
      <c r="A44" s="34" t="str">
        <f t="shared" si="1"/>
        <v>Row 44</v>
      </c>
      <c r="B44" s="46" t="s">
        <v>41</v>
      </c>
      <c r="C44" s="168"/>
      <c r="D44" s="169" t="str">
        <f>IF($D$4="BRP","NA",IF($D$4=0,CONCATENATE("-(",A$7," x Part 3, Line 59, Column 1 and Column 4 of the NNDR3 form)"),CONCATENATE("-(",A$7," x the sum of Part 3, Line 59, Column 1 and Column 4 of the NNDR3 form for all relevant billing authorities)")))</f>
        <v>-(Row 7 x Part 3, Line 59, Column 1 and Column 4 of the NNDR3 form)</v>
      </c>
      <c r="E44" s="8"/>
      <c r="F44" s="6"/>
    </row>
    <row r="45" spans="1:9" ht="32.25">
      <c r="A45" s="34" t="str">
        <f t="shared" si="1"/>
        <v>Row 45</v>
      </c>
      <c r="B45" s="46" t="s">
        <v>42</v>
      </c>
      <c r="C45" s="168"/>
      <c r="D45" s="169" t="str">
        <f>IF($D$4=0,CONCATENATE("-(",A$7," x Part 3, Line 60, Column 1 and Column 4 of the NNDR3 form)"),"NA")</f>
        <v>-(Row 7 x Part 3, Line 60, Column 1 and Column 4 of the NNDR3 form)</v>
      </c>
      <c r="E45" s="8"/>
      <c r="F45" s="6"/>
    </row>
    <row r="46" spans="1:9" ht="33.75" customHeight="1">
      <c r="A46" s="34" t="str">
        <f t="shared" si="1"/>
        <v>Row 46</v>
      </c>
      <c r="B46" s="46" t="s">
        <v>43</v>
      </c>
      <c r="C46" s="168"/>
      <c r="D46" s="169" t="str">
        <f>IF($D$4=0,CONCATENATE("-(",A$7," x Part 3, Line 61, Column 1 and Column 4 of the NNDR3 form)"),"NA")</f>
        <v>-(Row 7 x Part 3, Line 61, Column 1 and Column 4 of the NNDR3 form)</v>
      </c>
      <c r="E46" s="8"/>
      <c r="F46" s="6"/>
      <c r="I46" s="4"/>
    </row>
    <row r="47" spans="1:9" ht="33.75" customHeight="1">
      <c r="A47" s="34" t="str">
        <f t="shared" si="1"/>
        <v>Row 47</v>
      </c>
      <c r="B47" s="46" t="s">
        <v>44</v>
      </c>
      <c r="C47" s="168"/>
      <c r="D47" s="169" t="str">
        <f>IF($D$4=0,CONCATENATE("-(",A$7," x Part 3, Line 62, Column 1 and Column 4 of the NNDR3 form)"),"NA")</f>
        <v>-(Row 7 x Part 3, Line 62, Column 1 and Column 4 of the NNDR3 form)</v>
      </c>
      <c r="E47" s="8"/>
      <c r="F47" s="6"/>
      <c r="I47" s="4"/>
    </row>
    <row r="48" spans="1:9" ht="33.75" customHeight="1">
      <c r="A48" s="34" t="str">
        <f t="shared" si="1"/>
        <v>Row 48</v>
      </c>
      <c r="B48" s="46" t="s">
        <v>45</v>
      </c>
      <c r="C48" s="168"/>
      <c r="D48" s="169" t="str">
        <f>IF($D$4=0,CONCATENATE("-(",A$7," x Part 3, Line 63, Column 1 and Column 4 of the NNDR3 form)"),"NA")</f>
        <v>-(Row 7 x Part 3, Line 63, Column 1 and Column 4 of the NNDR3 form)</v>
      </c>
      <c r="E48" s="8"/>
      <c r="F48" s="6"/>
      <c r="I48" s="4"/>
    </row>
    <row r="49" spans="1:11" ht="75.75" thickBot="1">
      <c r="A49" s="34" t="str">
        <f t="shared" si="1"/>
        <v>Row 49</v>
      </c>
      <c r="B49" s="82" t="s">
        <v>46</v>
      </c>
      <c r="C49" s="39"/>
      <c r="D49" s="81" t="str">
        <f>IF($D$4="BRP","NA","Green Plant and Machinery Exemption compensation allocations as announced alongside 2024-25 Local Government Finance Settlement"&amp;_xlfn.UNICHAR(8310)&amp;" and set out in The Non-Domestic Rating (Levy and Safety Net) Regulations 2013 (as amended)"&amp;_xlfn.UNICHAR(8311))</f>
        <v>Green Plant and Machinery Exemption compensation allocations as announced alongside 2024-25 Local Government Finance Settlement⁶ and set out in The Non-Domestic Rating (Levy and Safety Net) Regulations 2013 (as amended)⁷</v>
      </c>
      <c r="E49" s="8"/>
      <c r="F49" s="6"/>
      <c r="I49" s="4"/>
    </row>
    <row r="50" spans="1:11" ht="15">
      <c r="A50" s="34"/>
      <c r="B50" s="34"/>
      <c r="C50" s="34"/>
      <c r="D50" s="34"/>
      <c r="E50" s="8"/>
      <c r="F50" s="6"/>
    </row>
    <row r="51" spans="1:11" ht="15.75" thickBot="1">
      <c r="A51" s="34"/>
      <c r="B51" s="47" t="s">
        <v>47</v>
      </c>
      <c r="C51" s="34"/>
      <c r="D51" s="34"/>
      <c r="E51" s="71"/>
      <c r="F51" s="6"/>
    </row>
    <row r="52" spans="1:11" ht="87.75" customHeight="1">
      <c r="A52" s="34" t="str">
        <f t="shared" ref="A52:A57" si="2">CONCATENATE("Row ",ROW())</f>
        <v>Row 52</v>
      </c>
      <c r="B52" s="48" t="s">
        <v>48</v>
      </c>
      <c r="C52" s="49">
        <f>IF(OR(D4="BRP",D4="BRPP"),IFERROR(INDEX('Pool dropdown'!$B$6:$AM$19,MATCH($B4,'Pool dropdown'!$B$6:$B$19,0),MATCH("Retained rates income",'Pool dropdown'!$B$6:$AM$6,0)),""),
IF(D4=0,(SUM(C11,C16:C22,C24:C49)-C23),SUM(C11,C16:C20,C24:C26,C28,C30,C40,C44,C49)))</f>
        <v>-6145573.88593785</v>
      </c>
      <c r="D52" s="54" t="str">
        <f>IF(D4="BRP","The sum of retained income of all local authority in the pool (can be calculated in Pool dropdown worksheet)",
IF(D4="BRPP","The sum of retained income of all local authorities in the pool under the 50% scheme",
IF(D4=0, CONCATENATE("The sum of ",A11,", ",A16," to ",A49," excluding ",A23,", and then minus ",A23),
CONCATENATE(A$11," + ",$A$16," + ",$A$17," + ",$A$18," + ",$A$19," + ",$A$20," + ",$A$24," + ",$A$25," + ",$A$26," + ",$A$28," + ",$A$30," + ",$A$40," + ",$A$44," + ",$A$49))))</f>
        <v>The sum of Row 11, Row 16 to Row 49 excluding Row 23, and then minus Row 23</v>
      </c>
      <c r="E52" s="73"/>
      <c r="F52" s="92"/>
      <c r="G52" s="8"/>
      <c r="H52" s="8"/>
      <c r="I52" s="6"/>
      <c r="J52" s="6"/>
    </row>
    <row r="53" spans="1:11" ht="32.25" customHeight="1" thickBot="1">
      <c r="A53" s="34" t="str">
        <f t="shared" si="2"/>
        <v>Row 53</v>
      </c>
      <c r="B53" s="50" t="s">
        <v>49</v>
      </c>
      <c r="C53" s="172">
        <f>IF(ISERROR(C52/C8),0,C52/C8)</f>
        <v>-3.2107392216546251</v>
      </c>
      <c r="D53" s="40" t="str">
        <f>CONCATENATE($A$52," / ",$A$8)</f>
        <v>Row 52 / Row 8</v>
      </c>
      <c r="E53" s="73"/>
      <c r="F53" s="92"/>
      <c r="G53" s="8"/>
      <c r="H53" s="8"/>
      <c r="I53" s="8"/>
      <c r="J53" s="8"/>
      <c r="K53" s="8"/>
    </row>
    <row r="54" spans="1:11" ht="30">
      <c r="A54" s="34" t="str">
        <f t="shared" si="2"/>
        <v>Row 54</v>
      </c>
      <c r="B54" s="51" t="s">
        <v>50</v>
      </c>
      <c r="C54" s="49">
        <f>IFERROR(IF(C9-C52&gt;0,C9-C52,0),"")</f>
        <v>7916086.9834054718</v>
      </c>
      <c r="D54" s="45" t="str">
        <f>CONCATENATE("If (",$A$9," - ",$A$52,") is greater than 0, (",$A$9," - ",$A$52,"), otherwise 0")</f>
        <v>If (Row 9 - Row 52) is greater than 0, (Row 9 - Row 52), otherwise 0</v>
      </c>
      <c r="E54" s="3"/>
      <c r="F54" s="4"/>
    </row>
    <row r="55" spans="1:11" ht="17.25">
      <c r="A55" s="34" t="str">
        <f t="shared" si="2"/>
        <v>Row 55</v>
      </c>
      <c r="B55" s="86" t="s">
        <v>51</v>
      </c>
      <c r="C55" s="173">
        <f>IF(E4="",C54,0)</f>
        <v>0</v>
      </c>
      <c r="D55" s="104" t="s">
        <v>52</v>
      </c>
      <c r="E55" s="73"/>
      <c r="F55" s="4"/>
    </row>
    <row r="56" spans="1:11" ht="30">
      <c r="A56" s="34" t="str">
        <f t="shared" si="2"/>
        <v>Row 56</v>
      </c>
      <c r="B56" s="46" t="s">
        <v>53</v>
      </c>
      <c r="C56" s="87">
        <f>ROUND(IF($C$53&gt;1,($C$52-$C$8)*$C$10,0),0)</f>
        <v>0</v>
      </c>
      <c r="D56" s="88" t="str">
        <f>CONCATENATE("If ",A53," is greater than 100%, (",A52," - ",A8,") x ",A10,", otherwise 0")</f>
        <v>If Row 53 is greater than 100%, (Row 52 - Row 8) x Row 10, otherwise 0</v>
      </c>
      <c r="E56" s="73"/>
    </row>
    <row r="57" spans="1:11" ht="18" thickBot="1">
      <c r="A57" s="34" t="str">
        <f t="shared" si="2"/>
        <v>Row 57</v>
      </c>
      <c r="B57" s="89" t="s">
        <v>54</v>
      </c>
      <c r="C57" s="90">
        <f>IF(E4="",C56,0)</f>
        <v>0</v>
      </c>
      <c r="D57" s="91" t="s">
        <v>55</v>
      </c>
      <c r="E57" s="73"/>
      <c r="F57" s="4"/>
    </row>
    <row r="59" spans="1:11" ht="15.75">
      <c r="B59" s="154" t="s">
        <v>56</v>
      </c>
      <c r="C59" s="7"/>
    </row>
    <row r="60" spans="1:11" ht="54" customHeight="1">
      <c r="A60" s="52"/>
      <c r="B60" s="156" t="s">
        <v>57</v>
      </c>
      <c r="C60" s="156"/>
      <c r="D60" s="156"/>
    </row>
    <row r="61" spans="1:11" ht="33" customHeight="1">
      <c r="A61" s="53"/>
      <c r="B61" s="157" t="s">
        <v>58</v>
      </c>
      <c r="C61" s="157"/>
      <c r="D61" s="157"/>
    </row>
    <row r="62" spans="1:11" ht="15.95" customHeight="1">
      <c r="A62" s="53"/>
      <c r="B62" s="156" t="s">
        <v>59</v>
      </c>
      <c r="C62" s="158"/>
      <c r="D62" s="158"/>
    </row>
    <row r="63" spans="1:11" ht="40.5" customHeight="1">
      <c r="A63" s="53"/>
      <c r="B63" s="156" t="str">
        <f>CONCATENATE("4 This section shows a breakdown of the amounts that are used in the calculation of 'retained rates income' (see ",A52," above) in accordance with Sch. 1 to the Non-Domestic Rating (Levy and Safety Net) Regulations 2013 (SI 2013/737) (as amended). They are based on the figures provided by authorities in NNDR3 returns.")</f>
        <v>4 This section shows a breakdown of the amounts that are used in the calculation of 'retained rates income' (see Row 52 above) in accordance with Sch. 1 to the Non-Domestic Rating (Levy and Safety Net) Regulations 2013 (SI 2013/737) (as amended). They are based on the figures provided by authorities in NNDR3 returns.</v>
      </c>
      <c r="C63" s="156"/>
      <c r="D63" s="156"/>
    </row>
    <row r="64" spans="1:11" ht="15.75" customHeight="1">
      <c r="A64" s="53"/>
      <c r="B64" s="156" t="s">
        <v>60</v>
      </c>
      <c r="C64" s="156"/>
      <c r="D64" s="156"/>
    </row>
    <row r="65" spans="1:6" ht="43.5" customHeight="1">
      <c r="A65" s="53"/>
      <c r="B65" s="157" t="s">
        <v>61</v>
      </c>
      <c r="C65" s="157"/>
      <c r="D65" s="157"/>
    </row>
    <row r="66" spans="1:6" ht="39" customHeight="1">
      <c r="B66" s="156" t="s">
        <v>62</v>
      </c>
      <c r="C66" s="156"/>
      <c r="D66" s="156"/>
    </row>
    <row r="67" spans="1:6" ht="44.45" customHeight="1">
      <c r="B67" s="155" t="s">
        <v>63</v>
      </c>
      <c r="C67" s="155"/>
      <c r="D67" s="155"/>
      <c r="F67" s="8"/>
    </row>
    <row r="68" spans="1:6" ht="41.45" customHeight="1">
      <c r="B68" s="156" t="s">
        <v>64</v>
      </c>
      <c r="C68" s="156"/>
      <c r="D68" s="156"/>
    </row>
  </sheetData>
  <mergeCells count="9">
    <mergeCell ref="B67:D67"/>
    <mergeCell ref="B68:D68"/>
    <mergeCell ref="B60:D60"/>
    <mergeCell ref="B61:D61"/>
    <mergeCell ref="B63:D63"/>
    <mergeCell ref="B64:D64"/>
    <mergeCell ref="B65:D65"/>
    <mergeCell ref="B66:D66"/>
    <mergeCell ref="B62:D62"/>
  </mergeCells>
  <conditionalFormatting sqref="B67">
    <cfRule type="expression" dxfId="36" priority="3">
      <formula>$E$4&lt;&gt;""</formula>
    </cfRule>
  </conditionalFormatting>
  <conditionalFormatting sqref="B54:D57">
    <cfRule type="expression" dxfId="35" priority="4">
      <formula>$E$4&lt;&gt;""</formula>
    </cfRule>
  </conditionalFormatting>
  <conditionalFormatting sqref="C4">
    <cfRule type="expression" dxfId="34" priority="22">
      <formula>LEFT($C$4,3)="BRP"</formula>
    </cfRule>
  </conditionalFormatting>
  <conditionalFormatting sqref="C16:C49">
    <cfRule type="expression" dxfId="33" priority="17">
      <formula>IF($D16="NA",1,0)=0</formula>
    </cfRule>
  </conditionalFormatting>
  <conditionalFormatting sqref="C52">
    <cfRule type="expression" dxfId="32" priority="1">
      <formula>$C$52=""</formula>
    </cfRule>
  </conditionalFormatting>
  <conditionalFormatting sqref="D17:D18">
    <cfRule type="expression" dxfId="31" priority="2">
      <formula>IF($B$17="N/A",1,0)=1</formula>
    </cfRule>
  </conditionalFormatting>
  <dataValidations count="5">
    <dataValidation type="custom" allowBlank="1" showInputMessage="1" showErrorMessage="1" error="This cell cannot be edited by users. " sqref="B64:B65" xr:uid="{79D7974C-C623-4A96-A350-653F1BB42CC9}">
      <formula1>$C$5="UNLOCK"</formula1>
    </dataValidation>
    <dataValidation type="custom" allowBlank="1" showInputMessage="1" showErrorMessage="1" error="This cell cannot be edited by users." sqref="B51" xr:uid="{EBD1A255-AAAB-493D-B724-0635CFA0EDF6}">
      <formula1>$C$5="UNLOCK"</formula1>
    </dataValidation>
    <dataValidation type="custom" allowBlank="1" showInputMessage="1" showErrorMessage="1" sqref="B6 A60:A65 B59:B63 B68 C65 C63 C61 C59" xr:uid="{2DDFC22C-6105-49E6-B871-B2BA082EA1E8}">
      <formula1>$C$5="UNLOCK"</formula1>
    </dataValidation>
    <dataValidation type="custom" allowBlank="1" showInputMessage="1" showErrorMessage="1" error="This cell cannot be edited by users" sqref="B15" xr:uid="{15415206-97EF-49A1-B495-B7E0C20898EE}">
      <formula1>$C$5="UNLOCK"</formula1>
    </dataValidation>
    <dataValidation type="custom" allowBlank="1" showInputMessage="1" showErrorMessage="1" sqref="D1:D3 D7:D50 C1:C14 B7:B14 A5:A57 B53:B57 B66:B67 C51:D57 C50 B16:B50 B5 A1:A3 B2:B3 D4:E5" xr:uid="{F88B8CC2-631A-4829-90CB-F995C0B3822A}">
      <formula1>$D$6="UNLOCK"</formula1>
    </dataValidation>
  </dataValidations>
  <hyperlinks>
    <hyperlink ref="B61:D61" r:id="rId1" display="2 Levy rates are sourced from the 2024-25 LGF Settlement Key Information table. This reflects adjustments made in previous years due to changes in top-ups and tariffs following the Revaluation adjustment." xr:uid="{029B8220-5801-41FE-9E6C-1C81469E41CC}"/>
    <hyperlink ref="B65:D65" r:id="rId2" display="6 The compensation allocations for the Green Plant and Machinery Exemption for 2022-23 and for 2023-24 onwards can be found at: https://www.gov.uk/government/publications/business-rates-green-plant-and-machinery-exemption-compensation-allocations-2022-to-2023-and-2023-to-2024-onwards" xr:uid="{9595090F-10DA-4CC8-8160-55E8AED9B6FA}"/>
  </hyperlinks>
  <pageMargins left="0.7" right="0.7" top="0.75" bottom="0.75" header="0.3" footer="0.3"/>
  <pageSetup paperSize="9" scale="36" orientation="portrait" r:id="rId3"/>
  <headerFooter>
    <oddHeader>&amp;C&amp;"Calibri"&amp;10&amp;K000000 OFFICIAL-SENSITIVE&amp;1#_x000D_</oddHeader>
    <oddFooter>&amp;C_x000D_&amp;1#&amp;"Calibri"&amp;10&amp;K000000 OFFICIAL-SENSITIVE</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830B699-60DF-4984-A8B1-A824881B12B6}">
          <x14:formula1>
            <xm:f>'Calculator 50%'!$D$8:$D$381</xm:f>
          </x14:formula1>
          <xm:sqref>B4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023D-E87C-48CC-82A7-D1D709B8A2BC}">
  <sheetPr codeName="Sheet44">
    <tabColor rgb="FF00B0F0"/>
  </sheetPr>
  <dimension ref="A1:AS21"/>
  <sheetViews>
    <sheetView workbookViewId="0">
      <pane xSplit="2" ySplit="6" topLeftCell="C7" activePane="bottomRight" state="frozen"/>
      <selection pane="bottomRight" activeCell="H8" sqref="H8"/>
      <selection pane="bottomLeft" activeCell="A8" sqref="A8"/>
      <selection pane="topRight" activeCell="C1" sqref="C1"/>
    </sheetView>
  </sheetViews>
  <sheetFormatPr defaultRowHeight="15"/>
  <cols>
    <col min="1" max="1" width="2.5546875" customWidth="1"/>
    <col min="2" max="2" width="35.109375" style="14" customWidth="1"/>
    <col min="3" max="3" width="8.88671875" style="14" customWidth="1"/>
    <col min="4" max="4" width="8.88671875" customWidth="1"/>
    <col min="38" max="38" width="9.88671875" bestFit="1" customWidth="1"/>
    <col min="39" max="39" width="11.5546875" bestFit="1" customWidth="1"/>
    <col min="40" max="45" width="11.5546875" customWidth="1"/>
  </cols>
  <sheetData>
    <row r="1" spans="1:45" ht="18.75">
      <c r="A1" s="2"/>
      <c r="B1" s="24" t="s">
        <v>65</v>
      </c>
      <c r="C1" s="24"/>
      <c r="D1" s="24"/>
      <c r="E1" s="2"/>
    </row>
    <row r="2" spans="1:4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row>
    <row r="3" spans="1:45" ht="21.75" thickBot="1">
      <c r="A3" s="2"/>
      <c r="B3" s="25" t="s">
        <v>66</v>
      </c>
      <c r="C3" s="25"/>
      <c r="D3" s="25"/>
      <c r="E3" s="2"/>
    </row>
    <row r="4" spans="1:45" ht="16.5" thickBot="1">
      <c r="A4" s="2"/>
      <c r="B4" s="27" t="s">
        <v>67</v>
      </c>
      <c r="C4" s="72"/>
      <c r="D4" s="103" t="s">
        <v>68</v>
      </c>
    </row>
    <row r="5" spans="1:45" ht="15.75" thickBot="1">
      <c r="A5" s="2"/>
      <c r="B5" s="2"/>
      <c r="C5" s="2"/>
      <c r="D5" s="2"/>
      <c r="E5" s="2"/>
    </row>
    <row r="6" spans="1:45" ht="192" thickBot="1">
      <c r="C6" s="95" t="s">
        <v>69</v>
      </c>
      <c r="D6" s="95" t="s">
        <v>70</v>
      </c>
      <c r="E6" s="96" t="s">
        <v>71</v>
      </c>
      <c r="F6" s="96" t="s">
        <v>72</v>
      </c>
      <c r="G6" s="96" t="s">
        <v>73</v>
      </c>
      <c r="H6" s="97" t="s">
        <v>74</v>
      </c>
      <c r="I6" s="96" t="s">
        <v>75</v>
      </c>
      <c r="J6" s="96" t="s">
        <v>76</v>
      </c>
      <c r="K6" s="96" t="s">
        <v>77</v>
      </c>
      <c r="L6" s="96" t="s">
        <v>78</v>
      </c>
      <c r="M6" s="96" t="s">
        <v>79</v>
      </c>
      <c r="N6" s="96" t="s">
        <v>80</v>
      </c>
      <c r="O6" s="96" t="s">
        <v>81</v>
      </c>
      <c r="P6" s="96" t="s">
        <v>82</v>
      </c>
      <c r="Q6" s="96" t="s">
        <v>83</v>
      </c>
      <c r="R6" s="96" t="s">
        <v>84</v>
      </c>
      <c r="S6" s="96" t="s">
        <v>85</v>
      </c>
      <c r="T6" s="96" t="s">
        <v>86</v>
      </c>
      <c r="U6" s="96" t="s">
        <v>87</v>
      </c>
      <c r="V6" s="96" t="s">
        <v>88</v>
      </c>
      <c r="W6" s="96" t="s">
        <v>89</v>
      </c>
      <c r="X6" s="96" t="s">
        <v>90</v>
      </c>
      <c r="Y6" s="96" t="s">
        <v>91</v>
      </c>
      <c r="Z6" s="96" t="s">
        <v>92</v>
      </c>
      <c r="AA6" s="96" t="s">
        <v>93</v>
      </c>
      <c r="AB6" s="96" t="s">
        <v>94</v>
      </c>
      <c r="AC6" s="96" t="s">
        <v>95</v>
      </c>
      <c r="AD6" s="96" t="s">
        <v>96</v>
      </c>
      <c r="AE6" s="96" t="s">
        <v>97</v>
      </c>
      <c r="AF6" s="96" t="s">
        <v>98</v>
      </c>
      <c r="AG6" s="96" t="s">
        <v>99</v>
      </c>
      <c r="AH6" s="96" t="s">
        <v>100</v>
      </c>
      <c r="AI6" s="96" t="s">
        <v>101</v>
      </c>
      <c r="AJ6" s="96" t="s">
        <v>102</v>
      </c>
      <c r="AK6" s="96" t="s">
        <v>103</v>
      </c>
      <c r="AL6" s="96" t="s">
        <v>104</v>
      </c>
      <c r="AM6" s="98" t="s">
        <v>105</v>
      </c>
      <c r="AN6" s="98" t="s">
        <v>106</v>
      </c>
      <c r="AO6" s="98" t="s">
        <v>49</v>
      </c>
      <c r="AP6" s="98" t="s">
        <v>107</v>
      </c>
      <c r="AQ6" s="98" t="s">
        <v>108</v>
      </c>
      <c r="AR6" s="98" t="s">
        <v>109</v>
      </c>
      <c r="AS6" s="98" t="s">
        <v>110</v>
      </c>
    </row>
    <row r="7" spans="1:45">
      <c r="B7" s="14" t="str" cm="1">
        <f t="array" ref="B7">IF(ISERROR(INDEX('Pools KI 2024-25'!$E$8:$E$237,SMALL(IF($B$4='Pools KI 2024-25'!$D$8:$D$237,ROW('Pools KI 2024-25'!$D$8:$D$237)-ROW('Pools KI 2024-25'!$D$8)+1),ROW(1:1)))),"",INDEX('Pools KI 2024-25'!$E$8:$E$237,SMALL(IF($B$4='Pools KI 2024-25'!$D$8:$D$237,ROW('Pools KI 2024-25'!$D$8:$D$237)-ROW('Pools KI 2024-25'!$D$8)+1),ROW(1:1))))</f>
        <v>Cambridgeshire</v>
      </c>
      <c r="C7" s="99">
        <f>IFERROR(INDEX('Calculator 50%'!J:J,MATCH($B7,'Calculator 50%'!$D:$D,0)),"")</f>
        <v>0.09</v>
      </c>
      <c r="D7" s="23">
        <f>IFERROR(INDEX('Calculator 50%'!N:N,MATCH($B7,'Calculator 50%'!$D:$D,0)),"")</f>
        <v>41107839.4039369</v>
      </c>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100">
        <f>IF(B7="","",SUM(D7:K7,M7:AL7)-L7)</f>
        <v>41107839.4039369</v>
      </c>
      <c r="AN7" s="23">
        <f>IFERROR(INDEX('Calculator 50%'!K:K,MATCH($B7,'Calculator 50%'!$D:$D,0)),"")</f>
        <v>71285988.069215402</v>
      </c>
      <c r="AO7" s="101" t="str">
        <f t="shared" ref="AO7" si="0">IF($B7=$B$4,AM7/AN7,"")</f>
        <v/>
      </c>
      <c r="AP7" s="101" t="str">
        <f t="shared" ref="AP7:AP19" si="1">IF($B7=$B$4,0.925*$AN7,"")</f>
        <v/>
      </c>
      <c r="AQ7" s="101" t="str">
        <f t="shared" ref="AQ7" si="2">IF($B7=$B$4,IF(AP7-AM7&gt;0,AP7-AM7,0),"")</f>
        <v/>
      </c>
      <c r="AR7" s="102" t="str">
        <f>IF($B7=$B$4,INDEX('Calculator 50%'!M:M,MATCH($B7,'Calculator 50%'!$D:$D,0)),"")</f>
        <v/>
      </c>
      <c r="AS7" s="100" t="str">
        <f t="shared" ref="AS7:AS19" si="3">IF($B7=$B$4,IF(AM7-AN7&gt;0,(AM7-AN7)*AR7,0),"")</f>
        <v/>
      </c>
    </row>
    <row r="8" spans="1:45">
      <c r="B8" s="14" t="str" cm="1">
        <f t="array" ref="B8">IF(ISERROR(INDEX('Pools KI 2024-25'!$E$8:$E$237,SMALL(IF($B$4='Pools KI 2024-25'!$D$8:$D$237,ROW('Pools KI 2024-25'!$D$8:$D$237)-ROW('Pools KI 2024-25'!$D$8)+1),ROW(2:2)))),"",INDEX('Pools KI 2024-25'!$E$8:$E$237,SMALL(IF($B$4='Pools KI 2024-25'!$D$8:$D$237,ROW('Pools KI 2024-25'!$D$8:$D$237)-ROW('Pools KI 2024-25'!$D$8)+1),ROW(2:2))))</f>
        <v>Cambridgeshire Fire</v>
      </c>
      <c r="C8" s="99">
        <f>IFERROR(INDEX('Calculator 50%'!J:J,MATCH($B8,'Calculator 50%'!$D:$D,0)),"")</f>
        <v>0.01</v>
      </c>
      <c r="D8" s="23">
        <f>IFERROR(INDEX('Calculator 50%'!N:N,MATCH($B8,'Calculator 50%'!$D:$D,0)),"")</f>
        <v>2273804.5449943999</v>
      </c>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100">
        <f t="shared" ref="AM8:AM19" si="4">IF(B8="","",SUM(D8:K8,M8:AL8)-L8)</f>
        <v>2273804.5449943999</v>
      </c>
      <c r="AN8" s="23">
        <f>IFERROR(INDEX('Calculator 50%'!K:K,MATCH($B8,'Calculator 50%'!$D:$D,0)),"")</f>
        <v>6666496.3973973803</v>
      </c>
      <c r="AO8" s="101" t="str">
        <f t="shared" ref="AO8:AO19" si="5">IF($B8=$B$4,AM8/AN8,"")</f>
        <v/>
      </c>
      <c r="AP8" s="101" t="str">
        <f t="shared" si="1"/>
        <v/>
      </c>
      <c r="AQ8" s="100" t="str">
        <f t="shared" ref="AQ8:AQ19" si="6">IF($B8=$B$4,IF(AP8-AM8&gt;0,AP8-AM8,0),"")</f>
        <v/>
      </c>
      <c r="AR8" s="102" t="str">
        <f>IF($B8=$B$4,INDEX('Calculator 50%'!M:M,MATCH($B8,'Calculator 50%'!$D:$D,0)),"")</f>
        <v/>
      </c>
      <c r="AS8" s="100" t="str">
        <f t="shared" si="3"/>
        <v/>
      </c>
    </row>
    <row r="9" spans="1:45">
      <c r="B9" s="14" t="str" cm="1">
        <f t="array" ref="B9">IF(ISERROR(INDEX('Pools KI 2024-25'!$E$8:$E$237,SMALL(IF($B$4='Pools KI 2024-25'!$D$8:$D$237,ROW('Pools KI 2024-25'!$D$8:$D$237)-ROW('Pools KI 2024-25'!$D$8)+1),ROW(3:3)))),"",INDEX('Pools KI 2024-25'!$E$8:$E$237,SMALL(IF($B$4='Pools KI 2024-25'!$D$8:$D$237,ROW('Pools KI 2024-25'!$D$8:$D$237)-ROW('Pools KI 2024-25'!$D$8)+1),ROW(3:3))))</f>
        <v>East Cambridgeshire</v>
      </c>
      <c r="C9" s="99">
        <f>IFERROR(INDEX('Calculator 50%'!J:J,MATCH($B9,'Calculator 50%'!$D:$D,0)),"")</f>
        <v>0.4</v>
      </c>
      <c r="D9" s="23">
        <f>IFERROR(INDEX('Calculator 50%'!N:N,MATCH($B9,'Calculator 50%'!$D:$D,0)),"")</f>
        <v>-6669340.3791327802</v>
      </c>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100">
        <f t="shared" si="4"/>
        <v>-6669340.3791327802</v>
      </c>
      <c r="AN9" s="23">
        <f>IFERROR(INDEX('Calculator 50%'!K:K,MATCH($B9,'Calculator 50%'!$D:$D,0)),"")</f>
        <v>2662243.34184246</v>
      </c>
      <c r="AO9" s="101" t="str">
        <f t="shared" si="5"/>
        <v/>
      </c>
      <c r="AP9" s="23" t="str">
        <f t="shared" si="1"/>
        <v/>
      </c>
      <c r="AQ9" s="100" t="str">
        <f t="shared" si="6"/>
        <v/>
      </c>
      <c r="AR9" s="102" t="str">
        <f>IF($B9=$B$4,INDEX('Calculator 50%'!M:M,MATCH($B9,'Calculator 50%'!$D:$D,0)),"")</f>
        <v/>
      </c>
      <c r="AS9" s="100" t="str">
        <f t="shared" si="3"/>
        <v/>
      </c>
    </row>
    <row r="10" spans="1:45">
      <c r="B10" s="14" t="str" cm="1">
        <f t="array" ref="B10">IF(ISERROR(INDEX('Pools KI 2024-25'!$E$8:$E$237,SMALL(IF($B$4='Pools KI 2024-25'!$D$8:$D$237,ROW('Pools KI 2024-25'!$D$8:$D$237)-ROW('Pools KI 2024-25'!$D$8)+1),ROW(4:4)))),"",INDEX('Pools KI 2024-25'!$E$8:$E$237,SMALL(IF($B$4='Pools KI 2024-25'!$D$8:$D$237,ROW('Pools KI 2024-25'!$D$8:$D$237)-ROW('Pools KI 2024-25'!$D$8)+1),ROW(4:4))))</f>
        <v>Peterborough</v>
      </c>
      <c r="C10" s="99">
        <f>IFERROR(INDEX('Calculator 50%'!J:J,MATCH($B10,'Calculator 50%'!$D:$D,0)),"")</f>
        <v>0.49</v>
      </c>
      <c r="D10" s="23">
        <f>IFERROR(INDEX('Calculator 50%'!N:N,MATCH($B10,'Calculator 50%'!$D:$D,0)),"")</f>
        <v>-4824481.0364294406</v>
      </c>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100">
        <f t="shared" si="4"/>
        <v>-4824481.0364294406</v>
      </c>
      <c r="AN10" s="23">
        <f>IFERROR(INDEX('Calculator 50%'!K:K,MATCH($B10,'Calculator 50%'!$D:$D,0)),"")</f>
        <v>45791811.653172702</v>
      </c>
      <c r="AO10" s="101" t="str">
        <f t="shared" si="5"/>
        <v/>
      </c>
      <c r="AP10" s="23" t="str">
        <f t="shared" si="1"/>
        <v/>
      </c>
      <c r="AQ10" s="100" t="str">
        <f t="shared" si="6"/>
        <v/>
      </c>
      <c r="AR10" s="102" t="str">
        <f>IF($B10=$B$4,INDEX('Calculator 50%'!M:M,MATCH($B10,'Calculator 50%'!$D:$D,0)),"")</f>
        <v/>
      </c>
      <c r="AS10" s="100" t="str">
        <f t="shared" si="3"/>
        <v/>
      </c>
    </row>
    <row r="11" spans="1:45">
      <c r="B11" s="14" t="str" cm="1">
        <f t="array" ref="B11">IF(ISERROR(INDEX('Pools KI 2024-25'!$E$8:$E$237,SMALL(IF($B$4='Pools KI 2024-25'!$D$8:$D$237,ROW('Pools KI 2024-25'!$D$8:$D$237)-ROW('Pools KI 2024-25'!$D$8)+1),ROW(5:5)))),"",INDEX('Pools KI 2024-25'!$E$8:$E$237,SMALL(IF($B$4='Pools KI 2024-25'!$D$8:$D$237,ROW('Pools KI 2024-25'!$D$8:$D$237)-ROW('Pools KI 2024-25'!$D$8)+1),ROW(5:5))))</f>
        <v>South Cambridgeshire</v>
      </c>
      <c r="C11" s="99">
        <f>IFERROR(INDEX('Calculator 50%'!J:J,MATCH($B11,'Calculator 50%'!$D:$D,0)),"")</f>
        <v>0.4</v>
      </c>
      <c r="D11" s="23">
        <f>IFERROR(INDEX('Calculator 50%'!N:N,MATCH($B11,'Calculator 50%'!$D:$D,0)),"")</f>
        <v>-35683745.827565804</v>
      </c>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100">
        <f t="shared" si="4"/>
        <v>-35683745.827565804</v>
      </c>
      <c r="AN11" s="23">
        <f>IFERROR(INDEX('Calculator 50%'!K:K,MATCH($B11,'Calculator 50%'!$D:$D,0)),"")</f>
        <v>2891282.5560088898</v>
      </c>
      <c r="AO11" s="101" t="str">
        <f t="shared" si="5"/>
        <v/>
      </c>
      <c r="AP11" s="23" t="str">
        <f t="shared" si="1"/>
        <v/>
      </c>
      <c r="AQ11" s="100" t="str">
        <f t="shared" si="6"/>
        <v/>
      </c>
      <c r="AR11" s="102" t="str">
        <f>IF($B11=$B$4,INDEX('Calculator 50%'!M:M,MATCH($B11,'Calculator 50%'!$D:$D,0)),"")</f>
        <v/>
      </c>
      <c r="AS11" s="100" t="str">
        <f t="shared" si="3"/>
        <v/>
      </c>
    </row>
    <row r="12" spans="1:45">
      <c r="B12" s="14" t="str" cm="1">
        <f t="array" ref="B12">IF(ISERROR(INDEX('Pools KI 2024-25'!$E$8:$E$237,SMALL(IF($B$4='Pools KI 2024-25'!$D$8:$D$237,ROW('Pools KI 2024-25'!$D$8:$D$237)-ROW('Pools KI 2024-25'!$D$8)+1),ROW(6:6)))),"",INDEX('Pools KI 2024-25'!$E$8:$E$237,SMALL(IF($B$4='Pools KI 2024-25'!$D$8:$D$237,ROW('Pools KI 2024-25'!$D$8:$D$237)-ROW('Pools KI 2024-25'!$D$8)+1),ROW(6:6))))</f>
        <v>Cambridgeshire Business Rates Pool</v>
      </c>
      <c r="C12" s="99">
        <f>IFERROR(INDEX('Calculator 50%'!J:J,MATCH($B12,'Calculator 50%'!$D:$D,0)),"")</f>
        <v>1</v>
      </c>
      <c r="D12" s="23">
        <f>IFERROR(INDEX('Calculator 50%'!N:N,MATCH($B12,'Calculator 50%'!$D:$D,0)),"")</f>
        <v>-3795923.294196724</v>
      </c>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100">
        <f t="shared" si="4"/>
        <v>-3795923.294196724</v>
      </c>
      <c r="AN12" s="23">
        <f>IFERROR(INDEX('Calculator 50%'!K:K,MATCH($B12,'Calculator 50%'!$D:$D,0)),"")</f>
        <v>129297822.01763684</v>
      </c>
      <c r="AO12" s="101">
        <f t="shared" si="5"/>
        <v>-2.9357983258828151E-2</v>
      </c>
      <c r="AP12" s="23">
        <f t="shared" si="1"/>
        <v>119600485.36631408</v>
      </c>
      <c r="AQ12" s="100">
        <f t="shared" si="6"/>
        <v>123396408.66051081</v>
      </c>
      <c r="AR12" s="102">
        <f>IF($B12=$B$4,INDEX('Calculator 50%'!M:M,MATCH($B12,'Calculator 50%'!$D:$D,0)),"")</f>
        <v>2.8495737373821502E-2</v>
      </c>
      <c r="AS12" s="100">
        <f t="shared" si="3"/>
        <v>0</v>
      </c>
    </row>
    <row r="13" spans="1:45">
      <c r="B13" s="14" t="str" cm="1">
        <f t="array" ref="B13">IF(ISERROR(INDEX('Pools KI 2024-25'!$E$8:$E$237,SMALL(IF($B$4='Pools KI 2024-25'!$D$8:$D$237,ROW('Pools KI 2024-25'!$D$8:$D$237)-ROW('Pools KI 2024-25'!$D$8)+1),ROW(7:7)))),"",INDEX('Pools KI 2024-25'!$E$8:$E$237,SMALL(IF($B$4='Pools KI 2024-25'!$D$8:$D$237,ROW('Pools KI 2024-25'!$D$8:$D$237)-ROW('Pools KI 2024-25'!$D$8)+1),ROW(7:7))))</f>
        <v/>
      </c>
      <c r="C13" s="99" t="str">
        <f>IFERROR(INDEX('Calculator 50%'!J:J,MATCH($B13,'Calculator 50%'!$D:$D,0)),"")</f>
        <v/>
      </c>
      <c r="D13" s="23" t="str">
        <f>IFERROR(INDEX('Calculator 50%'!N:N,MATCH($B13,'Calculator 50%'!$D:$D,0)),"")</f>
        <v/>
      </c>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100" t="str">
        <f t="shared" si="4"/>
        <v/>
      </c>
      <c r="AN13" s="23" t="str">
        <f>IFERROR(INDEX('Calculator 50%'!K:K,MATCH($B13,'Calculator 50%'!$D:$D,0)),"")</f>
        <v/>
      </c>
      <c r="AO13" s="101" t="str">
        <f t="shared" si="5"/>
        <v/>
      </c>
      <c r="AP13" s="23" t="str">
        <f t="shared" si="1"/>
        <v/>
      </c>
      <c r="AQ13" s="100" t="str">
        <f t="shared" si="6"/>
        <v/>
      </c>
      <c r="AR13" s="102" t="str">
        <f>IF($B13=$B$4,INDEX('Calculator 50%'!M:M,MATCH($B13,'Calculator 50%'!$D:$D,0)),"")</f>
        <v/>
      </c>
      <c r="AS13" s="100" t="str">
        <f t="shared" si="3"/>
        <v/>
      </c>
    </row>
    <row r="14" spans="1:45">
      <c r="B14" s="14" t="str" cm="1">
        <f t="array" ref="B14">IF(ISERROR(INDEX('Pools KI 2024-25'!$E$8:$E$237,SMALL(IF($B$4='Pools KI 2024-25'!$D$8:$D$237,ROW('Pools KI 2024-25'!$D$8:$D$237)-ROW('Pools KI 2024-25'!$D$8)+1),ROW(8:8)))),"",INDEX('Pools KI 2024-25'!$E$8:$E$237,SMALL(IF($B$4='Pools KI 2024-25'!$D$8:$D$237,ROW('Pools KI 2024-25'!$D$8:$D$237)-ROW('Pools KI 2024-25'!$D$8)+1),ROW(8:8))))</f>
        <v/>
      </c>
      <c r="C14" s="99" t="str">
        <f>IFERROR(INDEX('Calculator 50%'!J:J,MATCH($B14,'Calculator 50%'!$D:$D,0)),"")</f>
        <v/>
      </c>
      <c r="D14" s="23" t="str">
        <f>IFERROR(INDEX('Calculator 50%'!N:N,MATCH($B14,'Calculator 50%'!$D:$D,0)),"")</f>
        <v/>
      </c>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100" t="str">
        <f t="shared" si="4"/>
        <v/>
      </c>
      <c r="AN14" s="23" t="str">
        <f>IFERROR(INDEX('Calculator 50%'!K:K,MATCH($B14,'Calculator 50%'!$D:$D,0)),"")</f>
        <v/>
      </c>
      <c r="AO14" s="101" t="str">
        <f t="shared" si="5"/>
        <v/>
      </c>
      <c r="AP14" s="23" t="str">
        <f t="shared" si="1"/>
        <v/>
      </c>
      <c r="AQ14" s="100" t="str">
        <f t="shared" si="6"/>
        <v/>
      </c>
      <c r="AR14" s="102" t="str">
        <f>IF($B14=$B$4,INDEX('Calculator 50%'!M:M,MATCH($B14,'Calculator 50%'!$D:$D,0)),"")</f>
        <v/>
      </c>
      <c r="AS14" s="100" t="str">
        <f t="shared" si="3"/>
        <v/>
      </c>
    </row>
    <row r="15" spans="1:45">
      <c r="B15" s="14" t="str" cm="1">
        <f t="array" ref="B15">IF(ISERROR(INDEX('Pools KI 2024-25'!$E$8:$E$237,SMALL(IF($B$4='Pools KI 2024-25'!$D$8:$D$237,ROW('Pools KI 2024-25'!$D$8:$D$237)-ROW('Pools KI 2024-25'!$D$8)+1),ROW(9:9)))),"",INDEX('Pools KI 2024-25'!$E$8:$E$237,SMALL(IF($B$4='Pools KI 2024-25'!$D$8:$D$237,ROW('Pools KI 2024-25'!$D$8:$D$237)-ROW('Pools KI 2024-25'!$D$8)+1),ROW(9:9))))</f>
        <v/>
      </c>
      <c r="C15" s="99" t="str">
        <f>IFERROR(INDEX('Calculator 50%'!J:J,MATCH($B15,'Calculator 50%'!$D:$D,0)),"")</f>
        <v/>
      </c>
      <c r="D15" s="23" t="str">
        <f>IFERROR(INDEX('Calculator 50%'!N:N,MATCH($B15,'Calculator 50%'!$D:$D,0)),"")</f>
        <v/>
      </c>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100" t="str">
        <f t="shared" si="4"/>
        <v/>
      </c>
      <c r="AN15" s="23" t="str">
        <f>IFERROR(INDEX('Calculator 50%'!K:K,MATCH($B15,'Calculator 50%'!$D:$D,0)),"")</f>
        <v/>
      </c>
      <c r="AO15" s="101" t="str">
        <f t="shared" si="5"/>
        <v/>
      </c>
      <c r="AP15" s="23" t="str">
        <f t="shared" si="1"/>
        <v/>
      </c>
      <c r="AQ15" s="100" t="str">
        <f t="shared" si="6"/>
        <v/>
      </c>
      <c r="AR15" s="102" t="str">
        <f>IF($B15=$B$4,INDEX('Calculator 50%'!M:M,MATCH($B15,'Calculator 50%'!$D:$D,0)),"")</f>
        <v/>
      </c>
      <c r="AS15" s="100" t="str">
        <f t="shared" si="3"/>
        <v/>
      </c>
    </row>
    <row r="16" spans="1:45">
      <c r="B16" s="14" t="str" cm="1">
        <f t="array" ref="B16">IF(ISERROR(INDEX('Pools KI 2024-25'!$E$8:$E$237,SMALL(IF($B$4='Pools KI 2024-25'!$D$8:$D$237,ROW('Pools KI 2024-25'!$D$8:$D$237)-ROW('Pools KI 2024-25'!$D$8)+1),ROW(10:10)))),"",INDEX('Pools KI 2024-25'!$E$8:$E$237,SMALL(IF($B$4='Pools KI 2024-25'!$D$8:$D$237,ROW('Pools KI 2024-25'!$D$8:$D$237)-ROW('Pools KI 2024-25'!$D$8)+1),ROW(10:10))))</f>
        <v/>
      </c>
      <c r="C16" s="99" t="str">
        <f>IFERROR(INDEX('Calculator 50%'!J:J,MATCH($B16,'Calculator 50%'!$D:$D,0)),"")</f>
        <v/>
      </c>
      <c r="D16" s="23" t="str">
        <f>IFERROR(INDEX('Calculator 50%'!N:N,MATCH($B16,'Calculator 50%'!$D:$D,0)),"")</f>
        <v/>
      </c>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100" t="str">
        <f t="shared" si="4"/>
        <v/>
      </c>
      <c r="AN16" s="23" t="str">
        <f>IFERROR(INDEX('Calculator 50%'!K:K,MATCH($B16,'Calculator 50%'!$D:$D,0)),"")</f>
        <v/>
      </c>
      <c r="AO16" s="101" t="str">
        <f t="shared" si="5"/>
        <v/>
      </c>
      <c r="AP16" s="23" t="str">
        <f t="shared" si="1"/>
        <v/>
      </c>
      <c r="AQ16" s="100" t="str">
        <f t="shared" si="6"/>
        <v/>
      </c>
      <c r="AR16" s="102" t="str">
        <f>IF($B16=$B$4,INDEX('Calculator 50%'!M:M,MATCH($B16,'Calculator 50%'!$D:$D,0)),"")</f>
        <v/>
      </c>
      <c r="AS16" s="100" t="str">
        <f t="shared" si="3"/>
        <v/>
      </c>
    </row>
    <row r="17" spans="2:45">
      <c r="B17" s="14" t="str" cm="1">
        <f t="array" ref="B17">IF(ISERROR(INDEX('Pools KI 2024-25'!$E$8:$E$237,SMALL(IF($B$4='Pools KI 2024-25'!$D$8:$D$237,ROW('Pools KI 2024-25'!$D$8:$D$237)-ROW('Pools KI 2024-25'!$D$8)+1),ROW(11:11)))),"",INDEX('Pools KI 2024-25'!$E$8:$E$237,SMALL(IF($B$4='Pools KI 2024-25'!$D$8:$D$237,ROW('Pools KI 2024-25'!$D$8:$D$237)-ROW('Pools KI 2024-25'!$D$8)+1),ROW(11:11))))</f>
        <v/>
      </c>
      <c r="C17" s="99" t="str">
        <f>IFERROR(INDEX('Calculator 50%'!J:J,MATCH($B17,'Calculator 50%'!$D:$D,0)),"")</f>
        <v/>
      </c>
      <c r="D17" s="23" t="str">
        <f>IFERROR(INDEX('Calculator 50%'!N:N,MATCH($B17,'Calculator 50%'!$D:$D,0)),"")</f>
        <v/>
      </c>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100" t="str">
        <f t="shared" si="4"/>
        <v/>
      </c>
      <c r="AN17" s="23" t="str">
        <f>IFERROR(INDEX('Calculator 50%'!K:K,MATCH($B17,'Calculator 50%'!$D:$D,0)),"")</f>
        <v/>
      </c>
      <c r="AO17" s="101" t="str">
        <f t="shared" si="5"/>
        <v/>
      </c>
      <c r="AP17" s="23" t="str">
        <f t="shared" si="1"/>
        <v/>
      </c>
      <c r="AQ17" s="100" t="str">
        <f t="shared" si="6"/>
        <v/>
      </c>
      <c r="AR17" s="102" t="str">
        <f>IF($B17=$B$4,INDEX('Calculator 50%'!M:M,MATCH($B17,'Calculator 50%'!$D:$D,0)),"")</f>
        <v/>
      </c>
      <c r="AS17" s="100" t="str">
        <f t="shared" si="3"/>
        <v/>
      </c>
    </row>
    <row r="18" spans="2:45">
      <c r="B18" s="14" t="str" cm="1">
        <f t="array" ref="B18">IF(ISERROR(INDEX('Pools KI 2024-25'!$E$8:$E$237,SMALL(IF($B$4='Pools KI 2024-25'!$D$8:$D$237,ROW('Pools KI 2024-25'!$D$8:$D$237)-ROW('Pools KI 2024-25'!$D$8)+1),ROW(12:12)))),"",INDEX('Pools KI 2024-25'!$E$8:$E$237,SMALL(IF($B$4='Pools KI 2024-25'!$D$8:$D$237,ROW('Pools KI 2024-25'!$D$8:$D$237)-ROW('Pools KI 2024-25'!$D$8)+1),ROW(12:12))))</f>
        <v/>
      </c>
      <c r="C18" s="99" t="str">
        <f>IFERROR(INDEX('Calculator 50%'!J:J,MATCH($B18,'Calculator 50%'!$D:$D,0)),"")</f>
        <v/>
      </c>
      <c r="D18" s="23" t="str">
        <f>IFERROR(INDEX('Calculator 50%'!N:N,MATCH($B18,'Calculator 50%'!$D:$D,0)),"")</f>
        <v/>
      </c>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100" t="str">
        <f t="shared" si="4"/>
        <v/>
      </c>
      <c r="AN18" s="23" t="str">
        <f>IFERROR(INDEX('Calculator 50%'!K:K,MATCH($B18,'Calculator 50%'!$D:$D,0)),"")</f>
        <v/>
      </c>
      <c r="AO18" s="101" t="str">
        <f t="shared" si="5"/>
        <v/>
      </c>
      <c r="AP18" s="23" t="str">
        <f t="shared" si="1"/>
        <v/>
      </c>
      <c r="AQ18" s="100" t="str">
        <f t="shared" si="6"/>
        <v/>
      </c>
      <c r="AR18" s="102" t="str">
        <f>IF($B18=$B$4,INDEX('Calculator 50%'!M:M,MATCH($B18,'Calculator 50%'!$D:$D,0)),"")</f>
        <v/>
      </c>
      <c r="AS18" s="100" t="str">
        <f t="shared" si="3"/>
        <v/>
      </c>
    </row>
    <row r="19" spans="2:45">
      <c r="B19" s="14" t="str" cm="1">
        <f t="array" ref="B19">IF(ISERROR(INDEX('Pools KI 2024-25'!$E$8:$E$237,SMALL(IF($B$4='Pools KI 2024-25'!$D$8:$D$237,ROW('Pools KI 2024-25'!$D$8:$D$237)-ROW('Pools KI 2024-25'!$D$8)+1),ROW(13:13)))),"",INDEX('Pools KI 2024-25'!$E$8:$E$237,SMALL(IF($B$4='Pools KI 2024-25'!$D$8:$D$237,ROW('Pools KI 2024-25'!$D$8:$D$237)-ROW('Pools KI 2024-25'!$D$8)+1),ROW(13:13))))</f>
        <v/>
      </c>
      <c r="C19" s="99" t="str">
        <f>IFERROR(INDEX('Calculator 50%'!J:J,MATCH($B19,'Calculator 50%'!$D:$D,0)),"")</f>
        <v/>
      </c>
      <c r="D19" s="23" t="str">
        <f>IFERROR(INDEX('Calculator 50%'!N:N,MATCH($B19,'Calculator 50%'!$D:$D,0)),"")</f>
        <v/>
      </c>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100" t="str">
        <f t="shared" si="4"/>
        <v/>
      </c>
      <c r="AN19" s="23" t="str">
        <f>IFERROR(INDEX('Calculator 50%'!K:K,MATCH($B19,'Calculator 50%'!$D:$D,0)),"")</f>
        <v/>
      </c>
      <c r="AO19" s="101" t="str">
        <f t="shared" si="5"/>
        <v/>
      </c>
      <c r="AP19" s="23" t="str">
        <f t="shared" si="1"/>
        <v/>
      </c>
      <c r="AQ19" s="100" t="str">
        <f t="shared" si="6"/>
        <v/>
      </c>
      <c r="AR19" s="102" t="str">
        <f>IF($B19=$B$4,INDEX('Calculator 50%'!M:M,MATCH($B19,'Calculator 50%'!$D:$D,0)),"")</f>
        <v/>
      </c>
      <c r="AS19" s="100" t="str">
        <f t="shared" si="3"/>
        <v/>
      </c>
    </row>
    <row r="21" spans="2:45">
      <c r="AQ21" s="84"/>
    </row>
  </sheetData>
  <conditionalFormatting sqref="B7:AM7 AO7:AS7">
    <cfRule type="expression" dxfId="30" priority="1">
      <formula>$B$7=$B$4</formula>
    </cfRule>
  </conditionalFormatting>
  <conditionalFormatting sqref="B9:AS9">
    <cfRule type="expression" dxfId="29" priority="3">
      <formula>$B$9=$B$4</formula>
    </cfRule>
  </conditionalFormatting>
  <conditionalFormatting sqref="B10:AS10">
    <cfRule type="expression" dxfId="28" priority="5">
      <formula>$B$10=$B$4</formula>
    </cfRule>
  </conditionalFormatting>
  <conditionalFormatting sqref="B11:AS11">
    <cfRule type="expression" dxfId="27" priority="6">
      <formula>$B$11=$B$4</formula>
    </cfRule>
  </conditionalFormatting>
  <conditionalFormatting sqref="B12:AS12">
    <cfRule type="expression" dxfId="26" priority="7">
      <formula>$B$12=$B$4</formula>
    </cfRule>
  </conditionalFormatting>
  <conditionalFormatting sqref="B13:AS13">
    <cfRule type="expression" dxfId="25" priority="8">
      <formula>$B$13=$B$4</formula>
    </cfRule>
  </conditionalFormatting>
  <conditionalFormatting sqref="B14:AS14">
    <cfRule type="expression" dxfId="24" priority="9">
      <formula>$B$14=$B$4</formula>
    </cfRule>
  </conditionalFormatting>
  <conditionalFormatting sqref="B15:AS15">
    <cfRule type="expression" dxfId="23" priority="10">
      <formula>$B$15=$B$4</formula>
    </cfRule>
  </conditionalFormatting>
  <conditionalFormatting sqref="B16:AS16">
    <cfRule type="expression" dxfId="22" priority="12">
      <formula>$B$16=$B$4</formula>
    </cfRule>
  </conditionalFormatting>
  <conditionalFormatting sqref="B17:AS17">
    <cfRule type="expression" dxfId="21" priority="13">
      <formula>$B$17=$B$4</formula>
    </cfRule>
  </conditionalFormatting>
  <conditionalFormatting sqref="B18:AS18">
    <cfRule type="expression" dxfId="20" priority="14">
      <formula>$B$18=$B$4</formula>
    </cfRule>
  </conditionalFormatting>
  <conditionalFormatting sqref="B19:AS19">
    <cfRule type="expression" dxfId="19" priority="15">
      <formula>$B$19=$B$4</formula>
    </cfRule>
  </conditionalFormatting>
  <conditionalFormatting sqref="C4">
    <cfRule type="expression" dxfId="18" priority="31">
      <formula>LEFT($C$4,3)="BRP"</formula>
    </cfRule>
  </conditionalFormatting>
  <conditionalFormatting sqref="E7:AL7">
    <cfRule type="expression" dxfId="17" priority="16">
      <formula>AND($B$7&lt;&gt;"",E$7="",$B$7&lt;&gt;$B$4)</formula>
    </cfRule>
  </conditionalFormatting>
  <conditionalFormatting sqref="E8:AL8">
    <cfRule type="expression" dxfId="16" priority="17">
      <formula>AND($B$8&lt;&gt;"",E$8="",$B$8&lt;&gt;$B$4)</formula>
    </cfRule>
  </conditionalFormatting>
  <conditionalFormatting sqref="E9:AL9">
    <cfRule type="expression" dxfId="15" priority="18">
      <formula>AND($B$9&lt;&gt;"",E$9="",$B$9&lt;&gt;$B$4)</formula>
    </cfRule>
  </conditionalFormatting>
  <conditionalFormatting sqref="E10:AL10">
    <cfRule type="expression" dxfId="14" priority="19">
      <formula>AND($B$10&lt;&gt;"",E$10="",$B$10&lt;&gt;$B$4)</formula>
    </cfRule>
  </conditionalFormatting>
  <conditionalFormatting sqref="E11:AL11">
    <cfRule type="expression" dxfId="13" priority="20">
      <formula>AND($B$11&lt;&gt;"",E$11="",$B$11&lt;&gt;$B$4)</formula>
    </cfRule>
  </conditionalFormatting>
  <conditionalFormatting sqref="E12:AL12">
    <cfRule type="expression" dxfId="12" priority="21">
      <formula>AND($B$12&lt;&gt;"",E$12="",$B$12&lt;&gt;$B$4)</formula>
    </cfRule>
  </conditionalFormatting>
  <conditionalFormatting sqref="E13:AL13">
    <cfRule type="expression" dxfId="11" priority="22">
      <formula>AND($B$13&lt;&gt;"",E$13="",$B$13&lt;&gt;$B$4)</formula>
    </cfRule>
  </conditionalFormatting>
  <conditionalFormatting sqref="E14:AL14">
    <cfRule type="expression" dxfId="10" priority="23">
      <formula>AND($B$14&lt;&gt;"",E$14="",$B$14&lt;&gt;$B$4)</formula>
    </cfRule>
  </conditionalFormatting>
  <conditionalFormatting sqref="E15:AL15">
    <cfRule type="expression" dxfId="9" priority="24">
      <formula>AND($B$15&lt;&gt;"",E$15="",$B$15&lt;&gt;$B$4)</formula>
    </cfRule>
  </conditionalFormatting>
  <conditionalFormatting sqref="E16:AL16">
    <cfRule type="expression" dxfId="8" priority="25">
      <formula>AND($B$16&lt;&gt;"",E$16="",$B$16&lt;&gt;$B$4)</formula>
    </cfRule>
  </conditionalFormatting>
  <conditionalFormatting sqref="E17:AL17">
    <cfRule type="expression" dxfId="7" priority="26">
      <formula>AND($B$17&lt;&gt;"",E$17="",$B$17&lt;&gt;$B$4)</formula>
    </cfRule>
  </conditionalFormatting>
  <conditionalFormatting sqref="E18:AL18">
    <cfRule type="expression" dxfId="6" priority="27">
      <formula>AND($B$18&lt;&gt;"",E$18="",$B$18&lt;&gt;$B$4)</formula>
    </cfRule>
  </conditionalFormatting>
  <conditionalFormatting sqref="E19:AL19">
    <cfRule type="expression" dxfId="5" priority="197">
      <formula>AND($B$19&lt;&gt;"",E$19="",$B$18&lt;&gt;$B$4)</formula>
    </cfRule>
  </conditionalFormatting>
  <conditionalFormatting sqref="AN7 B8:AS8">
    <cfRule type="expression" dxfId="4" priority="2">
      <formula>$B$8=$B$4</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3956434-329D-4042-9B6B-89E31CB59369}">
          <x14:formula1>
            <xm:f>'Calculator 50%'!$D$360:$D$383</xm:f>
          </x14:formula1>
          <xm:sqref>B4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3">
    <tabColor rgb="FFFFFF00"/>
    <pageSetUpPr fitToPage="1"/>
  </sheetPr>
  <dimension ref="A1:AC384"/>
  <sheetViews>
    <sheetView zoomScale="80" zoomScaleNormal="80" workbookViewId="0">
      <pane xSplit="4" ySplit="3" topLeftCell="F356" activePane="bottomRight" state="frozen"/>
      <selection pane="bottomRight" activeCell="P8" sqref="P8:AC384"/>
      <selection pane="bottomLeft" activeCell="M361" sqref="M361"/>
      <selection pane="topRight" activeCell="M361" sqref="M361"/>
    </sheetView>
  </sheetViews>
  <sheetFormatPr defaultColWidth="8.88671875" defaultRowHeight="15"/>
  <cols>
    <col min="1" max="1" width="5.88671875" style="2" customWidth="1"/>
    <col min="2" max="2" width="8.88671875" style="2" bestFit="1" customWidth="1"/>
    <col min="3" max="3" width="6.109375" style="2" customWidth="1"/>
    <col min="4" max="4" width="19.5546875" customWidth="1"/>
    <col min="5" max="5" width="7.109375" style="2" customWidth="1"/>
    <col min="6" max="6" width="7.5546875" style="2" customWidth="1"/>
    <col min="7" max="7" width="19.88671875" style="2" customWidth="1"/>
    <col min="8" max="8" width="6.109375" bestFit="1" customWidth="1"/>
    <col min="9" max="9" width="5.109375" customWidth="1"/>
    <col min="10" max="10" width="7.109375" style="2" customWidth="1"/>
    <col min="11" max="11" width="11.5546875" style="2" bestFit="1" customWidth="1"/>
    <col min="12" max="12" width="11.88671875" style="2" customWidth="1"/>
    <col min="13" max="13" width="8.77734375" style="136" bestFit="1" customWidth="1"/>
    <col min="14" max="14" width="10.88671875" style="2" bestFit="1" customWidth="1"/>
    <col min="15" max="16" width="8.88671875" style="2"/>
    <col min="17" max="17" width="9.5546875" style="2" bestFit="1" customWidth="1"/>
    <col min="18" max="18" width="8.88671875" style="2" bestFit="1" customWidth="1"/>
    <col min="19" max="19" width="8.88671875" style="2"/>
    <col min="20" max="20" width="8.88671875" style="2" customWidth="1"/>
    <col min="21" max="21" width="8.88671875" style="2"/>
    <col min="22" max="22" width="8.88671875" style="2" customWidth="1"/>
    <col min="23" max="16384" width="8.88671875" style="2"/>
  </cols>
  <sheetData>
    <row r="1" spans="1:19" ht="12.75">
      <c r="A1" s="117">
        <v>1</v>
      </c>
      <c r="B1" s="117">
        <v>2</v>
      </c>
      <c r="C1" s="117">
        <v>3</v>
      </c>
      <c r="D1" s="117">
        <v>4</v>
      </c>
      <c r="E1" s="117">
        <v>5</v>
      </c>
      <c r="F1" s="117">
        <v>6</v>
      </c>
      <c r="G1" s="117">
        <v>7</v>
      </c>
      <c r="H1" s="118">
        <v>8</v>
      </c>
      <c r="I1" s="118">
        <v>9</v>
      </c>
      <c r="J1" s="117">
        <v>10</v>
      </c>
      <c r="K1" s="117">
        <v>11</v>
      </c>
      <c r="L1" s="117">
        <v>12</v>
      </c>
      <c r="M1" s="144">
        <v>13</v>
      </c>
      <c r="N1" s="117">
        <v>14</v>
      </c>
    </row>
    <row r="2" spans="1:19" ht="13.5" thickBot="1">
      <c r="D2" s="2"/>
      <c r="H2" s="3"/>
      <c r="I2" s="3"/>
      <c r="L2" s="8"/>
    </row>
    <row r="3" spans="1:19" ht="171" customHeight="1" thickBot="1">
      <c r="A3" s="9" t="s">
        <v>111</v>
      </c>
      <c r="B3" s="9" t="s">
        <v>112</v>
      </c>
      <c r="C3" s="9" t="s">
        <v>113</v>
      </c>
      <c r="D3" s="9" t="s">
        <v>114</v>
      </c>
      <c r="E3" s="10" t="s">
        <v>115</v>
      </c>
      <c r="F3" s="10" t="s">
        <v>116</v>
      </c>
      <c r="G3" s="9" t="s">
        <v>117</v>
      </c>
      <c r="H3" s="11" t="s">
        <v>118</v>
      </c>
      <c r="I3" s="70" t="s">
        <v>119</v>
      </c>
      <c r="J3" s="12" t="s">
        <v>69</v>
      </c>
      <c r="K3" s="5" t="s">
        <v>120</v>
      </c>
      <c r="L3" s="12" t="s">
        <v>121</v>
      </c>
      <c r="M3" s="137" t="s">
        <v>122</v>
      </c>
      <c r="N3" s="12" t="s">
        <v>70</v>
      </c>
    </row>
    <row r="4" spans="1:19" ht="12.75">
      <c r="A4" s="67" t="s">
        <v>123</v>
      </c>
      <c r="B4" s="67" t="s">
        <v>124</v>
      </c>
      <c r="C4" s="67" t="s">
        <v>113</v>
      </c>
      <c r="D4" s="67" t="s">
        <v>125</v>
      </c>
      <c r="E4" s="67" t="s">
        <v>126</v>
      </c>
      <c r="F4" s="68" t="s">
        <v>127</v>
      </c>
      <c r="G4" s="67" t="s">
        <v>128</v>
      </c>
      <c r="H4" s="67"/>
      <c r="I4" s="67" t="s">
        <v>129</v>
      </c>
      <c r="J4" s="67" t="s">
        <v>130</v>
      </c>
      <c r="K4" s="66" t="s">
        <v>131</v>
      </c>
      <c r="L4" s="67" t="s">
        <v>132</v>
      </c>
      <c r="M4" s="138" t="s">
        <v>133</v>
      </c>
      <c r="N4" s="66" t="s">
        <v>134</v>
      </c>
    </row>
    <row r="5" spans="1:19" ht="12.75">
      <c r="D5" s="2"/>
      <c r="E5" s="16"/>
      <c r="F5" s="16"/>
      <c r="H5" s="69"/>
      <c r="I5" s="69"/>
      <c r="J5" s="1"/>
      <c r="K5" s="66"/>
      <c r="L5" s="66"/>
      <c r="M5" s="139"/>
      <c r="N5" s="66"/>
    </row>
    <row r="6" spans="1:19" ht="12.75">
      <c r="D6" s="134" t="s">
        <v>135</v>
      </c>
      <c r="E6" s="16"/>
      <c r="F6" s="16"/>
      <c r="H6" s="69"/>
      <c r="I6" s="69"/>
      <c r="J6" s="1"/>
      <c r="K6" s="135">
        <v>13538373901.238503</v>
      </c>
      <c r="L6" s="135">
        <v>12522995858.645618</v>
      </c>
      <c r="M6" s="140"/>
      <c r="N6" s="135">
        <v>29597745.60594571</v>
      </c>
      <c r="Q6" s="4"/>
      <c r="S6" s="148"/>
    </row>
    <row r="7" spans="1:19" ht="12.75">
      <c r="A7" s="119"/>
      <c r="B7" s="119"/>
      <c r="C7" s="119"/>
      <c r="D7" s="119"/>
      <c r="E7" s="83"/>
      <c r="F7" s="83"/>
      <c r="G7" s="119"/>
      <c r="H7" s="120"/>
      <c r="I7" s="120"/>
      <c r="J7" s="83"/>
      <c r="K7" s="83"/>
      <c r="L7" s="83"/>
      <c r="M7" s="141"/>
      <c r="N7" s="83"/>
      <c r="Q7" s="4"/>
      <c r="R7" s="4"/>
    </row>
    <row r="8" spans="1:19" ht="12.75">
      <c r="A8" s="20" t="s">
        <v>136</v>
      </c>
      <c r="B8" s="20" t="s">
        <v>137</v>
      </c>
      <c r="C8" s="20" t="s">
        <v>138</v>
      </c>
      <c r="D8" s="20" t="s">
        <v>2</v>
      </c>
      <c r="E8" s="126" t="s">
        <v>139</v>
      </c>
      <c r="F8" s="126" t="s">
        <v>140</v>
      </c>
      <c r="G8" s="20" t="s">
        <v>141</v>
      </c>
      <c r="H8" s="22">
        <v>0</v>
      </c>
      <c r="I8" s="22">
        <v>0</v>
      </c>
      <c r="J8" s="13">
        <v>0.4</v>
      </c>
      <c r="K8" s="174">
        <v>1914068.21347851</v>
      </c>
      <c r="L8" s="123">
        <v>1770513.0974676218</v>
      </c>
      <c r="M8" s="175">
        <v>0.5</v>
      </c>
      <c r="N8" s="176">
        <v>-6145573.88593785</v>
      </c>
    </row>
    <row r="9" spans="1:19" ht="12.75">
      <c r="A9" s="177" t="s">
        <v>142</v>
      </c>
      <c r="B9" s="20" t="s">
        <v>143</v>
      </c>
      <c r="C9" s="20" t="s">
        <v>138</v>
      </c>
      <c r="D9" s="20" t="s">
        <v>144</v>
      </c>
      <c r="E9" s="127" t="s">
        <v>145</v>
      </c>
      <c r="F9" s="127" t="s">
        <v>146</v>
      </c>
      <c r="G9" s="20" t="s">
        <v>147</v>
      </c>
      <c r="H9" s="22">
        <v>0</v>
      </c>
      <c r="I9" s="22">
        <v>0</v>
      </c>
      <c r="J9" s="13">
        <v>0.4</v>
      </c>
      <c r="K9" s="174">
        <v>3479060.2383264001</v>
      </c>
      <c r="L9" s="123">
        <v>3218130.7204519203</v>
      </c>
      <c r="M9" s="178">
        <v>0.5</v>
      </c>
      <c r="N9" s="176">
        <v>-10782461.4962606</v>
      </c>
      <c r="Q9" s="4"/>
      <c r="R9" s="4"/>
    </row>
    <row r="10" spans="1:19" ht="12.75">
      <c r="A10" s="177" t="s">
        <v>148</v>
      </c>
      <c r="B10" s="20" t="s">
        <v>149</v>
      </c>
      <c r="C10" s="20" t="s">
        <v>138</v>
      </c>
      <c r="D10" s="20" t="s">
        <v>150</v>
      </c>
      <c r="E10" s="127" t="s">
        <v>139</v>
      </c>
      <c r="F10" s="127" t="s">
        <v>140</v>
      </c>
      <c r="G10" s="20" t="s">
        <v>141</v>
      </c>
      <c r="H10" s="22">
        <v>0</v>
      </c>
      <c r="I10" s="22">
        <v>0</v>
      </c>
      <c r="J10" s="13">
        <v>0.4</v>
      </c>
      <c r="K10" s="174">
        <v>3955801.2097585998</v>
      </c>
      <c r="L10" s="123">
        <v>3659116.1190267052</v>
      </c>
      <c r="M10" s="178">
        <v>0.5</v>
      </c>
      <c r="N10" s="176">
        <v>-10109604.105328299</v>
      </c>
      <c r="Q10" s="4"/>
      <c r="R10" s="4"/>
    </row>
    <row r="11" spans="1:19" ht="12.75">
      <c r="A11" s="177" t="s">
        <v>151</v>
      </c>
      <c r="B11" s="20" t="s">
        <v>152</v>
      </c>
      <c r="C11" s="20" t="s">
        <v>138</v>
      </c>
      <c r="D11" s="20" t="s">
        <v>153</v>
      </c>
      <c r="E11" s="127" t="s">
        <v>154</v>
      </c>
      <c r="F11" s="127" t="s">
        <v>155</v>
      </c>
      <c r="G11" s="20" t="s">
        <v>156</v>
      </c>
      <c r="H11" s="22">
        <v>0</v>
      </c>
      <c r="I11" s="22">
        <v>0</v>
      </c>
      <c r="J11" s="13">
        <v>0.4</v>
      </c>
      <c r="K11" s="174">
        <v>4230377.0931251505</v>
      </c>
      <c r="L11" s="123">
        <v>3913098.8111407645</v>
      </c>
      <c r="M11" s="178">
        <v>0.5</v>
      </c>
      <c r="N11" s="176">
        <v>-11844001.9959762</v>
      </c>
      <c r="Q11" s="4"/>
      <c r="R11" s="4"/>
    </row>
    <row r="12" spans="1:19" ht="12.75">
      <c r="A12" s="177" t="s">
        <v>157</v>
      </c>
      <c r="B12" s="20" t="s">
        <v>158</v>
      </c>
      <c r="C12" s="20" t="s">
        <v>138</v>
      </c>
      <c r="D12" s="20" t="s">
        <v>159</v>
      </c>
      <c r="E12" s="127" t="s">
        <v>160</v>
      </c>
      <c r="F12" s="127" t="s">
        <v>161</v>
      </c>
      <c r="G12" s="20" t="s">
        <v>162</v>
      </c>
      <c r="H12" s="22">
        <v>0</v>
      </c>
      <c r="I12" s="22">
        <v>0</v>
      </c>
      <c r="J12" s="13">
        <v>0.4</v>
      </c>
      <c r="K12" s="174">
        <v>3111975.5802531703</v>
      </c>
      <c r="L12" s="123">
        <v>2878577.4117341829</v>
      </c>
      <c r="M12" s="178">
        <v>0.5</v>
      </c>
      <c r="N12" s="176">
        <v>-17012643.605914198</v>
      </c>
      <c r="Q12" s="4"/>
      <c r="R12" s="4"/>
    </row>
    <row r="13" spans="1:19" ht="13.35" customHeight="1">
      <c r="A13" s="177" t="s">
        <v>163</v>
      </c>
      <c r="B13" s="20" t="s">
        <v>164</v>
      </c>
      <c r="C13" s="20" t="s">
        <v>138</v>
      </c>
      <c r="D13" s="20" t="s">
        <v>165</v>
      </c>
      <c r="E13" s="127" t="s">
        <v>166</v>
      </c>
      <c r="F13" s="127" t="s">
        <v>140</v>
      </c>
      <c r="G13" s="20" t="s">
        <v>167</v>
      </c>
      <c r="H13" s="22">
        <v>0</v>
      </c>
      <c r="I13" s="22">
        <v>0</v>
      </c>
      <c r="J13" s="13">
        <v>0.4</v>
      </c>
      <c r="K13" s="174">
        <v>2300824.8892079298</v>
      </c>
      <c r="L13" s="123">
        <v>2128263.0225173351</v>
      </c>
      <c r="M13" s="178">
        <v>0.5</v>
      </c>
      <c r="N13" s="176">
        <v>-8108337.8243764397</v>
      </c>
      <c r="Q13" s="4"/>
      <c r="R13" s="4"/>
    </row>
    <row r="14" spans="1:19" ht="12.75">
      <c r="A14" s="177" t="s">
        <v>168</v>
      </c>
      <c r="B14" s="20" t="s">
        <v>169</v>
      </c>
      <c r="C14" s="20" t="s">
        <v>170</v>
      </c>
      <c r="D14" s="20" t="s">
        <v>171</v>
      </c>
      <c r="E14" s="127" t="s">
        <v>172</v>
      </c>
      <c r="F14" s="127" t="s">
        <v>140</v>
      </c>
      <c r="G14" s="20" t="s">
        <v>173</v>
      </c>
      <c r="H14" s="22">
        <v>0</v>
      </c>
      <c r="I14" s="22">
        <v>0</v>
      </c>
      <c r="J14" s="13">
        <v>0.3</v>
      </c>
      <c r="K14" s="174">
        <v>62814314.898774594</v>
      </c>
      <c r="L14" s="123">
        <v>58103241.281366505</v>
      </c>
      <c r="M14" s="178">
        <v>0</v>
      </c>
      <c r="N14" s="176">
        <v>38575266.823258601</v>
      </c>
      <c r="Q14" s="4"/>
      <c r="R14" s="4"/>
    </row>
    <row r="15" spans="1:19" ht="12.75">
      <c r="A15" s="177" t="s">
        <v>174</v>
      </c>
      <c r="B15" s="20" t="s">
        <v>175</v>
      </c>
      <c r="C15" s="20" t="s">
        <v>170</v>
      </c>
      <c r="D15" s="20" t="s">
        <v>176</v>
      </c>
      <c r="E15" s="127" t="s">
        <v>172</v>
      </c>
      <c r="F15" s="127" t="s">
        <v>140</v>
      </c>
      <c r="G15" s="20" t="s">
        <v>177</v>
      </c>
      <c r="H15" s="22">
        <v>0</v>
      </c>
      <c r="I15" s="22">
        <v>0</v>
      </c>
      <c r="J15" s="13">
        <v>0.3</v>
      </c>
      <c r="K15" s="174">
        <v>63492705.514150597</v>
      </c>
      <c r="L15" s="123">
        <v>58730752.600589305</v>
      </c>
      <c r="M15" s="178">
        <v>0</v>
      </c>
      <c r="N15" s="176">
        <v>22782907.720968902</v>
      </c>
      <c r="Q15" s="4"/>
      <c r="R15" s="4"/>
    </row>
    <row r="16" spans="1:19" ht="12.75">
      <c r="A16" s="177" t="s">
        <v>178</v>
      </c>
      <c r="B16" s="20" t="s">
        <v>179</v>
      </c>
      <c r="C16" s="20" t="s">
        <v>180</v>
      </c>
      <c r="D16" s="20" t="s">
        <v>181</v>
      </c>
      <c r="E16" s="127" t="s">
        <v>140</v>
      </c>
      <c r="F16" s="127" t="s">
        <v>182</v>
      </c>
      <c r="G16" s="20" t="s">
        <v>183</v>
      </c>
      <c r="H16" s="22">
        <v>0</v>
      </c>
      <c r="I16" s="22">
        <v>0</v>
      </c>
      <c r="J16" s="13">
        <v>0.49</v>
      </c>
      <c r="K16" s="174">
        <v>61535361.766093999</v>
      </c>
      <c r="L16" s="123">
        <v>56920209.633636951</v>
      </c>
      <c r="M16" s="178">
        <v>0</v>
      </c>
      <c r="N16" s="176">
        <v>33733578.724345297</v>
      </c>
      <c r="Q16" s="4"/>
      <c r="R16" s="4"/>
    </row>
    <row r="17" spans="1:18" ht="12.75">
      <c r="A17" s="177" t="s">
        <v>184</v>
      </c>
      <c r="B17" s="20" t="s">
        <v>185</v>
      </c>
      <c r="C17" s="20" t="s">
        <v>138</v>
      </c>
      <c r="D17" s="20" t="s">
        <v>186</v>
      </c>
      <c r="E17" s="127" t="s">
        <v>187</v>
      </c>
      <c r="F17" s="127" t="s">
        <v>188</v>
      </c>
      <c r="G17" s="20" t="s">
        <v>189</v>
      </c>
      <c r="H17" s="22">
        <v>0</v>
      </c>
      <c r="I17" s="22">
        <v>0</v>
      </c>
      <c r="J17" s="13">
        <v>0.4</v>
      </c>
      <c r="K17" s="174">
        <v>6199444.96938885</v>
      </c>
      <c r="L17" s="123">
        <v>5734486.5966846868</v>
      </c>
      <c r="M17" s="178">
        <v>0.5</v>
      </c>
      <c r="N17" s="176">
        <v>-29526086.810647398</v>
      </c>
      <c r="Q17" s="4"/>
      <c r="R17" s="4"/>
    </row>
    <row r="18" spans="1:18" ht="12.75">
      <c r="A18" s="177" t="s">
        <v>190</v>
      </c>
      <c r="B18" s="20" t="s">
        <v>191</v>
      </c>
      <c r="C18" s="20" t="s">
        <v>138</v>
      </c>
      <c r="D18" s="20" t="s">
        <v>192</v>
      </c>
      <c r="E18" s="127" t="s">
        <v>193</v>
      </c>
      <c r="F18" s="127" t="s">
        <v>194</v>
      </c>
      <c r="G18" s="20" t="s">
        <v>183</v>
      </c>
      <c r="H18" s="22">
        <v>0</v>
      </c>
      <c r="I18" s="22">
        <v>0</v>
      </c>
      <c r="J18" s="13">
        <v>0.4</v>
      </c>
      <c r="K18" s="174">
        <v>3325903.11259731</v>
      </c>
      <c r="L18" s="123">
        <v>3076460.3791525117</v>
      </c>
      <c r="M18" s="178">
        <v>0.5</v>
      </c>
      <c r="N18" s="176">
        <v>-31912511.160303399</v>
      </c>
      <c r="Q18" s="4"/>
      <c r="R18" s="4"/>
    </row>
    <row r="19" spans="1:18" ht="12.75">
      <c r="A19" s="177" t="s">
        <v>195</v>
      </c>
      <c r="B19" s="20" t="s">
        <v>196</v>
      </c>
      <c r="C19" s="20" t="s">
        <v>138</v>
      </c>
      <c r="D19" s="20" t="s">
        <v>197</v>
      </c>
      <c r="E19" s="127" t="s">
        <v>154</v>
      </c>
      <c r="F19" s="127" t="s">
        <v>155</v>
      </c>
      <c r="G19" s="20" t="s">
        <v>156</v>
      </c>
      <c r="H19" s="22">
        <v>0</v>
      </c>
      <c r="I19" s="22">
        <v>0</v>
      </c>
      <c r="J19" s="13">
        <v>0.4</v>
      </c>
      <c r="K19" s="174">
        <v>4398699.84630909</v>
      </c>
      <c r="L19" s="123">
        <v>4068797.3578359084</v>
      </c>
      <c r="M19" s="178">
        <v>0.5</v>
      </c>
      <c r="N19" s="176">
        <v>-14325345.5722182</v>
      </c>
      <c r="Q19" s="4"/>
      <c r="R19" s="4"/>
    </row>
    <row r="20" spans="1:18" ht="12.75">
      <c r="A20" s="177" t="s">
        <v>198</v>
      </c>
      <c r="B20" s="20" t="s">
        <v>199</v>
      </c>
      <c r="C20" s="20" t="s">
        <v>200</v>
      </c>
      <c r="D20" s="20" t="s">
        <v>201</v>
      </c>
      <c r="E20" s="127" t="s">
        <v>202</v>
      </c>
      <c r="F20" s="127" t="s">
        <v>203</v>
      </c>
      <c r="G20" s="20" t="s">
        <v>183</v>
      </c>
      <c r="H20" s="22">
        <v>0</v>
      </c>
      <c r="I20" s="22" t="s">
        <v>129</v>
      </c>
      <c r="J20" s="13">
        <v>0.49</v>
      </c>
      <c r="K20" s="174">
        <v>25628079.650708798</v>
      </c>
      <c r="L20" s="123">
        <v>23705973.676905639</v>
      </c>
      <c r="M20" s="178">
        <v>0</v>
      </c>
      <c r="N20" s="176">
        <v>-10530037.4394456</v>
      </c>
      <c r="Q20" s="4"/>
      <c r="R20" s="4"/>
    </row>
    <row r="21" spans="1:18" ht="12.75">
      <c r="A21" s="177" t="s">
        <v>204</v>
      </c>
      <c r="B21" s="20" t="s">
        <v>205</v>
      </c>
      <c r="C21" s="20" t="s">
        <v>200</v>
      </c>
      <c r="D21" s="20" t="s">
        <v>206</v>
      </c>
      <c r="E21" s="127" t="s">
        <v>140</v>
      </c>
      <c r="F21" s="127" t="s">
        <v>207</v>
      </c>
      <c r="G21" s="20" t="s">
        <v>183</v>
      </c>
      <c r="H21" s="22">
        <v>0</v>
      </c>
      <c r="I21" s="22">
        <v>0</v>
      </c>
      <c r="J21" s="13">
        <v>0.49</v>
      </c>
      <c r="K21" s="174">
        <v>34996189.818530902</v>
      </c>
      <c r="L21" s="123">
        <v>32371475.582141086</v>
      </c>
      <c r="M21" s="178">
        <v>4.9448853354925E-2</v>
      </c>
      <c r="N21" s="176">
        <v>-1820545.33775005</v>
      </c>
      <c r="Q21" s="4"/>
      <c r="R21" s="4"/>
    </row>
    <row r="22" spans="1:18" ht="12.75">
      <c r="A22" s="177" t="s">
        <v>208</v>
      </c>
      <c r="B22" s="20" t="s">
        <v>209</v>
      </c>
      <c r="C22" s="20" t="s">
        <v>170</v>
      </c>
      <c r="D22" s="20" t="s">
        <v>210</v>
      </c>
      <c r="E22" s="127" t="s">
        <v>172</v>
      </c>
      <c r="F22" s="127" t="s">
        <v>140</v>
      </c>
      <c r="G22" s="20" t="s">
        <v>183</v>
      </c>
      <c r="H22" s="22">
        <v>0</v>
      </c>
      <c r="I22" s="22">
        <v>0</v>
      </c>
      <c r="J22" s="13">
        <v>0.3</v>
      </c>
      <c r="K22" s="174">
        <v>39912174.863026597</v>
      </c>
      <c r="L22" s="123">
        <v>36918761.748299606</v>
      </c>
      <c r="M22" s="178">
        <v>0</v>
      </c>
      <c r="N22" s="176">
        <v>15000748.553438799</v>
      </c>
      <c r="Q22" s="4"/>
      <c r="R22" s="4"/>
    </row>
    <row r="23" spans="1:18" ht="13.35" customHeight="1">
      <c r="A23" s="177" t="s">
        <v>211</v>
      </c>
      <c r="B23" s="20" t="s">
        <v>212</v>
      </c>
      <c r="C23" s="20" t="s">
        <v>180</v>
      </c>
      <c r="D23" s="20" t="s">
        <v>213</v>
      </c>
      <c r="E23" s="127" t="s">
        <v>140</v>
      </c>
      <c r="F23" s="127" t="s">
        <v>214</v>
      </c>
      <c r="G23" s="20" t="s">
        <v>183</v>
      </c>
      <c r="H23" s="22">
        <v>0</v>
      </c>
      <c r="I23" s="22" t="s">
        <v>129</v>
      </c>
      <c r="J23" s="13">
        <v>0.49</v>
      </c>
      <c r="K23" s="174">
        <v>388386150.44903499</v>
      </c>
      <c r="L23" s="123">
        <v>359257189.16535741</v>
      </c>
      <c r="M23" s="178">
        <v>0</v>
      </c>
      <c r="N23" s="176">
        <v>164138920.100546</v>
      </c>
      <c r="Q23" s="4"/>
      <c r="R23" s="4"/>
    </row>
    <row r="24" spans="1:18" ht="12.75">
      <c r="A24" s="177" t="s">
        <v>215</v>
      </c>
      <c r="B24" s="20" t="s">
        <v>216</v>
      </c>
      <c r="C24" s="20" t="s">
        <v>138</v>
      </c>
      <c r="D24" s="20" t="s">
        <v>217</v>
      </c>
      <c r="E24" s="127" t="s">
        <v>218</v>
      </c>
      <c r="F24" s="127" t="s">
        <v>219</v>
      </c>
      <c r="G24" s="20" t="s">
        <v>220</v>
      </c>
      <c r="H24" s="22">
        <v>0</v>
      </c>
      <c r="I24" s="22">
        <v>0</v>
      </c>
      <c r="J24" s="13">
        <v>0.4</v>
      </c>
      <c r="K24" s="174">
        <v>2437958.3933666199</v>
      </c>
      <c r="L24" s="123">
        <v>2255111.5138641237</v>
      </c>
      <c r="M24" s="178">
        <v>0.5</v>
      </c>
      <c r="N24" s="176">
        <v>-14711344.5559767</v>
      </c>
      <c r="Q24" s="4"/>
      <c r="R24" s="4"/>
    </row>
    <row r="25" spans="1:18" ht="12.75">
      <c r="A25" s="177" t="s">
        <v>221</v>
      </c>
      <c r="B25" s="20" t="s">
        <v>222</v>
      </c>
      <c r="C25" s="20" t="s">
        <v>200</v>
      </c>
      <c r="D25" s="20" t="s">
        <v>223</v>
      </c>
      <c r="E25" s="127" t="s">
        <v>140</v>
      </c>
      <c r="F25" s="127" t="s">
        <v>224</v>
      </c>
      <c r="G25" s="20" t="s">
        <v>183</v>
      </c>
      <c r="H25" s="22">
        <v>0</v>
      </c>
      <c r="I25" s="22">
        <v>0</v>
      </c>
      <c r="J25" s="13">
        <v>0.49</v>
      </c>
      <c r="K25" s="174">
        <v>48013581.146458104</v>
      </c>
      <c r="L25" s="123">
        <v>44412562.560473748</v>
      </c>
      <c r="M25" s="178">
        <v>0</v>
      </c>
      <c r="N25" s="176">
        <v>26188435.9753947</v>
      </c>
      <c r="Q25" s="4"/>
      <c r="R25" s="4"/>
    </row>
    <row r="26" spans="1:18" ht="13.35" customHeight="1">
      <c r="A26" s="177" t="s">
        <v>225</v>
      </c>
      <c r="B26" s="20" t="s">
        <v>226</v>
      </c>
      <c r="C26" s="20" t="s">
        <v>200</v>
      </c>
      <c r="D26" s="20" t="s">
        <v>227</v>
      </c>
      <c r="E26" s="127" t="s">
        <v>140</v>
      </c>
      <c r="F26" s="127" t="s">
        <v>224</v>
      </c>
      <c r="G26" s="20" t="s">
        <v>183</v>
      </c>
      <c r="H26" s="22">
        <v>0</v>
      </c>
      <c r="I26" s="22">
        <v>0</v>
      </c>
      <c r="J26" s="13">
        <v>0.49</v>
      </c>
      <c r="K26" s="174">
        <v>52066314.546002097</v>
      </c>
      <c r="L26" s="123">
        <v>48161340.955051944</v>
      </c>
      <c r="M26" s="178">
        <v>0</v>
      </c>
      <c r="N26" s="176">
        <v>28272874.6391083</v>
      </c>
      <c r="Q26" s="4"/>
      <c r="R26" s="4"/>
    </row>
    <row r="27" spans="1:18" ht="12.75">
      <c r="A27" s="177" t="s">
        <v>228</v>
      </c>
      <c r="B27" s="20" t="s">
        <v>229</v>
      </c>
      <c r="C27" s="20" t="s">
        <v>138</v>
      </c>
      <c r="D27" s="20" t="s">
        <v>230</v>
      </c>
      <c r="E27" s="127" t="s">
        <v>145</v>
      </c>
      <c r="F27" s="127" t="s">
        <v>146</v>
      </c>
      <c r="G27" s="20" t="s">
        <v>147</v>
      </c>
      <c r="H27" s="22">
        <v>0</v>
      </c>
      <c r="I27" s="22">
        <v>0</v>
      </c>
      <c r="J27" s="13">
        <v>0.4</v>
      </c>
      <c r="K27" s="174">
        <v>3184992.3850226598</v>
      </c>
      <c r="L27" s="123">
        <v>2946117.9561459604</v>
      </c>
      <c r="M27" s="178">
        <v>0.5</v>
      </c>
      <c r="N27" s="176">
        <v>-7083461.1909638997</v>
      </c>
      <c r="Q27" s="4"/>
      <c r="R27" s="4"/>
    </row>
    <row r="28" spans="1:18" ht="13.35" customHeight="1">
      <c r="A28" s="177" t="s">
        <v>231</v>
      </c>
      <c r="B28" s="20" t="s">
        <v>232</v>
      </c>
      <c r="C28" s="20" t="s">
        <v>180</v>
      </c>
      <c r="D28" s="20" t="s">
        <v>233</v>
      </c>
      <c r="E28" s="127" t="s">
        <v>140</v>
      </c>
      <c r="F28" s="127" t="s">
        <v>234</v>
      </c>
      <c r="G28" s="20" t="s">
        <v>183</v>
      </c>
      <c r="H28" s="22">
        <v>0</v>
      </c>
      <c r="I28" s="22" t="s">
        <v>129</v>
      </c>
      <c r="J28" s="13">
        <v>0.49</v>
      </c>
      <c r="K28" s="174">
        <v>73729821.192515001</v>
      </c>
      <c r="L28" s="123">
        <v>68200084.603076383</v>
      </c>
      <c r="M28" s="178">
        <v>0</v>
      </c>
      <c r="N28" s="176">
        <v>28387446.3063136</v>
      </c>
      <c r="Q28" s="4"/>
      <c r="R28" s="4"/>
    </row>
    <row r="29" spans="1:18" ht="13.35" customHeight="1">
      <c r="A29" s="177" t="s">
        <v>235</v>
      </c>
      <c r="B29" s="20" t="s">
        <v>236</v>
      </c>
      <c r="C29" s="20" t="s">
        <v>138</v>
      </c>
      <c r="D29" s="20" t="s">
        <v>237</v>
      </c>
      <c r="E29" s="127" t="s">
        <v>238</v>
      </c>
      <c r="F29" s="127" t="s">
        <v>140</v>
      </c>
      <c r="G29" s="20" t="s">
        <v>239</v>
      </c>
      <c r="H29" s="22">
        <v>0</v>
      </c>
      <c r="I29" s="22">
        <v>0</v>
      </c>
      <c r="J29" s="13">
        <v>0.4</v>
      </c>
      <c r="K29" s="174">
        <v>2919501.2188651599</v>
      </c>
      <c r="L29" s="123">
        <v>2700538.6274502729</v>
      </c>
      <c r="M29" s="178">
        <v>0.5</v>
      </c>
      <c r="N29" s="176">
        <v>-5414509.6743319295</v>
      </c>
      <c r="Q29" s="4"/>
      <c r="R29" s="4"/>
    </row>
    <row r="30" spans="1:18" ht="13.35" customHeight="1">
      <c r="A30" s="177" t="s">
        <v>240</v>
      </c>
      <c r="B30" s="20" t="s">
        <v>241</v>
      </c>
      <c r="C30" s="20" t="s">
        <v>200</v>
      </c>
      <c r="D30" s="20" t="s">
        <v>242</v>
      </c>
      <c r="E30" s="127" t="s">
        <v>140</v>
      </c>
      <c r="F30" s="127" t="s">
        <v>243</v>
      </c>
      <c r="G30" s="20" t="s">
        <v>183</v>
      </c>
      <c r="H30" s="22">
        <v>0</v>
      </c>
      <c r="I30" s="22">
        <v>0</v>
      </c>
      <c r="J30" s="13">
        <v>0.49</v>
      </c>
      <c r="K30" s="174">
        <v>59422061.944295302</v>
      </c>
      <c r="L30" s="123">
        <v>54965407.298473157</v>
      </c>
      <c r="M30" s="178">
        <v>0.27154162183684899</v>
      </c>
      <c r="N30" s="176">
        <v>-22150288.275811099</v>
      </c>
      <c r="Q30" s="4"/>
      <c r="R30" s="4"/>
    </row>
    <row r="31" spans="1:18" ht="13.35" customHeight="1">
      <c r="A31" s="177" t="s">
        <v>244</v>
      </c>
      <c r="B31" s="20" t="s">
        <v>245</v>
      </c>
      <c r="C31" s="20" t="s">
        <v>200</v>
      </c>
      <c r="D31" s="20" t="s">
        <v>246</v>
      </c>
      <c r="E31" s="127" t="s">
        <v>140</v>
      </c>
      <c r="F31" s="127" t="s">
        <v>247</v>
      </c>
      <c r="G31" s="20" t="s">
        <v>183</v>
      </c>
      <c r="H31" s="22">
        <v>0</v>
      </c>
      <c r="I31" s="22">
        <v>0</v>
      </c>
      <c r="J31" s="13">
        <v>0.49</v>
      </c>
      <c r="K31" s="174">
        <v>18399940.335036099</v>
      </c>
      <c r="L31" s="123">
        <v>17019944.809908394</v>
      </c>
      <c r="M31" s="178">
        <v>0.19590305386993301</v>
      </c>
      <c r="N31" s="176">
        <v>-4482798.3988824496</v>
      </c>
      <c r="Q31" s="4"/>
      <c r="R31" s="4"/>
    </row>
    <row r="32" spans="1:18" ht="12.75">
      <c r="A32" s="177" t="s">
        <v>248</v>
      </c>
      <c r="B32" s="20" t="s">
        <v>249</v>
      </c>
      <c r="C32" s="20" t="s">
        <v>180</v>
      </c>
      <c r="D32" s="20" t="s">
        <v>250</v>
      </c>
      <c r="E32" s="127" t="s">
        <v>140</v>
      </c>
      <c r="F32" s="127" t="s">
        <v>251</v>
      </c>
      <c r="G32" s="20" t="s">
        <v>252</v>
      </c>
      <c r="H32" s="22">
        <v>0</v>
      </c>
      <c r="I32" s="22">
        <v>0</v>
      </c>
      <c r="J32" s="13">
        <v>0.49</v>
      </c>
      <c r="K32" s="174">
        <v>150025757.091831</v>
      </c>
      <c r="L32" s="123">
        <v>138773825.30994368</v>
      </c>
      <c r="M32" s="178">
        <v>0</v>
      </c>
      <c r="N32" s="176">
        <v>78579011.876615599</v>
      </c>
      <c r="Q32" s="4"/>
      <c r="R32" s="4"/>
    </row>
    <row r="33" spans="1:18" ht="12.75">
      <c r="A33" s="177" t="s">
        <v>253</v>
      </c>
      <c r="B33" s="20" t="s">
        <v>254</v>
      </c>
      <c r="C33" s="20" t="s">
        <v>138</v>
      </c>
      <c r="D33" s="20" t="s">
        <v>255</v>
      </c>
      <c r="E33" s="127" t="s">
        <v>187</v>
      </c>
      <c r="F33" s="127" t="s">
        <v>188</v>
      </c>
      <c r="G33" s="20" t="s">
        <v>189</v>
      </c>
      <c r="H33" s="22">
        <v>0</v>
      </c>
      <c r="I33" s="22">
        <v>0</v>
      </c>
      <c r="J33" s="13">
        <v>0.4</v>
      </c>
      <c r="K33" s="174">
        <v>3771580.3915431998</v>
      </c>
      <c r="L33" s="123">
        <v>3488711.86217746</v>
      </c>
      <c r="M33" s="178">
        <v>0.5</v>
      </c>
      <c r="N33" s="176">
        <v>-17065398.223888598</v>
      </c>
      <c r="Q33" s="4"/>
      <c r="R33" s="4"/>
    </row>
    <row r="34" spans="1:18" ht="13.35" customHeight="1">
      <c r="A34" s="177" t="s">
        <v>256</v>
      </c>
      <c r="B34" s="20" t="s">
        <v>257</v>
      </c>
      <c r="C34" s="20" t="s">
        <v>138</v>
      </c>
      <c r="D34" s="20" t="s">
        <v>258</v>
      </c>
      <c r="E34" s="127" t="s">
        <v>259</v>
      </c>
      <c r="F34" s="127" t="s">
        <v>140</v>
      </c>
      <c r="G34" s="20" t="s">
        <v>260</v>
      </c>
      <c r="H34" s="22">
        <v>0</v>
      </c>
      <c r="I34" s="22">
        <v>0</v>
      </c>
      <c r="J34" s="13">
        <v>0.4</v>
      </c>
      <c r="K34" s="174">
        <v>4267459.9194503501</v>
      </c>
      <c r="L34" s="123">
        <v>3947400.4254915742</v>
      </c>
      <c r="M34" s="178">
        <v>0.5</v>
      </c>
      <c r="N34" s="176">
        <v>-10255782.7711848</v>
      </c>
      <c r="Q34" s="4"/>
      <c r="R34" s="4"/>
    </row>
    <row r="35" spans="1:18" ht="13.35" customHeight="1">
      <c r="A35" s="177" t="s">
        <v>261</v>
      </c>
      <c r="B35" s="20" t="s">
        <v>262</v>
      </c>
      <c r="C35" s="20" t="s">
        <v>170</v>
      </c>
      <c r="D35" s="20" t="s">
        <v>263</v>
      </c>
      <c r="E35" s="127" t="s">
        <v>172</v>
      </c>
      <c r="F35" s="127" t="s">
        <v>140</v>
      </c>
      <c r="G35" s="20" t="s">
        <v>177</v>
      </c>
      <c r="H35" s="22">
        <v>0</v>
      </c>
      <c r="I35" s="22">
        <v>0</v>
      </c>
      <c r="J35" s="13">
        <v>0.3</v>
      </c>
      <c r="K35" s="174">
        <v>95853407.042682797</v>
      </c>
      <c r="L35" s="123">
        <v>88664401.514481589</v>
      </c>
      <c r="M35" s="178">
        <v>0</v>
      </c>
      <c r="N35" s="176">
        <v>52564015.740186594</v>
      </c>
      <c r="Q35" s="4"/>
      <c r="R35" s="4"/>
    </row>
    <row r="36" spans="1:18" ht="13.35" customHeight="1">
      <c r="A36" s="177" t="s">
        <v>264</v>
      </c>
      <c r="B36" s="20" t="s">
        <v>265</v>
      </c>
      <c r="C36" s="20" t="s">
        <v>138</v>
      </c>
      <c r="D36" s="20" t="s">
        <v>266</v>
      </c>
      <c r="E36" s="127" t="s">
        <v>187</v>
      </c>
      <c r="F36" s="127" t="s">
        <v>188</v>
      </c>
      <c r="G36" s="20" t="s">
        <v>183</v>
      </c>
      <c r="H36" s="22">
        <v>0</v>
      </c>
      <c r="I36" s="22">
        <v>0</v>
      </c>
      <c r="J36" s="13">
        <v>0.4</v>
      </c>
      <c r="K36" s="174">
        <v>1788798.10631623</v>
      </c>
      <c r="L36" s="123">
        <v>1654638.2483425129</v>
      </c>
      <c r="M36" s="178">
        <v>0.5</v>
      </c>
      <c r="N36" s="176">
        <v>-11370619.8794617</v>
      </c>
      <c r="Q36" s="4"/>
      <c r="R36" s="4"/>
    </row>
    <row r="37" spans="1:18" ht="12.75">
      <c r="A37" s="177" t="s">
        <v>267</v>
      </c>
      <c r="B37" s="20" t="s">
        <v>268</v>
      </c>
      <c r="C37" s="20" t="s">
        <v>200</v>
      </c>
      <c r="D37" s="20" t="s">
        <v>269</v>
      </c>
      <c r="E37" s="127" t="s">
        <v>140</v>
      </c>
      <c r="F37" s="127" t="s">
        <v>270</v>
      </c>
      <c r="G37" s="20" t="s">
        <v>183</v>
      </c>
      <c r="H37" s="22">
        <v>0</v>
      </c>
      <c r="I37" s="22">
        <v>0</v>
      </c>
      <c r="J37" s="13">
        <v>0.49</v>
      </c>
      <c r="K37" s="174">
        <v>63998200.029107206</v>
      </c>
      <c r="L37" s="123">
        <v>59198335.026924171</v>
      </c>
      <c r="M37" s="178">
        <v>0</v>
      </c>
      <c r="N37" s="176">
        <v>1648384.61702579</v>
      </c>
      <c r="Q37" s="4"/>
      <c r="R37" s="4"/>
    </row>
    <row r="38" spans="1:18" ht="13.35" customHeight="1">
      <c r="A38" s="177" t="s">
        <v>271</v>
      </c>
      <c r="B38" s="20" t="s">
        <v>272</v>
      </c>
      <c r="C38" s="20" t="s">
        <v>200</v>
      </c>
      <c r="D38" s="20" t="s">
        <v>273</v>
      </c>
      <c r="E38" s="127" t="s">
        <v>202</v>
      </c>
      <c r="F38" s="127" t="s">
        <v>203</v>
      </c>
      <c r="G38" s="20" t="s">
        <v>183</v>
      </c>
      <c r="H38" s="22">
        <v>0</v>
      </c>
      <c r="I38" s="22" t="s">
        <v>129</v>
      </c>
      <c r="J38" s="13">
        <v>0.49</v>
      </c>
      <c r="K38" s="174">
        <v>110830390.176753</v>
      </c>
      <c r="L38" s="123">
        <v>102518110.91349652</v>
      </c>
      <c r="M38" s="178">
        <v>0</v>
      </c>
      <c r="N38" s="176">
        <v>-8604423.1058507096</v>
      </c>
      <c r="Q38" s="4"/>
      <c r="R38" s="4"/>
    </row>
    <row r="39" spans="1:18" ht="13.35" customHeight="1">
      <c r="A39" s="177" t="s">
        <v>274</v>
      </c>
      <c r="B39" s="20" t="s">
        <v>275</v>
      </c>
      <c r="C39" s="20" t="s">
        <v>138</v>
      </c>
      <c r="D39" s="20" t="s">
        <v>276</v>
      </c>
      <c r="E39" s="127" t="s">
        <v>259</v>
      </c>
      <c r="F39" s="127" t="s">
        <v>140</v>
      </c>
      <c r="G39" s="20" t="s">
        <v>260</v>
      </c>
      <c r="H39" s="22">
        <v>0</v>
      </c>
      <c r="I39" s="22">
        <v>0</v>
      </c>
      <c r="J39" s="13">
        <v>0.4</v>
      </c>
      <c r="K39" s="174">
        <v>3105696.6861633002</v>
      </c>
      <c r="L39" s="123">
        <v>2872769.434701053</v>
      </c>
      <c r="M39" s="178">
        <v>0.5</v>
      </c>
      <c r="N39" s="176">
        <v>-10056223.182341401</v>
      </c>
      <c r="Q39" s="4"/>
      <c r="R39" s="4"/>
    </row>
    <row r="40" spans="1:18" ht="12.75">
      <c r="A40" s="177" t="s">
        <v>277</v>
      </c>
      <c r="B40" s="20" t="s">
        <v>278</v>
      </c>
      <c r="C40" s="20" t="s">
        <v>170</v>
      </c>
      <c r="D40" s="20" t="s">
        <v>279</v>
      </c>
      <c r="E40" s="127" t="s">
        <v>172</v>
      </c>
      <c r="F40" s="127" t="s">
        <v>140</v>
      </c>
      <c r="G40" s="20" t="s">
        <v>183</v>
      </c>
      <c r="H40" s="22">
        <v>0</v>
      </c>
      <c r="I40" s="22">
        <v>0</v>
      </c>
      <c r="J40" s="13">
        <v>0.3</v>
      </c>
      <c r="K40" s="174">
        <v>41667504.039051101</v>
      </c>
      <c r="L40" s="123">
        <v>38542441.236122273</v>
      </c>
      <c r="M40" s="178">
        <v>0</v>
      </c>
      <c r="N40" s="176">
        <v>11445354.6357034</v>
      </c>
      <c r="Q40" s="4"/>
      <c r="R40" s="4"/>
    </row>
    <row r="41" spans="1:18" ht="13.35" customHeight="1">
      <c r="A41" s="177" t="s">
        <v>280</v>
      </c>
      <c r="B41" s="20" t="s">
        <v>281</v>
      </c>
      <c r="C41" s="20" t="s">
        <v>138</v>
      </c>
      <c r="D41" s="20" t="s">
        <v>282</v>
      </c>
      <c r="E41" s="127" t="s">
        <v>283</v>
      </c>
      <c r="F41" s="127" t="s">
        <v>284</v>
      </c>
      <c r="G41" s="20" t="s">
        <v>285</v>
      </c>
      <c r="H41" s="22">
        <v>0</v>
      </c>
      <c r="I41" s="22">
        <v>0</v>
      </c>
      <c r="J41" s="13">
        <v>0.4</v>
      </c>
      <c r="K41" s="174">
        <v>1881919.33156249</v>
      </c>
      <c r="L41" s="123">
        <v>1740775.3816953034</v>
      </c>
      <c r="M41" s="178">
        <v>0.5</v>
      </c>
      <c r="N41" s="176">
        <v>-9761206.33359541</v>
      </c>
      <c r="Q41" s="4"/>
      <c r="R41" s="4"/>
    </row>
    <row r="42" spans="1:18" ht="13.35" customHeight="1">
      <c r="A42" s="177" t="s">
        <v>286</v>
      </c>
      <c r="B42" s="20" t="s">
        <v>287</v>
      </c>
      <c r="C42" s="20" t="s">
        <v>138</v>
      </c>
      <c r="D42" s="20" t="s">
        <v>288</v>
      </c>
      <c r="E42" s="127" t="s">
        <v>289</v>
      </c>
      <c r="F42" s="127" t="s">
        <v>140</v>
      </c>
      <c r="G42" s="20" t="s">
        <v>183</v>
      </c>
      <c r="H42" s="22">
        <v>0</v>
      </c>
      <c r="I42" s="22">
        <v>0</v>
      </c>
      <c r="J42" s="13">
        <v>0.4</v>
      </c>
      <c r="K42" s="174">
        <v>2560397.0408857698</v>
      </c>
      <c r="L42" s="123">
        <v>2368367.2628193372</v>
      </c>
      <c r="M42" s="178">
        <v>0.5</v>
      </c>
      <c r="N42" s="176">
        <v>-16407432.558383001</v>
      </c>
      <c r="Q42" s="4"/>
      <c r="R42" s="4"/>
    </row>
    <row r="43" spans="1:18" ht="13.35" customHeight="1">
      <c r="A43" s="177" t="s">
        <v>290</v>
      </c>
      <c r="B43" s="20" t="s">
        <v>291</v>
      </c>
      <c r="C43" s="20" t="s">
        <v>138</v>
      </c>
      <c r="D43" s="20" t="s">
        <v>292</v>
      </c>
      <c r="E43" s="127" t="s">
        <v>154</v>
      </c>
      <c r="F43" s="127" t="s">
        <v>155</v>
      </c>
      <c r="G43" s="20" t="s">
        <v>156</v>
      </c>
      <c r="H43" s="22">
        <v>0</v>
      </c>
      <c r="I43" s="22">
        <v>0</v>
      </c>
      <c r="J43" s="13">
        <v>0.4</v>
      </c>
      <c r="K43" s="174">
        <v>3138120.4992883396</v>
      </c>
      <c r="L43" s="123">
        <v>2902761.4618417141</v>
      </c>
      <c r="M43" s="178">
        <v>0.5</v>
      </c>
      <c r="N43" s="176">
        <v>-8296256.5312940199</v>
      </c>
      <c r="Q43" s="4"/>
      <c r="R43" s="4"/>
    </row>
    <row r="44" spans="1:18" ht="13.35" customHeight="1">
      <c r="A44" s="177" t="s">
        <v>293</v>
      </c>
      <c r="B44" s="20" t="s">
        <v>294</v>
      </c>
      <c r="C44" s="20" t="s">
        <v>200</v>
      </c>
      <c r="D44" s="20" t="s">
        <v>295</v>
      </c>
      <c r="E44" s="127" t="s">
        <v>140</v>
      </c>
      <c r="F44" s="127" t="s">
        <v>296</v>
      </c>
      <c r="G44" s="20" t="s">
        <v>183</v>
      </c>
      <c r="H44" s="22">
        <v>0</v>
      </c>
      <c r="I44" s="22">
        <v>0</v>
      </c>
      <c r="J44" s="13">
        <v>0.49</v>
      </c>
      <c r="K44" s="174">
        <v>59039155.521158002</v>
      </c>
      <c r="L44" s="123">
        <v>54611218.857071154</v>
      </c>
      <c r="M44" s="178">
        <v>0.43853810643966701</v>
      </c>
      <c r="N44" s="176">
        <v>-46113404.605015196</v>
      </c>
      <c r="Q44" s="4"/>
      <c r="R44" s="4"/>
    </row>
    <row r="45" spans="1:18" ht="13.35" customHeight="1">
      <c r="A45" s="177" t="s">
        <v>297</v>
      </c>
      <c r="B45" s="20" t="s">
        <v>298</v>
      </c>
      <c r="C45" s="20" t="s">
        <v>138</v>
      </c>
      <c r="D45" s="20" t="s">
        <v>299</v>
      </c>
      <c r="E45" s="127" t="s">
        <v>300</v>
      </c>
      <c r="F45" s="127" t="s">
        <v>224</v>
      </c>
      <c r="G45" s="20" t="s">
        <v>301</v>
      </c>
      <c r="H45" s="22">
        <v>0</v>
      </c>
      <c r="I45" s="22">
        <v>0</v>
      </c>
      <c r="J45" s="13">
        <v>0.4</v>
      </c>
      <c r="K45" s="174">
        <v>4613881.6322322497</v>
      </c>
      <c r="L45" s="123">
        <v>4267840.5098148314</v>
      </c>
      <c r="M45" s="178">
        <v>0.5</v>
      </c>
      <c r="N45" s="176">
        <v>-6905313.4607815696</v>
      </c>
      <c r="Q45" s="4"/>
      <c r="R45" s="4"/>
    </row>
    <row r="46" spans="1:18" ht="13.35" customHeight="1">
      <c r="A46" s="177" t="s">
        <v>302</v>
      </c>
      <c r="B46" s="20" t="s">
        <v>303</v>
      </c>
      <c r="C46" s="20" t="s">
        <v>180</v>
      </c>
      <c r="D46" s="20" t="s">
        <v>304</v>
      </c>
      <c r="E46" s="127" t="s">
        <v>140</v>
      </c>
      <c r="F46" s="127" t="s">
        <v>234</v>
      </c>
      <c r="G46" s="20" t="s">
        <v>183</v>
      </c>
      <c r="H46" s="22">
        <v>0</v>
      </c>
      <c r="I46" s="22" t="s">
        <v>129</v>
      </c>
      <c r="J46" s="13">
        <v>0.49</v>
      </c>
      <c r="K46" s="174">
        <v>38794267.566491798</v>
      </c>
      <c r="L46" s="123">
        <v>35884697.499004915</v>
      </c>
      <c r="M46" s="178">
        <v>0</v>
      </c>
      <c r="N46" s="176">
        <v>12142023.4156406</v>
      </c>
      <c r="Q46" s="4"/>
      <c r="R46" s="4"/>
    </row>
    <row r="47" spans="1:18" ht="12.75">
      <c r="A47" s="177" t="s">
        <v>305</v>
      </c>
      <c r="B47" s="20" t="s">
        <v>306</v>
      </c>
      <c r="C47" s="20" t="s">
        <v>180</v>
      </c>
      <c r="D47" s="20" t="s">
        <v>307</v>
      </c>
      <c r="E47" s="127" t="s">
        <v>140</v>
      </c>
      <c r="F47" s="127" t="s">
        <v>251</v>
      </c>
      <c r="G47" s="20" t="s">
        <v>252</v>
      </c>
      <c r="H47" s="22">
        <v>0</v>
      </c>
      <c r="I47" s="22">
        <v>0</v>
      </c>
      <c r="J47" s="13">
        <v>0.49</v>
      </c>
      <c r="K47" s="174">
        <v>45444230.193670698</v>
      </c>
      <c r="L47" s="123">
        <v>42035912.929145396</v>
      </c>
      <c r="M47" s="178">
        <v>0</v>
      </c>
      <c r="N47" s="176">
        <v>14468242.0388081</v>
      </c>
      <c r="Q47" s="4"/>
      <c r="R47" s="4"/>
    </row>
    <row r="48" spans="1:18" ht="13.35" customHeight="1">
      <c r="A48" s="177" t="s">
        <v>308</v>
      </c>
      <c r="B48" s="20" t="s">
        <v>309</v>
      </c>
      <c r="C48" s="20" t="s">
        <v>138</v>
      </c>
      <c r="D48" s="20" t="s">
        <v>310</v>
      </c>
      <c r="E48" s="127" t="s">
        <v>311</v>
      </c>
      <c r="F48" s="127" t="s">
        <v>312</v>
      </c>
      <c r="G48" s="20" t="s">
        <v>183</v>
      </c>
      <c r="H48" s="22">
        <v>0</v>
      </c>
      <c r="I48" s="22">
        <v>0</v>
      </c>
      <c r="J48" s="13">
        <v>0.4</v>
      </c>
      <c r="K48" s="174">
        <v>4683090.3770204103</v>
      </c>
      <c r="L48" s="123">
        <v>4331858.5987438792</v>
      </c>
      <c r="M48" s="178">
        <v>0.5</v>
      </c>
      <c r="N48" s="176">
        <v>-42627364.127080902</v>
      </c>
      <c r="Q48" s="4"/>
      <c r="R48" s="4"/>
    </row>
    <row r="49" spans="1:18" ht="13.35" customHeight="1">
      <c r="A49" s="177" t="s">
        <v>313</v>
      </c>
      <c r="B49" s="20" t="s">
        <v>314</v>
      </c>
      <c r="C49" s="20" t="s">
        <v>315</v>
      </c>
      <c r="D49" s="20" t="s">
        <v>316</v>
      </c>
      <c r="E49" s="127" t="s">
        <v>172</v>
      </c>
      <c r="F49" s="127" t="s">
        <v>140</v>
      </c>
      <c r="G49" s="20" t="s">
        <v>183</v>
      </c>
      <c r="H49" s="22">
        <v>0</v>
      </c>
      <c r="I49" s="22">
        <v>0</v>
      </c>
      <c r="J49" s="13">
        <v>0.3</v>
      </c>
      <c r="K49" s="174">
        <v>100367335.038311</v>
      </c>
      <c r="L49" s="123">
        <v>92839784.910437688</v>
      </c>
      <c r="M49" s="178">
        <v>0.49078530055264902</v>
      </c>
      <c r="N49" s="176">
        <v>-96734860.061790109</v>
      </c>
      <c r="Q49" s="4"/>
      <c r="R49" s="4"/>
    </row>
    <row r="50" spans="1:18" ht="13.35" customHeight="1">
      <c r="A50" s="177" t="s">
        <v>317</v>
      </c>
      <c r="B50" s="20" t="s">
        <v>318</v>
      </c>
      <c r="C50" s="20" t="s">
        <v>138</v>
      </c>
      <c r="D50" s="20" t="s">
        <v>319</v>
      </c>
      <c r="E50" s="127" t="s">
        <v>320</v>
      </c>
      <c r="F50" s="127" t="s">
        <v>321</v>
      </c>
      <c r="G50" s="20" t="s">
        <v>322</v>
      </c>
      <c r="H50" s="22">
        <v>0</v>
      </c>
      <c r="I50" s="22">
        <v>0</v>
      </c>
      <c r="J50" s="13">
        <v>0.4</v>
      </c>
      <c r="K50" s="174">
        <v>3291052.8102062703</v>
      </c>
      <c r="L50" s="123">
        <v>3044223.8494408</v>
      </c>
      <c r="M50" s="178">
        <v>0.5</v>
      </c>
      <c r="N50" s="176">
        <v>-10283274.699608</v>
      </c>
      <c r="Q50" s="4"/>
      <c r="R50" s="4"/>
    </row>
    <row r="51" spans="1:18" ht="13.35" customHeight="1">
      <c r="A51" s="177" t="s">
        <v>323</v>
      </c>
      <c r="B51" s="20" t="s">
        <v>324</v>
      </c>
      <c r="C51" s="20" t="s">
        <v>138</v>
      </c>
      <c r="D51" s="20" t="s">
        <v>325</v>
      </c>
      <c r="E51" s="127" t="s">
        <v>160</v>
      </c>
      <c r="F51" s="127" t="s">
        <v>161</v>
      </c>
      <c r="G51" s="20" t="s">
        <v>183</v>
      </c>
      <c r="H51" s="22">
        <v>0</v>
      </c>
      <c r="I51" s="22">
        <v>0</v>
      </c>
      <c r="J51" s="13">
        <v>0.4</v>
      </c>
      <c r="K51" s="174">
        <v>5079479.9177476</v>
      </c>
      <c r="L51" s="123">
        <v>4698518.9239165299</v>
      </c>
      <c r="M51" s="178">
        <v>0.5</v>
      </c>
      <c r="N51" s="176">
        <v>-17868985.741901301</v>
      </c>
      <c r="Q51" s="4"/>
      <c r="R51" s="4"/>
    </row>
    <row r="52" spans="1:18" ht="13.35" customHeight="1">
      <c r="A52" s="177" t="s">
        <v>326</v>
      </c>
      <c r="B52" s="20" t="s">
        <v>327</v>
      </c>
      <c r="C52" s="20" t="s">
        <v>138</v>
      </c>
      <c r="D52" s="20" t="s">
        <v>328</v>
      </c>
      <c r="E52" s="127" t="s">
        <v>187</v>
      </c>
      <c r="F52" s="127" t="s">
        <v>188</v>
      </c>
      <c r="G52" s="20" t="s">
        <v>189</v>
      </c>
      <c r="H52" s="22">
        <v>0</v>
      </c>
      <c r="I52" s="22">
        <v>0</v>
      </c>
      <c r="J52" s="13">
        <v>0.4</v>
      </c>
      <c r="K52" s="174">
        <v>2433185.5870607202</v>
      </c>
      <c r="L52" s="123">
        <v>2250696.6680311663</v>
      </c>
      <c r="M52" s="178">
        <v>0.5</v>
      </c>
      <c r="N52" s="176">
        <v>-4390540.4940972701</v>
      </c>
      <c r="Q52" s="4"/>
      <c r="R52" s="4"/>
    </row>
    <row r="53" spans="1:18" ht="13.35" customHeight="1">
      <c r="A53" s="177" t="s">
        <v>329</v>
      </c>
      <c r="B53" s="20" t="s">
        <v>330</v>
      </c>
      <c r="C53" s="20" t="s">
        <v>200</v>
      </c>
      <c r="D53" s="20" t="s">
        <v>331</v>
      </c>
      <c r="E53" s="127" t="s">
        <v>140</v>
      </c>
      <c r="F53" s="127" t="s">
        <v>207</v>
      </c>
      <c r="G53" s="20" t="s">
        <v>183</v>
      </c>
      <c r="H53" s="22">
        <v>0</v>
      </c>
      <c r="I53" s="22">
        <v>0</v>
      </c>
      <c r="J53" s="13">
        <v>0.49</v>
      </c>
      <c r="K53" s="174">
        <v>35015395.559119202</v>
      </c>
      <c r="L53" s="123">
        <v>32389240.892185263</v>
      </c>
      <c r="M53" s="178">
        <v>0.31389862795399298</v>
      </c>
      <c r="N53" s="176">
        <v>-16019913.486686399</v>
      </c>
      <c r="Q53" s="4"/>
      <c r="R53" s="4"/>
    </row>
    <row r="54" spans="1:18" ht="13.35" customHeight="1">
      <c r="A54" s="177" t="s">
        <v>332</v>
      </c>
      <c r="B54" s="20" t="s">
        <v>333</v>
      </c>
      <c r="C54" s="20" t="s">
        <v>138</v>
      </c>
      <c r="D54" s="20" t="s">
        <v>334</v>
      </c>
      <c r="E54" s="127" t="s">
        <v>218</v>
      </c>
      <c r="F54" s="127" t="s">
        <v>219</v>
      </c>
      <c r="G54" s="20" t="s">
        <v>220</v>
      </c>
      <c r="H54" s="22">
        <v>0</v>
      </c>
      <c r="I54" s="22">
        <v>0</v>
      </c>
      <c r="J54" s="13">
        <v>0.4</v>
      </c>
      <c r="K54" s="174">
        <v>4646575.6759963194</v>
      </c>
      <c r="L54" s="123">
        <v>4298082.5002965955</v>
      </c>
      <c r="M54" s="178">
        <v>0.5</v>
      </c>
      <c r="N54" s="176">
        <v>-16711868.2193198</v>
      </c>
      <c r="Q54" s="4"/>
      <c r="R54" s="4"/>
    </row>
    <row r="55" spans="1:18" ht="13.35" customHeight="1">
      <c r="A55" s="177" t="s">
        <v>335</v>
      </c>
      <c r="B55" s="20" t="s">
        <v>336</v>
      </c>
      <c r="C55" s="20" t="s">
        <v>138</v>
      </c>
      <c r="D55" s="20" t="s">
        <v>337</v>
      </c>
      <c r="E55" s="127" t="s">
        <v>187</v>
      </c>
      <c r="F55" s="127" t="s">
        <v>188</v>
      </c>
      <c r="G55" s="20" t="s">
        <v>189</v>
      </c>
      <c r="H55" s="22">
        <v>0</v>
      </c>
      <c r="I55" s="22">
        <v>0</v>
      </c>
      <c r="J55" s="13">
        <v>0.4</v>
      </c>
      <c r="K55" s="174">
        <v>3707489.0192853198</v>
      </c>
      <c r="L55" s="123">
        <v>3429427.3428389211</v>
      </c>
      <c r="M55" s="178">
        <v>0.5</v>
      </c>
      <c r="N55" s="176">
        <v>-30708423.9918277</v>
      </c>
      <c r="Q55" s="4"/>
      <c r="R55" s="4"/>
    </row>
    <row r="56" spans="1:18" ht="13.35" customHeight="1">
      <c r="A56" s="177" t="s">
        <v>338</v>
      </c>
      <c r="B56" s="20" t="s">
        <v>339</v>
      </c>
      <c r="C56" s="20" t="s">
        <v>138</v>
      </c>
      <c r="D56" s="20" t="s">
        <v>340</v>
      </c>
      <c r="E56" s="127" t="s">
        <v>341</v>
      </c>
      <c r="F56" s="127" t="s">
        <v>140</v>
      </c>
      <c r="G56" s="20" t="s">
        <v>342</v>
      </c>
      <c r="H56" s="22">
        <v>0</v>
      </c>
      <c r="I56" s="22">
        <v>0</v>
      </c>
      <c r="J56" s="13">
        <v>0.4</v>
      </c>
      <c r="K56" s="174">
        <v>3086352.8374910797</v>
      </c>
      <c r="L56" s="123">
        <v>2854876.3746792488</v>
      </c>
      <c r="M56" s="178">
        <v>0.5</v>
      </c>
      <c r="N56" s="176">
        <v>-21878687.577472098</v>
      </c>
      <c r="Q56" s="4"/>
      <c r="R56" s="4"/>
    </row>
    <row r="57" spans="1:18" ht="13.35" customHeight="1">
      <c r="A57" s="177" t="s">
        <v>343</v>
      </c>
      <c r="B57" s="20" t="s">
        <v>344</v>
      </c>
      <c r="C57" s="20" t="s">
        <v>138</v>
      </c>
      <c r="D57" s="20" t="s">
        <v>345</v>
      </c>
      <c r="E57" s="127" t="s">
        <v>346</v>
      </c>
      <c r="F57" s="127" t="s">
        <v>140</v>
      </c>
      <c r="G57" s="20" t="s">
        <v>347</v>
      </c>
      <c r="H57" s="22">
        <v>0</v>
      </c>
      <c r="I57" s="22">
        <v>0</v>
      </c>
      <c r="J57" s="13">
        <v>0.4</v>
      </c>
      <c r="K57" s="174">
        <v>4169415.1721935305</v>
      </c>
      <c r="L57" s="123">
        <v>3856709.0342790158</v>
      </c>
      <c r="M57" s="178">
        <v>0.5</v>
      </c>
      <c r="N57" s="176">
        <v>-34556607.576906502</v>
      </c>
      <c r="Q57" s="4"/>
      <c r="R57" s="4"/>
    </row>
    <row r="58" spans="1:18" ht="13.35" customHeight="1">
      <c r="A58" s="177" t="s">
        <v>348</v>
      </c>
      <c r="B58" s="20" t="s">
        <v>349</v>
      </c>
      <c r="C58" s="20" t="s">
        <v>200</v>
      </c>
      <c r="D58" s="20" t="s">
        <v>350</v>
      </c>
      <c r="E58" s="127" t="s">
        <v>140</v>
      </c>
      <c r="F58" s="127" t="s">
        <v>351</v>
      </c>
      <c r="G58" s="20" t="s">
        <v>183</v>
      </c>
      <c r="H58" s="22">
        <v>0</v>
      </c>
      <c r="I58" s="22">
        <v>0</v>
      </c>
      <c r="J58" s="13">
        <v>0.49</v>
      </c>
      <c r="K58" s="174">
        <v>45997900.383261703</v>
      </c>
      <c r="L58" s="123">
        <v>42548057.85451708</v>
      </c>
      <c r="M58" s="178">
        <v>0.385143809734525</v>
      </c>
      <c r="N58" s="176">
        <v>-28812927.110239301</v>
      </c>
      <c r="Q58" s="4"/>
      <c r="R58" s="4"/>
    </row>
    <row r="59" spans="1:18" ht="12.75">
      <c r="A59" s="177" t="s">
        <v>352</v>
      </c>
      <c r="B59" s="20" t="s">
        <v>353</v>
      </c>
      <c r="C59" s="20" t="s">
        <v>200</v>
      </c>
      <c r="D59" s="20" t="s">
        <v>354</v>
      </c>
      <c r="E59" s="127" t="s">
        <v>140</v>
      </c>
      <c r="F59" s="127" t="s">
        <v>351</v>
      </c>
      <c r="G59" s="20" t="s">
        <v>183</v>
      </c>
      <c r="H59" s="22">
        <v>0</v>
      </c>
      <c r="I59" s="22">
        <v>0</v>
      </c>
      <c r="J59" s="13">
        <v>0.49</v>
      </c>
      <c r="K59" s="174">
        <v>57578385.405691698</v>
      </c>
      <c r="L59" s="123">
        <v>53260006.500264823</v>
      </c>
      <c r="M59" s="178">
        <v>0.25364373334097001</v>
      </c>
      <c r="N59" s="176">
        <v>-19567594.306429002</v>
      </c>
      <c r="Q59" s="4"/>
      <c r="R59" s="4"/>
    </row>
    <row r="60" spans="1:18" ht="13.35" customHeight="1">
      <c r="A60" s="177" t="s">
        <v>355</v>
      </c>
      <c r="B60" s="20" t="s">
        <v>356</v>
      </c>
      <c r="C60" s="20" t="s">
        <v>138</v>
      </c>
      <c r="D60" s="20" t="s">
        <v>357</v>
      </c>
      <c r="E60" s="127" t="s">
        <v>145</v>
      </c>
      <c r="F60" s="127" t="s">
        <v>146</v>
      </c>
      <c r="G60" s="20" t="s">
        <v>147</v>
      </c>
      <c r="H60" s="22">
        <v>0</v>
      </c>
      <c r="I60" s="22">
        <v>0</v>
      </c>
      <c r="J60" s="13">
        <v>0.4</v>
      </c>
      <c r="K60" s="174">
        <v>3641444.7433260102</v>
      </c>
      <c r="L60" s="123">
        <v>3368336.3875765596</v>
      </c>
      <c r="M60" s="178">
        <v>0.5</v>
      </c>
      <c r="N60" s="176">
        <v>-12114578.191737501</v>
      </c>
      <c r="Q60" s="4"/>
      <c r="R60" s="4"/>
    </row>
    <row r="61" spans="1:18" ht="13.35" customHeight="1">
      <c r="A61" s="177" t="s">
        <v>358</v>
      </c>
      <c r="B61" s="20" t="s">
        <v>359</v>
      </c>
      <c r="C61" s="20" t="s">
        <v>138</v>
      </c>
      <c r="D61" s="20" t="s">
        <v>360</v>
      </c>
      <c r="E61" s="127" t="s">
        <v>139</v>
      </c>
      <c r="F61" s="127" t="s">
        <v>140</v>
      </c>
      <c r="G61" s="20" t="s">
        <v>183</v>
      </c>
      <c r="H61" s="22">
        <v>0</v>
      </c>
      <c r="I61" s="22">
        <v>0</v>
      </c>
      <c r="J61" s="13">
        <v>0.4</v>
      </c>
      <c r="K61" s="174">
        <v>2430465.4443677301</v>
      </c>
      <c r="L61" s="123">
        <v>2248180.5360401506</v>
      </c>
      <c r="M61" s="178">
        <v>0.5</v>
      </c>
      <c r="N61" s="176">
        <v>-18831840.004317701</v>
      </c>
      <c r="Q61" s="4"/>
      <c r="R61" s="4"/>
    </row>
    <row r="62" spans="1:18" ht="13.35" customHeight="1">
      <c r="A62" s="177" t="s">
        <v>361</v>
      </c>
      <c r="B62" s="20" t="s">
        <v>362</v>
      </c>
      <c r="C62" s="20" t="s">
        <v>138</v>
      </c>
      <c r="D62" s="20" t="s">
        <v>363</v>
      </c>
      <c r="E62" s="127" t="s">
        <v>300</v>
      </c>
      <c r="F62" s="127" t="s">
        <v>224</v>
      </c>
      <c r="G62" s="20" t="s">
        <v>301</v>
      </c>
      <c r="H62" s="22">
        <v>0</v>
      </c>
      <c r="I62" s="22">
        <v>0</v>
      </c>
      <c r="J62" s="13">
        <v>0.4</v>
      </c>
      <c r="K62" s="174">
        <v>3173257.6739507699</v>
      </c>
      <c r="L62" s="123">
        <v>2935263.3484044624</v>
      </c>
      <c r="M62" s="178">
        <v>0.5</v>
      </c>
      <c r="N62" s="176">
        <v>-7863271.1032968694</v>
      </c>
      <c r="Q62" s="4"/>
      <c r="R62" s="4"/>
    </row>
    <row r="63" spans="1:18" ht="13.35" customHeight="1">
      <c r="A63" s="177" t="s">
        <v>364</v>
      </c>
      <c r="B63" s="20" t="s">
        <v>365</v>
      </c>
      <c r="C63" s="20" t="s">
        <v>315</v>
      </c>
      <c r="D63" s="20" t="s">
        <v>366</v>
      </c>
      <c r="E63" s="127" t="s">
        <v>172</v>
      </c>
      <c r="F63" s="127" t="s">
        <v>140</v>
      </c>
      <c r="G63" s="20" t="s">
        <v>177</v>
      </c>
      <c r="H63" s="22">
        <v>0</v>
      </c>
      <c r="I63" s="22">
        <v>0</v>
      </c>
      <c r="J63" s="13">
        <v>0.3</v>
      </c>
      <c r="K63" s="174">
        <v>18369722.1025986</v>
      </c>
      <c r="L63" s="123">
        <v>16991992.944903705</v>
      </c>
      <c r="M63" s="178">
        <v>0.5</v>
      </c>
      <c r="N63" s="176">
        <v>-286396744.91691601</v>
      </c>
      <c r="Q63" s="4"/>
      <c r="R63" s="4"/>
    </row>
    <row r="64" spans="1:18" ht="13.35" customHeight="1">
      <c r="A64" s="177" t="s">
        <v>367</v>
      </c>
      <c r="B64" s="20" t="s">
        <v>368</v>
      </c>
      <c r="C64" s="20" t="s">
        <v>138</v>
      </c>
      <c r="D64" s="20" t="s">
        <v>369</v>
      </c>
      <c r="E64" s="127" t="s">
        <v>187</v>
      </c>
      <c r="F64" s="127" t="s">
        <v>188</v>
      </c>
      <c r="G64" s="20" t="s">
        <v>189</v>
      </c>
      <c r="H64" s="22">
        <v>0</v>
      </c>
      <c r="I64" s="22">
        <v>0</v>
      </c>
      <c r="J64" s="13">
        <v>0.4</v>
      </c>
      <c r="K64" s="174">
        <v>4690391.8040958997</v>
      </c>
      <c r="L64" s="123">
        <v>4338612.4187887078</v>
      </c>
      <c r="M64" s="178">
        <v>0.5</v>
      </c>
      <c r="N64" s="176">
        <v>-21261550.429483399</v>
      </c>
      <c r="Q64" s="4"/>
      <c r="R64" s="4"/>
    </row>
    <row r="65" spans="1:18" ht="13.35" customHeight="1">
      <c r="A65" s="177" t="s">
        <v>370</v>
      </c>
      <c r="B65" s="20" t="s">
        <v>371</v>
      </c>
      <c r="C65" s="20" t="s">
        <v>372</v>
      </c>
      <c r="D65" s="20" t="s">
        <v>373</v>
      </c>
      <c r="E65" s="127" t="s">
        <v>140</v>
      </c>
      <c r="F65" s="127" t="s">
        <v>140</v>
      </c>
      <c r="G65" s="20" t="s">
        <v>183</v>
      </c>
      <c r="H65" s="22">
        <v>0</v>
      </c>
      <c r="I65" s="22" t="s">
        <v>129</v>
      </c>
      <c r="J65" s="13">
        <v>0.5</v>
      </c>
      <c r="K65" s="174">
        <v>120175048.672263</v>
      </c>
      <c r="L65" s="123">
        <v>111161920.02184328</v>
      </c>
      <c r="M65" s="178">
        <v>0</v>
      </c>
      <c r="N65" s="176">
        <v>29678123.356980901</v>
      </c>
      <c r="Q65" s="4"/>
      <c r="R65" s="4"/>
    </row>
    <row r="66" spans="1:18" ht="12.75">
      <c r="A66" s="177" t="s">
        <v>374</v>
      </c>
      <c r="B66" s="20" t="s">
        <v>375</v>
      </c>
      <c r="C66" s="20" t="s">
        <v>138</v>
      </c>
      <c r="D66" s="20" t="s">
        <v>376</v>
      </c>
      <c r="E66" s="127" t="s">
        <v>341</v>
      </c>
      <c r="F66" s="127" t="s">
        <v>140</v>
      </c>
      <c r="G66" s="20" t="s">
        <v>342</v>
      </c>
      <c r="H66" s="22">
        <v>0</v>
      </c>
      <c r="I66" s="22">
        <v>0</v>
      </c>
      <c r="J66" s="13">
        <v>0.4</v>
      </c>
      <c r="K66" s="174">
        <v>2012577.0485932902</v>
      </c>
      <c r="L66" s="123">
        <v>1861633.7699487936</v>
      </c>
      <c r="M66" s="178">
        <v>0.5</v>
      </c>
      <c r="N66" s="176">
        <v>-13331928.8404915</v>
      </c>
      <c r="Q66" s="4"/>
      <c r="R66" s="4"/>
    </row>
    <row r="67" spans="1:18" ht="13.35" customHeight="1">
      <c r="A67" s="177" t="s">
        <v>377</v>
      </c>
      <c r="B67" s="20" t="s">
        <v>378</v>
      </c>
      <c r="C67" s="20" t="s">
        <v>180</v>
      </c>
      <c r="D67" s="20" t="s">
        <v>379</v>
      </c>
      <c r="E67" s="127" t="s">
        <v>140</v>
      </c>
      <c r="F67" s="127" t="s">
        <v>214</v>
      </c>
      <c r="G67" s="20" t="s">
        <v>380</v>
      </c>
      <c r="H67" s="22">
        <v>0</v>
      </c>
      <c r="I67" s="22" t="s">
        <v>129</v>
      </c>
      <c r="J67" s="13">
        <v>0.49</v>
      </c>
      <c r="K67" s="174">
        <v>88029456.247416213</v>
      </c>
      <c r="L67" s="123">
        <v>81427247.028860003</v>
      </c>
      <c r="M67" s="178">
        <v>0</v>
      </c>
      <c r="N67" s="176">
        <v>22733402.872892998</v>
      </c>
      <c r="Q67" s="4"/>
      <c r="R67" s="4"/>
    </row>
    <row r="68" spans="1:18" ht="12.75">
      <c r="A68" s="177" t="s">
        <v>381</v>
      </c>
      <c r="B68" s="20" t="s">
        <v>382</v>
      </c>
      <c r="C68" s="20" t="s">
        <v>138</v>
      </c>
      <c r="D68" s="20" t="s">
        <v>383</v>
      </c>
      <c r="E68" s="127" t="s">
        <v>139</v>
      </c>
      <c r="F68" s="127" t="s">
        <v>140</v>
      </c>
      <c r="G68" s="20" t="s">
        <v>183</v>
      </c>
      <c r="H68" s="22">
        <v>0</v>
      </c>
      <c r="I68" s="22">
        <v>0</v>
      </c>
      <c r="J68" s="13">
        <v>0.4</v>
      </c>
      <c r="K68" s="174">
        <v>3999771.3475013799</v>
      </c>
      <c r="L68" s="123">
        <v>3699788.4964387766</v>
      </c>
      <c r="M68" s="178">
        <v>0.5</v>
      </c>
      <c r="N68" s="176">
        <v>-49719433.401492402</v>
      </c>
      <c r="Q68" s="4"/>
      <c r="R68" s="4"/>
    </row>
    <row r="69" spans="1:18" ht="13.35" customHeight="1">
      <c r="A69" s="177" t="s">
        <v>384</v>
      </c>
      <c r="B69" s="20" t="s">
        <v>385</v>
      </c>
      <c r="C69" s="20" t="s">
        <v>170</v>
      </c>
      <c r="D69" s="20" t="s">
        <v>386</v>
      </c>
      <c r="E69" s="127" t="s">
        <v>172</v>
      </c>
      <c r="F69" s="127" t="s">
        <v>140</v>
      </c>
      <c r="G69" s="20" t="s">
        <v>183</v>
      </c>
      <c r="H69" s="22">
        <v>0</v>
      </c>
      <c r="I69" s="22">
        <v>0</v>
      </c>
      <c r="J69" s="13">
        <v>0.3</v>
      </c>
      <c r="K69" s="174">
        <v>80480215.3942938</v>
      </c>
      <c r="L69" s="123">
        <v>74444199.239721775</v>
      </c>
      <c r="M69" s="178">
        <v>0</v>
      </c>
      <c r="N69" s="176">
        <v>37896104.328895904</v>
      </c>
      <c r="Q69" s="4"/>
      <c r="R69" s="4"/>
    </row>
    <row r="70" spans="1:18" ht="13.35" customHeight="1">
      <c r="A70" s="177" t="s">
        <v>387</v>
      </c>
      <c r="B70" s="20" t="s">
        <v>388</v>
      </c>
      <c r="C70" s="20" t="s">
        <v>389</v>
      </c>
      <c r="D70" s="20" t="s">
        <v>390</v>
      </c>
      <c r="E70" s="127" t="s">
        <v>140</v>
      </c>
      <c r="F70" s="127" t="s">
        <v>391</v>
      </c>
      <c r="G70" s="20" t="s">
        <v>183</v>
      </c>
      <c r="H70" s="22">
        <v>0</v>
      </c>
      <c r="I70" s="22">
        <v>0</v>
      </c>
      <c r="J70" s="13">
        <v>0.49</v>
      </c>
      <c r="K70" s="174">
        <v>65626672.429260299</v>
      </c>
      <c r="L70" s="123">
        <v>60704671.997065783</v>
      </c>
      <c r="M70" s="178">
        <v>0</v>
      </c>
      <c r="N70" s="176">
        <v>11966996.738670699</v>
      </c>
      <c r="Q70" s="4"/>
      <c r="R70" s="4"/>
    </row>
    <row r="71" spans="1:18" ht="13.35" customHeight="1">
      <c r="A71" s="177" t="s">
        <v>392</v>
      </c>
      <c r="B71" s="20" t="s">
        <v>393</v>
      </c>
      <c r="C71" s="20" t="s">
        <v>138</v>
      </c>
      <c r="D71" s="20" t="s">
        <v>394</v>
      </c>
      <c r="E71" s="127" t="s">
        <v>289</v>
      </c>
      <c r="F71" s="127" t="s">
        <v>140</v>
      </c>
      <c r="G71" s="20" t="s">
        <v>395</v>
      </c>
      <c r="H71" s="22">
        <v>0</v>
      </c>
      <c r="I71" s="22">
        <v>0</v>
      </c>
      <c r="J71" s="13">
        <v>0.4</v>
      </c>
      <c r="K71" s="174">
        <v>3286511.8342687902</v>
      </c>
      <c r="L71" s="123">
        <v>3040023.4466986312</v>
      </c>
      <c r="M71" s="178">
        <v>0.5</v>
      </c>
      <c r="N71" s="176">
        <v>-30800346.348682001</v>
      </c>
      <c r="Q71" s="4"/>
      <c r="R71" s="4"/>
    </row>
    <row r="72" spans="1:18" ht="12.75">
      <c r="A72" s="177" t="s">
        <v>396</v>
      </c>
      <c r="B72" s="20" t="s">
        <v>397</v>
      </c>
      <c r="C72" s="20" t="s">
        <v>200</v>
      </c>
      <c r="D72" s="20" t="s">
        <v>398</v>
      </c>
      <c r="E72" s="127" t="s">
        <v>140</v>
      </c>
      <c r="F72" s="127" t="s">
        <v>399</v>
      </c>
      <c r="G72" s="20" t="s">
        <v>183</v>
      </c>
      <c r="H72" s="22">
        <v>0</v>
      </c>
      <c r="I72" s="22">
        <v>0</v>
      </c>
      <c r="J72" s="13">
        <v>0.49</v>
      </c>
      <c r="K72" s="174">
        <v>24769761.665707301</v>
      </c>
      <c r="L72" s="123">
        <v>22912029.540779255</v>
      </c>
      <c r="M72" s="178">
        <v>0</v>
      </c>
      <c r="N72" s="176">
        <v>8444090.6576129496</v>
      </c>
      <c r="Q72" s="4"/>
      <c r="R72" s="4"/>
    </row>
    <row r="73" spans="1:18" ht="12.75">
      <c r="A73" s="177" t="s">
        <v>400</v>
      </c>
      <c r="B73" s="20" t="s">
        <v>401</v>
      </c>
      <c r="C73" s="20" t="s">
        <v>138</v>
      </c>
      <c r="D73" s="20" t="s">
        <v>402</v>
      </c>
      <c r="E73" s="127" t="s">
        <v>160</v>
      </c>
      <c r="F73" s="127" t="s">
        <v>161</v>
      </c>
      <c r="G73" s="20" t="s">
        <v>162</v>
      </c>
      <c r="H73" s="22">
        <v>0</v>
      </c>
      <c r="I73" s="22">
        <v>0</v>
      </c>
      <c r="J73" s="13">
        <v>0.4</v>
      </c>
      <c r="K73" s="174">
        <v>2976174.5464092102</v>
      </c>
      <c r="L73" s="123">
        <v>2752961.4554285198</v>
      </c>
      <c r="M73" s="178">
        <v>0.5</v>
      </c>
      <c r="N73" s="176">
        <v>-28942560.0101455</v>
      </c>
      <c r="Q73" s="4"/>
      <c r="R73" s="4"/>
    </row>
    <row r="74" spans="1:18" ht="13.35" customHeight="1">
      <c r="A74" s="177" t="s">
        <v>403</v>
      </c>
      <c r="B74" s="20" t="s">
        <v>404</v>
      </c>
      <c r="C74" s="20" t="s">
        <v>200</v>
      </c>
      <c r="D74" s="20" t="s">
        <v>405</v>
      </c>
      <c r="E74" s="127" t="s">
        <v>140</v>
      </c>
      <c r="F74" s="127" t="s">
        <v>146</v>
      </c>
      <c r="G74" s="20" t="s">
        <v>147</v>
      </c>
      <c r="H74" s="22">
        <v>0</v>
      </c>
      <c r="I74" s="22">
        <v>0</v>
      </c>
      <c r="J74" s="13">
        <v>0.49</v>
      </c>
      <c r="K74" s="174">
        <v>62527462.716147296</v>
      </c>
      <c r="L74" s="123">
        <v>57837903.012436248</v>
      </c>
      <c r="M74" s="178">
        <v>0</v>
      </c>
      <c r="N74" s="176">
        <v>19532147.609076802</v>
      </c>
      <c r="Q74" s="4"/>
      <c r="R74" s="4"/>
    </row>
    <row r="75" spans="1:18" ht="13.35" customHeight="1">
      <c r="A75" s="177" t="s">
        <v>406</v>
      </c>
      <c r="B75" s="20" t="s">
        <v>407</v>
      </c>
      <c r="C75" s="20" t="s">
        <v>138</v>
      </c>
      <c r="D75" s="20" t="s">
        <v>408</v>
      </c>
      <c r="E75" s="127" t="s">
        <v>145</v>
      </c>
      <c r="F75" s="127" t="s">
        <v>146</v>
      </c>
      <c r="G75" s="20" t="s">
        <v>147</v>
      </c>
      <c r="H75" s="22">
        <v>0</v>
      </c>
      <c r="I75" s="22">
        <v>0</v>
      </c>
      <c r="J75" s="13">
        <v>0.4</v>
      </c>
      <c r="K75" s="174">
        <v>1787156.0502578302</v>
      </c>
      <c r="L75" s="123">
        <v>1653119.346488493</v>
      </c>
      <c r="M75" s="178">
        <v>0.5</v>
      </c>
      <c r="N75" s="176">
        <v>-6754410.3440584103</v>
      </c>
      <c r="Q75" s="4"/>
      <c r="R75" s="4"/>
    </row>
    <row r="76" spans="1:18" ht="13.35" customHeight="1">
      <c r="A76" s="177" t="s">
        <v>409</v>
      </c>
      <c r="B76" s="20" t="s">
        <v>410</v>
      </c>
      <c r="C76" s="20" t="s">
        <v>180</v>
      </c>
      <c r="D76" s="20" t="s">
        <v>411</v>
      </c>
      <c r="E76" s="127" t="s">
        <v>140</v>
      </c>
      <c r="F76" s="127" t="s">
        <v>182</v>
      </c>
      <c r="G76" s="20" t="s">
        <v>183</v>
      </c>
      <c r="H76" s="22">
        <v>0</v>
      </c>
      <c r="I76" s="22">
        <v>0</v>
      </c>
      <c r="J76" s="13">
        <v>0.49</v>
      </c>
      <c r="K76" s="174">
        <v>82946253.905963302</v>
      </c>
      <c r="L76" s="123">
        <v>76725284.863016054</v>
      </c>
      <c r="M76" s="178">
        <v>0</v>
      </c>
      <c r="N76" s="176">
        <v>35775922.750224799</v>
      </c>
      <c r="Q76" s="4"/>
      <c r="R76" s="4"/>
    </row>
    <row r="77" spans="1:18" ht="13.35" customHeight="1">
      <c r="A77" s="177" t="s">
        <v>412</v>
      </c>
      <c r="B77" s="20" t="s">
        <v>413</v>
      </c>
      <c r="C77" s="20" t="s">
        <v>200</v>
      </c>
      <c r="D77" s="20" t="s">
        <v>414</v>
      </c>
      <c r="E77" s="127" t="s">
        <v>140</v>
      </c>
      <c r="F77" s="127" t="s">
        <v>243</v>
      </c>
      <c r="G77" s="20" t="s">
        <v>183</v>
      </c>
      <c r="H77" s="22">
        <v>0</v>
      </c>
      <c r="I77" s="22">
        <v>0</v>
      </c>
      <c r="J77" s="13">
        <v>0.49</v>
      </c>
      <c r="K77" s="174">
        <v>47568253.648695096</v>
      </c>
      <c r="L77" s="123">
        <v>44000634.625042967</v>
      </c>
      <c r="M77" s="178">
        <v>0.21263342595302201</v>
      </c>
      <c r="N77" s="176">
        <v>-12846113.9618062</v>
      </c>
      <c r="Q77" s="4"/>
      <c r="R77" s="4"/>
    </row>
    <row r="78" spans="1:18" ht="12.75">
      <c r="A78" s="177" t="s">
        <v>415</v>
      </c>
      <c r="B78" s="20" t="s">
        <v>416</v>
      </c>
      <c r="C78" s="20" t="s">
        <v>138</v>
      </c>
      <c r="D78" s="20" t="s">
        <v>417</v>
      </c>
      <c r="E78" s="127" t="s">
        <v>160</v>
      </c>
      <c r="F78" s="127" t="s">
        <v>161</v>
      </c>
      <c r="G78" s="20" t="s">
        <v>183</v>
      </c>
      <c r="H78" s="22">
        <v>0</v>
      </c>
      <c r="I78" s="22">
        <v>0</v>
      </c>
      <c r="J78" s="13">
        <v>0.4</v>
      </c>
      <c r="K78" s="174">
        <v>4031548.65348922</v>
      </c>
      <c r="L78" s="123">
        <v>3729182.5044775289</v>
      </c>
      <c r="M78" s="178">
        <v>0.5</v>
      </c>
      <c r="N78" s="176">
        <v>-16024039.314896602</v>
      </c>
      <c r="Q78" s="4"/>
      <c r="R78" s="4"/>
    </row>
    <row r="79" spans="1:18" ht="13.35" customHeight="1">
      <c r="A79" s="177" t="s">
        <v>418</v>
      </c>
      <c r="B79" s="20" t="s">
        <v>419</v>
      </c>
      <c r="C79" s="20" t="s">
        <v>180</v>
      </c>
      <c r="D79" s="20" t="s">
        <v>420</v>
      </c>
      <c r="E79" s="127" t="s">
        <v>140</v>
      </c>
      <c r="F79" s="127" t="s">
        <v>214</v>
      </c>
      <c r="G79" s="20" t="s">
        <v>183</v>
      </c>
      <c r="H79" s="22">
        <v>0</v>
      </c>
      <c r="I79" s="22" t="s">
        <v>129</v>
      </c>
      <c r="J79" s="13">
        <v>0.49</v>
      </c>
      <c r="K79" s="174">
        <v>74284592.440193906</v>
      </c>
      <c r="L79" s="123">
        <v>68713248.007179365</v>
      </c>
      <c r="M79" s="178">
        <v>0</v>
      </c>
      <c r="N79" s="176">
        <v>25849806.551899999</v>
      </c>
      <c r="Q79" s="4"/>
      <c r="R79" s="4"/>
    </row>
    <row r="80" spans="1:18" ht="13.35" customHeight="1">
      <c r="A80" s="177" t="s">
        <v>421</v>
      </c>
      <c r="B80" s="20" t="s">
        <v>422</v>
      </c>
      <c r="C80" s="20" t="s">
        <v>200</v>
      </c>
      <c r="D80" s="20" t="s">
        <v>423</v>
      </c>
      <c r="E80" s="127" t="s">
        <v>140</v>
      </c>
      <c r="F80" s="127" t="s">
        <v>399</v>
      </c>
      <c r="G80" s="20" t="s">
        <v>183</v>
      </c>
      <c r="H80" s="22">
        <v>0</v>
      </c>
      <c r="I80" s="22">
        <v>0</v>
      </c>
      <c r="J80" s="13">
        <v>0.49</v>
      </c>
      <c r="K80" s="174">
        <v>137546062.327694</v>
      </c>
      <c r="L80" s="123">
        <v>127230107.65311696</v>
      </c>
      <c r="M80" s="178">
        <v>0</v>
      </c>
      <c r="N80" s="176">
        <v>78907322.649518609</v>
      </c>
      <c r="Q80" s="4"/>
      <c r="R80" s="4"/>
    </row>
    <row r="81" spans="1:18" ht="12.75">
      <c r="A81" s="177" t="s">
        <v>424</v>
      </c>
      <c r="B81" s="20" t="s">
        <v>425</v>
      </c>
      <c r="C81" s="20" t="s">
        <v>170</v>
      </c>
      <c r="D81" s="20" t="s">
        <v>426</v>
      </c>
      <c r="E81" s="127" t="s">
        <v>172</v>
      </c>
      <c r="F81" s="127" t="s">
        <v>140</v>
      </c>
      <c r="G81" s="20" t="s">
        <v>183</v>
      </c>
      <c r="H81" s="22">
        <v>0</v>
      </c>
      <c r="I81" s="22">
        <v>0</v>
      </c>
      <c r="J81" s="13">
        <v>0.3</v>
      </c>
      <c r="K81" s="174">
        <v>83808822.160500795</v>
      </c>
      <c r="L81" s="123">
        <v>77523160.498463243</v>
      </c>
      <c r="M81" s="178">
        <v>0</v>
      </c>
      <c r="N81" s="176">
        <v>26384734.9599206</v>
      </c>
      <c r="Q81" s="4"/>
      <c r="R81" s="4"/>
    </row>
    <row r="82" spans="1:18" ht="13.35" customHeight="1">
      <c r="A82" s="177" t="s">
        <v>427</v>
      </c>
      <c r="B82" s="20" t="s">
        <v>428</v>
      </c>
      <c r="C82" s="20" t="s">
        <v>138</v>
      </c>
      <c r="D82" s="20" t="s">
        <v>429</v>
      </c>
      <c r="E82" s="127" t="s">
        <v>311</v>
      </c>
      <c r="F82" s="127" t="s">
        <v>312</v>
      </c>
      <c r="G82" s="20" t="s">
        <v>67</v>
      </c>
      <c r="H82" s="22">
        <v>0</v>
      </c>
      <c r="I82" s="22">
        <v>0</v>
      </c>
      <c r="J82" s="13">
        <v>0.4</v>
      </c>
      <c r="K82" s="174">
        <v>2662243.34184246</v>
      </c>
      <c r="L82" s="123">
        <v>2462575.0912042754</v>
      </c>
      <c r="M82" s="178">
        <v>0.5</v>
      </c>
      <c r="N82" s="176">
        <v>-6669340.3791327802</v>
      </c>
      <c r="Q82" s="4"/>
      <c r="R82" s="4"/>
    </row>
    <row r="83" spans="1:18" ht="13.35" customHeight="1">
      <c r="A83" s="177" t="s">
        <v>430</v>
      </c>
      <c r="B83" s="20" t="s">
        <v>431</v>
      </c>
      <c r="C83" s="20" t="s">
        <v>138</v>
      </c>
      <c r="D83" s="20" t="s">
        <v>432</v>
      </c>
      <c r="E83" s="127" t="s">
        <v>433</v>
      </c>
      <c r="F83" s="127" t="s">
        <v>434</v>
      </c>
      <c r="G83" s="20" t="s">
        <v>435</v>
      </c>
      <c r="H83" s="22">
        <v>0</v>
      </c>
      <c r="I83" s="22">
        <v>0</v>
      </c>
      <c r="J83" s="13">
        <v>0.4</v>
      </c>
      <c r="K83" s="174">
        <v>2859549.9999412899</v>
      </c>
      <c r="L83" s="123">
        <v>2645083.7499456932</v>
      </c>
      <c r="M83" s="178">
        <v>0.5</v>
      </c>
      <c r="N83" s="176">
        <v>-11904850.8848064</v>
      </c>
      <c r="Q83" s="4"/>
      <c r="R83" s="4"/>
    </row>
    <row r="84" spans="1:18" ht="13.35" customHeight="1">
      <c r="A84" s="177" t="s">
        <v>436</v>
      </c>
      <c r="B84" s="20" t="s">
        <v>437</v>
      </c>
      <c r="C84" s="20" t="s">
        <v>138</v>
      </c>
      <c r="D84" s="20" t="s">
        <v>438</v>
      </c>
      <c r="E84" s="127" t="s">
        <v>193</v>
      </c>
      <c r="F84" s="127" t="s">
        <v>194</v>
      </c>
      <c r="G84" s="20" t="s">
        <v>183</v>
      </c>
      <c r="H84" s="22">
        <v>0</v>
      </c>
      <c r="I84" s="22">
        <v>0</v>
      </c>
      <c r="J84" s="13">
        <v>0.4</v>
      </c>
      <c r="K84" s="174">
        <v>2038624.2358175402</v>
      </c>
      <c r="L84" s="123">
        <v>1885727.4181312248</v>
      </c>
      <c r="M84" s="178">
        <v>0.5</v>
      </c>
      <c r="N84" s="176">
        <v>-13121678.7186264</v>
      </c>
      <c r="Q84" s="4"/>
      <c r="R84" s="4"/>
    </row>
    <row r="85" spans="1:18" ht="12.75">
      <c r="A85" s="177" t="s">
        <v>439</v>
      </c>
      <c r="B85" s="20" t="s">
        <v>440</v>
      </c>
      <c r="C85" s="20" t="s">
        <v>138</v>
      </c>
      <c r="D85" s="20" t="s">
        <v>441</v>
      </c>
      <c r="E85" s="127" t="s">
        <v>289</v>
      </c>
      <c r="F85" s="127" t="s">
        <v>140</v>
      </c>
      <c r="G85" s="20" t="s">
        <v>183</v>
      </c>
      <c r="H85" s="22">
        <v>0</v>
      </c>
      <c r="I85" s="22">
        <v>0</v>
      </c>
      <c r="J85" s="13">
        <v>0.4</v>
      </c>
      <c r="K85" s="174">
        <v>2935864.6086418401</v>
      </c>
      <c r="L85" s="123">
        <v>2715674.7629937022</v>
      </c>
      <c r="M85" s="178">
        <v>0.5</v>
      </c>
      <c r="N85" s="176">
        <v>-19674567.3713121</v>
      </c>
      <c r="Q85" s="4"/>
      <c r="R85" s="4"/>
    </row>
    <row r="86" spans="1:18" ht="13.35" customHeight="1">
      <c r="A86" s="177" t="s">
        <v>442</v>
      </c>
      <c r="B86" s="20" t="s">
        <v>443</v>
      </c>
      <c r="C86" s="20" t="s">
        <v>138</v>
      </c>
      <c r="D86" s="20" t="s">
        <v>444</v>
      </c>
      <c r="E86" s="127" t="s">
        <v>238</v>
      </c>
      <c r="F86" s="127" t="s">
        <v>140</v>
      </c>
      <c r="G86" s="20" t="s">
        <v>239</v>
      </c>
      <c r="H86" s="22">
        <v>0</v>
      </c>
      <c r="I86" s="22">
        <v>0</v>
      </c>
      <c r="J86" s="13">
        <v>0.4</v>
      </c>
      <c r="K86" s="174">
        <v>6609966.18382465</v>
      </c>
      <c r="L86" s="123">
        <v>6114218.7200378012</v>
      </c>
      <c r="M86" s="178">
        <v>0.5</v>
      </c>
      <c r="N86" s="176">
        <v>-8097159.9451168887</v>
      </c>
      <c r="Q86" s="4"/>
      <c r="R86" s="4"/>
    </row>
    <row r="87" spans="1:18" ht="12.75">
      <c r="A87" s="177" t="s">
        <v>445</v>
      </c>
      <c r="B87" s="20" t="s">
        <v>446</v>
      </c>
      <c r="C87" s="20" t="s">
        <v>200</v>
      </c>
      <c r="D87" s="20" t="s">
        <v>447</v>
      </c>
      <c r="E87" s="127" t="s">
        <v>140</v>
      </c>
      <c r="F87" s="127" t="s">
        <v>448</v>
      </c>
      <c r="G87" s="20" t="s">
        <v>183</v>
      </c>
      <c r="H87" s="22">
        <v>0</v>
      </c>
      <c r="I87" s="22">
        <v>0</v>
      </c>
      <c r="J87" s="13">
        <v>0.49</v>
      </c>
      <c r="K87" s="174">
        <v>57654704.862793401</v>
      </c>
      <c r="L87" s="123">
        <v>53330601.998083897</v>
      </c>
      <c r="M87" s="178">
        <v>0</v>
      </c>
      <c r="N87" s="176">
        <v>13586734.9073001</v>
      </c>
      <c r="Q87" s="4"/>
      <c r="R87" s="4"/>
    </row>
    <row r="88" spans="1:18" ht="13.35" customHeight="1">
      <c r="A88" s="177" t="s">
        <v>449</v>
      </c>
      <c r="B88" s="20" t="s">
        <v>450</v>
      </c>
      <c r="C88" s="20" t="s">
        <v>138</v>
      </c>
      <c r="D88" s="20" t="s">
        <v>451</v>
      </c>
      <c r="E88" s="127" t="s">
        <v>320</v>
      </c>
      <c r="F88" s="127" t="s">
        <v>321</v>
      </c>
      <c r="G88" s="20" t="s">
        <v>322</v>
      </c>
      <c r="H88" s="22">
        <v>0</v>
      </c>
      <c r="I88" s="22">
        <v>0</v>
      </c>
      <c r="J88" s="13">
        <v>0.4</v>
      </c>
      <c r="K88" s="174">
        <v>3479944.3380847401</v>
      </c>
      <c r="L88" s="123">
        <v>3218948.5127283847</v>
      </c>
      <c r="M88" s="178">
        <v>0.5</v>
      </c>
      <c r="N88" s="176">
        <v>-21554414.522322301</v>
      </c>
      <c r="Q88" s="4"/>
      <c r="R88" s="4"/>
    </row>
    <row r="89" spans="1:18" ht="13.35" customHeight="1">
      <c r="A89" s="177" t="s">
        <v>452</v>
      </c>
      <c r="B89" s="20" t="s">
        <v>453</v>
      </c>
      <c r="C89" s="20" t="s">
        <v>138</v>
      </c>
      <c r="D89" s="20" t="s">
        <v>454</v>
      </c>
      <c r="E89" s="127" t="s">
        <v>166</v>
      </c>
      <c r="F89" s="127" t="s">
        <v>140</v>
      </c>
      <c r="G89" s="20" t="s">
        <v>167</v>
      </c>
      <c r="H89" s="22">
        <v>0</v>
      </c>
      <c r="I89" s="22">
        <v>0</v>
      </c>
      <c r="J89" s="13">
        <v>0.4</v>
      </c>
      <c r="K89" s="174">
        <v>7513237.4185840795</v>
      </c>
      <c r="L89" s="123">
        <v>6949744.6121902736</v>
      </c>
      <c r="M89" s="178">
        <v>0.5</v>
      </c>
      <c r="N89" s="176">
        <v>-24793617.2118765</v>
      </c>
      <c r="Q89" s="4"/>
      <c r="R89" s="4"/>
    </row>
    <row r="90" spans="1:18" ht="13.35" customHeight="1">
      <c r="A90" s="177" t="s">
        <v>455</v>
      </c>
      <c r="B90" s="20" t="s">
        <v>456</v>
      </c>
      <c r="C90" s="20" t="s">
        <v>138</v>
      </c>
      <c r="D90" s="20" t="s">
        <v>457</v>
      </c>
      <c r="E90" s="127" t="s">
        <v>458</v>
      </c>
      <c r="F90" s="127" t="s">
        <v>270</v>
      </c>
      <c r="G90" s="20" t="s">
        <v>459</v>
      </c>
      <c r="H90" s="22">
        <v>0</v>
      </c>
      <c r="I90" s="22">
        <v>0</v>
      </c>
      <c r="J90" s="13">
        <v>0.4</v>
      </c>
      <c r="K90" s="174">
        <v>3955650.7726610303</v>
      </c>
      <c r="L90" s="123">
        <v>3658976.9647114533</v>
      </c>
      <c r="M90" s="178">
        <v>0.5</v>
      </c>
      <c r="N90" s="176">
        <v>-10897864.972145401</v>
      </c>
      <c r="Q90" s="4"/>
      <c r="R90" s="4"/>
    </row>
    <row r="91" spans="1:18" ht="13.35" customHeight="1">
      <c r="A91" s="177" t="s">
        <v>460</v>
      </c>
      <c r="B91" s="20" t="s">
        <v>461</v>
      </c>
      <c r="C91" s="20" t="s">
        <v>138</v>
      </c>
      <c r="D91" s="20" t="s">
        <v>462</v>
      </c>
      <c r="E91" s="127" t="s">
        <v>193</v>
      </c>
      <c r="F91" s="127" t="s">
        <v>194</v>
      </c>
      <c r="G91" s="20" t="s">
        <v>183</v>
      </c>
      <c r="H91" s="22">
        <v>0</v>
      </c>
      <c r="I91" s="22">
        <v>0</v>
      </c>
      <c r="J91" s="13">
        <v>0.4</v>
      </c>
      <c r="K91" s="174">
        <v>2816028.7588486499</v>
      </c>
      <c r="L91" s="123">
        <v>2604826.6019350011</v>
      </c>
      <c r="M91" s="178">
        <v>0.5</v>
      </c>
      <c r="N91" s="176">
        <v>-23016744.3347704</v>
      </c>
      <c r="Q91" s="4"/>
      <c r="R91" s="4"/>
    </row>
    <row r="92" spans="1:18" ht="12.75">
      <c r="A92" s="177" t="s">
        <v>463</v>
      </c>
      <c r="B92" s="20" t="s">
        <v>464</v>
      </c>
      <c r="C92" s="20" t="s">
        <v>138</v>
      </c>
      <c r="D92" s="20" t="s">
        <v>465</v>
      </c>
      <c r="E92" s="127" t="s">
        <v>466</v>
      </c>
      <c r="F92" s="127" t="s">
        <v>140</v>
      </c>
      <c r="G92" s="20" t="s">
        <v>183</v>
      </c>
      <c r="H92" s="22">
        <v>0</v>
      </c>
      <c r="I92" s="22">
        <v>0</v>
      </c>
      <c r="J92" s="13">
        <v>0.4</v>
      </c>
      <c r="K92" s="174">
        <v>2530672.3042491698</v>
      </c>
      <c r="L92" s="123">
        <v>2340871.881430482</v>
      </c>
      <c r="M92" s="178">
        <v>0.5</v>
      </c>
      <c r="N92" s="176">
        <v>-24916387.722451501</v>
      </c>
      <c r="Q92" s="4"/>
      <c r="R92" s="4"/>
    </row>
    <row r="93" spans="1:18" ht="12.75">
      <c r="A93" s="177" t="s">
        <v>467</v>
      </c>
      <c r="B93" s="20" t="s">
        <v>468</v>
      </c>
      <c r="C93" s="20" t="s">
        <v>170</v>
      </c>
      <c r="D93" s="20" t="s">
        <v>469</v>
      </c>
      <c r="E93" s="127" t="s">
        <v>172</v>
      </c>
      <c r="F93" s="127" t="s">
        <v>140</v>
      </c>
      <c r="G93" s="20" t="s">
        <v>177</v>
      </c>
      <c r="H93" s="22">
        <v>0</v>
      </c>
      <c r="I93" s="22">
        <v>0</v>
      </c>
      <c r="J93" s="13">
        <v>0.3</v>
      </c>
      <c r="K93" s="174">
        <v>80762401.878196001</v>
      </c>
      <c r="L93" s="123">
        <v>74705221.737331301</v>
      </c>
      <c r="M93" s="178">
        <v>0</v>
      </c>
      <c r="N93" s="176">
        <v>38301363.991562299</v>
      </c>
      <c r="Q93" s="4"/>
      <c r="R93" s="4"/>
    </row>
    <row r="94" spans="1:18" ht="13.35" customHeight="1">
      <c r="A94" s="177" t="s">
        <v>470</v>
      </c>
      <c r="B94" s="20" t="s">
        <v>471</v>
      </c>
      <c r="C94" s="20" t="s">
        <v>138</v>
      </c>
      <c r="D94" s="20" t="s">
        <v>472</v>
      </c>
      <c r="E94" s="127" t="s">
        <v>187</v>
      </c>
      <c r="F94" s="127" t="s">
        <v>188</v>
      </c>
      <c r="G94" s="20" t="s">
        <v>189</v>
      </c>
      <c r="H94" s="22">
        <v>0</v>
      </c>
      <c r="I94" s="22">
        <v>0</v>
      </c>
      <c r="J94" s="13">
        <v>0.4</v>
      </c>
      <c r="K94" s="174">
        <v>3573481.0982392598</v>
      </c>
      <c r="L94" s="123">
        <v>3305470.0158713153</v>
      </c>
      <c r="M94" s="178">
        <v>0.5</v>
      </c>
      <c r="N94" s="176">
        <v>-12956668.4019376</v>
      </c>
      <c r="Q94" s="4"/>
      <c r="R94" s="4"/>
    </row>
    <row r="95" spans="1:18" ht="12.75">
      <c r="A95" s="177" t="s">
        <v>473</v>
      </c>
      <c r="B95" s="20" t="s">
        <v>474</v>
      </c>
      <c r="C95" s="20" t="s">
        <v>138</v>
      </c>
      <c r="D95" s="20" t="s">
        <v>475</v>
      </c>
      <c r="E95" s="127" t="s">
        <v>466</v>
      </c>
      <c r="F95" s="127" t="s">
        <v>140</v>
      </c>
      <c r="G95" s="20" t="s">
        <v>476</v>
      </c>
      <c r="H95" s="22">
        <v>0</v>
      </c>
      <c r="I95" s="22">
        <v>0</v>
      </c>
      <c r="J95" s="13">
        <v>0.4</v>
      </c>
      <c r="K95" s="174">
        <v>1541924.1174087499</v>
      </c>
      <c r="L95" s="123">
        <v>1426279.8086030937</v>
      </c>
      <c r="M95" s="178">
        <v>0.5</v>
      </c>
      <c r="N95" s="176">
        <v>-9343565.3762211893</v>
      </c>
      <c r="Q95" s="4"/>
      <c r="R95" s="4"/>
    </row>
    <row r="96" spans="1:18" ht="13.35" customHeight="1">
      <c r="A96" s="177" t="s">
        <v>477</v>
      </c>
      <c r="B96" s="20" t="s">
        <v>478</v>
      </c>
      <c r="C96" s="20" t="s">
        <v>138</v>
      </c>
      <c r="D96" s="20" t="s">
        <v>479</v>
      </c>
      <c r="E96" s="127" t="s">
        <v>145</v>
      </c>
      <c r="F96" s="127" t="s">
        <v>146</v>
      </c>
      <c r="G96" s="20" t="s">
        <v>147</v>
      </c>
      <c r="H96" s="22">
        <v>0</v>
      </c>
      <c r="I96" s="22">
        <v>0</v>
      </c>
      <c r="J96" s="13">
        <v>0.4</v>
      </c>
      <c r="K96" s="174">
        <v>3568619.5346312402</v>
      </c>
      <c r="L96" s="123">
        <v>3300973.0695338971</v>
      </c>
      <c r="M96" s="178">
        <v>0.5</v>
      </c>
      <c r="N96" s="176">
        <v>-6831318.4414358297</v>
      </c>
      <c r="Q96" s="4"/>
      <c r="R96" s="4"/>
    </row>
    <row r="97" spans="1:18" ht="12.75">
      <c r="A97" s="177" t="s">
        <v>480</v>
      </c>
      <c r="B97" s="20" t="s">
        <v>481</v>
      </c>
      <c r="C97" s="20" t="s">
        <v>138</v>
      </c>
      <c r="D97" s="20" t="s">
        <v>482</v>
      </c>
      <c r="E97" s="127" t="s">
        <v>433</v>
      </c>
      <c r="F97" s="127" t="s">
        <v>434</v>
      </c>
      <c r="G97" s="20" t="s">
        <v>435</v>
      </c>
      <c r="H97" s="22">
        <v>0</v>
      </c>
      <c r="I97" s="22">
        <v>0</v>
      </c>
      <c r="J97" s="13">
        <v>0.4</v>
      </c>
      <c r="K97" s="174">
        <v>4492298.88707384</v>
      </c>
      <c r="L97" s="123">
        <v>4155376.4705433021</v>
      </c>
      <c r="M97" s="178">
        <v>0.5</v>
      </c>
      <c r="N97" s="176">
        <v>-26482424.999207899</v>
      </c>
      <c r="Q97" s="4"/>
      <c r="R97" s="4"/>
    </row>
    <row r="98" spans="1:18" ht="12.75">
      <c r="A98" s="177" t="s">
        <v>483</v>
      </c>
      <c r="B98" s="20" t="s">
        <v>484</v>
      </c>
      <c r="C98" s="20" t="s">
        <v>138</v>
      </c>
      <c r="D98" s="20" t="s">
        <v>485</v>
      </c>
      <c r="E98" s="127" t="s">
        <v>193</v>
      </c>
      <c r="F98" s="127" t="s">
        <v>194</v>
      </c>
      <c r="G98" s="20" t="s">
        <v>183</v>
      </c>
      <c r="H98" s="22">
        <v>0</v>
      </c>
      <c r="I98" s="22">
        <v>0</v>
      </c>
      <c r="J98" s="13">
        <v>0.4</v>
      </c>
      <c r="K98" s="174">
        <v>2089584.1602759901</v>
      </c>
      <c r="L98" s="123">
        <v>1932865.3482552909</v>
      </c>
      <c r="M98" s="178">
        <v>0.5</v>
      </c>
      <c r="N98" s="176">
        <v>-17579324.156811301</v>
      </c>
      <c r="Q98" s="4"/>
      <c r="R98" s="4"/>
    </row>
    <row r="99" spans="1:18" ht="12.75">
      <c r="A99" s="177" t="s">
        <v>486</v>
      </c>
      <c r="B99" s="20" t="s">
        <v>487</v>
      </c>
      <c r="C99" s="20" t="s">
        <v>138</v>
      </c>
      <c r="D99" s="20" t="s">
        <v>488</v>
      </c>
      <c r="E99" s="127" t="s">
        <v>311</v>
      </c>
      <c r="F99" s="127" t="s">
        <v>312</v>
      </c>
      <c r="G99" s="20" t="s">
        <v>183</v>
      </c>
      <c r="H99" s="22">
        <v>0</v>
      </c>
      <c r="I99" s="22">
        <v>0</v>
      </c>
      <c r="J99" s="13">
        <v>0.4</v>
      </c>
      <c r="K99" s="174">
        <v>4005143.0010411497</v>
      </c>
      <c r="L99" s="123">
        <v>3704757.2759630638</v>
      </c>
      <c r="M99" s="178">
        <v>0.5</v>
      </c>
      <c r="N99" s="176">
        <v>-7554448.4588310793</v>
      </c>
      <c r="Q99" s="4"/>
      <c r="R99" s="4"/>
    </row>
    <row r="100" spans="1:18" ht="12.75">
      <c r="A100" s="177" t="s">
        <v>489</v>
      </c>
      <c r="B100" s="20" t="s">
        <v>490</v>
      </c>
      <c r="C100" s="20" t="s">
        <v>138</v>
      </c>
      <c r="D100" s="20" t="s">
        <v>491</v>
      </c>
      <c r="E100" s="127" t="s">
        <v>160</v>
      </c>
      <c r="F100" s="127" t="s">
        <v>161</v>
      </c>
      <c r="G100" s="20" t="s">
        <v>162</v>
      </c>
      <c r="H100" s="22">
        <v>0</v>
      </c>
      <c r="I100" s="22">
        <v>0</v>
      </c>
      <c r="J100" s="13">
        <v>0.4</v>
      </c>
      <c r="K100" s="174">
        <v>4023174.9054371403</v>
      </c>
      <c r="L100" s="123">
        <v>3721436.7875293549</v>
      </c>
      <c r="M100" s="178">
        <v>0.5</v>
      </c>
      <c r="N100" s="176">
        <v>-7017665.6347300196</v>
      </c>
      <c r="Q100" s="4"/>
      <c r="R100" s="4"/>
    </row>
    <row r="101" spans="1:18" ht="12.75">
      <c r="A101" s="177" t="s">
        <v>492</v>
      </c>
      <c r="B101" s="20" t="s">
        <v>493</v>
      </c>
      <c r="C101" s="20" t="s">
        <v>138</v>
      </c>
      <c r="D101" s="20" t="s">
        <v>494</v>
      </c>
      <c r="E101" s="127" t="s">
        <v>341</v>
      </c>
      <c r="F101" s="127" t="s">
        <v>140</v>
      </c>
      <c r="G101" s="20" t="s">
        <v>342</v>
      </c>
      <c r="H101" s="22">
        <v>0</v>
      </c>
      <c r="I101" s="22">
        <v>0</v>
      </c>
      <c r="J101" s="13">
        <v>0.4</v>
      </c>
      <c r="K101" s="174">
        <v>2778083.0268767499</v>
      </c>
      <c r="L101" s="123">
        <v>2569726.7998609939</v>
      </c>
      <c r="M101" s="178">
        <v>0.5</v>
      </c>
      <c r="N101" s="176">
        <v>-3884269.7130140299</v>
      </c>
      <c r="Q101" s="4"/>
      <c r="R101" s="4"/>
    </row>
    <row r="102" spans="1:18" ht="12.75">
      <c r="A102" s="177" t="s">
        <v>495</v>
      </c>
      <c r="B102" s="20" t="s">
        <v>496</v>
      </c>
      <c r="C102" s="20" t="s">
        <v>138</v>
      </c>
      <c r="D102" s="20" t="s">
        <v>497</v>
      </c>
      <c r="E102" s="127" t="s">
        <v>300</v>
      </c>
      <c r="F102" s="127" t="s">
        <v>224</v>
      </c>
      <c r="G102" s="20" t="s">
        <v>301</v>
      </c>
      <c r="H102" s="22">
        <v>0</v>
      </c>
      <c r="I102" s="22">
        <v>0</v>
      </c>
      <c r="J102" s="13">
        <v>0.4</v>
      </c>
      <c r="K102" s="174">
        <v>2088282.50950899</v>
      </c>
      <c r="L102" s="123">
        <v>1931661.3212958158</v>
      </c>
      <c r="M102" s="178">
        <v>0.5</v>
      </c>
      <c r="N102" s="176">
        <v>-8851093.5489637107</v>
      </c>
      <c r="Q102" s="4"/>
      <c r="R102" s="4"/>
    </row>
    <row r="103" spans="1:18" ht="12.75">
      <c r="A103" s="177" t="s">
        <v>498</v>
      </c>
      <c r="B103" s="20" t="s">
        <v>499</v>
      </c>
      <c r="C103" s="20" t="s">
        <v>180</v>
      </c>
      <c r="D103" s="20" t="s">
        <v>500</v>
      </c>
      <c r="E103" s="127" t="s">
        <v>140</v>
      </c>
      <c r="F103" s="127" t="s">
        <v>501</v>
      </c>
      <c r="G103" s="20" t="s">
        <v>183</v>
      </c>
      <c r="H103" s="22">
        <v>0</v>
      </c>
      <c r="I103" s="22">
        <v>0</v>
      </c>
      <c r="J103" s="13">
        <v>0.49</v>
      </c>
      <c r="K103" s="174">
        <v>63487427.346001804</v>
      </c>
      <c r="L103" s="123">
        <v>58725870.295051672</v>
      </c>
      <c r="M103" s="178">
        <v>0</v>
      </c>
      <c r="N103" s="176">
        <v>22204000.644756</v>
      </c>
      <c r="Q103" s="4"/>
      <c r="R103" s="4"/>
    </row>
    <row r="104" spans="1:18" ht="12.75">
      <c r="A104" s="177" t="s">
        <v>502</v>
      </c>
      <c r="B104" s="20" t="s">
        <v>503</v>
      </c>
      <c r="C104" s="20" t="s">
        <v>138</v>
      </c>
      <c r="D104" s="20" t="s">
        <v>504</v>
      </c>
      <c r="E104" s="127" t="s">
        <v>154</v>
      </c>
      <c r="F104" s="127" t="s">
        <v>155</v>
      </c>
      <c r="G104" s="20" t="s">
        <v>156</v>
      </c>
      <c r="H104" s="22">
        <v>0</v>
      </c>
      <c r="I104" s="22">
        <v>0</v>
      </c>
      <c r="J104" s="13">
        <v>0.4</v>
      </c>
      <c r="K104" s="174">
        <v>3321097.7981349099</v>
      </c>
      <c r="L104" s="123">
        <v>3072015.4632747918</v>
      </c>
      <c r="M104" s="178">
        <v>0.5</v>
      </c>
      <c r="N104" s="176">
        <v>-6533759.3214622904</v>
      </c>
      <c r="Q104" s="4"/>
      <c r="R104" s="4"/>
    </row>
    <row r="105" spans="1:18" ht="12.75">
      <c r="A105" s="177" t="s">
        <v>505</v>
      </c>
      <c r="B105" s="20" t="s">
        <v>506</v>
      </c>
      <c r="C105" s="20" t="s">
        <v>138</v>
      </c>
      <c r="D105" s="20" t="s">
        <v>507</v>
      </c>
      <c r="E105" s="127" t="s">
        <v>341</v>
      </c>
      <c r="F105" s="127" t="s">
        <v>140</v>
      </c>
      <c r="G105" s="20" t="s">
        <v>342</v>
      </c>
      <c r="H105" s="22">
        <v>0</v>
      </c>
      <c r="I105" s="22">
        <v>0</v>
      </c>
      <c r="J105" s="13">
        <v>0.4</v>
      </c>
      <c r="K105" s="174">
        <v>4022618.6639047796</v>
      </c>
      <c r="L105" s="123">
        <v>3720922.2641119212</v>
      </c>
      <c r="M105" s="178">
        <v>0.5</v>
      </c>
      <c r="N105" s="176">
        <v>-18161981.7626708</v>
      </c>
      <c r="Q105" s="4"/>
      <c r="R105" s="4"/>
    </row>
    <row r="106" spans="1:18" ht="12.75">
      <c r="A106" s="177" t="s">
        <v>508</v>
      </c>
      <c r="B106" s="20" t="s">
        <v>509</v>
      </c>
      <c r="C106" s="20" t="s">
        <v>138</v>
      </c>
      <c r="D106" s="20" t="s">
        <v>510</v>
      </c>
      <c r="E106" s="127" t="s">
        <v>193</v>
      </c>
      <c r="F106" s="127" t="s">
        <v>194</v>
      </c>
      <c r="G106" s="20" t="s">
        <v>183</v>
      </c>
      <c r="H106" s="22">
        <v>0</v>
      </c>
      <c r="I106" s="22">
        <v>0</v>
      </c>
      <c r="J106" s="13">
        <v>0.4</v>
      </c>
      <c r="K106" s="174">
        <v>2705861.2574767298</v>
      </c>
      <c r="L106" s="123">
        <v>2502921.6631659754</v>
      </c>
      <c r="M106" s="178">
        <v>0.5</v>
      </c>
      <c r="N106" s="176">
        <v>-4348091.3110595997</v>
      </c>
      <c r="Q106" s="4"/>
      <c r="R106" s="4"/>
    </row>
    <row r="107" spans="1:18" ht="13.35" customHeight="1">
      <c r="A107" s="177" t="s">
        <v>511</v>
      </c>
      <c r="B107" s="20" t="s">
        <v>512</v>
      </c>
      <c r="C107" s="20" t="s">
        <v>138</v>
      </c>
      <c r="D107" s="20" t="s">
        <v>513</v>
      </c>
      <c r="E107" s="127" t="s">
        <v>160</v>
      </c>
      <c r="F107" s="127" t="s">
        <v>161</v>
      </c>
      <c r="G107" s="20" t="s">
        <v>162</v>
      </c>
      <c r="H107" s="22">
        <v>0</v>
      </c>
      <c r="I107" s="22">
        <v>0</v>
      </c>
      <c r="J107" s="13">
        <v>0.4</v>
      </c>
      <c r="K107" s="174">
        <v>3213227.9949198002</v>
      </c>
      <c r="L107" s="123">
        <v>2972235.8953008153</v>
      </c>
      <c r="M107" s="178">
        <v>0.5</v>
      </c>
      <c r="N107" s="176">
        <v>-7545043.6341733597</v>
      </c>
      <c r="Q107" s="4"/>
      <c r="R107" s="4"/>
    </row>
    <row r="108" spans="1:18" ht="13.35" customHeight="1">
      <c r="A108" s="177" t="s">
        <v>514</v>
      </c>
      <c r="B108" s="20" t="s">
        <v>515</v>
      </c>
      <c r="C108" s="20" t="s">
        <v>138</v>
      </c>
      <c r="D108" s="20" t="s">
        <v>516</v>
      </c>
      <c r="E108" s="127" t="s">
        <v>259</v>
      </c>
      <c r="F108" s="127" t="s">
        <v>140</v>
      </c>
      <c r="G108" s="20" t="s">
        <v>260</v>
      </c>
      <c r="H108" s="22">
        <v>0</v>
      </c>
      <c r="I108" s="22">
        <v>0</v>
      </c>
      <c r="J108" s="13">
        <v>0.4</v>
      </c>
      <c r="K108" s="174">
        <v>4137198.5845818697</v>
      </c>
      <c r="L108" s="123">
        <v>3826908.6907382295</v>
      </c>
      <c r="M108" s="178">
        <v>0.5</v>
      </c>
      <c r="N108" s="176">
        <v>-8908520.097180441</v>
      </c>
      <c r="Q108" s="4"/>
      <c r="R108" s="4"/>
    </row>
    <row r="109" spans="1:18" ht="12.75">
      <c r="A109" s="177" t="s">
        <v>517</v>
      </c>
      <c r="B109" s="20" t="s">
        <v>518</v>
      </c>
      <c r="C109" s="20" t="s">
        <v>315</v>
      </c>
      <c r="D109" s="20" t="s">
        <v>519</v>
      </c>
      <c r="E109" s="127" t="s">
        <v>172</v>
      </c>
      <c r="F109" s="127" t="s">
        <v>140</v>
      </c>
      <c r="G109" s="20" t="s">
        <v>183</v>
      </c>
      <c r="H109" s="22">
        <v>0</v>
      </c>
      <c r="I109" s="22">
        <v>0</v>
      </c>
      <c r="J109" s="13">
        <v>0.3</v>
      </c>
      <c r="K109" s="174">
        <v>91001775.012353703</v>
      </c>
      <c r="L109" s="123">
        <v>84176641.886427179</v>
      </c>
      <c r="M109" s="178">
        <v>0</v>
      </c>
      <c r="N109" s="176">
        <v>65424930.115597107</v>
      </c>
      <c r="Q109" s="4"/>
      <c r="R109" s="4"/>
    </row>
    <row r="110" spans="1:18" ht="13.35" customHeight="1">
      <c r="A110" s="177" t="s">
        <v>520</v>
      </c>
      <c r="B110" s="20" t="s">
        <v>521</v>
      </c>
      <c r="C110" s="20" t="s">
        <v>138</v>
      </c>
      <c r="D110" s="20" t="s">
        <v>522</v>
      </c>
      <c r="E110" s="127" t="s">
        <v>466</v>
      </c>
      <c r="F110" s="127" t="s">
        <v>140</v>
      </c>
      <c r="G110" s="20" t="s">
        <v>183</v>
      </c>
      <c r="H110" s="22">
        <v>0</v>
      </c>
      <c r="I110" s="22">
        <v>0</v>
      </c>
      <c r="J110" s="13">
        <v>0.4</v>
      </c>
      <c r="K110" s="174">
        <v>3196434.9684371902</v>
      </c>
      <c r="L110" s="123">
        <v>2956702.3458044012</v>
      </c>
      <c r="M110" s="178">
        <v>0.5</v>
      </c>
      <c r="N110" s="176">
        <v>-34206697.315283403</v>
      </c>
      <c r="Q110" s="4"/>
      <c r="R110" s="4"/>
    </row>
    <row r="111" spans="1:18" ht="12.75">
      <c r="A111" s="177" t="s">
        <v>523</v>
      </c>
      <c r="B111" s="20" t="s">
        <v>524</v>
      </c>
      <c r="C111" s="20" t="s">
        <v>315</v>
      </c>
      <c r="D111" s="20" t="s">
        <v>525</v>
      </c>
      <c r="E111" s="127" t="s">
        <v>172</v>
      </c>
      <c r="F111" s="127" t="s">
        <v>140</v>
      </c>
      <c r="G111" s="20" t="s">
        <v>177</v>
      </c>
      <c r="H111" s="22">
        <v>0</v>
      </c>
      <c r="I111" s="22">
        <v>0</v>
      </c>
      <c r="J111" s="13">
        <v>0.3</v>
      </c>
      <c r="K111" s="174">
        <v>120311539.65758801</v>
      </c>
      <c r="L111" s="123">
        <v>111288174.1832689</v>
      </c>
      <c r="M111" s="178">
        <v>0</v>
      </c>
      <c r="N111" s="176">
        <v>72700487.384006292</v>
      </c>
      <c r="Q111" s="4"/>
      <c r="R111" s="4"/>
    </row>
    <row r="112" spans="1:18" ht="12.75">
      <c r="A112" s="177" t="s">
        <v>526</v>
      </c>
      <c r="B112" s="20" t="s">
        <v>527</v>
      </c>
      <c r="C112" s="20" t="s">
        <v>200</v>
      </c>
      <c r="D112" s="20" t="s">
        <v>528</v>
      </c>
      <c r="E112" s="127" t="s">
        <v>140</v>
      </c>
      <c r="F112" s="127" t="s">
        <v>351</v>
      </c>
      <c r="G112" s="20" t="s">
        <v>529</v>
      </c>
      <c r="H112" s="22">
        <v>0</v>
      </c>
      <c r="I112" s="22" t="s">
        <v>129</v>
      </c>
      <c r="J112" s="13">
        <v>0.49</v>
      </c>
      <c r="K112" s="174">
        <v>39280084.974795796</v>
      </c>
      <c r="L112" s="123">
        <v>36334078.601686113</v>
      </c>
      <c r="M112" s="178">
        <v>0</v>
      </c>
      <c r="N112" s="176">
        <v>12500913.4398841</v>
      </c>
      <c r="Q112" s="4"/>
      <c r="R112" s="4"/>
    </row>
    <row r="113" spans="1:18" ht="12.75">
      <c r="A113" s="177" t="s">
        <v>530</v>
      </c>
      <c r="B113" s="20" t="s">
        <v>531</v>
      </c>
      <c r="C113" s="20" t="s">
        <v>315</v>
      </c>
      <c r="D113" s="20" t="s">
        <v>532</v>
      </c>
      <c r="E113" s="127" t="s">
        <v>172</v>
      </c>
      <c r="F113" s="127" t="s">
        <v>140</v>
      </c>
      <c r="G113" s="20" t="s">
        <v>183</v>
      </c>
      <c r="H113" s="22">
        <v>0</v>
      </c>
      <c r="I113" s="22">
        <v>0</v>
      </c>
      <c r="J113" s="13">
        <v>0.3</v>
      </c>
      <c r="K113" s="174">
        <v>67576891.777884901</v>
      </c>
      <c r="L113" s="123">
        <v>62508624.894543536</v>
      </c>
      <c r="M113" s="178">
        <v>0.15705077358836</v>
      </c>
      <c r="N113" s="176">
        <v>-12590323.1154174</v>
      </c>
      <c r="Q113" s="4"/>
      <c r="R113" s="4"/>
    </row>
    <row r="114" spans="1:18" ht="12.75">
      <c r="A114" s="177" t="s">
        <v>533</v>
      </c>
      <c r="B114" s="20" t="s">
        <v>534</v>
      </c>
      <c r="C114" s="20" t="s">
        <v>138</v>
      </c>
      <c r="D114" s="20" t="s">
        <v>535</v>
      </c>
      <c r="E114" s="127" t="s">
        <v>218</v>
      </c>
      <c r="F114" s="127" t="s">
        <v>219</v>
      </c>
      <c r="G114" s="20" t="s">
        <v>220</v>
      </c>
      <c r="H114" s="22">
        <v>0</v>
      </c>
      <c r="I114" s="22">
        <v>0</v>
      </c>
      <c r="J114" s="13">
        <v>0.4</v>
      </c>
      <c r="K114" s="174">
        <v>1929483.4096891801</v>
      </c>
      <c r="L114" s="123">
        <v>1784772.1539624918</v>
      </c>
      <c r="M114" s="178">
        <v>0.5</v>
      </c>
      <c r="N114" s="176">
        <v>-17746847.7736567</v>
      </c>
      <c r="Q114" s="4"/>
      <c r="R114" s="4"/>
    </row>
    <row r="115" spans="1:18" ht="13.35" customHeight="1">
      <c r="A115" s="177" t="s">
        <v>536</v>
      </c>
      <c r="B115" s="20" t="s">
        <v>537</v>
      </c>
      <c r="C115" s="20" t="s">
        <v>170</v>
      </c>
      <c r="D115" s="20" t="s">
        <v>538</v>
      </c>
      <c r="E115" s="127" t="s">
        <v>172</v>
      </c>
      <c r="F115" s="127" t="s">
        <v>140</v>
      </c>
      <c r="G115" s="20" t="s">
        <v>177</v>
      </c>
      <c r="H115" s="22">
        <v>0</v>
      </c>
      <c r="I115" s="22">
        <v>0</v>
      </c>
      <c r="J115" s="13">
        <v>0.3</v>
      </c>
      <c r="K115" s="174">
        <v>88296504.460067302</v>
      </c>
      <c r="L115" s="123">
        <v>81674266.625562266</v>
      </c>
      <c r="M115" s="178">
        <v>0</v>
      </c>
      <c r="N115" s="176">
        <v>62010369.967410706</v>
      </c>
      <c r="Q115" s="4"/>
      <c r="R115" s="4"/>
    </row>
    <row r="116" spans="1:18" ht="13.35" customHeight="1">
      <c r="A116" s="177" t="s">
        <v>539</v>
      </c>
      <c r="B116" s="20" t="s">
        <v>540</v>
      </c>
      <c r="C116" s="20" t="s">
        <v>138</v>
      </c>
      <c r="D116" s="20" t="s">
        <v>541</v>
      </c>
      <c r="E116" s="127" t="s">
        <v>187</v>
      </c>
      <c r="F116" s="127" t="s">
        <v>188</v>
      </c>
      <c r="G116" s="20" t="s">
        <v>189</v>
      </c>
      <c r="H116" s="22">
        <v>0</v>
      </c>
      <c r="I116" s="22">
        <v>0</v>
      </c>
      <c r="J116" s="13">
        <v>0.4</v>
      </c>
      <c r="K116" s="174">
        <v>3399602.5373720801</v>
      </c>
      <c r="L116" s="123">
        <v>3144632.3470691741</v>
      </c>
      <c r="M116" s="178">
        <v>0.5</v>
      </c>
      <c r="N116" s="176">
        <v>-18125428.458025903</v>
      </c>
      <c r="Q116" s="4"/>
      <c r="R116" s="4"/>
    </row>
    <row r="117" spans="1:18" ht="12.75">
      <c r="A117" s="177" t="s">
        <v>542</v>
      </c>
      <c r="B117" s="20" t="s">
        <v>543</v>
      </c>
      <c r="C117" s="20" t="s">
        <v>170</v>
      </c>
      <c r="D117" s="20" t="s">
        <v>544</v>
      </c>
      <c r="E117" s="127" t="s">
        <v>172</v>
      </c>
      <c r="F117" s="127" t="s">
        <v>140</v>
      </c>
      <c r="G117" s="20" t="s">
        <v>183</v>
      </c>
      <c r="H117" s="22">
        <v>0</v>
      </c>
      <c r="I117" s="22">
        <v>0</v>
      </c>
      <c r="J117" s="13">
        <v>0.3</v>
      </c>
      <c r="K117" s="174">
        <v>42644428.997761503</v>
      </c>
      <c r="L117" s="123">
        <v>39446096.82292939</v>
      </c>
      <c r="M117" s="178">
        <v>0</v>
      </c>
      <c r="N117" s="176">
        <v>24076466.2907384</v>
      </c>
      <c r="Q117" s="4"/>
      <c r="R117" s="4"/>
    </row>
    <row r="118" spans="1:18" ht="12.75">
      <c r="A118" s="177" t="s">
        <v>545</v>
      </c>
      <c r="B118" s="20" t="s">
        <v>546</v>
      </c>
      <c r="C118" s="20" t="s">
        <v>138</v>
      </c>
      <c r="D118" s="20" t="s">
        <v>547</v>
      </c>
      <c r="E118" s="127" t="s">
        <v>193</v>
      </c>
      <c r="F118" s="127" t="s">
        <v>194</v>
      </c>
      <c r="G118" s="20" t="s">
        <v>183</v>
      </c>
      <c r="H118" s="22">
        <v>0</v>
      </c>
      <c r="I118" s="22">
        <v>0</v>
      </c>
      <c r="J118" s="13">
        <v>0.4</v>
      </c>
      <c r="K118" s="174">
        <v>1498406.98187216</v>
      </c>
      <c r="L118" s="123">
        <v>1386026.4582317481</v>
      </c>
      <c r="M118" s="178">
        <v>0.5</v>
      </c>
      <c r="N118" s="176">
        <v>-13227032.4472649</v>
      </c>
      <c r="Q118" s="4"/>
      <c r="R118" s="4"/>
    </row>
    <row r="119" spans="1:18" ht="12.75">
      <c r="A119" s="177" t="s">
        <v>548</v>
      </c>
      <c r="B119" s="20" t="s">
        <v>549</v>
      </c>
      <c r="C119" s="20" t="s">
        <v>200</v>
      </c>
      <c r="D119" s="20" t="s">
        <v>550</v>
      </c>
      <c r="E119" s="127" t="s">
        <v>140</v>
      </c>
      <c r="F119" s="127" t="s">
        <v>551</v>
      </c>
      <c r="G119" s="20" t="s">
        <v>183</v>
      </c>
      <c r="H119" s="22">
        <v>0</v>
      </c>
      <c r="I119" s="22">
        <v>0</v>
      </c>
      <c r="J119" s="13">
        <v>0.49</v>
      </c>
      <c r="K119" s="174">
        <v>30953803.590316303</v>
      </c>
      <c r="L119" s="123">
        <v>28632268.321042582</v>
      </c>
      <c r="M119" s="178">
        <v>0</v>
      </c>
      <c r="N119" s="176">
        <v>12531172.920030499</v>
      </c>
      <c r="Q119" s="4"/>
      <c r="R119" s="4"/>
    </row>
    <row r="120" spans="1:18" ht="12.75">
      <c r="A120" s="177" t="s">
        <v>552</v>
      </c>
      <c r="B120" s="20" t="s">
        <v>553</v>
      </c>
      <c r="C120" s="20" t="s">
        <v>138</v>
      </c>
      <c r="D120" s="20" t="s">
        <v>554</v>
      </c>
      <c r="E120" s="127" t="s">
        <v>458</v>
      </c>
      <c r="F120" s="127" t="s">
        <v>270</v>
      </c>
      <c r="G120" s="20" t="s">
        <v>459</v>
      </c>
      <c r="H120" s="22">
        <v>0</v>
      </c>
      <c r="I120" s="22">
        <v>0</v>
      </c>
      <c r="J120" s="13">
        <v>0.4</v>
      </c>
      <c r="K120" s="174">
        <v>4112334.0191065995</v>
      </c>
      <c r="L120" s="123">
        <v>3803908.9676736048</v>
      </c>
      <c r="M120" s="178">
        <v>0.5</v>
      </c>
      <c r="N120" s="176">
        <v>-6243873.8408155395</v>
      </c>
      <c r="Q120" s="4"/>
      <c r="R120" s="4"/>
    </row>
    <row r="121" spans="1:18" ht="12.75">
      <c r="A121" s="177" t="s">
        <v>555</v>
      </c>
      <c r="B121" s="20" t="s">
        <v>556</v>
      </c>
      <c r="C121" s="20" t="s">
        <v>138</v>
      </c>
      <c r="D121" s="20" t="s">
        <v>557</v>
      </c>
      <c r="E121" s="127" t="s">
        <v>193</v>
      </c>
      <c r="F121" s="127" t="s">
        <v>194</v>
      </c>
      <c r="G121" s="20" t="s">
        <v>183</v>
      </c>
      <c r="H121" s="22">
        <v>0</v>
      </c>
      <c r="I121" s="22">
        <v>0</v>
      </c>
      <c r="J121" s="13">
        <v>0.4</v>
      </c>
      <c r="K121" s="174">
        <v>3624569.56671623</v>
      </c>
      <c r="L121" s="123">
        <v>3352726.8492125128</v>
      </c>
      <c r="M121" s="178">
        <v>0.5</v>
      </c>
      <c r="N121" s="176">
        <v>-10610589.734463699</v>
      </c>
      <c r="Q121" s="4"/>
      <c r="R121" s="4"/>
    </row>
    <row r="122" spans="1:18" ht="12.75">
      <c r="A122" s="177" t="s">
        <v>558</v>
      </c>
      <c r="B122" s="20" t="s">
        <v>559</v>
      </c>
      <c r="C122" s="20" t="s">
        <v>170</v>
      </c>
      <c r="D122" s="20" t="s">
        <v>560</v>
      </c>
      <c r="E122" s="127" t="s">
        <v>172</v>
      </c>
      <c r="F122" s="127" t="s">
        <v>140</v>
      </c>
      <c r="G122" s="20" t="s">
        <v>173</v>
      </c>
      <c r="H122" s="22">
        <v>0</v>
      </c>
      <c r="I122" s="22">
        <v>0</v>
      </c>
      <c r="J122" s="13">
        <v>0.3</v>
      </c>
      <c r="K122" s="174">
        <v>37476048.670613199</v>
      </c>
      <c r="L122" s="123">
        <v>34665345.020317212</v>
      </c>
      <c r="M122" s="178">
        <v>0</v>
      </c>
      <c r="N122" s="176">
        <v>9130549.4246736802</v>
      </c>
      <c r="Q122" s="4"/>
      <c r="R122" s="4"/>
    </row>
    <row r="123" spans="1:18" ht="13.35" customHeight="1">
      <c r="A123" s="177" t="s">
        <v>561</v>
      </c>
      <c r="B123" s="20" t="s">
        <v>562</v>
      </c>
      <c r="C123" s="20" t="s">
        <v>200</v>
      </c>
      <c r="D123" s="20" t="s">
        <v>563</v>
      </c>
      <c r="E123" s="127" t="s">
        <v>140</v>
      </c>
      <c r="F123" s="127" t="s">
        <v>284</v>
      </c>
      <c r="G123" s="20" t="s">
        <v>285</v>
      </c>
      <c r="H123" s="22">
        <v>0</v>
      </c>
      <c r="I123" s="22">
        <v>0</v>
      </c>
      <c r="J123" s="13">
        <v>0.49</v>
      </c>
      <c r="K123" s="174">
        <v>35024995.094630398</v>
      </c>
      <c r="L123" s="123">
        <v>32398120.46253312</v>
      </c>
      <c r="M123" s="178">
        <v>0</v>
      </c>
      <c r="N123" s="176">
        <v>9342409.8797730785</v>
      </c>
      <c r="Q123" s="4"/>
      <c r="R123" s="4"/>
    </row>
    <row r="124" spans="1:18" ht="12.75">
      <c r="A124" s="177" t="s">
        <v>564</v>
      </c>
      <c r="B124" s="20" t="s">
        <v>565</v>
      </c>
      <c r="C124" s="20" t="s">
        <v>138</v>
      </c>
      <c r="D124" s="20" t="s">
        <v>566</v>
      </c>
      <c r="E124" s="127" t="s">
        <v>289</v>
      </c>
      <c r="F124" s="127" t="s">
        <v>140</v>
      </c>
      <c r="G124" s="20" t="s">
        <v>395</v>
      </c>
      <c r="H124" s="22">
        <v>0</v>
      </c>
      <c r="I124" s="22">
        <v>0</v>
      </c>
      <c r="J124" s="13">
        <v>0.4</v>
      </c>
      <c r="K124" s="174">
        <v>2971609.55870343</v>
      </c>
      <c r="L124" s="123">
        <v>2748738.8418006729</v>
      </c>
      <c r="M124" s="178">
        <v>0.5</v>
      </c>
      <c r="N124" s="176">
        <v>-25638227.211018302</v>
      </c>
      <c r="Q124" s="4"/>
      <c r="R124" s="4"/>
    </row>
    <row r="125" spans="1:18" ht="12.75">
      <c r="A125" s="177" t="s">
        <v>567</v>
      </c>
      <c r="B125" s="20" t="s">
        <v>568</v>
      </c>
      <c r="C125" s="20" t="s">
        <v>138</v>
      </c>
      <c r="D125" s="20" t="s">
        <v>569</v>
      </c>
      <c r="E125" s="127" t="s">
        <v>145</v>
      </c>
      <c r="F125" s="127" t="s">
        <v>146</v>
      </c>
      <c r="G125" s="20" t="s">
        <v>147</v>
      </c>
      <c r="H125" s="22">
        <v>0</v>
      </c>
      <c r="I125" s="22">
        <v>0</v>
      </c>
      <c r="J125" s="13">
        <v>0.4</v>
      </c>
      <c r="K125" s="174">
        <v>2553812.7861967101</v>
      </c>
      <c r="L125" s="123">
        <v>2362276.8272319571</v>
      </c>
      <c r="M125" s="178">
        <v>0.5</v>
      </c>
      <c r="N125" s="176">
        <v>-9185229.4370283</v>
      </c>
      <c r="Q125" s="4"/>
      <c r="R125" s="4"/>
    </row>
    <row r="126" spans="1:18" ht="12.75">
      <c r="A126" s="177" t="s">
        <v>570</v>
      </c>
      <c r="B126" s="20" t="s">
        <v>571</v>
      </c>
      <c r="C126" s="20" t="s">
        <v>170</v>
      </c>
      <c r="D126" s="20" t="s">
        <v>572</v>
      </c>
      <c r="E126" s="127" t="s">
        <v>172</v>
      </c>
      <c r="F126" s="127" t="s">
        <v>140</v>
      </c>
      <c r="G126" s="20" t="s">
        <v>183</v>
      </c>
      <c r="H126" s="22">
        <v>0</v>
      </c>
      <c r="I126" s="22">
        <v>0</v>
      </c>
      <c r="J126" s="13">
        <v>0.3</v>
      </c>
      <c r="K126" s="174">
        <v>51886928.865207106</v>
      </c>
      <c r="L126" s="123">
        <v>47995409.200316578</v>
      </c>
      <c r="M126" s="178">
        <v>0.5</v>
      </c>
      <c r="N126" s="176">
        <v>-56281484.1015817</v>
      </c>
      <c r="Q126" s="4"/>
      <c r="R126" s="4"/>
    </row>
    <row r="127" spans="1:18" ht="12.75">
      <c r="A127" s="177" t="s">
        <v>573</v>
      </c>
      <c r="B127" s="20" t="s">
        <v>574</v>
      </c>
      <c r="C127" s="20" t="s">
        <v>138</v>
      </c>
      <c r="D127" s="20" t="s">
        <v>575</v>
      </c>
      <c r="E127" s="127" t="s">
        <v>218</v>
      </c>
      <c r="F127" s="127" t="s">
        <v>219</v>
      </c>
      <c r="G127" s="20" t="s">
        <v>220</v>
      </c>
      <c r="H127" s="22">
        <v>0</v>
      </c>
      <c r="I127" s="22">
        <v>0</v>
      </c>
      <c r="J127" s="13">
        <v>0.4</v>
      </c>
      <c r="K127" s="174">
        <v>2821149.78030243</v>
      </c>
      <c r="L127" s="123">
        <v>2609563.5467797481</v>
      </c>
      <c r="M127" s="178">
        <v>0.5</v>
      </c>
      <c r="N127" s="176">
        <v>-11928829.3771697</v>
      </c>
      <c r="Q127" s="4"/>
      <c r="R127" s="4"/>
    </row>
    <row r="128" spans="1:18" ht="12.75">
      <c r="A128" s="177" t="s">
        <v>576</v>
      </c>
      <c r="B128" s="20" t="s">
        <v>577</v>
      </c>
      <c r="C128" s="20" t="s">
        <v>138</v>
      </c>
      <c r="D128" s="20" t="s">
        <v>578</v>
      </c>
      <c r="E128" s="127" t="s">
        <v>139</v>
      </c>
      <c r="F128" s="127" t="s">
        <v>140</v>
      </c>
      <c r="G128" s="20" t="s">
        <v>141</v>
      </c>
      <c r="H128" s="22">
        <v>0</v>
      </c>
      <c r="I128" s="22">
        <v>0</v>
      </c>
      <c r="J128" s="13">
        <v>0.4</v>
      </c>
      <c r="K128" s="174">
        <v>2213549.3592739799</v>
      </c>
      <c r="L128" s="123">
        <v>2047533.1573284315</v>
      </c>
      <c r="M128" s="178">
        <v>0.5</v>
      </c>
      <c r="N128" s="176">
        <v>-17626835.460037701</v>
      </c>
      <c r="Q128" s="4"/>
      <c r="R128" s="4"/>
    </row>
    <row r="129" spans="1:18" ht="12.75">
      <c r="A129" s="177" t="s">
        <v>579</v>
      </c>
      <c r="B129" s="20" t="s">
        <v>580</v>
      </c>
      <c r="C129" s="20" t="s">
        <v>170</v>
      </c>
      <c r="D129" s="20" t="s">
        <v>581</v>
      </c>
      <c r="E129" s="127" t="s">
        <v>172</v>
      </c>
      <c r="F129" s="127" t="s">
        <v>140</v>
      </c>
      <c r="G129" s="20" t="s">
        <v>183</v>
      </c>
      <c r="H129" s="22">
        <v>0</v>
      </c>
      <c r="I129" s="22">
        <v>0</v>
      </c>
      <c r="J129" s="13">
        <v>0.3</v>
      </c>
      <c r="K129" s="174">
        <v>53984585.759515606</v>
      </c>
      <c r="L129" s="123">
        <v>49935741.827551939</v>
      </c>
      <c r="M129" s="178">
        <v>0.152212500079181</v>
      </c>
      <c r="N129" s="176">
        <v>-9692439.1607121602</v>
      </c>
      <c r="Q129" s="4"/>
      <c r="R129" s="4"/>
    </row>
    <row r="130" spans="1:18" ht="12.75">
      <c r="A130" s="177" t="s">
        <v>582</v>
      </c>
      <c r="B130" s="20" t="s">
        <v>583</v>
      </c>
      <c r="C130" s="20" t="s">
        <v>138</v>
      </c>
      <c r="D130" s="20" t="s">
        <v>584</v>
      </c>
      <c r="E130" s="127" t="s">
        <v>311</v>
      </c>
      <c r="F130" s="127" t="s">
        <v>312</v>
      </c>
      <c r="G130" s="20" t="s">
        <v>183</v>
      </c>
      <c r="H130" s="22">
        <v>0</v>
      </c>
      <c r="I130" s="22">
        <v>0</v>
      </c>
      <c r="J130" s="13">
        <v>0.4</v>
      </c>
      <c r="K130" s="174">
        <v>4961105.3507845895</v>
      </c>
      <c r="L130" s="123">
        <v>4589022.4494757457</v>
      </c>
      <c r="M130" s="178">
        <v>0.5</v>
      </c>
      <c r="N130" s="176">
        <v>-22320059.018794</v>
      </c>
      <c r="Q130" s="4"/>
      <c r="R130" s="4"/>
    </row>
    <row r="131" spans="1:18" ht="12.75">
      <c r="A131" s="177" t="s">
        <v>585</v>
      </c>
      <c r="B131" s="20" t="s">
        <v>586</v>
      </c>
      <c r="C131" s="20" t="s">
        <v>138</v>
      </c>
      <c r="D131" s="20" t="s">
        <v>587</v>
      </c>
      <c r="E131" s="127" t="s">
        <v>300</v>
      </c>
      <c r="F131" s="127" t="s">
        <v>224</v>
      </c>
      <c r="G131" s="20" t="s">
        <v>301</v>
      </c>
      <c r="H131" s="22">
        <v>0</v>
      </c>
      <c r="I131" s="22">
        <v>0</v>
      </c>
      <c r="J131" s="13">
        <v>0.4</v>
      </c>
      <c r="K131" s="174">
        <v>3891235.8094389597</v>
      </c>
      <c r="L131" s="123">
        <v>3599393.1237310381</v>
      </c>
      <c r="M131" s="178">
        <v>0.5</v>
      </c>
      <c r="N131" s="176">
        <v>-5040762.7375660399</v>
      </c>
      <c r="Q131" s="4"/>
      <c r="R131" s="4"/>
    </row>
    <row r="132" spans="1:18" ht="12.75">
      <c r="A132" s="177" t="s">
        <v>588</v>
      </c>
      <c r="B132" s="20" t="s">
        <v>589</v>
      </c>
      <c r="C132" s="20" t="s">
        <v>138</v>
      </c>
      <c r="D132" s="20" t="s">
        <v>590</v>
      </c>
      <c r="E132" s="127" t="s">
        <v>166</v>
      </c>
      <c r="F132" s="127" t="s">
        <v>140</v>
      </c>
      <c r="G132" s="20" t="s">
        <v>167</v>
      </c>
      <c r="H132" s="22">
        <v>0</v>
      </c>
      <c r="I132" s="22">
        <v>0</v>
      </c>
      <c r="J132" s="13">
        <v>0.4</v>
      </c>
      <c r="K132" s="174">
        <v>4727536.73516363</v>
      </c>
      <c r="L132" s="123">
        <v>4372971.4800263578</v>
      </c>
      <c r="M132" s="178">
        <v>0.5</v>
      </c>
      <c r="N132" s="176">
        <v>-18151625.889164697</v>
      </c>
      <c r="Q132" s="4"/>
      <c r="R132" s="4"/>
    </row>
    <row r="133" spans="1:18" ht="12.75">
      <c r="A133" s="177" t="s">
        <v>591</v>
      </c>
      <c r="B133" s="20" t="s">
        <v>592</v>
      </c>
      <c r="C133" s="20" t="s">
        <v>200</v>
      </c>
      <c r="D133" s="20" t="s">
        <v>593</v>
      </c>
      <c r="E133" s="127" t="s">
        <v>140</v>
      </c>
      <c r="F133" s="127" t="s">
        <v>194</v>
      </c>
      <c r="G133" s="20" t="s">
        <v>183</v>
      </c>
      <c r="H133" s="22">
        <v>0</v>
      </c>
      <c r="I133" s="22">
        <v>0</v>
      </c>
      <c r="J133" s="13">
        <v>0.49</v>
      </c>
      <c r="K133" s="174">
        <v>33186359.317947298</v>
      </c>
      <c r="L133" s="123">
        <v>30697382.369101252</v>
      </c>
      <c r="M133" s="178">
        <v>0</v>
      </c>
      <c r="N133" s="176">
        <v>12631901.886256801</v>
      </c>
      <c r="Q133" s="4"/>
      <c r="R133" s="4"/>
    </row>
    <row r="134" spans="1:18" ht="13.35" customHeight="1">
      <c r="A134" s="177" t="s">
        <v>594</v>
      </c>
      <c r="B134" s="20" t="s">
        <v>595</v>
      </c>
      <c r="C134" s="20" t="s">
        <v>372</v>
      </c>
      <c r="D134" s="20" t="s">
        <v>596</v>
      </c>
      <c r="E134" s="127" t="s">
        <v>140</v>
      </c>
      <c r="F134" s="127" t="s">
        <v>140</v>
      </c>
      <c r="G134" s="20" t="s">
        <v>183</v>
      </c>
      <c r="H134" s="22">
        <v>0</v>
      </c>
      <c r="I134" s="22">
        <v>0</v>
      </c>
      <c r="J134" s="13">
        <v>0.5</v>
      </c>
      <c r="K134" s="174">
        <v>1640325.2272679801</v>
      </c>
      <c r="L134" s="123">
        <v>1517300.8352228818</v>
      </c>
      <c r="M134" s="178">
        <v>0</v>
      </c>
      <c r="N134" s="176">
        <v>680959.52860554797</v>
      </c>
      <c r="Q134" s="4"/>
      <c r="R134" s="4"/>
    </row>
    <row r="135" spans="1:18" ht="12.75">
      <c r="A135" s="177" t="s">
        <v>597</v>
      </c>
      <c r="B135" s="20" t="s">
        <v>598</v>
      </c>
      <c r="C135" s="20" t="s">
        <v>315</v>
      </c>
      <c r="D135" s="20" t="s">
        <v>599</v>
      </c>
      <c r="E135" s="127" t="s">
        <v>172</v>
      </c>
      <c r="F135" s="127" t="s">
        <v>140</v>
      </c>
      <c r="G135" s="20" t="s">
        <v>183</v>
      </c>
      <c r="H135" s="22">
        <v>0</v>
      </c>
      <c r="I135" s="22">
        <v>0</v>
      </c>
      <c r="J135" s="13">
        <v>0.3</v>
      </c>
      <c r="K135" s="174">
        <v>93089180.1202517</v>
      </c>
      <c r="L135" s="123">
        <v>86107491.611232832</v>
      </c>
      <c r="M135" s="178">
        <v>0</v>
      </c>
      <c r="N135" s="176">
        <v>10214927.793020401</v>
      </c>
      <c r="Q135" s="4"/>
      <c r="R135" s="4"/>
    </row>
    <row r="136" spans="1:18" ht="12.75">
      <c r="A136" s="177" t="s">
        <v>600</v>
      </c>
      <c r="B136" s="20" t="s">
        <v>601</v>
      </c>
      <c r="C136" s="20" t="s">
        <v>315</v>
      </c>
      <c r="D136" s="20" t="s">
        <v>602</v>
      </c>
      <c r="E136" s="127" t="s">
        <v>172</v>
      </c>
      <c r="F136" s="127" t="s">
        <v>140</v>
      </c>
      <c r="G136" s="20" t="s">
        <v>183</v>
      </c>
      <c r="H136" s="22">
        <v>0</v>
      </c>
      <c r="I136" s="22">
        <v>0</v>
      </c>
      <c r="J136" s="13">
        <v>0.3</v>
      </c>
      <c r="K136" s="174">
        <v>57728116.095614299</v>
      </c>
      <c r="L136" s="123">
        <v>53398507.388443232</v>
      </c>
      <c r="M136" s="178">
        <v>0.42509840198244198</v>
      </c>
      <c r="N136" s="176">
        <v>-42685791.7708432</v>
      </c>
      <c r="Q136" s="4"/>
      <c r="R136" s="4"/>
    </row>
    <row r="137" spans="1:18" ht="12.75">
      <c r="A137" s="177" t="s">
        <v>603</v>
      </c>
      <c r="B137" s="20" t="s">
        <v>604</v>
      </c>
      <c r="C137" s="20" t="s">
        <v>138</v>
      </c>
      <c r="D137" s="20" t="s">
        <v>605</v>
      </c>
      <c r="E137" s="127" t="s">
        <v>259</v>
      </c>
      <c r="F137" s="127" t="s">
        <v>140</v>
      </c>
      <c r="G137" s="20" t="s">
        <v>260</v>
      </c>
      <c r="H137" s="22">
        <v>0</v>
      </c>
      <c r="I137" s="22">
        <v>0</v>
      </c>
      <c r="J137" s="13">
        <v>0.4</v>
      </c>
      <c r="K137" s="174">
        <v>5933516.9069204899</v>
      </c>
      <c r="L137" s="123">
        <v>5488503.1389014535</v>
      </c>
      <c r="M137" s="178">
        <v>0.5</v>
      </c>
      <c r="N137" s="176">
        <v>-12436625.639464699</v>
      </c>
      <c r="Q137" s="4"/>
      <c r="R137" s="4"/>
    </row>
    <row r="138" spans="1:18" ht="13.35" customHeight="1">
      <c r="A138" s="177" t="s">
        <v>606</v>
      </c>
      <c r="B138" s="20" t="s">
        <v>607</v>
      </c>
      <c r="C138" s="20" t="s">
        <v>200</v>
      </c>
      <c r="D138" s="20" t="s">
        <v>608</v>
      </c>
      <c r="E138" s="127" t="s">
        <v>140</v>
      </c>
      <c r="F138" s="127" t="s">
        <v>448</v>
      </c>
      <c r="G138" s="20" t="s">
        <v>183</v>
      </c>
      <c r="H138" s="22">
        <v>0</v>
      </c>
      <c r="I138" s="22">
        <v>0</v>
      </c>
      <c r="J138" s="13">
        <v>0.49</v>
      </c>
      <c r="K138" s="174">
        <v>88269528.291491896</v>
      </c>
      <c r="L138" s="123">
        <v>81649313.669630006</v>
      </c>
      <c r="M138" s="178">
        <v>0</v>
      </c>
      <c r="N138" s="176">
        <v>45307544.641750999</v>
      </c>
      <c r="Q138" s="4"/>
      <c r="R138" s="4"/>
    </row>
    <row r="139" spans="1:18" ht="13.35" customHeight="1">
      <c r="A139" s="177" t="s">
        <v>609</v>
      </c>
      <c r="B139" s="20" t="s">
        <v>610</v>
      </c>
      <c r="C139" s="20" t="s">
        <v>170</v>
      </c>
      <c r="D139" s="20" t="s">
        <v>611</v>
      </c>
      <c r="E139" s="127" t="s">
        <v>172</v>
      </c>
      <c r="F139" s="127" t="s">
        <v>140</v>
      </c>
      <c r="G139" s="20" t="s">
        <v>183</v>
      </c>
      <c r="H139" s="22">
        <v>0</v>
      </c>
      <c r="I139" s="22">
        <v>0</v>
      </c>
      <c r="J139" s="13">
        <v>0.3</v>
      </c>
      <c r="K139" s="174">
        <v>24022037.700728599</v>
      </c>
      <c r="L139" s="123">
        <v>22220384.873173956</v>
      </c>
      <c r="M139" s="178">
        <v>0.133333422456406</v>
      </c>
      <c r="N139" s="176">
        <v>-3695700.9581390601</v>
      </c>
      <c r="Q139" s="4"/>
      <c r="R139" s="4"/>
    </row>
    <row r="140" spans="1:18" ht="12.75">
      <c r="A140" s="177" t="s">
        <v>612</v>
      </c>
      <c r="B140" s="20" t="s">
        <v>613</v>
      </c>
      <c r="C140" s="20" t="s">
        <v>180</v>
      </c>
      <c r="D140" s="20" t="s">
        <v>614</v>
      </c>
      <c r="E140" s="127" t="s">
        <v>140</v>
      </c>
      <c r="F140" s="127" t="s">
        <v>251</v>
      </c>
      <c r="G140" s="20" t="s">
        <v>252</v>
      </c>
      <c r="H140" s="22">
        <v>0</v>
      </c>
      <c r="I140" s="22">
        <v>0</v>
      </c>
      <c r="J140" s="13">
        <v>0.49</v>
      </c>
      <c r="K140" s="174">
        <v>88952676.647403806</v>
      </c>
      <c r="L140" s="123">
        <v>82281225.898848519</v>
      </c>
      <c r="M140" s="178">
        <v>0</v>
      </c>
      <c r="N140" s="176">
        <v>31686524.4176463</v>
      </c>
      <c r="Q140" s="4"/>
      <c r="R140" s="4"/>
    </row>
    <row r="141" spans="1:18" ht="13.35" customHeight="1">
      <c r="A141" s="177" t="s">
        <v>615</v>
      </c>
      <c r="B141" s="20" t="s">
        <v>616</v>
      </c>
      <c r="C141" s="20" t="s">
        <v>180</v>
      </c>
      <c r="D141" s="20" t="s">
        <v>617</v>
      </c>
      <c r="E141" s="127" t="s">
        <v>140</v>
      </c>
      <c r="F141" s="127" t="s">
        <v>618</v>
      </c>
      <c r="G141" s="20" t="s">
        <v>183</v>
      </c>
      <c r="H141" s="22">
        <v>0</v>
      </c>
      <c r="I141" s="22" t="s">
        <v>129</v>
      </c>
      <c r="J141" s="13">
        <v>0.49</v>
      </c>
      <c r="K141" s="174">
        <v>67849769.732295007</v>
      </c>
      <c r="L141" s="123">
        <v>62761037.002372883</v>
      </c>
      <c r="M141" s="178">
        <v>0</v>
      </c>
      <c r="N141" s="176">
        <v>44760389.256942198</v>
      </c>
      <c r="Q141" s="4"/>
      <c r="R141" s="4"/>
    </row>
    <row r="142" spans="1:18" ht="12.75">
      <c r="A142" s="177" t="s">
        <v>619</v>
      </c>
      <c r="B142" s="20" t="s">
        <v>620</v>
      </c>
      <c r="C142" s="20" t="s">
        <v>315</v>
      </c>
      <c r="D142" s="20" t="s">
        <v>621</v>
      </c>
      <c r="E142" s="127" t="s">
        <v>172</v>
      </c>
      <c r="F142" s="127" t="s">
        <v>140</v>
      </c>
      <c r="G142" s="20" t="s">
        <v>183</v>
      </c>
      <c r="H142" s="22">
        <v>0</v>
      </c>
      <c r="I142" s="22">
        <v>0</v>
      </c>
      <c r="J142" s="13">
        <v>0.3</v>
      </c>
      <c r="K142" s="174">
        <v>121541266.034472</v>
      </c>
      <c r="L142" s="123">
        <v>112425671.0818866</v>
      </c>
      <c r="M142" s="178">
        <v>0</v>
      </c>
      <c r="N142" s="176">
        <v>70593929.519163698</v>
      </c>
      <c r="Q142" s="4"/>
      <c r="R142" s="4"/>
    </row>
    <row r="143" spans="1:18" ht="12.75">
      <c r="A143" s="177" t="s">
        <v>622</v>
      </c>
      <c r="B143" s="20" t="s">
        <v>623</v>
      </c>
      <c r="C143" s="20" t="s">
        <v>138</v>
      </c>
      <c r="D143" s="20" t="s">
        <v>624</v>
      </c>
      <c r="E143" s="127" t="s">
        <v>300</v>
      </c>
      <c r="F143" s="127" t="s">
        <v>224</v>
      </c>
      <c r="G143" s="20" t="s">
        <v>183</v>
      </c>
      <c r="H143" s="22">
        <v>0</v>
      </c>
      <c r="I143" s="22">
        <v>0</v>
      </c>
      <c r="J143" s="13">
        <v>0.4</v>
      </c>
      <c r="K143" s="174">
        <v>6248741.3317538099</v>
      </c>
      <c r="L143" s="123">
        <v>5780085.7318722745</v>
      </c>
      <c r="M143" s="178">
        <v>0.5</v>
      </c>
      <c r="N143" s="176">
        <v>-21456815.151427999</v>
      </c>
      <c r="Q143" s="4"/>
      <c r="R143" s="4"/>
    </row>
    <row r="144" spans="1:18" ht="12.75">
      <c r="A144" s="177" t="s">
        <v>625</v>
      </c>
      <c r="B144" s="20" t="s">
        <v>626</v>
      </c>
      <c r="C144" s="20" t="s">
        <v>180</v>
      </c>
      <c r="D144" s="20" t="s">
        <v>627</v>
      </c>
      <c r="E144" s="127" t="s">
        <v>140</v>
      </c>
      <c r="F144" s="127" t="s">
        <v>251</v>
      </c>
      <c r="G144" s="20" t="s">
        <v>252</v>
      </c>
      <c r="H144" s="22">
        <v>0</v>
      </c>
      <c r="I144" s="22">
        <v>0</v>
      </c>
      <c r="J144" s="13">
        <v>0.49</v>
      </c>
      <c r="K144" s="174">
        <v>172046413.12602299</v>
      </c>
      <c r="L144" s="123">
        <v>159142932.14157128</v>
      </c>
      <c r="M144" s="178">
        <v>5.8030363428225699E-2</v>
      </c>
      <c r="N144" s="176">
        <v>-10598978.4517486</v>
      </c>
      <c r="Q144" s="4"/>
      <c r="R144" s="4"/>
    </row>
    <row r="145" spans="1:18" ht="12.75">
      <c r="A145" s="177" t="s">
        <v>628</v>
      </c>
      <c r="B145" s="20" t="s">
        <v>629</v>
      </c>
      <c r="C145" s="20" t="s">
        <v>200</v>
      </c>
      <c r="D145" s="20" t="s">
        <v>630</v>
      </c>
      <c r="E145" s="127" t="s">
        <v>140</v>
      </c>
      <c r="F145" s="127" t="s">
        <v>219</v>
      </c>
      <c r="G145" s="20" t="s">
        <v>220</v>
      </c>
      <c r="H145" s="22">
        <v>0</v>
      </c>
      <c r="I145" s="22">
        <v>0</v>
      </c>
      <c r="J145" s="13">
        <v>0.49</v>
      </c>
      <c r="K145" s="174">
        <v>109436861.33272201</v>
      </c>
      <c r="L145" s="123">
        <v>101229096.73276787</v>
      </c>
      <c r="M145" s="178">
        <v>0</v>
      </c>
      <c r="N145" s="176">
        <v>52169720.893881395</v>
      </c>
      <c r="Q145" s="4"/>
      <c r="R145" s="4"/>
    </row>
    <row r="146" spans="1:18" ht="12.75">
      <c r="A146" s="177" t="s">
        <v>631</v>
      </c>
      <c r="B146" s="20" t="s">
        <v>632</v>
      </c>
      <c r="C146" s="20" t="s">
        <v>138</v>
      </c>
      <c r="D146" s="20" t="s">
        <v>633</v>
      </c>
      <c r="E146" s="127" t="s">
        <v>458</v>
      </c>
      <c r="F146" s="127" t="s">
        <v>270</v>
      </c>
      <c r="G146" s="20" t="s">
        <v>459</v>
      </c>
      <c r="H146" s="22">
        <v>0</v>
      </c>
      <c r="I146" s="22">
        <v>0</v>
      </c>
      <c r="J146" s="13">
        <v>0.4</v>
      </c>
      <c r="K146" s="174">
        <v>2412417.7711396702</v>
      </c>
      <c r="L146" s="123">
        <v>2231486.4383041952</v>
      </c>
      <c r="M146" s="178">
        <v>0.5</v>
      </c>
      <c r="N146" s="176">
        <v>-9136477.9822902493</v>
      </c>
      <c r="Q146" s="4"/>
      <c r="R146" s="4"/>
    </row>
    <row r="147" spans="1:18" ht="12.75">
      <c r="A147" s="177" t="s">
        <v>634</v>
      </c>
      <c r="B147" s="20" t="s">
        <v>635</v>
      </c>
      <c r="C147" s="20" t="s">
        <v>315</v>
      </c>
      <c r="D147" s="20" t="s">
        <v>636</v>
      </c>
      <c r="E147" s="127" t="s">
        <v>172</v>
      </c>
      <c r="F147" s="127" t="s">
        <v>140</v>
      </c>
      <c r="G147" s="20" t="s">
        <v>183</v>
      </c>
      <c r="H147" s="22">
        <v>0</v>
      </c>
      <c r="I147" s="22">
        <v>0</v>
      </c>
      <c r="J147" s="13">
        <v>0.3</v>
      </c>
      <c r="K147" s="174">
        <v>102659823.80827999</v>
      </c>
      <c r="L147" s="123">
        <v>94960337.022659004</v>
      </c>
      <c r="M147" s="178">
        <v>0</v>
      </c>
      <c r="N147" s="176">
        <v>82882049.772951499</v>
      </c>
      <c r="Q147" s="4"/>
      <c r="R147" s="4"/>
    </row>
    <row r="148" spans="1:18" ht="12.75">
      <c r="A148" s="177" t="s">
        <v>637</v>
      </c>
      <c r="B148" s="20" t="s">
        <v>638</v>
      </c>
      <c r="C148" s="20" t="s">
        <v>138</v>
      </c>
      <c r="D148" s="20" t="s">
        <v>639</v>
      </c>
      <c r="E148" s="127" t="s">
        <v>320</v>
      </c>
      <c r="F148" s="127" t="s">
        <v>321</v>
      </c>
      <c r="G148" s="20" t="s">
        <v>322</v>
      </c>
      <c r="H148" s="22">
        <v>0</v>
      </c>
      <c r="I148" s="22">
        <v>0</v>
      </c>
      <c r="J148" s="13">
        <v>0.4</v>
      </c>
      <c r="K148" s="174">
        <v>2296615.7337031602</v>
      </c>
      <c r="L148" s="123">
        <v>2124369.5536754234</v>
      </c>
      <c r="M148" s="178">
        <v>0.5</v>
      </c>
      <c r="N148" s="176">
        <v>-13387946.023241501</v>
      </c>
      <c r="Q148" s="4"/>
      <c r="R148" s="4"/>
    </row>
    <row r="149" spans="1:18" ht="12.75">
      <c r="A149" s="177" t="s">
        <v>640</v>
      </c>
      <c r="B149" s="20" t="s">
        <v>641</v>
      </c>
      <c r="C149" s="20" t="s">
        <v>138</v>
      </c>
      <c r="D149" s="20" t="s">
        <v>642</v>
      </c>
      <c r="E149" s="127" t="s">
        <v>238</v>
      </c>
      <c r="F149" s="127" t="s">
        <v>140</v>
      </c>
      <c r="G149" s="20" t="s">
        <v>239</v>
      </c>
      <c r="H149" s="22">
        <v>0</v>
      </c>
      <c r="I149" s="22">
        <v>0</v>
      </c>
      <c r="J149" s="13">
        <v>0.4</v>
      </c>
      <c r="K149" s="174">
        <v>4135196.8044749601</v>
      </c>
      <c r="L149" s="123">
        <v>3825057.0441393382</v>
      </c>
      <c r="M149" s="178">
        <v>0.5</v>
      </c>
      <c r="N149" s="176">
        <v>-12682126.080945902</v>
      </c>
      <c r="Q149" s="4"/>
      <c r="R149" s="4"/>
    </row>
    <row r="150" spans="1:18" ht="12.75">
      <c r="A150" s="177" t="s">
        <v>643</v>
      </c>
      <c r="B150" s="20" t="s">
        <v>644</v>
      </c>
      <c r="C150" s="20" t="s">
        <v>180</v>
      </c>
      <c r="D150" s="20" t="s">
        <v>645</v>
      </c>
      <c r="E150" s="127" t="s">
        <v>140</v>
      </c>
      <c r="F150" s="127" t="s">
        <v>618</v>
      </c>
      <c r="G150" s="20" t="s">
        <v>183</v>
      </c>
      <c r="H150" s="22">
        <v>0</v>
      </c>
      <c r="I150" s="22" t="s">
        <v>129</v>
      </c>
      <c r="J150" s="13">
        <v>0.49</v>
      </c>
      <c r="K150" s="174">
        <v>192037451.193492</v>
      </c>
      <c r="L150" s="123">
        <v>177634642.35398009</v>
      </c>
      <c r="M150" s="178">
        <v>0</v>
      </c>
      <c r="N150" s="176">
        <v>86154935.436197206</v>
      </c>
      <c r="Q150" s="4"/>
      <c r="R150" s="4"/>
    </row>
    <row r="151" spans="1:18" ht="12.75">
      <c r="A151" s="177" t="s">
        <v>646</v>
      </c>
      <c r="B151" s="20" t="s">
        <v>647</v>
      </c>
      <c r="C151" s="20" t="s">
        <v>200</v>
      </c>
      <c r="D151" s="20" t="s">
        <v>648</v>
      </c>
      <c r="E151" s="127" t="s">
        <v>140</v>
      </c>
      <c r="F151" s="127" t="s">
        <v>207</v>
      </c>
      <c r="G151" s="20" t="s">
        <v>183</v>
      </c>
      <c r="H151" s="22">
        <v>0</v>
      </c>
      <c r="I151" s="22">
        <v>0</v>
      </c>
      <c r="J151" s="13">
        <v>0.49</v>
      </c>
      <c r="K151" s="174">
        <v>52948976.0964882</v>
      </c>
      <c r="L151" s="123">
        <v>48977802.88925159</v>
      </c>
      <c r="M151" s="178">
        <v>0</v>
      </c>
      <c r="N151" s="176">
        <v>13370856.396351399</v>
      </c>
      <c r="Q151" s="4"/>
      <c r="R151" s="4"/>
    </row>
    <row r="152" spans="1:18" ht="12.75">
      <c r="A152" s="177" t="s">
        <v>649</v>
      </c>
      <c r="B152" s="20" t="s">
        <v>650</v>
      </c>
      <c r="C152" s="20" t="s">
        <v>138</v>
      </c>
      <c r="D152" s="20" t="s">
        <v>651</v>
      </c>
      <c r="E152" s="127" t="s">
        <v>160</v>
      </c>
      <c r="F152" s="127" t="s">
        <v>161</v>
      </c>
      <c r="G152" s="20" t="s">
        <v>162</v>
      </c>
      <c r="H152" s="22">
        <v>0</v>
      </c>
      <c r="I152" s="22">
        <v>0</v>
      </c>
      <c r="J152" s="13">
        <v>0.4</v>
      </c>
      <c r="K152" s="174">
        <v>3531970.3679515002</v>
      </c>
      <c r="L152" s="123">
        <v>3267072.5903551378</v>
      </c>
      <c r="M152" s="178">
        <v>0.5</v>
      </c>
      <c r="N152" s="176">
        <v>-22578792.742222</v>
      </c>
      <c r="Q152" s="4"/>
      <c r="R152" s="4"/>
    </row>
    <row r="153" spans="1:18" ht="12.75">
      <c r="A153" s="177" t="s">
        <v>652</v>
      </c>
      <c r="B153" s="20" t="s">
        <v>653</v>
      </c>
      <c r="C153" s="20" t="s">
        <v>138</v>
      </c>
      <c r="D153" s="20" t="s">
        <v>654</v>
      </c>
      <c r="E153" s="127" t="s">
        <v>187</v>
      </c>
      <c r="F153" s="127" t="s">
        <v>188</v>
      </c>
      <c r="G153" s="20" t="s">
        <v>189</v>
      </c>
      <c r="H153" s="22">
        <v>0</v>
      </c>
      <c r="I153" s="22">
        <v>0</v>
      </c>
      <c r="J153" s="13">
        <v>0.4</v>
      </c>
      <c r="K153" s="174">
        <v>1644668.9349968899</v>
      </c>
      <c r="L153" s="123">
        <v>1521318.7648721233</v>
      </c>
      <c r="M153" s="178">
        <v>0.5</v>
      </c>
      <c r="N153" s="176">
        <v>-4698919.4619181007</v>
      </c>
      <c r="Q153" s="4"/>
      <c r="R153" s="4"/>
    </row>
    <row r="154" spans="1:18" ht="12.75">
      <c r="A154" s="177" t="s">
        <v>655</v>
      </c>
      <c r="B154" s="20" t="s">
        <v>656</v>
      </c>
      <c r="C154" s="20" t="s">
        <v>138</v>
      </c>
      <c r="D154" s="20" t="s">
        <v>657</v>
      </c>
      <c r="E154" s="127" t="s">
        <v>283</v>
      </c>
      <c r="F154" s="127" t="s">
        <v>284</v>
      </c>
      <c r="G154" s="20" t="s">
        <v>285</v>
      </c>
      <c r="H154" s="22">
        <v>0</v>
      </c>
      <c r="I154" s="22">
        <v>0</v>
      </c>
      <c r="J154" s="13">
        <v>0.4</v>
      </c>
      <c r="K154" s="174">
        <v>1960430.7213093399</v>
      </c>
      <c r="L154" s="123">
        <v>1813398.4172111393</v>
      </c>
      <c r="M154" s="178">
        <v>0.5</v>
      </c>
      <c r="N154" s="176">
        <v>-5427321.86256014</v>
      </c>
      <c r="Q154" s="4"/>
      <c r="R154" s="4"/>
    </row>
    <row r="155" spans="1:18" ht="12.75">
      <c r="A155" s="177" t="s">
        <v>658</v>
      </c>
      <c r="B155" s="20" t="s">
        <v>659</v>
      </c>
      <c r="C155" s="20" t="s">
        <v>180</v>
      </c>
      <c r="D155" s="20" t="s">
        <v>660</v>
      </c>
      <c r="E155" s="127" t="s">
        <v>140</v>
      </c>
      <c r="F155" s="127" t="s">
        <v>234</v>
      </c>
      <c r="G155" s="20" t="s">
        <v>183</v>
      </c>
      <c r="H155" s="22">
        <v>0</v>
      </c>
      <c r="I155" s="22" t="s">
        <v>129</v>
      </c>
      <c r="J155" s="13">
        <v>0.49</v>
      </c>
      <c r="K155" s="174">
        <v>194698688.74760202</v>
      </c>
      <c r="L155" s="123">
        <v>180096287.09153187</v>
      </c>
      <c r="M155" s="178">
        <v>0</v>
      </c>
      <c r="N155" s="176">
        <v>6150668.8484811401</v>
      </c>
      <c r="Q155" s="4"/>
      <c r="R155" s="4"/>
    </row>
    <row r="156" spans="1:18" ht="12.75">
      <c r="A156" s="177" t="s">
        <v>661</v>
      </c>
      <c r="B156" s="20" t="s">
        <v>662</v>
      </c>
      <c r="C156" s="20" t="s">
        <v>138</v>
      </c>
      <c r="D156" s="20" t="s">
        <v>663</v>
      </c>
      <c r="E156" s="127" t="s">
        <v>154</v>
      </c>
      <c r="F156" s="127" t="s">
        <v>155</v>
      </c>
      <c r="G156" s="20" t="s">
        <v>156</v>
      </c>
      <c r="H156" s="22">
        <v>0</v>
      </c>
      <c r="I156" s="22">
        <v>0</v>
      </c>
      <c r="J156" s="13">
        <v>0.4</v>
      </c>
      <c r="K156" s="174">
        <v>4029799.2404614505</v>
      </c>
      <c r="L156" s="123">
        <v>3727564.2974268422</v>
      </c>
      <c r="M156" s="178">
        <v>0.5</v>
      </c>
      <c r="N156" s="176">
        <v>-7437367.9921378503</v>
      </c>
      <c r="Q156" s="4"/>
      <c r="R156" s="4"/>
    </row>
    <row r="157" spans="1:18" ht="12.75">
      <c r="A157" s="177" t="s">
        <v>664</v>
      </c>
      <c r="B157" s="20" t="s">
        <v>665</v>
      </c>
      <c r="C157" s="20" t="s">
        <v>200</v>
      </c>
      <c r="D157" s="20" t="s">
        <v>666</v>
      </c>
      <c r="E157" s="127" t="s">
        <v>140</v>
      </c>
      <c r="F157" s="127" t="s">
        <v>161</v>
      </c>
      <c r="G157" s="20" t="s">
        <v>183</v>
      </c>
      <c r="H157" s="22">
        <v>0</v>
      </c>
      <c r="I157" s="22">
        <v>0</v>
      </c>
      <c r="J157" s="13">
        <v>0.49</v>
      </c>
      <c r="K157" s="174">
        <v>52414244.378638402</v>
      </c>
      <c r="L157" s="123">
        <v>48483176.050240524</v>
      </c>
      <c r="M157" s="178">
        <v>0</v>
      </c>
      <c r="N157" s="176">
        <v>3310688.72393669</v>
      </c>
      <c r="Q157" s="4"/>
      <c r="R157" s="4"/>
    </row>
    <row r="158" spans="1:18" ht="12.75">
      <c r="A158" s="177" t="s">
        <v>667</v>
      </c>
      <c r="B158" s="20" t="s">
        <v>668</v>
      </c>
      <c r="C158" s="20" t="s">
        <v>138</v>
      </c>
      <c r="D158" s="20" t="s">
        <v>669</v>
      </c>
      <c r="E158" s="127" t="s">
        <v>218</v>
      </c>
      <c r="F158" s="127" t="s">
        <v>219</v>
      </c>
      <c r="G158" s="20" t="s">
        <v>220</v>
      </c>
      <c r="H158" s="22">
        <v>0</v>
      </c>
      <c r="I158" s="22">
        <v>0</v>
      </c>
      <c r="J158" s="13">
        <v>0.4</v>
      </c>
      <c r="K158" s="174">
        <v>1432069.1173809802</v>
      </c>
      <c r="L158" s="123">
        <v>1324663.9335774067</v>
      </c>
      <c r="M158" s="178">
        <v>0.5</v>
      </c>
      <c r="N158" s="176">
        <v>-4764834.8252826501</v>
      </c>
      <c r="Q158" s="4"/>
      <c r="R158" s="4"/>
    </row>
    <row r="159" spans="1:18" ht="12.75">
      <c r="A159" s="177" t="s">
        <v>670</v>
      </c>
      <c r="B159" s="20" t="s">
        <v>671</v>
      </c>
      <c r="C159" s="20" t="s">
        <v>170</v>
      </c>
      <c r="D159" s="20" t="s">
        <v>672</v>
      </c>
      <c r="E159" s="127" t="s">
        <v>172</v>
      </c>
      <c r="F159" s="127" t="s">
        <v>140</v>
      </c>
      <c r="G159" s="20" t="s">
        <v>183</v>
      </c>
      <c r="H159" s="22">
        <v>0</v>
      </c>
      <c r="I159" s="22">
        <v>0</v>
      </c>
      <c r="J159" s="13">
        <v>0.3</v>
      </c>
      <c r="K159" s="174">
        <v>39214093.404166296</v>
      </c>
      <c r="L159" s="123">
        <v>36273036.398853824</v>
      </c>
      <c r="M159" s="178">
        <v>0</v>
      </c>
      <c r="N159" s="176">
        <v>6997254.1338645201</v>
      </c>
      <c r="Q159" s="4"/>
      <c r="R159" s="4"/>
    </row>
    <row r="160" spans="1:18" ht="12.75">
      <c r="A160" s="177" t="s">
        <v>673</v>
      </c>
      <c r="B160" s="20" t="s">
        <v>674</v>
      </c>
      <c r="C160" s="20" t="s">
        <v>138</v>
      </c>
      <c r="D160" s="20" t="s">
        <v>675</v>
      </c>
      <c r="E160" s="127" t="s">
        <v>433</v>
      </c>
      <c r="F160" s="127" t="s">
        <v>434</v>
      </c>
      <c r="G160" s="20" t="s">
        <v>435</v>
      </c>
      <c r="H160" s="22">
        <v>0</v>
      </c>
      <c r="I160" s="22">
        <v>0</v>
      </c>
      <c r="J160" s="13">
        <v>0.4</v>
      </c>
      <c r="K160" s="174">
        <v>2367392.7180229002</v>
      </c>
      <c r="L160" s="123">
        <v>2189838.2641711826</v>
      </c>
      <c r="M160" s="178">
        <v>0.5</v>
      </c>
      <c r="N160" s="176">
        <v>-4880516.3557998203</v>
      </c>
      <c r="Q160" s="4"/>
      <c r="R160" s="4"/>
    </row>
    <row r="161" spans="1:18" ht="12.75">
      <c r="A161" s="177" t="s">
        <v>676</v>
      </c>
      <c r="B161" s="20" t="s">
        <v>677</v>
      </c>
      <c r="C161" s="20" t="s">
        <v>138</v>
      </c>
      <c r="D161" s="20" t="s">
        <v>678</v>
      </c>
      <c r="E161" s="127" t="s">
        <v>166</v>
      </c>
      <c r="F161" s="127" t="s">
        <v>140</v>
      </c>
      <c r="G161" s="20" t="s">
        <v>167</v>
      </c>
      <c r="H161" s="22">
        <v>0</v>
      </c>
      <c r="I161" s="22">
        <v>0</v>
      </c>
      <c r="J161" s="13">
        <v>0.4</v>
      </c>
      <c r="K161" s="174">
        <v>2457395.8158545</v>
      </c>
      <c r="L161" s="123">
        <v>2273091.1296654125</v>
      </c>
      <c r="M161" s="178">
        <v>0.5</v>
      </c>
      <c r="N161" s="176">
        <v>-8557818.9132535085</v>
      </c>
      <c r="Q161" s="4"/>
      <c r="R161" s="4"/>
    </row>
    <row r="162" spans="1:18" ht="12.75">
      <c r="A162" s="177" t="s">
        <v>679</v>
      </c>
      <c r="B162" s="20" t="s">
        <v>680</v>
      </c>
      <c r="C162" s="20" t="s">
        <v>138</v>
      </c>
      <c r="D162" s="20" t="s">
        <v>681</v>
      </c>
      <c r="E162" s="127" t="s">
        <v>139</v>
      </c>
      <c r="F162" s="127" t="s">
        <v>140</v>
      </c>
      <c r="G162" s="20" t="s">
        <v>141</v>
      </c>
      <c r="H162" s="22">
        <v>0</v>
      </c>
      <c r="I162" s="22">
        <v>0</v>
      </c>
      <c r="J162" s="13">
        <v>0.4</v>
      </c>
      <c r="K162" s="174">
        <v>2319330.5912305103</v>
      </c>
      <c r="L162" s="123">
        <v>2145380.796888222</v>
      </c>
      <c r="M162" s="178">
        <v>0.5</v>
      </c>
      <c r="N162" s="176">
        <v>-18889419.7173278</v>
      </c>
      <c r="Q162" s="4"/>
      <c r="R162" s="4"/>
    </row>
    <row r="163" spans="1:18" ht="12.75">
      <c r="A163" s="177" t="s">
        <v>682</v>
      </c>
      <c r="B163" s="20" t="s">
        <v>683</v>
      </c>
      <c r="C163" s="20" t="s">
        <v>200</v>
      </c>
      <c r="D163" s="20" t="s">
        <v>684</v>
      </c>
      <c r="E163" s="127" t="s">
        <v>140</v>
      </c>
      <c r="F163" s="127" t="s">
        <v>551</v>
      </c>
      <c r="G163" s="20" t="s">
        <v>183</v>
      </c>
      <c r="H163" s="22">
        <v>0</v>
      </c>
      <c r="I163" s="22">
        <v>0</v>
      </c>
      <c r="J163" s="13">
        <v>0.49</v>
      </c>
      <c r="K163" s="174">
        <v>49634182.926369302</v>
      </c>
      <c r="L163" s="123">
        <v>45911619.206891604</v>
      </c>
      <c r="M163" s="178">
        <v>0</v>
      </c>
      <c r="N163" s="176">
        <v>30485591.531288702</v>
      </c>
      <c r="Q163" s="4"/>
      <c r="R163" s="4"/>
    </row>
    <row r="164" spans="1:18" ht="12.75">
      <c r="A164" s="177" t="s">
        <v>685</v>
      </c>
      <c r="B164" s="20" t="s">
        <v>686</v>
      </c>
      <c r="C164" s="20" t="s">
        <v>200</v>
      </c>
      <c r="D164" s="20" t="s">
        <v>687</v>
      </c>
      <c r="E164" s="127" t="s">
        <v>140</v>
      </c>
      <c r="F164" s="127" t="s">
        <v>296</v>
      </c>
      <c r="G164" s="20" t="s">
        <v>183</v>
      </c>
      <c r="H164" s="22">
        <v>0</v>
      </c>
      <c r="I164" s="22">
        <v>0</v>
      </c>
      <c r="J164" s="13">
        <v>0.49</v>
      </c>
      <c r="K164" s="174">
        <v>50839968.374903202</v>
      </c>
      <c r="L164" s="123">
        <v>47026970.746785462</v>
      </c>
      <c r="M164" s="178">
        <v>0.44324198372059698</v>
      </c>
      <c r="N164" s="176">
        <v>-40474331.353813596</v>
      </c>
      <c r="Q164" s="4"/>
      <c r="R164" s="4"/>
    </row>
    <row r="165" spans="1:18" ht="12.75">
      <c r="A165" s="177" t="s">
        <v>688</v>
      </c>
      <c r="B165" s="20" t="s">
        <v>689</v>
      </c>
      <c r="C165" s="20" t="s">
        <v>138</v>
      </c>
      <c r="D165" s="20" t="s">
        <v>690</v>
      </c>
      <c r="E165" s="127" t="s">
        <v>466</v>
      </c>
      <c r="F165" s="127" t="s">
        <v>140</v>
      </c>
      <c r="G165" s="20" t="s">
        <v>183</v>
      </c>
      <c r="H165" s="22">
        <v>0</v>
      </c>
      <c r="I165" s="22">
        <v>0</v>
      </c>
      <c r="J165" s="13">
        <v>0.4</v>
      </c>
      <c r="K165" s="174">
        <v>1395626.6371645001</v>
      </c>
      <c r="L165" s="123">
        <v>1290954.6393771626</v>
      </c>
      <c r="M165" s="178">
        <v>0.5</v>
      </c>
      <c r="N165" s="176">
        <v>-18493217.9244707</v>
      </c>
      <c r="Q165" s="4"/>
      <c r="R165" s="4"/>
    </row>
    <row r="166" spans="1:18" ht="13.35" customHeight="1">
      <c r="A166" s="177" t="s">
        <v>691</v>
      </c>
      <c r="B166" s="20" t="s">
        <v>692</v>
      </c>
      <c r="C166" s="20" t="s">
        <v>138</v>
      </c>
      <c r="D166" s="20" t="s">
        <v>693</v>
      </c>
      <c r="E166" s="127" t="s">
        <v>193</v>
      </c>
      <c r="F166" s="127" t="s">
        <v>194</v>
      </c>
      <c r="G166" s="20" t="s">
        <v>183</v>
      </c>
      <c r="H166" s="22">
        <v>0</v>
      </c>
      <c r="I166" s="22">
        <v>0</v>
      </c>
      <c r="J166" s="13">
        <v>0.4</v>
      </c>
      <c r="K166" s="174">
        <v>4329581.0733908005</v>
      </c>
      <c r="L166" s="123">
        <v>4004862.4928864907</v>
      </c>
      <c r="M166" s="178">
        <v>0.5</v>
      </c>
      <c r="N166" s="176">
        <v>-28279445.218238797</v>
      </c>
      <c r="Q166" s="4"/>
      <c r="R166" s="4"/>
    </row>
    <row r="167" spans="1:18" ht="12.75">
      <c r="A167" s="177" t="s">
        <v>694</v>
      </c>
      <c r="B167" s="20" t="s">
        <v>695</v>
      </c>
      <c r="C167" s="20" t="s">
        <v>138</v>
      </c>
      <c r="D167" s="20" t="s">
        <v>696</v>
      </c>
      <c r="E167" s="127" t="s">
        <v>154</v>
      </c>
      <c r="F167" s="127" t="s">
        <v>155</v>
      </c>
      <c r="G167" s="20" t="s">
        <v>156</v>
      </c>
      <c r="H167" s="22">
        <v>0</v>
      </c>
      <c r="I167" s="22">
        <v>0</v>
      </c>
      <c r="J167" s="13">
        <v>0.4</v>
      </c>
      <c r="K167" s="174">
        <v>3985535.9982563499</v>
      </c>
      <c r="L167" s="123">
        <v>3686620.7983871237</v>
      </c>
      <c r="M167" s="178">
        <v>0.5</v>
      </c>
      <c r="N167" s="176">
        <v>-12566432.0375052</v>
      </c>
      <c r="Q167" s="4"/>
      <c r="R167" s="4"/>
    </row>
    <row r="168" spans="1:18" ht="13.35" customHeight="1">
      <c r="A168" s="177" t="s">
        <v>697</v>
      </c>
      <c r="B168" s="20" t="s">
        <v>698</v>
      </c>
      <c r="C168" s="20" t="s">
        <v>138</v>
      </c>
      <c r="D168" s="20" t="s">
        <v>699</v>
      </c>
      <c r="E168" s="127" t="s">
        <v>320</v>
      </c>
      <c r="F168" s="127" t="s">
        <v>321</v>
      </c>
      <c r="G168" s="20" t="s">
        <v>322</v>
      </c>
      <c r="H168" s="22">
        <v>0</v>
      </c>
      <c r="I168" s="22">
        <v>0</v>
      </c>
      <c r="J168" s="13">
        <v>0.4</v>
      </c>
      <c r="K168" s="174">
        <v>4049170.0930037401</v>
      </c>
      <c r="L168" s="123">
        <v>3745482.3360284599</v>
      </c>
      <c r="M168" s="178">
        <v>0.5</v>
      </c>
      <c r="N168" s="176">
        <v>-11161021.5263259</v>
      </c>
      <c r="Q168" s="4"/>
      <c r="R168" s="4"/>
    </row>
    <row r="169" spans="1:18" ht="13.35" customHeight="1">
      <c r="A169" s="177" t="s">
        <v>700</v>
      </c>
      <c r="B169" s="20" t="s">
        <v>701</v>
      </c>
      <c r="C169" s="20" t="s">
        <v>180</v>
      </c>
      <c r="D169" s="20" t="s">
        <v>702</v>
      </c>
      <c r="E169" s="127" t="s">
        <v>140</v>
      </c>
      <c r="F169" s="127" t="s">
        <v>501</v>
      </c>
      <c r="G169" s="20" t="s">
        <v>183</v>
      </c>
      <c r="H169" s="22">
        <v>0</v>
      </c>
      <c r="I169" s="22">
        <v>0</v>
      </c>
      <c r="J169" s="13">
        <v>0.49</v>
      </c>
      <c r="K169" s="174">
        <v>98200308.361153111</v>
      </c>
      <c r="L169" s="123">
        <v>90835285.234066635</v>
      </c>
      <c r="M169" s="178">
        <v>0</v>
      </c>
      <c r="N169" s="176">
        <v>25554978.013234999</v>
      </c>
      <c r="Q169" s="4"/>
      <c r="R169" s="4"/>
    </row>
    <row r="170" spans="1:18" ht="12.75">
      <c r="A170" s="177" t="s">
        <v>703</v>
      </c>
      <c r="B170" s="20" t="s">
        <v>704</v>
      </c>
      <c r="C170" s="20" t="s">
        <v>170</v>
      </c>
      <c r="D170" s="20" t="s">
        <v>705</v>
      </c>
      <c r="E170" s="127" t="s">
        <v>172</v>
      </c>
      <c r="F170" s="127" t="s">
        <v>140</v>
      </c>
      <c r="G170" s="20" t="s">
        <v>183</v>
      </c>
      <c r="H170" s="22">
        <v>0</v>
      </c>
      <c r="I170" s="22">
        <v>0</v>
      </c>
      <c r="J170" s="13">
        <v>0.3</v>
      </c>
      <c r="K170" s="174">
        <v>121821713.474208</v>
      </c>
      <c r="L170" s="123">
        <v>112685084.9636424</v>
      </c>
      <c r="M170" s="178">
        <v>0</v>
      </c>
      <c r="N170" s="176">
        <v>77496619.576008394</v>
      </c>
      <c r="Q170" s="4"/>
      <c r="R170" s="4"/>
    </row>
    <row r="171" spans="1:18" ht="13.35" customHeight="1">
      <c r="A171" s="177" t="s">
        <v>706</v>
      </c>
      <c r="B171" s="20" t="s">
        <v>707</v>
      </c>
      <c r="C171" s="20" t="s">
        <v>138</v>
      </c>
      <c r="D171" s="20" t="s">
        <v>708</v>
      </c>
      <c r="E171" s="127" t="s">
        <v>433</v>
      </c>
      <c r="F171" s="127" t="s">
        <v>434</v>
      </c>
      <c r="G171" s="20" t="s">
        <v>435</v>
      </c>
      <c r="H171" s="22">
        <v>0</v>
      </c>
      <c r="I171" s="22">
        <v>0</v>
      </c>
      <c r="J171" s="13">
        <v>0.4</v>
      </c>
      <c r="K171" s="174">
        <v>3206558.9268891597</v>
      </c>
      <c r="L171" s="123">
        <v>2966067.0073724729</v>
      </c>
      <c r="M171" s="178">
        <v>0.5</v>
      </c>
      <c r="N171" s="176">
        <v>-10535343.9230492</v>
      </c>
      <c r="Q171" s="4"/>
      <c r="R171" s="4"/>
    </row>
    <row r="172" spans="1:18" ht="12.75">
      <c r="A172" s="177" t="s">
        <v>709</v>
      </c>
      <c r="B172" s="20" t="s">
        <v>710</v>
      </c>
      <c r="C172" s="20" t="s">
        <v>138</v>
      </c>
      <c r="D172" s="20" t="s">
        <v>711</v>
      </c>
      <c r="E172" s="127" t="s">
        <v>145</v>
      </c>
      <c r="F172" s="127" t="s">
        <v>146</v>
      </c>
      <c r="G172" s="20" t="s">
        <v>147</v>
      </c>
      <c r="H172" s="22">
        <v>0</v>
      </c>
      <c r="I172" s="22">
        <v>0</v>
      </c>
      <c r="J172" s="13">
        <v>0.4</v>
      </c>
      <c r="K172" s="174">
        <v>3008831.5401753397</v>
      </c>
      <c r="L172" s="123">
        <v>2783169.1746621896</v>
      </c>
      <c r="M172" s="178">
        <v>0.5</v>
      </c>
      <c r="N172" s="176">
        <v>-3791677.3989179903</v>
      </c>
      <c r="Q172" s="4"/>
      <c r="R172" s="4"/>
    </row>
    <row r="173" spans="1:18" ht="12.75">
      <c r="A173" s="177" t="s">
        <v>712</v>
      </c>
      <c r="B173" s="20" t="s">
        <v>713</v>
      </c>
      <c r="C173" s="20" t="s">
        <v>200</v>
      </c>
      <c r="D173" s="20" t="s">
        <v>714</v>
      </c>
      <c r="E173" s="127" t="s">
        <v>140</v>
      </c>
      <c r="F173" s="127" t="s">
        <v>448</v>
      </c>
      <c r="G173" s="20" t="s">
        <v>183</v>
      </c>
      <c r="H173" s="22">
        <v>0</v>
      </c>
      <c r="I173" s="22">
        <v>0</v>
      </c>
      <c r="J173" s="13">
        <v>0.49</v>
      </c>
      <c r="K173" s="174">
        <v>43143287.3358173</v>
      </c>
      <c r="L173" s="123">
        <v>39907540.785631001</v>
      </c>
      <c r="M173" s="178">
        <v>0</v>
      </c>
      <c r="N173" s="176">
        <v>11476093.501398701</v>
      </c>
      <c r="Q173" s="4"/>
      <c r="R173" s="4"/>
    </row>
    <row r="174" spans="1:18" ht="12.75">
      <c r="A174" s="177" t="s">
        <v>715</v>
      </c>
      <c r="B174" s="20" t="s">
        <v>716</v>
      </c>
      <c r="C174" s="20" t="s">
        <v>138</v>
      </c>
      <c r="D174" s="20" t="s">
        <v>717</v>
      </c>
      <c r="E174" s="127" t="s">
        <v>289</v>
      </c>
      <c r="F174" s="127" t="s">
        <v>140</v>
      </c>
      <c r="G174" s="20" t="s">
        <v>395</v>
      </c>
      <c r="H174" s="22">
        <v>0</v>
      </c>
      <c r="I174" s="22">
        <v>0</v>
      </c>
      <c r="J174" s="13">
        <v>0.4</v>
      </c>
      <c r="K174" s="174">
        <v>2934559.2995607499</v>
      </c>
      <c r="L174" s="123">
        <v>2714467.3520936938</v>
      </c>
      <c r="M174" s="178">
        <v>0.5</v>
      </c>
      <c r="N174" s="176">
        <v>-15628919.075612999</v>
      </c>
      <c r="Q174" s="4"/>
      <c r="R174" s="4"/>
    </row>
    <row r="175" spans="1:18" ht="13.35" customHeight="1">
      <c r="A175" s="177" t="s">
        <v>718</v>
      </c>
      <c r="B175" s="20" t="s">
        <v>719</v>
      </c>
      <c r="C175" s="20" t="s">
        <v>138</v>
      </c>
      <c r="D175" s="20" t="s">
        <v>720</v>
      </c>
      <c r="E175" s="127" t="s">
        <v>238</v>
      </c>
      <c r="F175" s="127" t="s">
        <v>140</v>
      </c>
      <c r="G175" s="20" t="s">
        <v>239</v>
      </c>
      <c r="H175" s="22">
        <v>0</v>
      </c>
      <c r="I175" s="22">
        <v>0</v>
      </c>
      <c r="J175" s="13">
        <v>0.4</v>
      </c>
      <c r="K175" s="174">
        <v>3372854.33674877</v>
      </c>
      <c r="L175" s="123">
        <v>3119890.2614926123</v>
      </c>
      <c r="M175" s="178">
        <v>0.5</v>
      </c>
      <c r="N175" s="176">
        <v>-7499594.2223184798</v>
      </c>
      <c r="Q175" s="4"/>
      <c r="R175" s="4"/>
    </row>
    <row r="176" spans="1:18" ht="12.75">
      <c r="A176" s="177" t="s">
        <v>721</v>
      </c>
      <c r="B176" s="20" t="s">
        <v>722</v>
      </c>
      <c r="C176" s="20" t="s">
        <v>200</v>
      </c>
      <c r="D176" s="20" t="s">
        <v>723</v>
      </c>
      <c r="E176" s="127" t="s">
        <v>140</v>
      </c>
      <c r="F176" s="127" t="s">
        <v>448</v>
      </c>
      <c r="G176" s="20" t="s">
        <v>183</v>
      </c>
      <c r="H176" s="22">
        <v>0</v>
      </c>
      <c r="I176" s="22">
        <v>0</v>
      </c>
      <c r="J176" s="13">
        <v>0.49</v>
      </c>
      <c r="K176" s="174">
        <v>36210382.990722105</v>
      </c>
      <c r="L176" s="123">
        <v>33494604.26641795</v>
      </c>
      <c r="M176" s="178">
        <v>0.105564184018753</v>
      </c>
      <c r="N176" s="176">
        <v>-4273665.5499742106</v>
      </c>
      <c r="Q176" s="4"/>
      <c r="R176" s="4"/>
    </row>
    <row r="177" spans="1:18" ht="13.35" customHeight="1">
      <c r="A177" s="177" t="s">
        <v>724</v>
      </c>
      <c r="B177" s="20" t="s">
        <v>725</v>
      </c>
      <c r="C177" s="20" t="s">
        <v>138</v>
      </c>
      <c r="D177" s="20" t="s">
        <v>726</v>
      </c>
      <c r="E177" s="127" t="s">
        <v>259</v>
      </c>
      <c r="F177" s="127" t="s">
        <v>140</v>
      </c>
      <c r="G177" s="20" t="s">
        <v>260</v>
      </c>
      <c r="H177" s="22">
        <v>0</v>
      </c>
      <c r="I177" s="22">
        <v>0</v>
      </c>
      <c r="J177" s="13">
        <v>0.4</v>
      </c>
      <c r="K177" s="174">
        <v>3453066.46541761</v>
      </c>
      <c r="L177" s="123">
        <v>3194086.4805112896</v>
      </c>
      <c r="M177" s="178">
        <v>0.5</v>
      </c>
      <c r="N177" s="176">
        <v>-8528237.1582208499</v>
      </c>
      <c r="Q177" s="4"/>
      <c r="R177" s="4"/>
    </row>
    <row r="178" spans="1:18" ht="12.75">
      <c r="A178" s="177" t="s">
        <v>727</v>
      </c>
      <c r="B178" s="20" t="s">
        <v>728</v>
      </c>
      <c r="C178" s="20" t="s">
        <v>200</v>
      </c>
      <c r="D178" s="20" t="s">
        <v>729</v>
      </c>
      <c r="E178" s="127" t="s">
        <v>140</v>
      </c>
      <c r="F178" s="127" t="s">
        <v>730</v>
      </c>
      <c r="G178" s="20" t="s">
        <v>183</v>
      </c>
      <c r="H178" s="22">
        <v>0</v>
      </c>
      <c r="I178" s="22">
        <v>0</v>
      </c>
      <c r="J178" s="13">
        <v>0.49</v>
      </c>
      <c r="K178" s="174">
        <v>61875240.002144895</v>
      </c>
      <c r="L178" s="123">
        <v>57234597.00198403</v>
      </c>
      <c r="M178" s="178">
        <v>6.0687206310138797E-2</v>
      </c>
      <c r="N178" s="176">
        <v>-3997641.1273488402</v>
      </c>
      <c r="Q178" s="4"/>
      <c r="R178" s="4"/>
    </row>
    <row r="179" spans="1:18" ht="12.75">
      <c r="A179" s="177" t="s">
        <v>731</v>
      </c>
      <c r="B179" s="20" t="s">
        <v>732</v>
      </c>
      <c r="C179" s="20" t="s">
        <v>200</v>
      </c>
      <c r="D179" s="20" t="s">
        <v>733</v>
      </c>
      <c r="E179" s="127" t="s">
        <v>140</v>
      </c>
      <c r="F179" s="127" t="s">
        <v>203</v>
      </c>
      <c r="G179" s="20" t="s">
        <v>183</v>
      </c>
      <c r="H179" s="22">
        <v>0</v>
      </c>
      <c r="I179" s="22">
        <v>0</v>
      </c>
      <c r="J179" s="13">
        <v>0.49</v>
      </c>
      <c r="K179" s="174">
        <v>34392045.455321699</v>
      </c>
      <c r="L179" s="123">
        <v>31812642.046172574</v>
      </c>
      <c r="M179" s="178">
        <v>0</v>
      </c>
      <c r="N179" s="176">
        <v>1228523.1295880801</v>
      </c>
      <c r="Q179" s="4"/>
      <c r="R179" s="4"/>
    </row>
    <row r="180" spans="1:18" ht="12.75">
      <c r="A180" s="177" t="s">
        <v>734</v>
      </c>
      <c r="B180" s="20" t="s">
        <v>735</v>
      </c>
      <c r="C180" s="20" t="s">
        <v>180</v>
      </c>
      <c r="D180" s="20" t="s">
        <v>736</v>
      </c>
      <c r="E180" s="127" t="s">
        <v>140</v>
      </c>
      <c r="F180" s="127" t="s">
        <v>501</v>
      </c>
      <c r="G180" s="20" t="s">
        <v>183</v>
      </c>
      <c r="H180" s="22">
        <v>0</v>
      </c>
      <c r="I180" s="22">
        <v>0</v>
      </c>
      <c r="J180" s="13">
        <v>0.49</v>
      </c>
      <c r="K180" s="174">
        <v>52401236.351027302</v>
      </c>
      <c r="L180" s="123">
        <v>48471143.624700256</v>
      </c>
      <c r="M180" s="178">
        <v>0</v>
      </c>
      <c r="N180" s="176">
        <v>21642144.589302</v>
      </c>
      <c r="Q180" s="4"/>
      <c r="R180" s="4"/>
    </row>
    <row r="181" spans="1:18" ht="12.75">
      <c r="A181" s="177" t="s">
        <v>737</v>
      </c>
      <c r="B181" s="20" t="s">
        <v>738</v>
      </c>
      <c r="C181" s="20" t="s">
        <v>138</v>
      </c>
      <c r="D181" s="20" t="s">
        <v>739</v>
      </c>
      <c r="E181" s="127" t="s">
        <v>740</v>
      </c>
      <c r="F181" s="127" t="s">
        <v>140</v>
      </c>
      <c r="G181" s="20" t="s">
        <v>380</v>
      </c>
      <c r="H181" s="22">
        <v>0</v>
      </c>
      <c r="I181" s="22">
        <v>0</v>
      </c>
      <c r="J181" s="13">
        <v>0.4</v>
      </c>
      <c r="K181" s="174">
        <v>2106359.0655012997</v>
      </c>
      <c r="L181" s="123">
        <v>1948382.1355887023</v>
      </c>
      <c r="M181" s="178">
        <v>0.5</v>
      </c>
      <c r="N181" s="176">
        <v>-21362771.1615116</v>
      </c>
      <c r="Q181" s="4"/>
      <c r="R181" s="4"/>
    </row>
    <row r="182" spans="1:18" ht="12.75">
      <c r="A182" s="177" t="s">
        <v>741</v>
      </c>
      <c r="B182" s="20" t="s">
        <v>742</v>
      </c>
      <c r="C182" s="20" t="s">
        <v>138</v>
      </c>
      <c r="D182" s="20" t="s">
        <v>743</v>
      </c>
      <c r="E182" s="127" t="s">
        <v>218</v>
      </c>
      <c r="F182" s="127" t="s">
        <v>219</v>
      </c>
      <c r="G182" s="20" t="s">
        <v>220</v>
      </c>
      <c r="H182" s="22">
        <v>0</v>
      </c>
      <c r="I182" s="22">
        <v>0</v>
      </c>
      <c r="J182" s="13">
        <v>0.4</v>
      </c>
      <c r="K182" s="174">
        <v>2633081.9029153297</v>
      </c>
      <c r="L182" s="123">
        <v>2435600.7601966802</v>
      </c>
      <c r="M182" s="178">
        <v>0.5</v>
      </c>
      <c r="N182" s="176">
        <v>-23811496.6636707</v>
      </c>
      <c r="Q182" s="4"/>
      <c r="R182" s="4"/>
    </row>
    <row r="183" spans="1:18" ht="12.75">
      <c r="A183" s="177" t="s">
        <v>744</v>
      </c>
      <c r="B183" s="20" t="s">
        <v>745</v>
      </c>
      <c r="C183" s="20" t="s">
        <v>389</v>
      </c>
      <c r="D183" s="20" t="s">
        <v>746</v>
      </c>
      <c r="E183" s="127" t="s">
        <v>140</v>
      </c>
      <c r="F183" s="127" t="s">
        <v>747</v>
      </c>
      <c r="G183" s="20" t="s">
        <v>183</v>
      </c>
      <c r="H183" s="22">
        <v>0</v>
      </c>
      <c r="I183" s="22">
        <v>0</v>
      </c>
      <c r="J183" s="13">
        <v>0.49</v>
      </c>
      <c r="K183" s="174">
        <v>91383711.842991397</v>
      </c>
      <c r="L183" s="123">
        <v>84529933.454767048</v>
      </c>
      <c r="M183" s="178">
        <v>0.203127301568755</v>
      </c>
      <c r="N183" s="176">
        <v>-23294218.5502734</v>
      </c>
      <c r="Q183" s="4"/>
      <c r="R183" s="4"/>
    </row>
    <row r="184" spans="1:18" ht="12.75">
      <c r="A184" s="177" t="s">
        <v>748</v>
      </c>
      <c r="B184" s="20" t="s">
        <v>749</v>
      </c>
      <c r="C184" s="20" t="s">
        <v>372</v>
      </c>
      <c r="D184" s="20" t="s">
        <v>750</v>
      </c>
      <c r="E184" s="127" t="s">
        <v>140</v>
      </c>
      <c r="F184" s="127" t="s">
        <v>140</v>
      </c>
      <c r="G184" s="20" t="s">
        <v>183</v>
      </c>
      <c r="H184" s="22">
        <v>0</v>
      </c>
      <c r="I184" s="22">
        <v>0</v>
      </c>
      <c r="J184" s="13">
        <v>0.5</v>
      </c>
      <c r="K184" s="174">
        <v>74253970.204677597</v>
      </c>
      <c r="L184" s="123">
        <v>68684922.439326778</v>
      </c>
      <c r="M184" s="178">
        <v>0</v>
      </c>
      <c r="N184" s="176">
        <v>28536319.029393401</v>
      </c>
      <c r="Q184" s="4"/>
      <c r="R184" s="4"/>
    </row>
    <row r="185" spans="1:18" ht="12.75">
      <c r="A185" s="177" t="s">
        <v>751</v>
      </c>
      <c r="B185" s="20" t="s">
        <v>752</v>
      </c>
      <c r="C185" s="20" t="s">
        <v>138</v>
      </c>
      <c r="D185" s="20" t="s">
        <v>753</v>
      </c>
      <c r="E185" s="127" t="s">
        <v>259</v>
      </c>
      <c r="F185" s="127" t="s">
        <v>140</v>
      </c>
      <c r="G185" s="20" t="s">
        <v>260</v>
      </c>
      <c r="H185" s="22">
        <v>0</v>
      </c>
      <c r="I185" s="22">
        <v>0</v>
      </c>
      <c r="J185" s="13">
        <v>0.4</v>
      </c>
      <c r="K185" s="174">
        <v>6481356.0371177606</v>
      </c>
      <c r="L185" s="123">
        <v>5995254.3343339292</v>
      </c>
      <c r="M185" s="178">
        <v>0.5</v>
      </c>
      <c r="N185" s="176">
        <v>-25500784.574586798</v>
      </c>
      <c r="Q185" s="4"/>
      <c r="R185" s="4"/>
    </row>
    <row r="186" spans="1:18" ht="13.35" customHeight="1">
      <c r="A186" s="177" t="s">
        <v>754</v>
      </c>
      <c r="B186" s="20" t="s">
        <v>755</v>
      </c>
      <c r="C186" s="20" t="s">
        <v>200</v>
      </c>
      <c r="D186" s="20" t="s">
        <v>756</v>
      </c>
      <c r="E186" s="127" t="s">
        <v>140</v>
      </c>
      <c r="F186" s="127" t="s">
        <v>155</v>
      </c>
      <c r="G186" s="20" t="s">
        <v>183</v>
      </c>
      <c r="H186" s="22">
        <v>0</v>
      </c>
      <c r="I186" s="22">
        <v>0</v>
      </c>
      <c r="J186" s="13">
        <v>0.49</v>
      </c>
      <c r="K186" s="174">
        <v>104927740.548262</v>
      </c>
      <c r="L186" s="123">
        <v>97058160.00714235</v>
      </c>
      <c r="M186" s="178">
        <v>0</v>
      </c>
      <c r="N186" s="176">
        <v>37588001.597329803</v>
      </c>
      <c r="Q186" s="4"/>
      <c r="R186" s="4"/>
    </row>
    <row r="187" spans="1:18" ht="12.75">
      <c r="A187" s="177" t="s">
        <v>757</v>
      </c>
      <c r="B187" s="20" t="s">
        <v>758</v>
      </c>
      <c r="C187" s="20" t="s">
        <v>138</v>
      </c>
      <c r="D187" s="20" t="s">
        <v>759</v>
      </c>
      <c r="E187" s="127" t="s">
        <v>740</v>
      </c>
      <c r="F187" s="127" t="s">
        <v>140</v>
      </c>
      <c r="G187" s="20" t="s">
        <v>380</v>
      </c>
      <c r="H187" s="22">
        <v>0</v>
      </c>
      <c r="I187" s="22">
        <v>0</v>
      </c>
      <c r="J187" s="13">
        <v>0.4</v>
      </c>
      <c r="K187" s="174">
        <v>3994944.2196990899</v>
      </c>
      <c r="L187" s="123">
        <v>3695323.4032216584</v>
      </c>
      <c r="M187" s="178">
        <v>0.5</v>
      </c>
      <c r="N187" s="176">
        <v>-11223276.892901901</v>
      </c>
      <c r="Q187" s="4"/>
      <c r="R187" s="4"/>
    </row>
    <row r="188" spans="1:18" ht="12.75">
      <c r="A188" s="177" t="s">
        <v>760</v>
      </c>
      <c r="B188" s="20" t="s">
        <v>761</v>
      </c>
      <c r="C188" s="20" t="s">
        <v>138</v>
      </c>
      <c r="D188" s="20" t="s">
        <v>762</v>
      </c>
      <c r="E188" s="127" t="s">
        <v>218</v>
      </c>
      <c r="F188" s="127" t="s">
        <v>219</v>
      </c>
      <c r="G188" s="20" t="s">
        <v>220</v>
      </c>
      <c r="H188" s="22">
        <v>0</v>
      </c>
      <c r="I188" s="22">
        <v>0</v>
      </c>
      <c r="J188" s="13">
        <v>0.4</v>
      </c>
      <c r="K188" s="174">
        <v>1661922.83490584</v>
      </c>
      <c r="L188" s="123">
        <v>1537278.622287902</v>
      </c>
      <c r="M188" s="178">
        <v>0.5</v>
      </c>
      <c r="N188" s="176">
        <v>-3847538.8339651003</v>
      </c>
      <c r="Q188" s="4"/>
      <c r="R188" s="4"/>
    </row>
    <row r="189" spans="1:18" ht="13.35" customHeight="1">
      <c r="A189" s="177" t="s">
        <v>763</v>
      </c>
      <c r="B189" s="20" t="s">
        <v>764</v>
      </c>
      <c r="C189" s="20" t="s">
        <v>180</v>
      </c>
      <c r="D189" s="20" t="s">
        <v>765</v>
      </c>
      <c r="E189" s="127" t="s">
        <v>140</v>
      </c>
      <c r="F189" s="127" t="s">
        <v>234</v>
      </c>
      <c r="G189" s="20" t="s">
        <v>183</v>
      </c>
      <c r="H189" s="22">
        <v>0</v>
      </c>
      <c r="I189" s="22" t="s">
        <v>129</v>
      </c>
      <c r="J189" s="13">
        <v>0.49</v>
      </c>
      <c r="K189" s="174">
        <v>69861829.346663207</v>
      </c>
      <c r="L189" s="123">
        <v>64622192.14566347</v>
      </c>
      <c r="M189" s="178">
        <v>0</v>
      </c>
      <c r="N189" s="176">
        <v>39373810.905918702</v>
      </c>
      <c r="Q189" s="4"/>
      <c r="R189" s="4"/>
    </row>
    <row r="190" spans="1:18" ht="12.75">
      <c r="A190" s="177" t="s">
        <v>766</v>
      </c>
      <c r="B190" s="20" t="s">
        <v>767</v>
      </c>
      <c r="C190" s="20" t="s">
        <v>138</v>
      </c>
      <c r="D190" s="20" t="s">
        <v>768</v>
      </c>
      <c r="E190" s="127" t="s">
        <v>346</v>
      </c>
      <c r="F190" s="127" t="s">
        <v>140</v>
      </c>
      <c r="G190" s="20" t="s">
        <v>183</v>
      </c>
      <c r="H190" s="22">
        <v>0</v>
      </c>
      <c r="I190" s="22">
        <v>0</v>
      </c>
      <c r="J190" s="13">
        <v>0.4</v>
      </c>
      <c r="K190" s="174">
        <v>6848903.0369587298</v>
      </c>
      <c r="L190" s="123">
        <v>6335235.3091868255</v>
      </c>
      <c r="M190" s="178">
        <v>0.5</v>
      </c>
      <c r="N190" s="176">
        <v>-32032582.222260103</v>
      </c>
      <c r="Q190" s="4"/>
      <c r="R190" s="4"/>
    </row>
    <row r="191" spans="1:18" ht="12.75">
      <c r="A191" s="177" t="s">
        <v>769</v>
      </c>
      <c r="B191" s="20" t="s">
        <v>770</v>
      </c>
      <c r="C191" s="20" t="s">
        <v>138</v>
      </c>
      <c r="D191" s="20" t="s">
        <v>771</v>
      </c>
      <c r="E191" s="127" t="s">
        <v>300</v>
      </c>
      <c r="F191" s="127" t="s">
        <v>224</v>
      </c>
      <c r="G191" s="20" t="s">
        <v>301</v>
      </c>
      <c r="H191" s="22">
        <v>0</v>
      </c>
      <c r="I191" s="22">
        <v>0</v>
      </c>
      <c r="J191" s="13">
        <v>0.4</v>
      </c>
      <c r="K191" s="174">
        <v>4377054.8335676193</v>
      </c>
      <c r="L191" s="123">
        <v>4048775.7210500482</v>
      </c>
      <c r="M191" s="178">
        <v>0.49462036118763703</v>
      </c>
      <c r="N191" s="176">
        <v>-4283869.5437057903</v>
      </c>
      <c r="Q191" s="4"/>
      <c r="R191" s="4"/>
    </row>
    <row r="192" spans="1:18" ht="12.75">
      <c r="A192" s="177" t="s">
        <v>772</v>
      </c>
      <c r="B192" s="20" t="s">
        <v>773</v>
      </c>
      <c r="C192" s="20" t="s">
        <v>200</v>
      </c>
      <c r="D192" s="20" t="s">
        <v>774</v>
      </c>
      <c r="E192" s="127" t="s">
        <v>140</v>
      </c>
      <c r="F192" s="127" t="s">
        <v>312</v>
      </c>
      <c r="G192" s="20" t="s">
        <v>67</v>
      </c>
      <c r="H192" s="22">
        <v>0</v>
      </c>
      <c r="I192" s="22">
        <v>0</v>
      </c>
      <c r="J192" s="13">
        <v>0.49</v>
      </c>
      <c r="K192" s="174">
        <v>45791811.653172702</v>
      </c>
      <c r="L192" s="123">
        <v>42357425.779184751</v>
      </c>
      <c r="M192" s="178">
        <v>9.5314784629031396E-2</v>
      </c>
      <c r="N192" s="176">
        <v>-4824481.0364294406</v>
      </c>
      <c r="Q192" s="4"/>
      <c r="R192" s="4"/>
    </row>
    <row r="193" spans="1:18" ht="12.75">
      <c r="A193" s="177" t="s">
        <v>775</v>
      </c>
      <c r="B193" s="20" t="s">
        <v>776</v>
      </c>
      <c r="C193" s="20" t="s">
        <v>200</v>
      </c>
      <c r="D193" s="20" t="s">
        <v>777</v>
      </c>
      <c r="E193" s="127" t="s">
        <v>140</v>
      </c>
      <c r="F193" s="127" t="s">
        <v>434</v>
      </c>
      <c r="G193" s="20" t="s">
        <v>435</v>
      </c>
      <c r="H193" s="22">
        <v>0</v>
      </c>
      <c r="I193" s="22">
        <v>0</v>
      </c>
      <c r="J193" s="13">
        <v>0.49</v>
      </c>
      <c r="K193" s="174">
        <v>63250229.568721399</v>
      </c>
      <c r="L193" s="123">
        <v>58506462.351067297</v>
      </c>
      <c r="M193" s="178">
        <v>0</v>
      </c>
      <c r="N193" s="176">
        <v>16190722.799051901</v>
      </c>
      <c r="Q193" s="4"/>
      <c r="R193" s="4"/>
    </row>
    <row r="194" spans="1:18" ht="12.75">
      <c r="A194" s="177" t="s">
        <v>778</v>
      </c>
      <c r="B194" s="20" t="s">
        <v>779</v>
      </c>
      <c r="C194" s="20" t="s">
        <v>200</v>
      </c>
      <c r="D194" s="20" t="s">
        <v>780</v>
      </c>
      <c r="E194" s="127" t="s">
        <v>140</v>
      </c>
      <c r="F194" s="127" t="s">
        <v>194</v>
      </c>
      <c r="G194" s="20" t="s">
        <v>183</v>
      </c>
      <c r="H194" s="22">
        <v>0</v>
      </c>
      <c r="I194" s="22">
        <v>0</v>
      </c>
      <c r="J194" s="13">
        <v>0.49</v>
      </c>
      <c r="K194" s="174">
        <v>52802248.533796102</v>
      </c>
      <c r="L194" s="123">
        <v>48842079.893761396</v>
      </c>
      <c r="M194" s="178">
        <v>0</v>
      </c>
      <c r="N194" s="176">
        <v>6736611.5070383307</v>
      </c>
      <c r="Q194" s="4"/>
      <c r="R194" s="4"/>
    </row>
    <row r="195" spans="1:18" ht="12.75">
      <c r="A195" s="177" t="s">
        <v>781</v>
      </c>
      <c r="B195" s="20" t="s">
        <v>782</v>
      </c>
      <c r="C195" s="20" t="s">
        <v>138</v>
      </c>
      <c r="D195" s="20" t="s">
        <v>783</v>
      </c>
      <c r="E195" s="127" t="s">
        <v>300</v>
      </c>
      <c r="F195" s="127" t="s">
        <v>224</v>
      </c>
      <c r="G195" s="20" t="s">
        <v>183</v>
      </c>
      <c r="H195" s="22">
        <v>0</v>
      </c>
      <c r="I195" s="22">
        <v>0</v>
      </c>
      <c r="J195" s="13">
        <v>0.4</v>
      </c>
      <c r="K195" s="174">
        <v>6019287.1961314399</v>
      </c>
      <c r="L195" s="123">
        <v>5567840.6564215822</v>
      </c>
      <c r="M195" s="178">
        <v>0.5</v>
      </c>
      <c r="N195" s="176">
        <v>-18522470.765609</v>
      </c>
      <c r="Q195" s="4"/>
      <c r="R195" s="4"/>
    </row>
    <row r="196" spans="1:18" ht="12.75">
      <c r="A196" s="177" t="s">
        <v>784</v>
      </c>
      <c r="B196" s="20" t="s">
        <v>785</v>
      </c>
      <c r="C196" s="20" t="s">
        <v>200</v>
      </c>
      <c r="D196" s="20" t="s">
        <v>786</v>
      </c>
      <c r="E196" s="127" t="s">
        <v>140</v>
      </c>
      <c r="F196" s="127" t="s">
        <v>247</v>
      </c>
      <c r="G196" s="20" t="s">
        <v>183</v>
      </c>
      <c r="H196" s="22">
        <v>0</v>
      </c>
      <c r="I196" s="22">
        <v>0</v>
      </c>
      <c r="J196" s="13">
        <v>0.49</v>
      </c>
      <c r="K196" s="174">
        <v>33594040.565227501</v>
      </c>
      <c r="L196" s="123">
        <v>31074487.522835441</v>
      </c>
      <c r="M196" s="178">
        <v>0.5</v>
      </c>
      <c r="N196" s="176">
        <v>-34355870.064603895</v>
      </c>
      <c r="Q196" s="4"/>
      <c r="R196" s="4"/>
    </row>
    <row r="197" spans="1:18" ht="12.75">
      <c r="A197" s="177" t="s">
        <v>787</v>
      </c>
      <c r="B197" s="20" t="s">
        <v>788</v>
      </c>
      <c r="C197" s="20" t="s">
        <v>170</v>
      </c>
      <c r="D197" s="20" t="s">
        <v>789</v>
      </c>
      <c r="E197" s="127" t="s">
        <v>172</v>
      </c>
      <c r="F197" s="127" t="s">
        <v>140</v>
      </c>
      <c r="G197" s="20" t="s">
        <v>183</v>
      </c>
      <c r="H197" s="22">
        <v>0</v>
      </c>
      <c r="I197" s="22">
        <v>0</v>
      </c>
      <c r="J197" s="13">
        <v>0.3</v>
      </c>
      <c r="K197" s="174">
        <v>57437379.722377099</v>
      </c>
      <c r="L197" s="123">
        <v>53129576.243198819</v>
      </c>
      <c r="M197" s="178">
        <v>0</v>
      </c>
      <c r="N197" s="176">
        <v>35261309.238953702</v>
      </c>
      <c r="Q197" s="4"/>
      <c r="R197" s="4"/>
    </row>
    <row r="198" spans="1:18" ht="12.75">
      <c r="A198" s="177" t="s">
        <v>790</v>
      </c>
      <c r="B198" s="20" t="s">
        <v>791</v>
      </c>
      <c r="C198" s="20" t="s">
        <v>200</v>
      </c>
      <c r="D198" s="20" t="s">
        <v>792</v>
      </c>
      <c r="E198" s="127" t="s">
        <v>793</v>
      </c>
      <c r="F198" s="127" t="s">
        <v>551</v>
      </c>
      <c r="G198" s="20" t="s">
        <v>183</v>
      </c>
      <c r="H198" s="22">
        <v>0</v>
      </c>
      <c r="I198" s="22">
        <v>0</v>
      </c>
      <c r="J198" s="13">
        <v>0.49</v>
      </c>
      <c r="K198" s="174">
        <v>39198767.649489298</v>
      </c>
      <c r="L198" s="123">
        <v>36258860.075777605</v>
      </c>
      <c r="M198" s="178">
        <v>0</v>
      </c>
      <c r="N198" s="176">
        <v>14516209.522836</v>
      </c>
      <c r="Q198" s="4"/>
      <c r="R198" s="4"/>
    </row>
    <row r="199" spans="1:18" ht="12.75">
      <c r="A199" s="177" t="s">
        <v>794</v>
      </c>
      <c r="B199" s="20" t="s">
        <v>795</v>
      </c>
      <c r="C199" s="20" t="s">
        <v>138</v>
      </c>
      <c r="D199" s="20" t="s">
        <v>796</v>
      </c>
      <c r="E199" s="127" t="s">
        <v>283</v>
      </c>
      <c r="F199" s="127" t="s">
        <v>284</v>
      </c>
      <c r="G199" s="20" t="s">
        <v>285</v>
      </c>
      <c r="H199" s="22">
        <v>0</v>
      </c>
      <c r="I199" s="22">
        <v>0</v>
      </c>
      <c r="J199" s="13">
        <v>0.4</v>
      </c>
      <c r="K199" s="174">
        <v>2395940.3615271701</v>
      </c>
      <c r="L199" s="123">
        <v>2216244.8344126325</v>
      </c>
      <c r="M199" s="178">
        <v>0.5</v>
      </c>
      <c r="N199" s="176">
        <v>-13003385.1561017</v>
      </c>
      <c r="Q199" s="4"/>
      <c r="R199" s="4"/>
    </row>
    <row r="200" spans="1:18" ht="12.75">
      <c r="A200" s="177" t="s">
        <v>797</v>
      </c>
      <c r="B200" s="20" t="s">
        <v>798</v>
      </c>
      <c r="C200" s="20" t="s">
        <v>138</v>
      </c>
      <c r="D200" s="20" t="s">
        <v>799</v>
      </c>
      <c r="E200" s="127" t="s">
        <v>466</v>
      </c>
      <c r="F200" s="127" t="s">
        <v>140</v>
      </c>
      <c r="G200" s="20" t="s">
        <v>183</v>
      </c>
      <c r="H200" s="22">
        <v>0</v>
      </c>
      <c r="I200" s="22">
        <v>0</v>
      </c>
      <c r="J200" s="13">
        <v>0.4</v>
      </c>
      <c r="K200" s="174">
        <v>2590397.42503436</v>
      </c>
      <c r="L200" s="123">
        <v>2396117.6181567833</v>
      </c>
      <c r="M200" s="178">
        <v>0.5</v>
      </c>
      <c r="N200" s="176">
        <v>-21883892.136266001</v>
      </c>
      <c r="Q200" s="4"/>
      <c r="R200" s="4"/>
    </row>
    <row r="201" spans="1:18" ht="12.75">
      <c r="A201" s="177" t="s">
        <v>800</v>
      </c>
      <c r="B201" s="20" t="s">
        <v>801</v>
      </c>
      <c r="C201" s="20" t="s">
        <v>138</v>
      </c>
      <c r="D201" s="20" t="s">
        <v>802</v>
      </c>
      <c r="E201" s="127" t="s">
        <v>300</v>
      </c>
      <c r="F201" s="127" t="s">
        <v>224</v>
      </c>
      <c r="G201" s="20" t="s">
        <v>301</v>
      </c>
      <c r="H201" s="22">
        <v>0</v>
      </c>
      <c r="I201" s="22">
        <v>0</v>
      </c>
      <c r="J201" s="13">
        <v>0.4</v>
      </c>
      <c r="K201" s="174">
        <v>1456737.3110635099</v>
      </c>
      <c r="L201" s="123">
        <v>1347482.0127337468</v>
      </c>
      <c r="M201" s="178">
        <v>0.5</v>
      </c>
      <c r="N201" s="176">
        <v>-5272407.4208597299</v>
      </c>
      <c r="Q201" s="4"/>
      <c r="R201" s="4"/>
    </row>
    <row r="202" spans="1:18" ht="12.75">
      <c r="A202" s="177" t="s">
        <v>803</v>
      </c>
      <c r="B202" s="20" t="s">
        <v>804</v>
      </c>
      <c r="C202" s="20" t="s">
        <v>170</v>
      </c>
      <c r="D202" s="20" t="s">
        <v>805</v>
      </c>
      <c r="E202" s="127" t="s">
        <v>172</v>
      </c>
      <c r="F202" s="127" t="s">
        <v>140</v>
      </c>
      <c r="G202" s="20" t="s">
        <v>183</v>
      </c>
      <c r="H202" s="22">
        <v>0</v>
      </c>
      <c r="I202" s="22">
        <v>0</v>
      </c>
      <c r="J202" s="13">
        <v>0.3</v>
      </c>
      <c r="K202" s="174">
        <v>24472186.873606</v>
      </c>
      <c r="L202" s="123">
        <v>22636772.85808555</v>
      </c>
      <c r="M202" s="178">
        <v>0.18266766036208301</v>
      </c>
      <c r="N202" s="176">
        <v>-5469350.5974884499</v>
      </c>
      <c r="Q202" s="4"/>
      <c r="R202" s="4"/>
    </row>
    <row r="203" spans="1:18" ht="12.75">
      <c r="A203" s="177" t="s">
        <v>806</v>
      </c>
      <c r="B203" s="20" t="s">
        <v>807</v>
      </c>
      <c r="C203" s="20" t="s">
        <v>180</v>
      </c>
      <c r="D203" s="20" t="s">
        <v>808</v>
      </c>
      <c r="E203" s="127" t="s">
        <v>140</v>
      </c>
      <c r="F203" s="127" t="s">
        <v>234</v>
      </c>
      <c r="G203" s="20" t="s">
        <v>183</v>
      </c>
      <c r="H203" s="22">
        <v>0</v>
      </c>
      <c r="I203" s="22" t="s">
        <v>129</v>
      </c>
      <c r="J203" s="13">
        <v>0.49</v>
      </c>
      <c r="K203" s="174">
        <v>66519801.248378895</v>
      </c>
      <c r="L203" s="123">
        <v>61530816.154750481</v>
      </c>
      <c r="M203" s="178">
        <v>0</v>
      </c>
      <c r="N203" s="176">
        <v>31535168.482890397</v>
      </c>
      <c r="Q203" s="4"/>
      <c r="R203" s="4"/>
    </row>
    <row r="204" spans="1:18" ht="12.75">
      <c r="A204" s="177" t="s">
        <v>809</v>
      </c>
      <c r="B204" s="20" t="s">
        <v>810</v>
      </c>
      <c r="C204" s="20" t="s">
        <v>138</v>
      </c>
      <c r="D204" s="20" t="s">
        <v>811</v>
      </c>
      <c r="E204" s="127" t="s">
        <v>187</v>
      </c>
      <c r="F204" s="127" t="s">
        <v>188</v>
      </c>
      <c r="G204" s="20" t="s">
        <v>189</v>
      </c>
      <c r="H204" s="22">
        <v>0</v>
      </c>
      <c r="I204" s="22">
        <v>0</v>
      </c>
      <c r="J204" s="13">
        <v>0.4</v>
      </c>
      <c r="K204" s="174">
        <v>1865510.1798752001</v>
      </c>
      <c r="L204" s="123">
        <v>1725596.9163845603</v>
      </c>
      <c r="M204" s="178">
        <v>0.5</v>
      </c>
      <c r="N204" s="176">
        <v>-6435497.9984033694</v>
      </c>
      <c r="Q204" s="4"/>
      <c r="R204" s="4"/>
    </row>
    <row r="205" spans="1:18" ht="12.75">
      <c r="A205" s="177" t="s">
        <v>812</v>
      </c>
      <c r="B205" s="20" t="s">
        <v>813</v>
      </c>
      <c r="C205" s="20" t="s">
        <v>138</v>
      </c>
      <c r="D205" s="20" t="s">
        <v>814</v>
      </c>
      <c r="E205" s="127" t="s">
        <v>300</v>
      </c>
      <c r="F205" s="127" t="s">
        <v>224</v>
      </c>
      <c r="G205" s="20" t="s">
        <v>301</v>
      </c>
      <c r="H205" s="22">
        <v>0</v>
      </c>
      <c r="I205" s="22">
        <v>0</v>
      </c>
      <c r="J205" s="13">
        <v>0.4</v>
      </c>
      <c r="K205" s="174">
        <v>2335778.8287180201</v>
      </c>
      <c r="L205" s="123">
        <v>2160595.4165641689</v>
      </c>
      <c r="M205" s="178">
        <v>0.5</v>
      </c>
      <c r="N205" s="176">
        <v>-3459083.86874376</v>
      </c>
      <c r="Q205" s="4"/>
      <c r="R205" s="4"/>
    </row>
    <row r="206" spans="1:18" ht="12.75">
      <c r="A206" s="177" t="s">
        <v>815</v>
      </c>
      <c r="B206" s="20" t="s">
        <v>816</v>
      </c>
      <c r="C206" s="20" t="s">
        <v>138</v>
      </c>
      <c r="D206" s="20" t="s">
        <v>817</v>
      </c>
      <c r="E206" s="127" t="s">
        <v>458</v>
      </c>
      <c r="F206" s="127" t="s">
        <v>270</v>
      </c>
      <c r="G206" s="20" t="s">
        <v>459</v>
      </c>
      <c r="H206" s="22">
        <v>0</v>
      </c>
      <c r="I206" s="22">
        <v>0</v>
      </c>
      <c r="J206" s="13">
        <v>0.4</v>
      </c>
      <c r="K206" s="174">
        <v>2542225.28410608</v>
      </c>
      <c r="L206" s="123">
        <v>2351558.387798124</v>
      </c>
      <c r="M206" s="178">
        <v>0.5</v>
      </c>
      <c r="N206" s="176">
        <v>-5636112.1184977693</v>
      </c>
      <c r="Q206" s="4"/>
      <c r="R206" s="4"/>
    </row>
    <row r="207" spans="1:18" ht="12.75">
      <c r="A207" s="177" t="s">
        <v>818</v>
      </c>
      <c r="B207" s="20" t="s">
        <v>819</v>
      </c>
      <c r="C207" s="20" t="s">
        <v>180</v>
      </c>
      <c r="D207" s="20" t="s">
        <v>820</v>
      </c>
      <c r="E207" s="127" t="s">
        <v>140</v>
      </c>
      <c r="F207" s="127" t="s">
        <v>182</v>
      </c>
      <c r="G207" s="20" t="s">
        <v>183</v>
      </c>
      <c r="H207" s="22">
        <v>0</v>
      </c>
      <c r="I207" s="22">
        <v>0</v>
      </c>
      <c r="J207" s="13">
        <v>0.49</v>
      </c>
      <c r="K207" s="174">
        <v>69598373.839993402</v>
      </c>
      <c r="L207" s="123">
        <v>64378495.801993899</v>
      </c>
      <c r="M207" s="178">
        <v>0</v>
      </c>
      <c r="N207" s="176">
        <v>31442255.316964298</v>
      </c>
      <c r="Q207" s="4"/>
      <c r="R207" s="4"/>
    </row>
    <row r="208" spans="1:18" ht="12.75">
      <c r="A208" s="177" t="s">
        <v>821</v>
      </c>
      <c r="B208" s="20" t="s">
        <v>822</v>
      </c>
      <c r="C208" s="20" t="s">
        <v>138</v>
      </c>
      <c r="D208" s="20" t="s">
        <v>823</v>
      </c>
      <c r="E208" s="127" t="s">
        <v>740</v>
      </c>
      <c r="F208" s="127" t="s">
        <v>140</v>
      </c>
      <c r="G208" s="20" t="s">
        <v>380</v>
      </c>
      <c r="H208" s="22">
        <v>0</v>
      </c>
      <c r="I208" s="22">
        <v>0</v>
      </c>
      <c r="J208" s="13">
        <v>0.4</v>
      </c>
      <c r="K208" s="174">
        <v>2634799.6309433798</v>
      </c>
      <c r="L208" s="123">
        <v>2437189.6586226267</v>
      </c>
      <c r="M208" s="178">
        <v>0.5</v>
      </c>
      <c r="N208" s="176">
        <v>-16168261.358777801</v>
      </c>
      <c r="Q208" s="4"/>
      <c r="R208" s="4"/>
    </row>
    <row r="209" spans="1:18" ht="12.75">
      <c r="A209" s="177" t="s">
        <v>824</v>
      </c>
      <c r="B209" s="20" t="s">
        <v>825</v>
      </c>
      <c r="C209" s="20" t="s">
        <v>138</v>
      </c>
      <c r="D209" s="20" t="s">
        <v>826</v>
      </c>
      <c r="E209" s="127" t="s">
        <v>466</v>
      </c>
      <c r="F209" s="127" t="s">
        <v>140</v>
      </c>
      <c r="G209" s="20" t="s">
        <v>476</v>
      </c>
      <c r="H209" s="22">
        <v>0</v>
      </c>
      <c r="I209" s="22">
        <v>0</v>
      </c>
      <c r="J209" s="13">
        <v>0.4</v>
      </c>
      <c r="K209" s="174">
        <v>2026372.63300024</v>
      </c>
      <c r="L209" s="123">
        <v>1874394.685525222</v>
      </c>
      <c r="M209" s="178">
        <v>0.5</v>
      </c>
      <c r="N209" s="176">
        <v>-22453408.782182399</v>
      </c>
      <c r="Q209" s="4"/>
      <c r="R209" s="4"/>
    </row>
    <row r="210" spans="1:18" ht="12.75">
      <c r="A210" s="177" t="s">
        <v>827</v>
      </c>
      <c r="B210" s="20" t="s">
        <v>828</v>
      </c>
      <c r="C210" s="20" t="s">
        <v>138</v>
      </c>
      <c r="D210" s="20" t="s">
        <v>829</v>
      </c>
      <c r="E210" s="127" t="s">
        <v>154</v>
      </c>
      <c r="F210" s="127" t="s">
        <v>155</v>
      </c>
      <c r="G210" s="20" t="s">
        <v>156</v>
      </c>
      <c r="H210" s="22">
        <v>0</v>
      </c>
      <c r="I210" s="22">
        <v>0</v>
      </c>
      <c r="J210" s="13">
        <v>0.4</v>
      </c>
      <c r="K210" s="174">
        <v>2577727.74795262</v>
      </c>
      <c r="L210" s="123">
        <v>2384398.1668561734</v>
      </c>
      <c r="M210" s="178">
        <v>0.5</v>
      </c>
      <c r="N210" s="176">
        <v>-9425816.5210941005</v>
      </c>
      <c r="Q210" s="4"/>
      <c r="R210" s="4"/>
    </row>
    <row r="211" spans="1:18" ht="12.75">
      <c r="A211" s="177" t="s">
        <v>830</v>
      </c>
      <c r="B211" s="20" t="s">
        <v>831</v>
      </c>
      <c r="C211" s="20" t="s">
        <v>138</v>
      </c>
      <c r="D211" s="20" t="s">
        <v>832</v>
      </c>
      <c r="E211" s="127" t="s">
        <v>193</v>
      </c>
      <c r="F211" s="127" t="s">
        <v>194</v>
      </c>
      <c r="G211" s="20" t="s">
        <v>183</v>
      </c>
      <c r="H211" s="22">
        <v>0</v>
      </c>
      <c r="I211" s="22">
        <v>0</v>
      </c>
      <c r="J211" s="13">
        <v>0.4</v>
      </c>
      <c r="K211" s="174">
        <v>2601418.6077308101</v>
      </c>
      <c r="L211" s="123">
        <v>2406312.2121509993</v>
      </c>
      <c r="M211" s="178">
        <v>0.5</v>
      </c>
      <c r="N211" s="176">
        <v>-21298889.566733599</v>
      </c>
      <c r="Q211" s="4"/>
      <c r="R211" s="4"/>
    </row>
    <row r="212" spans="1:18" ht="13.35" customHeight="1">
      <c r="A212" s="177" t="s">
        <v>833</v>
      </c>
      <c r="B212" s="20" t="s">
        <v>834</v>
      </c>
      <c r="C212" s="20" t="s">
        <v>200</v>
      </c>
      <c r="D212" s="20" t="s">
        <v>835</v>
      </c>
      <c r="E212" s="127" t="s">
        <v>140</v>
      </c>
      <c r="F212" s="127" t="s">
        <v>219</v>
      </c>
      <c r="G212" s="20" t="s">
        <v>183</v>
      </c>
      <c r="H212" s="22">
        <v>0</v>
      </c>
      <c r="I212" s="22">
        <v>0</v>
      </c>
      <c r="J212" s="13">
        <v>0.49</v>
      </c>
      <c r="K212" s="174">
        <v>4803427.5447138799</v>
      </c>
      <c r="L212" s="123">
        <v>4443170.4788603391</v>
      </c>
      <c r="M212" s="178">
        <v>0.219754063596696</v>
      </c>
      <c r="N212" s="176">
        <v>-1352871.7970759901</v>
      </c>
      <c r="Q212" s="4"/>
      <c r="R212" s="4"/>
    </row>
    <row r="213" spans="1:18" ht="12.75">
      <c r="A213" s="177" t="s">
        <v>836</v>
      </c>
      <c r="B213" s="20" t="s">
        <v>837</v>
      </c>
      <c r="C213" s="20" t="s">
        <v>180</v>
      </c>
      <c r="D213" s="20" t="s">
        <v>838</v>
      </c>
      <c r="E213" s="127" t="s">
        <v>140</v>
      </c>
      <c r="F213" s="127" t="s">
        <v>234</v>
      </c>
      <c r="G213" s="20" t="s">
        <v>183</v>
      </c>
      <c r="H213" s="22">
        <v>0</v>
      </c>
      <c r="I213" s="22" t="s">
        <v>129</v>
      </c>
      <c r="J213" s="13">
        <v>0.49</v>
      </c>
      <c r="K213" s="174">
        <v>78844741.703565508</v>
      </c>
      <c r="L213" s="123">
        <v>72931386.075798094</v>
      </c>
      <c r="M213" s="178">
        <v>0</v>
      </c>
      <c r="N213" s="176">
        <v>31053093.297127999</v>
      </c>
      <c r="Q213" s="4"/>
      <c r="R213" s="4"/>
    </row>
    <row r="214" spans="1:18" ht="12.75">
      <c r="A214" s="177" t="s">
        <v>839</v>
      </c>
      <c r="B214" s="20" t="s">
        <v>840</v>
      </c>
      <c r="C214" s="20" t="s">
        <v>180</v>
      </c>
      <c r="D214" s="20" t="s">
        <v>841</v>
      </c>
      <c r="E214" s="127" t="s">
        <v>140</v>
      </c>
      <c r="F214" s="127" t="s">
        <v>214</v>
      </c>
      <c r="G214" s="20" t="s">
        <v>183</v>
      </c>
      <c r="H214" s="22">
        <v>0</v>
      </c>
      <c r="I214" s="22" t="s">
        <v>129</v>
      </c>
      <c r="J214" s="13">
        <v>0.49</v>
      </c>
      <c r="K214" s="174">
        <v>110187305.710299</v>
      </c>
      <c r="L214" s="123">
        <v>101923257.78202657</v>
      </c>
      <c r="M214" s="178">
        <v>0</v>
      </c>
      <c r="N214" s="176">
        <v>55736718.076486602</v>
      </c>
      <c r="Q214" s="4"/>
      <c r="R214" s="4"/>
    </row>
    <row r="215" spans="1:18" ht="12.75">
      <c r="A215" s="177" t="s">
        <v>842</v>
      </c>
      <c r="B215" s="20" t="s">
        <v>843</v>
      </c>
      <c r="C215" s="20" t="s">
        <v>180</v>
      </c>
      <c r="D215" s="20" t="s">
        <v>844</v>
      </c>
      <c r="E215" s="127" t="s">
        <v>140</v>
      </c>
      <c r="F215" s="127" t="s">
        <v>618</v>
      </c>
      <c r="G215" s="20" t="s">
        <v>183</v>
      </c>
      <c r="H215" s="22">
        <v>0</v>
      </c>
      <c r="I215" s="22" t="s">
        <v>129</v>
      </c>
      <c r="J215" s="13">
        <v>0.49</v>
      </c>
      <c r="K215" s="174">
        <v>70151819.589520305</v>
      </c>
      <c r="L215" s="123">
        <v>64890433.120306283</v>
      </c>
      <c r="M215" s="178">
        <v>0</v>
      </c>
      <c r="N215" s="176">
        <v>33171173.033615801</v>
      </c>
      <c r="Q215" s="4"/>
      <c r="R215" s="4"/>
    </row>
    <row r="216" spans="1:18" ht="12.75">
      <c r="A216" s="177" t="s">
        <v>845</v>
      </c>
      <c r="B216" s="20" t="s">
        <v>846</v>
      </c>
      <c r="C216" s="20" t="s">
        <v>138</v>
      </c>
      <c r="D216" s="20" t="s">
        <v>847</v>
      </c>
      <c r="E216" s="127" t="s">
        <v>160</v>
      </c>
      <c r="F216" s="127" t="s">
        <v>161</v>
      </c>
      <c r="G216" s="20" t="s">
        <v>183</v>
      </c>
      <c r="H216" s="22">
        <v>0</v>
      </c>
      <c r="I216" s="22">
        <v>0</v>
      </c>
      <c r="J216" s="13">
        <v>0.4</v>
      </c>
      <c r="K216" s="174">
        <v>2483811.08998028</v>
      </c>
      <c r="L216" s="123">
        <v>2297525.2582317591</v>
      </c>
      <c r="M216" s="178">
        <v>0.5</v>
      </c>
      <c r="N216" s="176">
        <v>-15318775.925639899</v>
      </c>
      <c r="Q216" s="4"/>
      <c r="R216" s="4"/>
    </row>
    <row r="217" spans="1:18" ht="12.75">
      <c r="A217" s="177" t="s">
        <v>848</v>
      </c>
      <c r="B217" s="20" t="s">
        <v>849</v>
      </c>
      <c r="C217" s="20" t="s">
        <v>180</v>
      </c>
      <c r="D217" s="20" t="s">
        <v>850</v>
      </c>
      <c r="E217" s="127" t="s">
        <v>140</v>
      </c>
      <c r="F217" s="127" t="s">
        <v>182</v>
      </c>
      <c r="G217" s="20" t="s">
        <v>183</v>
      </c>
      <c r="H217" s="22">
        <v>0</v>
      </c>
      <c r="I217" s="22">
        <v>0</v>
      </c>
      <c r="J217" s="13">
        <v>0.49</v>
      </c>
      <c r="K217" s="174">
        <v>157020581.31003699</v>
      </c>
      <c r="L217" s="123">
        <v>145244037.71178421</v>
      </c>
      <c r="M217" s="178">
        <v>0</v>
      </c>
      <c r="N217" s="176">
        <v>54586817.617084898</v>
      </c>
      <c r="Q217" s="4"/>
      <c r="R217" s="4"/>
    </row>
    <row r="218" spans="1:18" ht="13.35" customHeight="1">
      <c r="A218" s="177" t="s">
        <v>851</v>
      </c>
      <c r="B218" s="20" t="s">
        <v>852</v>
      </c>
      <c r="C218" s="20" t="s">
        <v>200</v>
      </c>
      <c r="D218" s="20" t="s">
        <v>853</v>
      </c>
      <c r="E218" s="127" t="s">
        <v>140</v>
      </c>
      <c r="F218" s="127" t="s">
        <v>854</v>
      </c>
      <c r="G218" s="20" t="s">
        <v>183</v>
      </c>
      <c r="H218" s="22">
        <v>0</v>
      </c>
      <c r="I218" s="22">
        <v>0</v>
      </c>
      <c r="J218" s="13">
        <v>0.49</v>
      </c>
      <c r="K218" s="174">
        <v>54899538.688171096</v>
      </c>
      <c r="L218" s="123">
        <v>50782073.286558263</v>
      </c>
      <c r="M218" s="178">
        <v>0</v>
      </c>
      <c r="N218" s="176">
        <v>10924574.2100696</v>
      </c>
      <c r="Q218" s="4"/>
      <c r="R218" s="4"/>
    </row>
    <row r="219" spans="1:18" ht="12.75">
      <c r="A219" s="177" t="s">
        <v>855</v>
      </c>
      <c r="B219" s="20" t="s">
        <v>856</v>
      </c>
      <c r="C219" s="20" t="s">
        <v>200</v>
      </c>
      <c r="D219" s="20" t="s">
        <v>857</v>
      </c>
      <c r="E219" s="127" t="s">
        <v>140</v>
      </c>
      <c r="F219" s="127" t="s">
        <v>247</v>
      </c>
      <c r="G219" s="20" t="s">
        <v>183</v>
      </c>
      <c r="H219" s="22">
        <v>0</v>
      </c>
      <c r="I219" s="22">
        <v>0</v>
      </c>
      <c r="J219" s="13">
        <v>0.49</v>
      </c>
      <c r="K219" s="174">
        <v>33195073.830004603</v>
      </c>
      <c r="L219" s="123">
        <v>30705443.292754259</v>
      </c>
      <c r="M219" s="178">
        <v>0.44737802387576803</v>
      </c>
      <c r="N219" s="176">
        <v>-26873246.403684799</v>
      </c>
      <c r="Q219" s="4"/>
      <c r="R219" s="4"/>
    </row>
    <row r="220" spans="1:18" ht="12.75">
      <c r="A220" s="177" t="s">
        <v>858</v>
      </c>
      <c r="B220" s="20" t="s">
        <v>859</v>
      </c>
      <c r="C220" s="20" t="s">
        <v>180</v>
      </c>
      <c r="D220" s="20" t="s">
        <v>860</v>
      </c>
      <c r="E220" s="127" t="s">
        <v>140</v>
      </c>
      <c r="F220" s="127" t="s">
        <v>214</v>
      </c>
      <c r="G220" s="20" t="s">
        <v>183</v>
      </c>
      <c r="H220" s="22">
        <v>0</v>
      </c>
      <c r="I220" s="22" t="s">
        <v>129</v>
      </c>
      <c r="J220" s="13">
        <v>0.49</v>
      </c>
      <c r="K220" s="174">
        <v>33018203.297552999</v>
      </c>
      <c r="L220" s="123">
        <v>30541838.050236527</v>
      </c>
      <c r="M220" s="178">
        <v>0</v>
      </c>
      <c r="N220" s="176">
        <v>-22547775.2705485</v>
      </c>
      <c r="Q220" s="4"/>
      <c r="R220" s="4"/>
    </row>
    <row r="221" spans="1:18" ht="12.75">
      <c r="A221" s="177" t="s">
        <v>861</v>
      </c>
      <c r="B221" s="20" t="s">
        <v>862</v>
      </c>
      <c r="C221" s="20" t="s">
        <v>389</v>
      </c>
      <c r="D221" s="20" t="s">
        <v>863</v>
      </c>
      <c r="E221" s="127" t="s">
        <v>140</v>
      </c>
      <c r="F221" s="127" t="s">
        <v>434</v>
      </c>
      <c r="G221" s="20" t="s">
        <v>183</v>
      </c>
      <c r="H221" s="22">
        <v>0</v>
      </c>
      <c r="I221" s="22">
        <v>0</v>
      </c>
      <c r="J221" s="13">
        <v>0.49</v>
      </c>
      <c r="K221" s="174">
        <v>88781834.751476899</v>
      </c>
      <c r="L221" s="123">
        <v>82123197.145116135</v>
      </c>
      <c r="M221" s="178">
        <v>3.1782024137390598E-2</v>
      </c>
      <c r="N221" s="176">
        <v>-2914288.39928259</v>
      </c>
      <c r="Q221" s="4"/>
      <c r="R221" s="4"/>
    </row>
    <row r="222" spans="1:18" ht="12.75">
      <c r="A222" s="177" t="s">
        <v>864</v>
      </c>
      <c r="B222" s="20" t="s">
        <v>865</v>
      </c>
      <c r="C222" s="20" t="s">
        <v>138</v>
      </c>
      <c r="D222" s="20" t="s">
        <v>866</v>
      </c>
      <c r="E222" s="127" t="s">
        <v>311</v>
      </c>
      <c r="F222" s="127" t="s">
        <v>312</v>
      </c>
      <c r="G222" s="20" t="s">
        <v>67</v>
      </c>
      <c r="H222" s="22">
        <v>0</v>
      </c>
      <c r="I222" s="22">
        <v>0</v>
      </c>
      <c r="J222" s="13">
        <v>0.4</v>
      </c>
      <c r="K222" s="174">
        <v>2891282.5560088898</v>
      </c>
      <c r="L222" s="123">
        <v>2674436.3643082231</v>
      </c>
      <c r="M222" s="178">
        <v>0.5</v>
      </c>
      <c r="N222" s="176">
        <v>-35683745.827565804</v>
      </c>
      <c r="Q222" s="4"/>
      <c r="R222" s="4"/>
    </row>
    <row r="223" spans="1:18" ht="12.75">
      <c r="A223" s="177" t="s">
        <v>867</v>
      </c>
      <c r="B223" s="20" t="s">
        <v>868</v>
      </c>
      <c r="C223" s="20" t="s">
        <v>138</v>
      </c>
      <c r="D223" s="20" t="s">
        <v>869</v>
      </c>
      <c r="E223" s="127" t="s">
        <v>145</v>
      </c>
      <c r="F223" s="127" t="s">
        <v>146</v>
      </c>
      <c r="G223" s="20" t="s">
        <v>147</v>
      </c>
      <c r="H223" s="22">
        <v>0</v>
      </c>
      <c r="I223" s="22">
        <v>0</v>
      </c>
      <c r="J223" s="13">
        <v>0.4</v>
      </c>
      <c r="K223" s="174">
        <v>2740164.7662536004</v>
      </c>
      <c r="L223" s="123">
        <v>2534652.4087845804</v>
      </c>
      <c r="M223" s="178">
        <v>0.5</v>
      </c>
      <c r="N223" s="176">
        <v>-7857319.2648824798</v>
      </c>
      <c r="Q223" s="4"/>
      <c r="R223" s="4"/>
    </row>
    <row r="224" spans="1:18" ht="12.75">
      <c r="A224" s="177" t="s">
        <v>870</v>
      </c>
      <c r="B224" s="20" t="s">
        <v>871</v>
      </c>
      <c r="C224" s="20" t="s">
        <v>200</v>
      </c>
      <c r="D224" s="20" t="s">
        <v>872</v>
      </c>
      <c r="E224" s="127" t="s">
        <v>202</v>
      </c>
      <c r="F224" s="127" t="s">
        <v>203</v>
      </c>
      <c r="G224" s="20" t="s">
        <v>183</v>
      </c>
      <c r="H224" s="22">
        <v>0</v>
      </c>
      <c r="I224" s="22" t="s">
        <v>129</v>
      </c>
      <c r="J224" s="13">
        <v>0.49</v>
      </c>
      <c r="K224" s="174">
        <v>41153723.8210769</v>
      </c>
      <c r="L224" s="123">
        <v>38067194.534496136</v>
      </c>
      <c r="M224" s="178">
        <v>0</v>
      </c>
      <c r="N224" s="176">
        <v>-29415424.678598702</v>
      </c>
      <c r="Q224" s="4"/>
      <c r="R224" s="4"/>
    </row>
    <row r="225" spans="1:18" ht="12.75">
      <c r="A225" s="177" t="s">
        <v>873</v>
      </c>
      <c r="B225" s="20" t="s">
        <v>874</v>
      </c>
      <c r="C225" s="20" t="s">
        <v>138</v>
      </c>
      <c r="D225" s="20" t="s">
        <v>875</v>
      </c>
      <c r="E225" s="127" t="s">
        <v>433</v>
      </c>
      <c r="F225" s="127" t="s">
        <v>434</v>
      </c>
      <c r="G225" s="20" t="s">
        <v>435</v>
      </c>
      <c r="H225" s="22">
        <v>0</v>
      </c>
      <c r="I225" s="22">
        <v>0</v>
      </c>
      <c r="J225" s="13">
        <v>0.4</v>
      </c>
      <c r="K225" s="174">
        <v>2062830.1271818299</v>
      </c>
      <c r="L225" s="123">
        <v>1908117.8676431926</v>
      </c>
      <c r="M225" s="178">
        <v>0.5</v>
      </c>
      <c r="N225" s="176">
        <v>-12356620.3890494</v>
      </c>
      <c r="Q225" s="4"/>
      <c r="R225" s="4"/>
    </row>
    <row r="226" spans="1:18" ht="12.75">
      <c r="A226" s="177" t="s">
        <v>876</v>
      </c>
      <c r="B226" s="20" t="s">
        <v>877</v>
      </c>
      <c r="C226" s="20" t="s">
        <v>138</v>
      </c>
      <c r="D226" s="20" t="s">
        <v>878</v>
      </c>
      <c r="E226" s="127" t="s">
        <v>238</v>
      </c>
      <c r="F226" s="127" t="s">
        <v>140</v>
      </c>
      <c r="G226" s="20" t="s">
        <v>239</v>
      </c>
      <c r="H226" s="22">
        <v>0</v>
      </c>
      <c r="I226" s="22">
        <v>0</v>
      </c>
      <c r="J226" s="13">
        <v>0.4</v>
      </c>
      <c r="K226" s="174">
        <v>3613957.0216531302</v>
      </c>
      <c r="L226" s="123">
        <v>3342910.2450291454</v>
      </c>
      <c r="M226" s="178">
        <v>0.5</v>
      </c>
      <c r="N226" s="176">
        <v>-6289607.1403225902</v>
      </c>
      <c r="Q226" s="4"/>
      <c r="R226" s="4"/>
    </row>
    <row r="227" spans="1:18" ht="12.75">
      <c r="A227" s="177" t="s">
        <v>879</v>
      </c>
      <c r="B227" s="20" t="s">
        <v>880</v>
      </c>
      <c r="C227" s="20" t="s">
        <v>138</v>
      </c>
      <c r="D227" s="20" t="s">
        <v>881</v>
      </c>
      <c r="E227" s="127" t="s">
        <v>238</v>
      </c>
      <c r="F227" s="127" t="s">
        <v>140</v>
      </c>
      <c r="G227" s="20" t="s">
        <v>239</v>
      </c>
      <c r="H227" s="22">
        <v>0</v>
      </c>
      <c r="I227" s="22">
        <v>0</v>
      </c>
      <c r="J227" s="13">
        <v>0.4</v>
      </c>
      <c r="K227" s="174">
        <v>3958801.5492924196</v>
      </c>
      <c r="L227" s="123">
        <v>3661891.4330954882</v>
      </c>
      <c r="M227" s="178">
        <v>0.5</v>
      </c>
      <c r="N227" s="176">
        <v>-13703952.6078272</v>
      </c>
      <c r="Q227" s="4"/>
      <c r="R227" s="4"/>
    </row>
    <row r="228" spans="1:18" ht="12.75">
      <c r="A228" s="177" t="s">
        <v>882</v>
      </c>
      <c r="B228" s="20" t="s">
        <v>883</v>
      </c>
      <c r="C228" s="20" t="s">
        <v>138</v>
      </c>
      <c r="D228" s="20" t="s">
        <v>884</v>
      </c>
      <c r="E228" s="127" t="s">
        <v>259</v>
      </c>
      <c r="F228" s="127" t="s">
        <v>140</v>
      </c>
      <c r="G228" s="20" t="s">
        <v>260</v>
      </c>
      <c r="H228" s="22">
        <v>0</v>
      </c>
      <c r="I228" s="22">
        <v>0</v>
      </c>
      <c r="J228" s="13">
        <v>0.4</v>
      </c>
      <c r="K228" s="174">
        <v>3368279.0894636302</v>
      </c>
      <c r="L228" s="123">
        <v>3115658.1577538582</v>
      </c>
      <c r="M228" s="178">
        <v>0.5</v>
      </c>
      <c r="N228" s="176">
        <v>-9095045.0968779903</v>
      </c>
      <c r="Q228" s="4"/>
      <c r="R228" s="4"/>
    </row>
    <row r="229" spans="1:18" ht="12.75">
      <c r="A229" s="177" t="s">
        <v>885</v>
      </c>
      <c r="B229" s="20" t="s">
        <v>886</v>
      </c>
      <c r="C229" s="20" t="s">
        <v>138</v>
      </c>
      <c r="D229" s="20" t="s">
        <v>887</v>
      </c>
      <c r="E229" s="127" t="s">
        <v>346</v>
      </c>
      <c r="F229" s="127" t="s">
        <v>140</v>
      </c>
      <c r="G229" s="20" t="s">
        <v>183</v>
      </c>
      <c r="H229" s="22">
        <v>0</v>
      </c>
      <c r="I229" s="22">
        <v>0</v>
      </c>
      <c r="J229" s="13">
        <v>0.4</v>
      </c>
      <c r="K229" s="174">
        <v>2816517.3645567899</v>
      </c>
      <c r="L229" s="123">
        <v>2605278.5622150307</v>
      </c>
      <c r="M229" s="178">
        <v>0.5</v>
      </c>
      <c r="N229" s="176">
        <v>-18883744.617896199</v>
      </c>
      <c r="Q229" s="4"/>
      <c r="R229" s="4"/>
    </row>
    <row r="230" spans="1:18" ht="12.75">
      <c r="A230" s="177" t="s">
        <v>888</v>
      </c>
      <c r="B230" s="20" t="s">
        <v>889</v>
      </c>
      <c r="C230" s="20" t="s">
        <v>138</v>
      </c>
      <c r="D230" s="20" t="s">
        <v>890</v>
      </c>
      <c r="E230" s="127" t="s">
        <v>300</v>
      </c>
      <c r="F230" s="127" t="s">
        <v>224</v>
      </c>
      <c r="G230" s="20" t="s">
        <v>301</v>
      </c>
      <c r="H230" s="22">
        <v>0</v>
      </c>
      <c r="I230" s="22">
        <v>0</v>
      </c>
      <c r="J230" s="13">
        <v>0.4</v>
      </c>
      <c r="K230" s="174">
        <v>2545656.3581168102</v>
      </c>
      <c r="L230" s="123">
        <v>2354732.1312580495</v>
      </c>
      <c r="M230" s="178">
        <v>0.5</v>
      </c>
      <c r="N230" s="176">
        <v>-12783336.9724387</v>
      </c>
      <c r="Q230" s="4"/>
      <c r="R230" s="4"/>
    </row>
    <row r="231" spans="1:18" ht="12.75">
      <c r="A231" s="177" t="s">
        <v>891</v>
      </c>
      <c r="B231" s="20" t="s">
        <v>892</v>
      </c>
      <c r="C231" s="20" t="s">
        <v>138</v>
      </c>
      <c r="D231" s="20" t="s">
        <v>893</v>
      </c>
      <c r="E231" s="127" t="s">
        <v>320</v>
      </c>
      <c r="F231" s="127" t="s">
        <v>321</v>
      </c>
      <c r="G231" s="20" t="s">
        <v>322</v>
      </c>
      <c r="H231" s="22">
        <v>0</v>
      </c>
      <c r="I231" s="22">
        <v>0</v>
      </c>
      <c r="J231" s="13">
        <v>0.4</v>
      </c>
      <c r="K231" s="174">
        <v>2546814.6954303398</v>
      </c>
      <c r="L231" s="123">
        <v>2355803.5932730646</v>
      </c>
      <c r="M231" s="178">
        <v>0.5</v>
      </c>
      <c r="N231" s="176">
        <v>-7531726.0991810802</v>
      </c>
      <c r="Q231" s="4"/>
      <c r="R231" s="4"/>
    </row>
    <row r="232" spans="1:18" ht="12.75">
      <c r="A232" s="177" t="s">
        <v>894</v>
      </c>
      <c r="B232" s="20" t="s">
        <v>895</v>
      </c>
      <c r="C232" s="20" t="s">
        <v>180</v>
      </c>
      <c r="D232" s="20" t="s">
        <v>896</v>
      </c>
      <c r="E232" s="127" t="s">
        <v>140</v>
      </c>
      <c r="F232" s="127" t="s">
        <v>501</v>
      </c>
      <c r="G232" s="20" t="s">
        <v>183</v>
      </c>
      <c r="H232" s="22">
        <v>0</v>
      </c>
      <c r="I232" s="22">
        <v>0</v>
      </c>
      <c r="J232" s="13">
        <v>0.49</v>
      </c>
      <c r="K232" s="174">
        <v>53348904.6543817</v>
      </c>
      <c r="L232" s="123">
        <v>49347736.805303074</v>
      </c>
      <c r="M232" s="178">
        <v>0</v>
      </c>
      <c r="N232" s="176">
        <v>38169000.934387803</v>
      </c>
      <c r="Q232" s="4"/>
      <c r="R232" s="4"/>
    </row>
    <row r="233" spans="1:18" ht="12.75">
      <c r="A233" s="177" t="s">
        <v>897</v>
      </c>
      <c r="B233" s="20" t="s">
        <v>898</v>
      </c>
      <c r="C233" s="20" t="s">
        <v>200</v>
      </c>
      <c r="D233" s="20" t="s">
        <v>899</v>
      </c>
      <c r="E233" s="127" t="s">
        <v>140</v>
      </c>
      <c r="F233" s="127" t="s">
        <v>194</v>
      </c>
      <c r="G233" s="20" t="s">
        <v>183</v>
      </c>
      <c r="H233" s="22">
        <v>0</v>
      </c>
      <c r="I233" s="22">
        <v>0</v>
      </c>
      <c r="J233" s="13">
        <v>0.49</v>
      </c>
      <c r="K233" s="174">
        <v>60284465.267892502</v>
      </c>
      <c r="L233" s="123">
        <v>55763130.372800566</v>
      </c>
      <c r="M233" s="178">
        <v>0</v>
      </c>
      <c r="N233" s="176">
        <v>6096848.6353076799</v>
      </c>
      <c r="Q233" s="4"/>
      <c r="R233" s="4"/>
    </row>
    <row r="234" spans="1:18" ht="12.75">
      <c r="A234" s="177" t="s">
        <v>900</v>
      </c>
      <c r="B234" s="20" t="s">
        <v>901</v>
      </c>
      <c r="C234" s="20" t="s">
        <v>200</v>
      </c>
      <c r="D234" s="20" t="s">
        <v>902</v>
      </c>
      <c r="E234" s="127" t="s">
        <v>140</v>
      </c>
      <c r="F234" s="127" t="s">
        <v>188</v>
      </c>
      <c r="G234" s="20" t="s">
        <v>189</v>
      </c>
      <c r="H234" s="22">
        <v>0</v>
      </c>
      <c r="I234" s="22">
        <v>0</v>
      </c>
      <c r="J234" s="13">
        <v>0.49</v>
      </c>
      <c r="K234" s="174">
        <v>37988615.357989304</v>
      </c>
      <c r="L234" s="123">
        <v>35139469.206140108</v>
      </c>
      <c r="M234" s="178">
        <v>0</v>
      </c>
      <c r="N234" s="176">
        <v>13212556.7933638</v>
      </c>
      <c r="Q234" s="4"/>
      <c r="R234" s="4"/>
    </row>
    <row r="235" spans="1:18" ht="12.75">
      <c r="A235" s="177" t="s">
        <v>903</v>
      </c>
      <c r="B235" s="20" t="s">
        <v>904</v>
      </c>
      <c r="C235" s="20" t="s">
        <v>315</v>
      </c>
      <c r="D235" s="20" t="s">
        <v>905</v>
      </c>
      <c r="E235" s="127" t="s">
        <v>172</v>
      </c>
      <c r="F235" s="127" t="s">
        <v>140</v>
      </c>
      <c r="G235" s="20" t="s">
        <v>183</v>
      </c>
      <c r="H235" s="22">
        <v>0</v>
      </c>
      <c r="I235" s="22">
        <v>0</v>
      </c>
      <c r="J235" s="13">
        <v>0.3</v>
      </c>
      <c r="K235" s="174">
        <v>126734287.67733501</v>
      </c>
      <c r="L235" s="123">
        <v>117229216.10153489</v>
      </c>
      <c r="M235" s="178">
        <v>0</v>
      </c>
      <c r="N235" s="176">
        <v>34298509.471822202</v>
      </c>
      <c r="Q235" s="4"/>
      <c r="R235" s="4"/>
    </row>
    <row r="236" spans="1:18" ht="13.35" customHeight="1">
      <c r="A236" s="177" t="s">
        <v>906</v>
      </c>
      <c r="B236" s="20" t="s">
        <v>907</v>
      </c>
      <c r="C236" s="20" t="s">
        <v>138</v>
      </c>
      <c r="D236" s="20" t="s">
        <v>908</v>
      </c>
      <c r="E236" s="127" t="s">
        <v>466</v>
      </c>
      <c r="F236" s="127" t="s">
        <v>140</v>
      </c>
      <c r="G236" s="20" t="s">
        <v>476</v>
      </c>
      <c r="H236" s="22">
        <v>0</v>
      </c>
      <c r="I236" s="22">
        <v>0</v>
      </c>
      <c r="J236" s="13">
        <v>0.4</v>
      </c>
      <c r="K236" s="174">
        <v>2107259.6848346498</v>
      </c>
      <c r="L236" s="123">
        <v>1949215.2084720512</v>
      </c>
      <c r="M236" s="178">
        <v>0.5</v>
      </c>
      <c r="N236" s="176">
        <v>-19364971.447242498</v>
      </c>
      <c r="Q236" s="4"/>
      <c r="R236" s="4"/>
    </row>
    <row r="237" spans="1:18" ht="12.75">
      <c r="A237" s="177" t="s">
        <v>909</v>
      </c>
      <c r="B237" s="20" t="s">
        <v>910</v>
      </c>
      <c r="C237" s="20" t="s">
        <v>138</v>
      </c>
      <c r="D237" s="20" t="s">
        <v>911</v>
      </c>
      <c r="E237" s="127" t="s">
        <v>289</v>
      </c>
      <c r="F237" s="127" t="s">
        <v>140</v>
      </c>
      <c r="G237" s="20" t="s">
        <v>183</v>
      </c>
      <c r="H237" s="22">
        <v>0</v>
      </c>
      <c r="I237" s="22">
        <v>0</v>
      </c>
      <c r="J237" s="13">
        <v>0.4</v>
      </c>
      <c r="K237" s="174">
        <v>2745492.8191374601</v>
      </c>
      <c r="L237" s="123">
        <v>2539580.8577021505</v>
      </c>
      <c r="M237" s="178">
        <v>0.5</v>
      </c>
      <c r="N237" s="176">
        <v>-29242358.991919801</v>
      </c>
      <c r="Q237" s="4"/>
      <c r="R237" s="4"/>
    </row>
    <row r="238" spans="1:18" ht="12.75">
      <c r="A238" s="177" t="s">
        <v>912</v>
      </c>
      <c r="B238" s="20" t="s">
        <v>913</v>
      </c>
      <c r="C238" s="20" t="s">
        <v>180</v>
      </c>
      <c r="D238" s="20" t="s">
        <v>914</v>
      </c>
      <c r="E238" s="127" t="s">
        <v>140</v>
      </c>
      <c r="F238" s="127" t="s">
        <v>618</v>
      </c>
      <c r="G238" s="20" t="s">
        <v>529</v>
      </c>
      <c r="H238" s="22">
        <v>0</v>
      </c>
      <c r="I238" s="22" t="s">
        <v>129</v>
      </c>
      <c r="J238" s="13">
        <v>0.49</v>
      </c>
      <c r="K238" s="174">
        <v>50203173.4038039</v>
      </c>
      <c r="L238" s="123">
        <v>46437935.398518607</v>
      </c>
      <c r="M238" s="178">
        <v>0</v>
      </c>
      <c r="N238" s="176">
        <v>23484161.881709099</v>
      </c>
      <c r="Q238" s="4"/>
      <c r="R238" s="4"/>
    </row>
    <row r="239" spans="1:18" ht="12.75">
      <c r="A239" s="177" t="s">
        <v>915</v>
      </c>
      <c r="B239" s="20" t="s">
        <v>916</v>
      </c>
      <c r="C239" s="20" t="s">
        <v>138</v>
      </c>
      <c r="D239" s="20" t="s">
        <v>917</v>
      </c>
      <c r="E239" s="127" t="s">
        <v>320</v>
      </c>
      <c r="F239" s="127" t="s">
        <v>321</v>
      </c>
      <c r="G239" s="20" t="s">
        <v>322</v>
      </c>
      <c r="H239" s="22">
        <v>0</v>
      </c>
      <c r="I239" s="22">
        <v>0</v>
      </c>
      <c r="J239" s="13">
        <v>0.4</v>
      </c>
      <c r="K239" s="174">
        <v>3061278.5260967002</v>
      </c>
      <c r="L239" s="123">
        <v>2831682.6366394479</v>
      </c>
      <c r="M239" s="178">
        <v>0.5</v>
      </c>
      <c r="N239" s="176">
        <v>-16682056.737124199</v>
      </c>
      <c r="Q239" s="4"/>
      <c r="R239" s="4"/>
    </row>
    <row r="240" spans="1:18" ht="12.75">
      <c r="A240" s="177" t="s">
        <v>918</v>
      </c>
      <c r="B240" s="20" t="s">
        <v>919</v>
      </c>
      <c r="C240" s="20" t="s">
        <v>138</v>
      </c>
      <c r="D240" s="20" t="s">
        <v>920</v>
      </c>
      <c r="E240" s="127" t="s">
        <v>320</v>
      </c>
      <c r="F240" s="127" t="s">
        <v>321</v>
      </c>
      <c r="G240" s="20" t="s">
        <v>322</v>
      </c>
      <c r="H240" s="22">
        <v>0</v>
      </c>
      <c r="I240" s="22">
        <v>0</v>
      </c>
      <c r="J240" s="13">
        <v>0.4</v>
      </c>
      <c r="K240" s="174">
        <v>2820901.02965385</v>
      </c>
      <c r="L240" s="123">
        <v>2609333.4524298115</v>
      </c>
      <c r="M240" s="178">
        <v>0.5</v>
      </c>
      <c r="N240" s="176">
        <v>-5723515.2292123903</v>
      </c>
      <c r="Q240" s="4"/>
      <c r="R240" s="4"/>
    </row>
    <row r="241" spans="1:18" ht="12.75">
      <c r="A241" s="177" t="s">
        <v>921</v>
      </c>
      <c r="B241" s="20" t="s">
        <v>922</v>
      </c>
      <c r="C241" s="20" t="s">
        <v>138</v>
      </c>
      <c r="D241" s="20" t="s">
        <v>923</v>
      </c>
      <c r="E241" s="127" t="s">
        <v>289</v>
      </c>
      <c r="F241" s="127" t="s">
        <v>140</v>
      </c>
      <c r="G241" s="20" t="s">
        <v>183</v>
      </c>
      <c r="H241" s="22">
        <v>0</v>
      </c>
      <c r="I241" s="22">
        <v>0</v>
      </c>
      <c r="J241" s="13">
        <v>0.4</v>
      </c>
      <c r="K241" s="174">
        <v>2812960.3458175901</v>
      </c>
      <c r="L241" s="123">
        <v>2601988.3198812711</v>
      </c>
      <c r="M241" s="178">
        <v>0.5</v>
      </c>
      <c r="N241" s="176">
        <v>-19227310.741162501</v>
      </c>
      <c r="Q241" s="4"/>
      <c r="R241" s="4"/>
    </row>
    <row r="242" spans="1:18" ht="12.75">
      <c r="A242" s="177" t="s">
        <v>924</v>
      </c>
      <c r="B242" s="20" t="s">
        <v>925</v>
      </c>
      <c r="C242" s="20" t="s">
        <v>180</v>
      </c>
      <c r="D242" s="20" t="s">
        <v>926</v>
      </c>
      <c r="E242" s="127" t="s">
        <v>140</v>
      </c>
      <c r="F242" s="127" t="s">
        <v>234</v>
      </c>
      <c r="G242" s="20" t="s">
        <v>183</v>
      </c>
      <c r="H242" s="22">
        <v>0</v>
      </c>
      <c r="I242" s="22" t="s">
        <v>129</v>
      </c>
      <c r="J242" s="13">
        <v>0.49</v>
      </c>
      <c r="K242" s="174">
        <v>51653116.454686902</v>
      </c>
      <c r="L242" s="123">
        <v>47779132.720585383</v>
      </c>
      <c r="M242" s="178">
        <v>0</v>
      </c>
      <c r="N242" s="176">
        <v>4428227.4152714098</v>
      </c>
      <c r="Q242" s="4"/>
      <c r="R242" s="4"/>
    </row>
    <row r="243" spans="1:18" ht="12.75">
      <c r="A243" s="177" t="s">
        <v>927</v>
      </c>
      <c r="B243" s="20" t="s">
        <v>928</v>
      </c>
      <c r="C243" s="20" t="s">
        <v>200</v>
      </c>
      <c r="D243" s="20" t="s">
        <v>929</v>
      </c>
      <c r="E243" s="127" t="s">
        <v>140</v>
      </c>
      <c r="F243" s="127" t="s">
        <v>551</v>
      </c>
      <c r="G243" s="20" t="s">
        <v>183</v>
      </c>
      <c r="H243" s="22">
        <v>0</v>
      </c>
      <c r="I243" s="22">
        <v>0</v>
      </c>
      <c r="J243" s="13">
        <v>0.49</v>
      </c>
      <c r="K243" s="174">
        <v>43202131.692743205</v>
      </c>
      <c r="L243" s="123">
        <v>39961971.815787464</v>
      </c>
      <c r="M243" s="178">
        <v>0</v>
      </c>
      <c r="N243" s="176">
        <v>4063263.2701964802</v>
      </c>
      <c r="Q243" s="4"/>
      <c r="R243" s="4"/>
    </row>
    <row r="244" spans="1:18" ht="12.75">
      <c r="A244" s="177" t="s">
        <v>930</v>
      </c>
      <c r="B244" s="20" t="s">
        <v>931</v>
      </c>
      <c r="C244" s="20" t="s">
        <v>200</v>
      </c>
      <c r="D244" s="20" t="s">
        <v>932</v>
      </c>
      <c r="E244" s="127" t="s">
        <v>140</v>
      </c>
      <c r="F244" s="127" t="s">
        <v>321</v>
      </c>
      <c r="G244" s="20" t="s">
        <v>322</v>
      </c>
      <c r="H244" s="22">
        <v>0</v>
      </c>
      <c r="I244" s="22">
        <v>0</v>
      </c>
      <c r="J244" s="13">
        <v>0.49</v>
      </c>
      <c r="K244" s="174">
        <v>78970682.050174803</v>
      </c>
      <c r="L244" s="123">
        <v>73047880.896411702</v>
      </c>
      <c r="M244" s="178">
        <v>0</v>
      </c>
      <c r="N244" s="176">
        <v>35186465.824663602</v>
      </c>
      <c r="Q244" s="4"/>
      <c r="R244" s="4"/>
    </row>
    <row r="245" spans="1:18" ht="12.75">
      <c r="A245" s="177" t="s">
        <v>933</v>
      </c>
      <c r="B245" s="20" t="s">
        <v>934</v>
      </c>
      <c r="C245" s="20" t="s">
        <v>138</v>
      </c>
      <c r="D245" s="20" t="s">
        <v>935</v>
      </c>
      <c r="E245" s="127" t="s">
        <v>740</v>
      </c>
      <c r="F245" s="127" t="s">
        <v>140</v>
      </c>
      <c r="G245" s="20" t="s">
        <v>380</v>
      </c>
      <c r="H245" s="22">
        <v>0</v>
      </c>
      <c r="I245" s="22">
        <v>0</v>
      </c>
      <c r="J245" s="13">
        <v>0.4</v>
      </c>
      <c r="K245" s="174">
        <v>2669890.7356103999</v>
      </c>
      <c r="L245" s="123">
        <v>2469648.9304396198</v>
      </c>
      <c r="M245" s="178">
        <v>0.5</v>
      </c>
      <c r="N245" s="176">
        <v>-21046004.7237342</v>
      </c>
      <c r="Q245" s="4"/>
      <c r="R245" s="4"/>
    </row>
    <row r="246" spans="1:18" ht="12.75">
      <c r="A246" s="177" t="s">
        <v>936</v>
      </c>
      <c r="B246" s="20" t="s">
        <v>937</v>
      </c>
      <c r="C246" s="20" t="s">
        <v>138</v>
      </c>
      <c r="D246" s="20" t="s">
        <v>938</v>
      </c>
      <c r="E246" s="127" t="s">
        <v>341</v>
      </c>
      <c r="F246" s="127" t="s">
        <v>140</v>
      </c>
      <c r="G246" s="20" t="s">
        <v>342</v>
      </c>
      <c r="H246" s="22">
        <v>0</v>
      </c>
      <c r="I246" s="22">
        <v>0</v>
      </c>
      <c r="J246" s="13">
        <v>0.4</v>
      </c>
      <c r="K246" s="174">
        <v>2665179.5762156597</v>
      </c>
      <c r="L246" s="123">
        <v>2465291.1079994855</v>
      </c>
      <c r="M246" s="178">
        <v>0.5</v>
      </c>
      <c r="N246" s="176">
        <v>-10669179.7461123</v>
      </c>
      <c r="Q246" s="4"/>
      <c r="R246" s="4"/>
    </row>
    <row r="247" spans="1:18" ht="12.75">
      <c r="A247" s="177" t="s">
        <v>939</v>
      </c>
      <c r="B247" s="20" t="s">
        <v>940</v>
      </c>
      <c r="C247" s="20" t="s">
        <v>180</v>
      </c>
      <c r="D247" s="20" t="s">
        <v>941</v>
      </c>
      <c r="E247" s="127" t="s">
        <v>140</v>
      </c>
      <c r="F247" s="127" t="s">
        <v>501</v>
      </c>
      <c r="G247" s="20" t="s">
        <v>183</v>
      </c>
      <c r="H247" s="22">
        <v>0</v>
      </c>
      <c r="I247" s="22">
        <v>0</v>
      </c>
      <c r="J247" s="13">
        <v>0.49</v>
      </c>
      <c r="K247" s="174">
        <v>93190877.780440405</v>
      </c>
      <c r="L247" s="123">
        <v>86201561.946907386</v>
      </c>
      <c r="M247" s="178">
        <v>0</v>
      </c>
      <c r="N247" s="176">
        <v>49598291.8471177</v>
      </c>
      <c r="Q247" s="4"/>
      <c r="R247" s="4"/>
    </row>
    <row r="248" spans="1:18" ht="12.75">
      <c r="A248" s="177" t="s">
        <v>942</v>
      </c>
      <c r="B248" s="20" t="s">
        <v>943</v>
      </c>
      <c r="C248" s="20" t="s">
        <v>138</v>
      </c>
      <c r="D248" s="20" t="s">
        <v>944</v>
      </c>
      <c r="E248" s="127" t="s">
        <v>466</v>
      </c>
      <c r="F248" s="127" t="s">
        <v>140</v>
      </c>
      <c r="G248" s="20" t="s">
        <v>476</v>
      </c>
      <c r="H248" s="22">
        <v>0</v>
      </c>
      <c r="I248" s="22">
        <v>0</v>
      </c>
      <c r="J248" s="13">
        <v>0.4</v>
      </c>
      <c r="K248" s="174">
        <v>1702510.5051238302</v>
      </c>
      <c r="L248" s="123">
        <v>1574822.2172395429</v>
      </c>
      <c r="M248" s="178">
        <v>0.5</v>
      </c>
      <c r="N248" s="176">
        <v>-14789574.029789301</v>
      </c>
      <c r="Q248" s="4"/>
      <c r="R248" s="4"/>
    </row>
    <row r="249" spans="1:18" ht="12.75">
      <c r="A249" s="177" t="s">
        <v>945</v>
      </c>
      <c r="B249" s="20" t="s">
        <v>946</v>
      </c>
      <c r="C249" s="20" t="s">
        <v>170</v>
      </c>
      <c r="D249" s="20" t="s">
        <v>947</v>
      </c>
      <c r="E249" s="127" t="s">
        <v>172</v>
      </c>
      <c r="F249" s="127" t="s">
        <v>140</v>
      </c>
      <c r="G249" s="20" t="s">
        <v>476</v>
      </c>
      <c r="H249" s="22">
        <v>0</v>
      </c>
      <c r="I249" s="22">
        <v>0</v>
      </c>
      <c r="J249" s="13">
        <v>0.3</v>
      </c>
      <c r="K249" s="174">
        <v>39649916.166720405</v>
      </c>
      <c r="L249" s="123">
        <v>36676172.454216376</v>
      </c>
      <c r="M249" s="178">
        <v>0</v>
      </c>
      <c r="N249" s="176">
        <v>19160954.473330498</v>
      </c>
      <c r="Q249" s="4"/>
      <c r="R249" s="4"/>
    </row>
    <row r="250" spans="1:18" ht="12.75">
      <c r="A250" s="177" t="s">
        <v>948</v>
      </c>
      <c r="B250" s="20" t="s">
        <v>949</v>
      </c>
      <c r="C250" s="20" t="s">
        <v>138</v>
      </c>
      <c r="D250" s="20" t="s">
        <v>950</v>
      </c>
      <c r="E250" s="127" t="s">
        <v>160</v>
      </c>
      <c r="F250" s="127" t="s">
        <v>161</v>
      </c>
      <c r="G250" s="20" t="s">
        <v>162</v>
      </c>
      <c r="H250" s="22">
        <v>0</v>
      </c>
      <c r="I250" s="22">
        <v>0</v>
      </c>
      <c r="J250" s="13">
        <v>0.4</v>
      </c>
      <c r="K250" s="174">
        <v>4663585.3738129595</v>
      </c>
      <c r="L250" s="123">
        <v>4313816.4707769882</v>
      </c>
      <c r="M250" s="178">
        <v>0.5</v>
      </c>
      <c r="N250" s="176">
        <v>-16571232.231905799</v>
      </c>
      <c r="Q250" s="4"/>
      <c r="R250" s="4"/>
    </row>
    <row r="251" spans="1:18" ht="12.75">
      <c r="A251" s="177" t="s">
        <v>951</v>
      </c>
      <c r="B251" s="20" t="s">
        <v>952</v>
      </c>
      <c r="C251" s="20" t="s">
        <v>200</v>
      </c>
      <c r="D251" s="20" t="s">
        <v>953</v>
      </c>
      <c r="E251" s="127" t="s">
        <v>140</v>
      </c>
      <c r="F251" s="127" t="s">
        <v>243</v>
      </c>
      <c r="G251" s="20" t="s">
        <v>183</v>
      </c>
      <c r="H251" s="22">
        <v>0</v>
      </c>
      <c r="I251" s="22">
        <v>0</v>
      </c>
      <c r="J251" s="13">
        <v>0.49</v>
      </c>
      <c r="K251" s="174">
        <v>35278111.228359297</v>
      </c>
      <c r="L251" s="123">
        <v>32632252.88623235</v>
      </c>
      <c r="M251" s="178">
        <v>0.36824360505811499</v>
      </c>
      <c r="N251" s="176">
        <v>-20563209.114119399</v>
      </c>
      <c r="Q251" s="4"/>
      <c r="R251" s="4"/>
    </row>
    <row r="252" spans="1:18" ht="12.75">
      <c r="A252" s="177" t="s">
        <v>954</v>
      </c>
      <c r="B252" s="20" t="s">
        <v>955</v>
      </c>
      <c r="C252" s="20" t="s">
        <v>180</v>
      </c>
      <c r="D252" s="20" t="s">
        <v>956</v>
      </c>
      <c r="E252" s="127" t="s">
        <v>140</v>
      </c>
      <c r="F252" s="127" t="s">
        <v>234</v>
      </c>
      <c r="G252" s="20" t="s">
        <v>183</v>
      </c>
      <c r="H252" s="22">
        <v>0</v>
      </c>
      <c r="I252" s="22" t="s">
        <v>129</v>
      </c>
      <c r="J252" s="13">
        <v>0.49</v>
      </c>
      <c r="K252" s="174">
        <v>60734751.690305002</v>
      </c>
      <c r="L252" s="123">
        <v>56179645.313532129</v>
      </c>
      <c r="M252" s="178">
        <v>0</v>
      </c>
      <c r="N252" s="176">
        <v>30995887.750670601</v>
      </c>
      <c r="Q252" s="4"/>
      <c r="R252" s="4"/>
    </row>
    <row r="253" spans="1:18" ht="12.75">
      <c r="A253" s="177" t="s">
        <v>957</v>
      </c>
      <c r="B253" s="20" t="s">
        <v>958</v>
      </c>
      <c r="C253" s="20" t="s">
        <v>138</v>
      </c>
      <c r="D253" s="20" t="s">
        <v>959</v>
      </c>
      <c r="E253" s="127" t="s">
        <v>320</v>
      </c>
      <c r="F253" s="127" t="s">
        <v>321</v>
      </c>
      <c r="G253" s="20" t="s">
        <v>322</v>
      </c>
      <c r="H253" s="22">
        <v>0</v>
      </c>
      <c r="I253" s="22">
        <v>0</v>
      </c>
      <c r="J253" s="13">
        <v>0.4</v>
      </c>
      <c r="K253" s="174">
        <v>2544870.4721762598</v>
      </c>
      <c r="L253" s="123">
        <v>2354005.1867630403</v>
      </c>
      <c r="M253" s="178">
        <v>0.5</v>
      </c>
      <c r="N253" s="176">
        <v>-11172962.366626199</v>
      </c>
      <c r="Q253" s="4"/>
      <c r="R253" s="4"/>
    </row>
    <row r="254" spans="1:18" ht="12.75">
      <c r="A254" s="177" t="s">
        <v>960</v>
      </c>
      <c r="B254" s="20" t="s">
        <v>961</v>
      </c>
      <c r="C254" s="20" t="s">
        <v>138</v>
      </c>
      <c r="D254" s="20" t="s">
        <v>962</v>
      </c>
      <c r="E254" s="127" t="s">
        <v>466</v>
      </c>
      <c r="F254" s="127" t="s">
        <v>140</v>
      </c>
      <c r="G254" s="20" t="s">
        <v>183</v>
      </c>
      <c r="H254" s="22">
        <v>0</v>
      </c>
      <c r="I254" s="22">
        <v>0</v>
      </c>
      <c r="J254" s="13">
        <v>0.4</v>
      </c>
      <c r="K254" s="174">
        <v>1567824.1743524598</v>
      </c>
      <c r="L254" s="123">
        <v>1450237.3612760254</v>
      </c>
      <c r="M254" s="178">
        <v>0.5</v>
      </c>
      <c r="N254" s="176">
        <v>-9016060.7733868789</v>
      </c>
      <c r="Q254" s="4"/>
      <c r="R254" s="4"/>
    </row>
    <row r="255" spans="1:18" ht="12.75">
      <c r="A255" s="177" t="s">
        <v>963</v>
      </c>
      <c r="B255" s="20" t="s">
        <v>964</v>
      </c>
      <c r="C255" s="20" t="s">
        <v>138</v>
      </c>
      <c r="D255" s="20" t="s">
        <v>965</v>
      </c>
      <c r="E255" s="127" t="s">
        <v>433</v>
      </c>
      <c r="F255" s="127" t="s">
        <v>434</v>
      </c>
      <c r="G255" s="20" t="s">
        <v>435</v>
      </c>
      <c r="H255" s="22">
        <v>0</v>
      </c>
      <c r="I255" s="22">
        <v>0</v>
      </c>
      <c r="J255" s="13">
        <v>0.4</v>
      </c>
      <c r="K255" s="174">
        <v>3634244.59720953</v>
      </c>
      <c r="L255" s="123">
        <v>3361676.2524188152</v>
      </c>
      <c r="M255" s="178">
        <v>0.5</v>
      </c>
      <c r="N255" s="176">
        <v>-10388233.863009</v>
      </c>
      <c r="Q255" s="4"/>
      <c r="R255" s="4"/>
    </row>
    <row r="256" spans="1:18" ht="12.75">
      <c r="A256" s="177" t="s">
        <v>966</v>
      </c>
      <c r="B256" s="20" t="s">
        <v>967</v>
      </c>
      <c r="C256" s="20" t="s">
        <v>200</v>
      </c>
      <c r="D256" s="20" t="s">
        <v>968</v>
      </c>
      <c r="E256" s="127" t="s">
        <v>140</v>
      </c>
      <c r="F256" s="127" t="s">
        <v>854</v>
      </c>
      <c r="G256" s="20" t="s">
        <v>183</v>
      </c>
      <c r="H256" s="22">
        <v>0</v>
      </c>
      <c r="I256" s="22">
        <v>0</v>
      </c>
      <c r="J256" s="13">
        <v>0.49</v>
      </c>
      <c r="K256" s="174">
        <v>42125527.4978154</v>
      </c>
      <c r="L256" s="123">
        <v>38966112.935479246</v>
      </c>
      <c r="M256" s="178">
        <v>0</v>
      </c>
      <c r="N256" s="176">
        <v>5039746.3617390906</v>
      </c>
      <c r="Q256" s="4"/>
      <c r="R256" s="4"/>
    </row>
    <row r="257" spans="1:18" ht="12.75">
      <c r="A257" s="177" t="s">
        <v>969</v>
      </c>
      <c r="B257" s="20" t="s">
        <v>970</v>
      </c>
      <c r="C257" s="20" t="s">
        <v>138</v>
      </c>
      <c r="D257" s="20" t="s">
        <v>971</v>
      </c>
      <c r="E257" s="127" t="s">
        <v>187</v>
      </c>
      <c r="F257" s="127" t="s">
        <v>188</v>
      </c>
      <c r="G257" s="20" t="s">
        <v>189</v>
      </c>
      <c r="H257" s="22">
        <v>0</v>
      </c>
      <c r="I257" s="22">
        <v>0</v>
      </c>
      <c r="J257" s="13">
        <v>0.4</v>
      </c>
      <c r="K257" s="174">
        <v>5435598.8006355492</v>
      </c>
      <c r="L257" s="123">
        <v>5027928.8905878831</v>
      </c>
      <c r="M257" s="178">
        <v>0.5</v>
      </c>
      <c r="N257" s="176">
        <v>-6863526.2057301998</v>
      </c>
      <c r="Q257" s="4"/>
      <c r="R257" s="4"/>
    </row>
    <row r="258" spans="1:18" ht="12.75">
      <c r="A258" s="177" t="s">
        <v>972</v>
      </c>
      <c r="B258" s="20" t="s">
        <v>973</v>
      </c>
      <c r="C258" s="20" t="s">
        <v>138</v>
      </c>
      <c r="D258" s="20" t="s">
        <v>974</v>
      </c>
      <c r="E258" s="127" t="s">
        <v>193</v>
      </c>
      <c r="F258" s="127" t="s">
        <v>194</v>
      </c>
      <c r="G258" s="20" t="s">
        <v>183</v>
      </c>
      <c r="H258" s="22">
        <v>0</v>
      </c>
      <c r="I258" s="22">
        <v>0</v>
      </c>
      <c r="J258" s="13">
        <v>0.4</v>
      </c>
      <c r="K258" s="174">
        <v>2585845.2202852499</v>
      </c>
      <c r="L258" s="123">
        <v>2391906.8287638561</v>
      </c>
      <c r="M258" s="178">
        <v>0.5</v>
      </c>
      <c r="N258" s="176">
        <v>-21797857.081371199</v>
      </c>
      <c r="Q258" s="4"/>
      <c r="R258" s="4"/>
    </row>
    <row r="259" spans="1:18" ht="12.75">
      <c r="A259" s="177" t="s">
        <v>975</v>
      </c>
      <c r="B259" s="20" t="s">
        <v>976</v>
      </c>
      <c r="C259" s="20" t="s">
        <v>138</v>
      </c>
      <c r="D259" s="20" t="s">
        <v>977</v>
      </c>
      <c r="E259" s="127" t="s">
        <v>341</v>
      </c>
      <c r="F259" s="127" t="s">
        <v>140</v>
      </c>
      <c r="G259" s="20" t="s">
        <v>342</v>
      </c>
      <c r="H259" s="22">
        <v>0</v>
      </c>
      <c r="I259" s="22">
        <v>0</v>
      </c>
      <c r="J259" s="13">
        <v>0.4</v>
      </c>
      <c r="K259" s="174">
        <v>2004696.38712309</v>
      </c>
      <c r="L259" s="123">
        <v>1854344.1580888582</v>
      </c>
      <c r="M259" s="178">
        <v>0.5</v>
      </c>
      <c r="N259" s="176">
        <v>-15117284.896309299</v>
      </c>
      <c r="Q259" s="4"/>
      <c r="R259" s="4"/>
    </row>
    <row r="260" spans="1:18" ht="12.75">
      <c r="A260" s="177" t="s">
        <v>978</v>
      </c>
      <c r="B260" s="20" t="s">
        <v>979</v>
      </c>
      <c r="C260" s="20" t="s">
        <v>138</v>
      </c>
      <c r="D260" s="20" t="s">
        <v>980</v>
      </c>
      <c r="E260" s="127" t="s">
        <v>160</v>
      </c>
      <c r="F260" s="127" t="s">
        <v>161</v>
      </c>
      <c r="G260" s="20" t="s">
        <v>162</v>
      </c>
      <c r="H260" s="22">
        <v>0</v>
      </c>
      <c r="I260" s="22">
        <v>0</v>
      </c>
      <c r="J260" s="13">
        <v>0.4</v>
      </c>
      <c r="K260" s="174">
        <v>5453511.9105451005</v>
      </c>
      <c r="L260" s="123">
        <v>5044498.5172542185</v>
      </c>
      <c r="M260" s="178">
        <v>0.5</v>
      </c>
      <c r="N260" s="176">
        <v>-9930264.2732739095</v>
      </c>
      <c r="Q260" s="4"/>
      <c r="R260" s="4"/>
    </row>
    <row r="261" spans="1:18" ht="12.75">
      <c r="A261" s="177" t="s">
        <v>981</v>
      </c>
      <c r="B261" s="20" t="s">
        <v>982</v>
      </c>
      <c r="C261" s="20" t="s">
        <v>138</v>
      </c>
      <c r="D261" s="20" t="s">
        <v>983</v>
      </c>
      <c r="E261" s="127" t="s">
        <v>289</v>
      </c>
      <c r="F261" s="127" t="s">
        <v>140</v>
      </c>
      <c r="G261" s="20" t="s">
        <v>183</v>
      </c>
      <c r="H261" s="22">
        <v>0</v>
      </c>
      <c r="I261" s="22">
        <v>0</v>
      </c>
      <c r="J261" s="13">
        <v>0.4</v>
      </c>
      <c r="K261" s="174">
        <v>2176159.8817995498</v>
      </c>
      <c r="L261" s="123">
        <v>2012947.8906645838</v>
      </c>
      <c r="M261" s="178">
        <v>0.5</v>
      </c>
      <c r="N261" s="176">
        <v>-16223302.652155202</v>
      </c>
      <c r="Q261" s="4"/>
      <c r="R261" s="4"/>
    </row>
    <row r="262" spans="1:18" ht="12.75">
      <c r="A262" s="177" t="s">
        <v>984</v>
      </c>
      <c r="B262" s="20" t="s">
        <v>985</v>
      </c>
      <c r="C262" s="20" t="s">
        <v>200</v>
      </c>
      <c r="D262" s="20" t="s">
        <v>986</v>
      </c>
      <c r="E262" s="127" t="s">
        <v>140</v>
      </c>
      <c r="F262" s="127" t="s">
        <v>188</v>
      </c>
      <c r="G262" s="20" t="s">
        <v>173</v>
      </c>
      <c r="H262" s="22">
        <v>0</v>
      </c>
      <c r="I262" s="22">
        <v>0</v>
      </c>
      <c r="J262" s="13">
        <v>0.49</v>
      </c>
      <c r="K262" s="174">
        <v>36419446.1657397</v>
      </c>
      <c r="L262" s="123">
        <v>33687987.703309223</v>
      </c>
      <c r="M262" s="178">
        <v>0.429479644488932</v>
      </c>
      <c r="N262" s="176">
        <v>-27416043.337724999</v>
      </c>
      <c r="Q262" s="4"/>
      <c r="R262" s="4"/>
    </row>
    <row r="263" spans="1:18" ht="12.75">
      <c r="A263" s="177" t="s">
        <v>987</v>
      </c>
      <c r="B263" s="20" t="s">
        <v>988</v>
      </c>
      <c r="C263" s="20" t="s">
        <v>138</v>
      </c>
      <c r="D263" s="20" t="s">
        <v>989</v>
      </c>
      <c r="E263" s="127" t="s">
        <v>160</v>
      </c>
      <c r="F263" s="127" t="s">
        <v>161</v>
      </c>
      <c r="G263" s="20" t="s">
        <v>162</v>
      </c>
      <c r="H263" s="22">
        <v>0</v>
      </c>
      <c r="I263" s="22">
        <v>0</v>
      </c>
      <c r="J263" s="13">
        <v>0.4</v>
      </c>
      <c r="K263" s="174">
        <v>2509032.1469950201</v>
      </c>
      <c r="L263" s="123">
        <v>2320854.7359703938</v>
      </c>
      <c r="M263" s="178">
        <v>0.5</v>
      </c>
      <c r="N263" s="176">
        <v>-27197331.658609301</v>
      </c>
      <c r="Q263" s="4"/>
      <c r="R263" s="4"/>
    </row>
    <row r="264" spans="1:18" ht="12.75">
      <c r="A264" s="177" t="s">
        <v>990</v>
      </c>
      <c r="B264" s="20" t="s">
        <v>991</v>
      </c>
      <c r="C264" s="20" t="s">
        <v>200</v>
      </c>
      <c r="D264" s="20" t="s">
        <v>992</v>
      </c>
      <c r="E264" s="127" t="s">
        <v>140</v>
      </c>
      <c r="F264" s="127" t="s">
        <v>434</v>
      </c>
      <c r="G264" s="20" t="s">
        <v>435</v>
      </c>
      <c r="H264" s="22">
        <v>0</v>
      </c>
      <c r="I264" s="22">
        <v>0</v>
      </c>
      <c r="J264" s="13">
        <v>0.49</v>
      </c>
      <c r="K264" s="174">
        <v>34968126.109868102</v>
      </c>
      <c r="L264" s="123">
        <v>32345516.651627995</v>
      </c>
      <c r="M264" s="178">
        <v>0</v>
      </c>
      <c r="N264" s="176">
        <v>16474165.3948231</v>
      </c>
      <c r="Q264" s="4"/>
      <c r="R264" s="4"/>
    </row>
    <row r="265" spans="1:18" ht="12.75">
      <c r="A265" s="177" t="s">
        <v>993</v>
      </c>
      <c r="B265" s="20" t="s">
        <v>994</v>
      </c>
      <c r="C265" s="20" t="s">
        <v>138</v>
      </c>
      <c r="D265" s="20" t="s">
        <v>995</v>
      </c>
      <c r="E265" s="127" t="s">
        <v>433</v>
      </c>
      <c r="F265" s="127" t="s">
        <v>434</v>
      </c>
      <c r="G265" s="20" t="s">
        <v>435</v>
      </c>
      <c r="H265" s="22">
        <v>0</v>
      </c>
      <c r="I265" s="22">
        <v>0</v>
      </c>
      <c r="J265" s="13">
        <v>0.4</v>
      </c>
      <c r="K265" s="174">
        <v>2537177.21289868</v>
      </c>
      <c r="L265" s="123">
        <v>2346888.9219312789</v>
      </c>
      <c r="M265" s="178">
        <v>0.5</v>
      </c>
      <c r="N265" s="176">
        <v>-2932492.6192733799</v>
      </c>
      <c r="Q265" s="4"/>
      <c r="R265" s="4"/>
    </row>
    <row r="266" spans="1:18" ht="12.75">
      <c r="A266" s="177" t="s">
        <v>996</v>
      </c>
      <c r="B266" s="20" t="s">
        <v>997</v>
      </c>
      <c r="C266" s="20" t="s">
        <v>315</v>
      </c>
      <c r="D266" s="20" t="s">
        <v>998</v>
      </c>
      <c r="E266" s="127" t="s">
        <v>172</v>
      </c>
      <c r="F266" s="127" t="s">
        <v>140</v>
      </c>
      <c r="G266" s="20" t="s">
        <v>177</v>
      </c>
      <c r="H266" s="22">
        <v>0</v>
      </c>
      <c r="I266" s="22">
        <v>0</v>
      </c>
      <c r="J266" s="13">
        <v>0.3</v>
      </c>
      <c r="K266" s="174">
        <v>122051607.84521599</v>
      </c>
      <c r="L266" s="123">
        <v>112897737.25682479</v>
      </c>
      <c r="M266" s="178">
        <v>0</v>
      </c>
      <c r="N266" s="176">
        <v>1878783.3576704599</v>
      </c>
      <c r="Q266" s="4"/>
      <c r="R266" s="4"/>
    </row>
    <row r="267" spans="1:18" ht="12.75">
      <c r="A267" s="177" t="s">
        <v>999</v>
      </c>
      <c r="B267" s="20" t="s">
        <v>1000</v>
      </c>
      <c r="C267" s="20" t="s">
        <v>180</v>
      </c>
      <c r="D267" s="20" t="s">
        <v>1001</v>
      </c>
      <c r="E267" s="127" t="s">
        <v>140</v>
      </c>
      <c r="F267" s="127" t="s">
        <v>234</v>
      </c>
      <c r="G267" s="20" t="s">
        <v>183</v>
      </c>
      <c r="H267" s="22">
        <v>0</v>
      </c>
      <c r="I267" s="22" t="s">
        <v>129</v>
      </c>
      <c r="J267" s="13">
        <v>0.49</v>
      </c>
      <c r="K267" s="174">
        <v>39674792.2078344</v>
      </c>
      <c r="L267" s="123">
        <v>36699182.792246819</v>
      </c>
      <c r="M267" s="178">
        <v>0</v>
      </c>
      <c r="N267" s="176">
        <v>-39199672.534403302</v>
      </c>
      <c r="Q267" s="4"/>
      <c r="R267" s="4"/>
    </row>
    <row r="268" spans="1:18" ht="12.75">
      <c r="A268" s="177" t="s">
        <v>1002</v>
      </c>
      <c r="B268" s="20" t="s">
        <v>1003</v>
      </c>
      <c r="C268" s="20" t="s">
        <v>138</v>
      </c>
      <c r="D268" s="20" t="s">
        <v>1004</v>
      </c>
      <c r="E268" s="127" t="s">
        <v>160</v>
      </c>
      <c r="F268" s="127" t="s">
        <v>161</v>
      </c>
      <c r="G268" s="20" t="s">
        <v>162</v>
      </c>
      <c r="H268" s="22">
        <v>0</v>
      </c>
      <c r="I268" s="22">
        <v>0</v>
      </c>
      <c r="J268" s="13">
        <v>0.4</v>
      </c>
      <c r="K268" s="174">
        <v>2575391.5075233001</v>
      </c>
      <c r="L268" s="123">
        <v>2382237.1444590529</v>
      </c>
      <c r="M268" s="178">
        <v>0.5</v>
      </c>
      <c r="N268" s="176">
        <v>-21211433.337333698</v>
      </c>
      <c r="Q268" s="4"/>
      <c r="R268" s="4"/>
    </row>
    <row r="269" spans="1:18" ht="12.75">
      <c r="A269" s="177" t="s">
        <v>1005</v>
      </c>
      <c r="B269" s="20" t="s">
        <v>1006</v>
      </c>
      <c r="C269" s="20" t="s">
        <v>138</v>
      </c>
      <c r="D269" s="20" t="s">
        <v>1007</v>
      </c>
      <c r="E269" s="127" t="s">
        <v>187</v>
      </c>
      <c r="F269" s="127" t="s">
        <v>188</v>
      </c>
      <c r="G269" s="20" t="s">
        <v>189</v>
      </c>
      <c r="H269" s="22">
        <v>0</v>
      </c>
      <c r="I269" s="22">
        <v>0</v>
      </c>
      <c r="J269" s="13">
        <v>0.4</v>
      </c>
      <c r="K269" s="174">
        <v>1688224.0531826599</v>
      </c>
      <c r="L269" s="123">
        <v>1561607.2491939606</v>
      </c>
      <c r="M269" s="178">
        <v>0.5</v>
      </c>
      <c r="N269" s="176">
        <v>-18883353.690026902</v>
      </c>
      <c r="Q269" s="4"/>
      <c r="R269" s="4"/>
    </row>
    <row r="270" spans="1:18" ht="12.75">
      <c r="A270" s="177" t="s">
        <v>1008</v>
      </c>
      <c r="B270" s="20" t="s">
        <v>1009</v>
      </c>
      <c r="C270" s="20" t="s">
        <v>138</v>
      </c>
      <c r="D270" s="20" t="s">
        <v>1010</v>
      </c>
      <c r="E270" s="127" t="s">
        <v>346</v>
      </c>
      <c r="F270" s="127" t="s">
        <v>140</v>
      </c>
      <c r="G270" s="20" t="s">
        <v>183</v>
      </c>
      <c r="H270" s="22">
        <v>0</v>
      </c>
      <c r="I270" s="22">
        <v>0</v>
      </c>
      <c r="J270" s="13">
        <v>0.4</v>
      </c>
      <c r="K270" s="174">
        <v>2587165.74187632</v>
      </c>
      <c r="L270" s="123">
        <v>2393128.311235596</v>
      </c>
      <c r="M270" s="178">
        <v>0.5</v>
      </c>
      <c r="N270" s="176">
        <v>-27181327.268578101</v>
      </c>
      <c r="Q270" s="4"/>
      <c r="R270" s="4"/>
    </row>
    <row r="271" spans="1:18" ht="12.75">
      <c r="A271" s="177" t="s">
        <v>1011</v>
      </c>
      <c r="B271" s="20" t="s">
        <v>1012</v>
      </c>
      <c r="C271" s="20" t="s">
        <v>180</v>
      </c>
      <c r="D271" s="20" t="s">
        <v>1013</v>
      </c>
      <c r="E271" s="127" t="s">
        <v>140</v>
      </c>
      <c r="F271" s="127" t="s">
        <v>251</v>
      </c>
      <c r="G271" s="20" t="s">
        <v>252</v>
      </c>
      <c r="H271" s="22">
        <v>0</v>
      </c>
      <c r="I271" s="22">
        <v>0</v>
      </c>
      <c r="J271" s="13">
        <v>0.49</v>
      </c>
      <c r="K271" s="174">
        <v>78388835.428984299</v>
      </c>
      <c r="L271" s="123">
        <v>72509672.771810487</v>
      </c>
      <c r="M271" s="178">
        <v>0</v>
      </c>
      <c r="N271" s="176">
        <v>15330377.595622201</v>
      </c>
      <c r="Q271" s="4"/>
      <c r="R271" s="4"/>
    </row>
    <row r="272" spans="1:18" ht="12.75">
      <c r="A272" s="177" t="s">
        <v>1014</v>
      </c>
      <c r="B272" s="20" t="s">
        <v>1015</v>
      </c>
      <c r="C272" s="20" t="s">
        <v>180</v>
      </c>
      <c r="D272" s="20" t="s">
        <v>1016</v>
      </c>
      <c r="E272" s="127" t="s">
        <v>140</v>
      </c>
      <c r="F272" s="127" t="s">
        <v>214</v>
      </c>
      <c r="G272" s="20" t="s">
        <v>183</v>
      </c>
      <c r="H272" s="22">
        <v>0</v>
      </c>
      <c r="I272" s="22" t="s">
        <v>129</v>
      </c>
      <c r="J272" s="13">
        <v>0.49</v>
      </c>
      <c r="K272" s="174">
        <v>80762623.460034996</v>
      </c>
      <c r="L272" s="123">
        <v>74705426.700532377</v>
      </c>
      <c r="M272" s="178">
        <v>0</v>
      </c>
      <c r="N272" s="176">
        <v>40711800.636535399</v>
      </c>
      <c r="Q272" s="4"/>
      <c r="R272" s="4"/>
    </row>
    <row r="273" spans="1:18" ht="12.75">
      <c r="A273" s="177" t="s">
        <v>1017</v>
      </c>
      <c r="B273" s="20" t="s">
        <v>1018</v>
      </c>
      <c r="C273" s="20" t="s">
        <v>170</v>
      </c>
      <c r="D273" s="20" t="s">
        <v>1019</v>
      </c>
      <c r="E273" s="127" t="s">
        <v>172</v>
      </c>
      <c r="F273" s="127" t="s">
        <v>140</v>
      </c>
      <c r="G273" s="20" t="s">
        <v>177</v>
      </c>
      <c r="H273" s="22">
        <v>0</v>
      </c>
      <c r="I273" s="22">
        <v>0</v>
      </c>
      <c r="J273" s="13">
        <v>0.3</v>
      </c>
      <c r="K273" s="174">
        <v>75494827.080091596</v>
      </c>
      <c r="L273" s="123">
        <v>69832715.049084723</v>
      </c>
      <c r="M273" s="178">
        <v>0</v>
      </c>
      <c r="N273" s="176">
        <v>51911603.828661397</v>
      </c>
      <c r="Q273" s="4"/>
      <c r="R273" s="4"/>
    </row>
    <row r="274" spans="1:18" ht="12.75">
      <c r="A274" s="177" t="s">
        <v>1020</v>
      </c>
      <c r="B274" s="20" t="s">
        <v>1021</v>
      </c>
      <c r="C274" s="20" t="s">
        <v>315</v>
      </c>
      <c r="D274" s="20" t="s">
        <v>1022</v>
      </c>
      <c r="E274" s="127" t="s">
        <v>172</v>
      </c>
      <c r="F274" s="127" t="s">
        <v>140</v>
      </c>
      <c r="G274" s="20" t="s">
        <v>183</v>
      </c>
      <c r="H274" s="22">
        <v>0</v>
      </c>
      <c r="I274" s="22">
        <v>0</v>
      </c>
      <c r="J274" s="13">
        <v>0.3</v>
      </c>
      <c r="K274" s="174">
        <v>80157174.42201969</v>
      </c>
      <c r="L274" s="123">
        <v>74145386.340368211</v>
      </c>
      <c r="M274" s="178">
        <v>0</v>
      </c>
      <c r="N274" s="176">
        <v>39089128.190000206</v>
      </c>
      <c r="Q274" s="4"/>
      <c r="R274" s="4"/>
    </row>
    <row r="275" spans="1:18" ht="12.75">
      <c r="A275" s="177" t="s">
        <v>1023</v>
      </c>
      <c r="B275" s="20" t="s">
        <v>1024</v>
      </c>
      <c r="C275" s="20" t="s">
        <v>200</v>
      </c>
      <c r="D275" s="20" t="s">
        <v>1025</v>
      </c>
      <c r="E275" s="127" t="s">
        <v>140</v>
      </c>
      <c r="F275" s="127" t="s">
        <v>351</v>
      </c>
      <c r="G275" s="20" t="s">
        <v>529</v>
      </c>
      <c r="H275" s="22">
        <v>0</v>
      </c>
      <c r="I275" s="22">
        <v>0</v>
      </c>
      <c r="J275" s="13">
        <v>0.49</v>
      </c>
      <c r="K275" s="174">
        <v>34067621.3534595</v>
      </c>
      <c r="L275" s="123">
        <v>31512549.75195004</v>
      </c>
      <c r="M275" s="178">
        <v>0.35912487828539402</v>
      </c>
      <c r="N275" s="176">
        <v>-19090349.987844098</v>
      </c>
      <c r="Q275" s="4"/>
      <c r="R275" s="4"/>
    </row>
    <row r="276" spans="1:18" ht="12.75">
      <c r="A276" s="177" t="s">
        <v>1026</v>
      </c>
      <c r="B276" s="20" t="s">
        <v>1027</v>
      </c>
      <c r="C276" s="20" t="s">
        <v>138</v>
      </c>
      <c r="D276" s="20" t="s">
        <v>1028</v>
      </c>
      <c r="E276" s="127" t="s">
        <v>740</v>
      </c>
      <c r="F276" s="127" t="s">
        <v>140</v>
      </c>
      <c r="G276" s="20" t="s">
        <v>380</v>
      </c>
      <c r="H276" s="22">
        <v>0</v>
      </c>
      <c r="I276" s="22">
        <v>0</v>
      </c>
      <c r="J276" s="13">
        <v>0.4</v>
      </c>
      <c r="K276" s="174">
        <v>3746498.0457030702</v>
      </c>
      <c r="L276" s="123">
        <v>3465510.6922753402</v>
      </c>
      <c r="M276" s="178">
        <v>0.5</v>
      </c>
      <c r="N276" s="176">
        <v>-26469094.840350401</v>
      </c>
      <c r="Q276" s="4"/>
      <c r="R276" s="4"/>
    </row>
    <row r="277" spans="1:18" ht="12.75">
      <c r="A277" s="177" t="s">
        <v>1029</v>
      </c>
      <c r="B277" s="20" t="s">
        <v>1030</v>
      </c>
      <c r="C277" s="20" t="s">
        <v>138</v>
      </c>
      <c r="D277" s="20" t="s">
        <v>1031</v>
      </c>
      <c r="E277" s="127" t="s">
        <v>289</v>
      </c>
      <c r="F277" s="127" t="s">
        <v>140</v>
      </c>
      <c r="G277" s="20" t="s">
        <v>183</v>
      </c>
      <c r="H277" s="22">
        <v>0</v>
      </c>
      <c r="I277" s="22">
        <v>0</v>
      </c>
      <c r="J277" s="13">
        <v>0.4</v>
      </c>
      <c r="K277" s="174">
        <v>3100499.0166679798</v>
      </c>
      <c r="L277" s="123">
        <v>2867961.5904178815</v>
      </c>
      <c r="M277" s="178">
        <v>0.5</v>
      </c>
      <c r="N277" s="176">
        <v>-26534159.4963549</v>
      </c>
      <c r="Q277" s="4"/>
      <c r="R277" s="4"/>
    </row>
    <row r="278" spans="1:18" ht="12.75">
      <c r="A278" s="177" t="s">
        <v>1032</v>
      </c>
      <c r="B278" s="20" t="s">
        <v>1033</v>
      </c>
      <c r="C278" s="20" t="s">
        <v>138</v>
      </c>
      <c r="D278" s="20" t="s">
        <v>1034</v>
      </c>
      <c r="E278" s="127" t="s">
        <v>466</v>
      </c>
      <c r="F278" s="127" t="s">
        <v>140</v>
      </c>
      <c r="G278" s="20" t="s">
        <v>183</v>
      </c>
      <c r="H278" s="22">
        <v>0</v>
      </c>
      <c r="I278" s="22">
        <v>0</v>
      </c>
      <c r="J278" s="13">
        <v>0.4</v>
      </c>
      <c r="K278" s="174">
        <v>2159597.8876223899</v>
      </c>
      <c r="L278" s="123">
        <v>1997628.0460507108</v>
      </c>
      <c r="M278" s="178">
        <v>0.5</v>
      </c>
      <c r="N278" s="176">
        <v>-15631378.623948799</v>
      </c>
      <c r="Q278" s="4"/>
      <c r="R278" s="4"/>
    </row>
    <row r="279" spans="1:18" ht="12.75">
      <c r="A279" s="177" t="s">
        <v>1035</v>
      </c>
      <c r="B279" s="20" t="s">
        <v>1036</v>
      </c>
      <c r="C279" s="20" t="s">
        <v>138</v>
      </c>
      <c r="D279" s="20" t="s">
        <v>1037</v>
      </c>
      <c r="E279" s="127" t="s">
        <v>458</v>
      </c>
      <c r="F279" s="127" t="s">
        <v>270</v>
      </c>
      <c r="G279" s="20" t="s">
        <v>459</v>
      </c>
      <c r="H279" s="22">
        <v>0</v>
      </c>
      <c r="I279" s="22">
        <v>0</v>
      </c>
      <c r="J279" s="13">
        <v>0.4</v>
      </c>
      <c r="K279" s="174">
        <v>3158170.4684015801</v>
      </c>
      <c r="L279" s="123">
        <v>2921307.6832714616</v>
      </c>
      <c r="M279" s="178">
        <v>0.5</v>
      </c>
      <c r="N279" s="176">
        <v>-11678341.331083199</v>
      </c>
      <c r="Q279" s="4"/>
      <c r="R279" s="4"/>
    </row>
    <row r="280" spans="1:18" ht="12.75">
      <c r="A280" s="177" t="s">
        <v>1038</v>
      </c>
      <c r="B280" s="20" t="s">
        <v>1039</v>
      </c>
      <c r="C280" s="20" t="s">
        <v>138</v>
      </c>
      <c r="D280" s="20" t="s">
        <v>1040</v>
      </c>
      <c r="E280" s="127" t="s">
        <v>289</v>
      </c>
      <c r="F280" s="127" t="s">
        <v>140</v>
      </c>
      <c r="G280" s="20" t="s">
        <v>183</v>
      </c>
      <c r="H280" s="22">
        <v>0</v>
      </c>
      <c r="I280" s="22">
        <v>0</v>
      </c>
      <c r="J280" s="13">
        <v>0.4</v>
      </c>
      <c r="K280" s="174">
        <v>3184524.7678026399</v>
      </c>
      <c r="L280" s="123">
        <v>2945685.4102174421</v>
      </c>
      <c r="M280" s="178">
        <v>0.5</v>
      </c>
      <c r="N280" s="176">
        <v>-28833916.8226135</v>
      </c>
      <c r="Q280" s="4"/>
      <c r="R280" s="4"/>
    </row>
    <row r="281" spans="1:18" ht="12.75">
      <c r="A281" s="177" t="s">
        <v>1041</v>
      </c>
      <c r="B281" s="20" t="s">
        <v>1042</v>
      </c>
      <c r="C281" s="20" t="s">
        <v>200</v>
      </c>
      <c r="D281" s="20" t="s">
        <v>1043</v>
      </c>
      <c r="E281" s="127" t="s">
        <v>140</v>
      </c>
      <c r="F281" s="127" t="s">
        <v>247</v>
      </c>
      <c r="G281" s="20" t="s">
        <v>183</v>
      </c>
      <c r="H281" s="22">
        <v>0</v>
      </c>
      <c r="I281" s="22">
        <v>0</v>
      </c>
      <c r="J281" s="13">
        <v>0.49</v>
      </c>
      <c r="K281" s="174">
        <v>19692849.333654303</v>
      </c>
      <c r="L281" s="123">
        <v>18215885.633630231</v>
      </c>
      <c r="M281" s="178">
        <v>0.5</v>
      </c>
      <c r="N281" s="176">
        <v>-28977310.247978602</v>
      </c>
      <c r="Q281" s="4"/>
      <c r="R281" s="4"/>
    </row>
    <row r="282" spans="1:18" ht="12.75">
      <c r="A282" s="177" t="s">
        <v>1044</v>
      </c>
      <c r="B282" s="20" t="s">
        <v>1045</v>
      </c>
      <c r="C282" s="20" t="s">
        <v>138</v>
      </c>
      <c r="D282" s="20" t="s">
        <v>1046</v>
      </c>
      <c r="E282" s="127" t="s">
        <v>433</v>
      </c>
      <c r="F282" s="127" t="s">
        <v>434</v>
      </c>
      <c r="G282" s="20" t="s">
        <v>435</v>
      </c>
      <c r="H282" s="22">
        <v>0</v>
      </c>
      <c r="I282" s="22">
        <v>0</v>
      </c>
      <c r="J282" s="13">
        <v>0.4</v>
      </c>
      <c r="K282" s="174">
        <v>1758995.9084177101</v>
      </c>
      <c r="L282" s="123">
        <v>1627071.215286382</v>
      </c>
      <c r="M282" s="178">
        <v>0.5</v>
      </c>
      <c r="N282" s="176">
        <v>-3589936.7780222702</v>
      </c>
      <c r="Q282" s="4"/>
      <c r="R282" s="4"/>
    </row>
    <row r="283" spans="1:18" ht="12.75">
      <c r="A283" s="177" t="s">
        <v>1047</v>
      </c>
      <c r="B283" s="20" t="s">
        <v>1048</v>
      </c>
      <c r="C283" s="20" t="s">
        <v>138</v>
      </c>
      <c r="D283" s="20" t="s">
        <v>1049</v>
      </c>
      <c r="E283" s="127" t="s">
        <v>300</v>
      </c>
      <c r="F283" s="127" t="s">
        <v>224</v>
      </c>
      <c r="G283" s="20" t="s">
        <v>301</v>
      </c>
      <c r="H283" s="22">
        <v>0</v>
      </c>
      <c r="I283" s="22">
        <v>0</v>
      </c>
      <c r="J283" s="13">
        <v>0.4</v>
      </c>
      <c r="K283" s="174">
        <v>3583695.14486033</v>
      </c>
      <c r="L283" s="123">
        <v>3314918.0089958054</v>
      </c>
      <c r="M283" s="178">
        <v>0.5</v>
      </c>
      <c r="N283" s="176">
        <v>-10657449.7900587</v>
      </c>
      <c r="Q283" s="4"/>
      <c r="R283" s="4"/>
    </row>
    <row r="284" spans="1:18" ht="12.75">
      <c r="A284" s="177" t="s">
        <v>1050</v>
      </c>
      <c r="B284" s="20" t="s">
        <v>1051</v>
      </c>
      <c r="C284" s="20" t="s">
        <v>138</v>
      </c>
      <c r="D284" s="20" t="s">
        <v>1052</v>
      </c>
      <c r="E284" s="127" t="s">
        <v>238</v>
      </c>
      <c r="F284" s="127" t="s">
        <v>140</v>
      </c>
      <c r="G284" s="20" t="s">
        <v>239</v>
      </c>
      <c r="H284" s="22">
        <v>0</v>
      </c>
      <c r="I284" s="22">
        <v>0</v>
      </c>
      <c r="J284" s="13">
        <v>0.4</v>
      </c>
      <c r="K284" s="174">
        <v>3250957.20447056</v>
      </c>
      <c r="L284" s="123">
        <v>3007135.414135268</v>
      </c>
      <c r="M284" s="178">
        <v>0.5</v>
      </c>
      <c r="N284" s="176">
        <v>-3975773.98886265</v>
      </c>
      <c r="Q284" s="4"/>
      <c r="R284" s="4"/>
    </row>
    <row r="285" spans="1:18" ht="12.75">
      <c r="A285" s="177" t="s">
        <v>1053</v>
      </c>
      <c r="B285" s="20" t="s">
        <v>1054</v>
      </c>
      <c r="C285" s="20" t="s">
        <v>200</v>
      </c>
      <c r="D285" s="20" t="s">
        <v>1055</v>
      </c>
      <c r="E285" s="127" t="s">
        <v>140</v>
      </c>
      <c r="F285" s="127" t="s">
        <v>730</v>
      </c>
      <c r="G285" s="20" t="s">
        <v>183</v>
      </c>
      <c r="H285" s="22">
        <v>0</v>
      </c>
      <c r="I285" s="22">
        <v>0</v>
      </c>
      <c r="J285" s="13">
        <v>0.49</v>
      </c>
      <c r="K285" s="174">
        <v>54677027.200135499</v>
      </c>
      <c r="L285" s="123">
        <v>50576250.160125338</v>
      </c>
      <c r="M285" s="178">
        <v>0.40579170096014</v>
      </c>
      <c r="N285" s="176">
        <v>-37339572.514954805</v>
      </c>
      <c r="Q285" s="4"/>
      <c r="R285" s="4"/>
    </row>
    <row r="286" spans="1:18" ht="12.75">
      <c r="A286" s="177" t="s">
        <v>1056</v>
      </c>
      <c r="B286" s="20" t="s">
        <v>1057</v>
      </c>
      <c r="C286" s="20" t="s">
        <v>138</v>
      </c>
      <c r="D286" s="20" t="s">
        <v>1058</v>
      </c>
      <c r="E286" s="127" t="s">
        <v>346</v>
      </c>
      <c r="F286" s="127" t="s">
        <v>140</v>
      </c>
      <c r="G286" s="20" t="s">
        <v>347</v>
      </c>
      <c r="H286" s="22">
        <v>0</v>
      </c>
      <c r="I286" s="22">
        <v>0</v>
      </c>
      <c r="J286" s="13">
        <v>0.4</v>
      </c>
      <c r="K286" s="174">
        <v>2313478.8900981098</v>
      </c>
      <c r="L286" s="123">
        <v>2139967.9733407516</v>
      </c>
      <c r="M286" s="178">
        <v>0.5</v>
      </c>
      <c r="N286" s="176">
        <v>-14319142.2110576</v>
      </c>
      <c r="Q286" s="4"/>
      <c r="R286" s="4"/>
    </row>
    <row r="287" spans="1:18" ht="12.75">
      <c r="A287" s="177" t="s">
        <v>1059</v>
      </c>
      <c r="B287" s="20" t="s">
        <v>1060</v>
      </c>
      <c r="C287" s="20" t="s">
        <v>138</v>
      </c>
      <c r="D287" s="20" t="s">
        <v>1061</v>
      </c>
      <c r="E287" s="127" t="s">
        <v>166</v>
      </c>
      <c r="F287" s="127" t="s">
        <v>140</v>
      </c>
      <c r="G287" s="20" t="s">
        <v>167</v>
      </c>
      <c r="H287" s="22">
        <v>0</v>
      </c>
      <c r="I287" s="22">
        <v>0</v>
      </c>
      <c r="J287" s="13">
        <v>0.4</v>
      </c>
      <c r="K287" s="174">
        <v>4903480.3412223998</v>
      </c>
      <c r="L287" s="123">
        <v>4535719.31563072</v>
      </c>
      <c r="M287" s="178">
        <v>0.5</v>
      </c>
      <c r="N287" s="176">
        <v>-26485644.737489898</v>
      </c>
      <c r="Q287" s="4"/>
      <c r="R287" s="4"/>
    </row>
    <row r="288" spans="1:18" ht="12.75">
      <c r="A288" s="177" t="s">
        <v>1062</v>
      </c>
      <c r="B288" s="20" t="s">
        <v>1063</v>
      </c>
      <c r="C288" s="20" t="s">
        <v>315</v>
      </c>
      <c r="D288" s="20" t="s">
        <v>1064</v>
      </c>
      <c r="E288" s="127" t="s">
        <v>172</v>
      </c>
      <c r="F288" s="127" t="s">
        <v>140</v>
      </c>
      <c r="G288" s="20" t="s">
        <v>183</v>
      </c>
      <c r="H288" s="22">
        <v>0</v>
      </c>
      <c r="I288" s="22">
        <v>0</v>
      </c>
      <c r="J288" s="13">
        <v>0.3</v>
      </c>
      <c r="K288" s="174">
        <v>99473106.241257995</v>
      </c>
      <c r="L288" s="123">
        <v>92012623.273163646</v>
      </c>
      <c r="M288" s="178">
        <v>0.5</v>
      </c>
      <c r="N288" s="176">
        <v>-594021079.30360997</v>
      </c>
      <c r="Q288" s="4"/>
      <c r="R288" s="4"/>
    </row>
    <row r="289" spans="1:18" ht="12.75">
      <c r="A289" s="177" t="s">
        <v>1065</v>
      </c>
      <c r="B289" s="20" t="s">
        <v>1066</v>
      </c>
      <c r="C289" s="20" t="s">
        <v>389</v>
      </c>
      <c r="D289" s="20" t="s">
        <v>1067</v>
      </c>
      <c r="E289" s="127" t="s">
        <v>140</v>
      </c>
      <c r="F289" s="127" t="s">
        <v>391</v>
      </c>
      <c r="G289" s="20" t="s">
        <v>183</v>
      </c>
      <c r="H289" s="22">
        <v>0</v>
      </c>
      <c r="I289" s="22">
        <v>0</v>
      </c>
      <c r="J289" s="13">
        <v>0.49</v>
      </c>
      <c r="K289" s="174">
        <v>42083445.569292597</v>
      </c>
      <c r="L289" s="123">
        <v>38927187.151595652</v>
      </c>
      <c r="M289" s="178">
        <v>5.5210854590853398E-2</v>
      </c>
      <c r="N289" s="176">
        <v>-2459239.72062795</v>
      </c>
      <c r="Q289" s="4"/>
      <c r="R289" s="4"/>
    </row>
    <row r="290" spans="1:18" ht="12.75">
      <c r="A290" s="177" t="s">
        <v>1068</v>
      </c>
      <c r="B290" s="20" t="s">
        <v>1069</v>
      </c>
      <c r="C290" s="20" t="s">
        <v>180</v>
      </c>
      <c r="D290" s="20" t="s">
        <v>1070</v>
      </c>
      <c r="E290" s="127" t="s">
        <v>140</v>
      </c>
      <c r="F290" s="127" t="s">
        <v>234</v>
      </c>
      <c r="G290" s="20" t="s">
        <v>183</v>
      </c>
      <c r="H290" s="22">
        <v>0</v>
      </c>
      <c r="I290" s="22" t="s">
        <v>129</v>
      </c>
      <c r="J290" s="13">
        <v>0.49</v>
      </c>
      <c r="K290" s="174">
        <v>76251748.1033476</v>
      </c>
      <c r="L290" s="123">
        <v>70532866.995596528</v>
      </c>
      <c r="M290" s="178">
        <v>0</v>
      </c>
      <c r="N290" s="176">
        <v>35680686.732837498</v>
      </c>
      <c r="Q290" s="4"/>
      <c r="R290" s="4"/>
    </row>
    <row r="291" spans="1:18" ht="12.75">
      <c r="A291" s="177" t="s">
        <v>1071</v>
      </c>
      <c r="B291" s="20" t="s">
        <v>1072</v>
      </c>
      <c r="C291" s="20" t="s">
        <v>200</v>
      </c>
      <c r="D291" s="20" t="s">
        <v>1073</v>
      </c>
      <c r="E291" s="127" t="s">
        <v>140</v>
      </c>
      <c r="F291" s="127" t="s">
        <v>243</v>
      </c>
      <c r="G291" s="20" t="s">
        <v>183</v>
      </c>
      <c r="H291" s="22">
        <v>0</v>
      </c>
      <c r="I291" s="22">
        <v>0</v>
      </c>
      <c r="J291" s="13">
        <v>0.49</v>
      </c>
      <c r="K291" s="174">
        <v>62619234.820022903</v>
      </c>
      <c r="L291" s="123">
        <v>57922792.208521187</v>
      </c>
      <c r="M291" s="178">
        <v>0.25241725347417898</v>
      </c>
      <c r="N291" s="176">
        <v>-21143044.4875562</v>
      </c>
      <c r="Q291" s="4"/>
      <c r="R291" s="4"/>
    </row>
    <row r="292" spans="1:18" ht="12.75">
      <c r="A292" s="177" t="s">
        <v>1074</v>
      </c>
      <c r="B292" s="20" t="s">
        <v>1075</v>
      </c>
      <c r="C292" s="20" t="s">
        <v>138</v>
      </c>
      <c r="D292" s="20" t="s">
        <v>1076</v>
      </c>
      <c r="E292" s="127" t="s">
        <v>193</v>
      </c>
      <c r="F292" s="127" t="s">
        <v>194</v>
      </c>
      <c r="G292" s="20" t="s">
        <v>183</v>
      </c>
      <c r="H292" s="22">
        <v>0</v>
      </c>
      <c r="I292" s="22">
        <v>0</v>
      </c>
      <c r="J292" s="13">
        <v>0.4</v>
      </c>
      <c r="K292" s="174">
        <v>2417208.66868706</v>
      </c>
      <c r="L292" s="123">
        <v>2235918.0185355307</v>
      </c>
      <c r="M292" s="178">
        <v>0.5</v>
      </c>
      <c r="N292" s="176">
        <v>-22894484.2970424</v>
      </c>
      <c r="Q292" s="4"/>
      <c r="R292" s="4"/>
    </row>
    <row r="293" spans="1:18" ht="12.75">
      <c r="A293" s="177" t="s">
        <v>1077</v>
      </c>
      <c r="B293" s="20" t="s">
        <v>1078</v>
      </c>
      <c r="C293" s="20" t="s">
        <v>200</v>
      </c>
      <c r="D293" s="20" t="s">
        <v>1079</v>
      </c>
      <c r="E293" s="127" t="s">
        <v>140</v>
      </c>
      <c r="F293" s="127" t="s">
        <v>247</v>
      </c>
      <c r="G293" s="20" t="s">
        <v>183</v>
      </c>
      <c r="H293" s="22">
        <v>0</v>
      </c>
      <c r="I293" s="22">
        <v>0</v>
      </c>
      <c r="J293" s="13">
        <v>0.49</v>
      </c>
      <c r="K293" s="174">
        <v>13846257.301113</v>
      </c>
      <c r="L293" s="123">
        <v>12807788.003529526</v>
      </c>
      <c r="M293" s="178">
        <v>0.5</v>
      </c>
      <c r="N293" s="176">
        <v>-32723077.202530596</v>
      </c>
      <c r="Q293" s="4"/>
      <c r="R293" s="4"/>
    </row>
    <row r="294" spans="1:18" ht="12.75">
      <c r="A294" s="177" t="s">
        <v>1080</v>
      </c>
      <c r="B294" s="20" t="s">
        <v>1081</v>
      </c>
      <c r="C294" s="20" t="s">
        <v>180</v>
      </c>
      <c r="D294" s="20" t="s">
        <v>1082</v>
      </c>
      <c r="E294" s="127" t="s">
        <v>140</v>
      </c>
      <c r="F294" s="127" t="s">
        <v>618</v>
      </c>
      <c r="G294" s="20" t="s">
        <v>183</v>
      </c>
      <c r="H294" s="22">
        <v>0</v>
      </c>
      <c r="I294" s="22" t="s">
        <v>129</v>
      </c>
      <c r="J294" s="13">
        <v>0.49</v>
      </c>
      <c r="K294" s="174">
        <v>87973836.069918305</v>
      </c>
      <c r="L294" s="123">
        <v>81375798.364674434</v>
      </c>
      <c r="M294" s="178">
        <v>0</v>
      </c>
      <c r="N294" s="176">
        <v>53265422.669730499</v>
      </c>
      <c r="Q294" s="4"/>
      <c r="R294" s="4"/>
    </row>
    <row r="295" spans="1:18" ht="12.75">
      <c r="A295" s="177" t="s">
        <v>1083</v>
      </c>
      <c r="B295" s="20" t="s">
        <v>1084</v>
      </c>
      <c r="C295" s="20" t="s">
        <v>138</v>
      </c>
      <c r="D295" s="20" t="s">
        <v>1085</v>
      </c>
      <c r="E295" s="127" t="s">
        <v>466</v>
      </c>
      <c r="F295" s="127" t="s">
        <v>140</v>
      </c>
      <c r="G295" s="20" t="s">
        <v>476</v>
      </c>
      <c r="H295" s="22">
        <v>0</v>
      </c>
      <c r="I295" s="22">
        <v>0</v>
      </c>
      <c r="J295" s="13">
        <v>0.4</v>
      </c>
      <c r="K295" s="174">
        <v>2327151.8685736703</v>
      </c>
      <c r="L295" s="123">
        <v>2152615.4784306451</v>
      </c>
      <c r="M295" s="178">
        <v>0.5</v>
      </c>
      <c r="N295" s="176">
        <v>-19557392.182753697</v>
      </c>
      <c r="Q295" s="4"/>
      <c r="R295" s="4"/>
    </row>
    <row r="296" spans="1:18" ht="12.75">
      <c r="A296" s="177" t="s">
        <v>1086</v>
      </c>
      <c r="B296" s="20" t="s">
        <v>1087</v>
      </c>
      <c r="C296" s="20" t="s">
        <v>200</v>
      </c>
      <c r="D296" s="20" t="s">
        <v>1088</v>
      </c>
      <c r="E296" s="127" t="s">
        <v>140</v>
      </c>
      <c r="F296" s="127" t="s">
        <v>247</v>
      </c>
      <c r="G296" s="20" t="s">
        <v>183</v>
      </c>
      <c r="H296" s="22">
        <v>0</v>
      </c>
      <c r="I296" s="22">
        <v>0</v>
      </c>
      <c r="J296" s="13">
        <v>0.49</v>
      </c>
      <c r="K296" s="174">
        <v>15392256.242744099</v>
      </c>
      <c r="L296" s="123">
        <v>14237837.024538293</v>
      </c>
      <c r="M296" s="178">
        <v>0.5</v>
      </c>
      <c r="N296" s="176">
        <v>-24117349.7969619</v>
      </c>
      <c r="Q296" s="4"/>
      <c r="R296" s="4"/>
    </row>
    <row r="297" spans="1:18" ht="12.75">
      <c r="A297" s="177" t="s">
        <v>1089</v>
      </c>
      <c r="B297" s="20" t="s">
        <v>1090</v>
      </c>
      <c r="C297" s="20" t="s">
        <v>180</v>
      </c>
      <c r="D297" s="20" t="s">
        <v>1091</v>
      </c>
      <c r="E297" s="127" t="s">
        <v>140</v>
      </c>
      <c r="F297" s="127" t="s">
        <v>214</v>
      </c>
      <c r="G297" s="20" t="s">
        <v>183</v>
      </c>
      <c r="H297" s="22">
        <v>0</v>
      </c>
      <c r="I297" s="22" t="s">
        <v>129</v>
      </c>
      <c r="J297" s="13">
        <v>0.49</v>
      </c>
      <c r="K297" s="174">
        <v>86096135.179823801</v>
      </c>
      <c r="L297" s="123">
        <v>79638925.041337013</v>
      </c>
      <c r="M297" s="178">
        <v>0</v>
      </c>
      <c r="N297" s="176">
        <v>43227919.175753698</v>
      </c>
      <c r="Q297" s="4"/>
      <c r="R297" s="4"/>
    </row>
    <row r="298" spans="1:18" ht="12.75">
      <c r="A298" s="177" t="s">
        <v>1092</v>
      </c>
      <c r="B298" s="20" t="s">
        <v>1093</v>
      </c>
      <c r="C298" s="20" t="s">
        <v>138</v>
      </c>
      <c r="D298" s="20" t="s">
        <v>1094</v>
      </c>
      <c r="E298" s="127" t="s">
        <v>283</v>
      </c>
      <c r="F298" s="127" t="s">
        <v>284</v>
      </c>
      <c r="G298" s="20" t="s">
        <v>285</v>
      </c>
      <c r="H298" s="22">
        <v>0</v>
      </c>
      <c r="I298" s="22">
        <v>0</v>
      </c>
      <c r="J298" s="13">
        <v>0.4</v>
      </c>
      <c r="K298" s="174">
        <v>2836651.4253460402</v>
      </c>
      <c r="L298" s="123">
        <v>2623902.5684450874</v>
      </c>
      <c r="M298" s="178">
        <v>0.5</v>
      </c>
      <c r="N298" s="176">
        <v>-14024992.298124999</v>
      </c>
      <c r="Q298" s="4"/>
      <c r="R298" s="4"/>
    </row>
    <row r="299" spans="1:18" ht="12.75">
      <c r="A299" s="177" t="s">
        <v>1095</v>
      </c>
      <c r="B299" s="20" t="s">
        <v>1096</v>
      </c>
      <c r="C299" s="20" t="s">
        <v>138</v>
      </c>
      <c r="D299" s="20" t="s">
        <v>1097</v>
      </c>
      <c r="E299" s="127" t="s">
        <v>139</v>
      </c>
      <c r="F299" s="127" t="s">
        <v>140</v>
      </c>
      <c r="G299" s="20" t="s">
        <v>183</v>
      </c>
      <c r="H299" s="22">
        <v>0</v>
      </c>
      <c r="I299" s="22">
        <v>0</v>
      </c>
      <c r="J299" s="13">
        <v>0.4</v>
      </c>
      <c r="K299" s="174">
        <v>2909777.2324797702</v>
      </c>
      <c r="L299" s="123">
        <v>2691543.9400437875</v>
      </c>
      <c r="M299" s="178">
        <v>0.5</v>
      </c>
      <c r="N299" s="176">
        <v>-10481576.8836374</v>
      </c>
      <c r="Q299" s="4"/>
      <c r="R299" s="4"/>
    </row>
    <row r="300" spans="1:18" ht="12.75">
      <c r="A300" s="177" t="s">
        <v>1098</v>
      </c>
      <c r="B300" s="20" t="s">
        <v>1099</v>
      </c>
      <c r="C300" s="20" t="s">
        <v>138</v>
      </c>
      <c r="D300" s="20" t="s">
        <v>1100</v>
      </c>
      <c r="E300" s="127" t="s">
        <v>283</v>
      </c>
      <c r="F300" s="127" t="s">
        <v>284</v>
      </c>
      <c r="G300" s="20" t="s">
        <v>285</v>
      </c>
      <c r="H300" s="22">
        <v>0</v>
      </c>
      <c r="I300" s="22">
        <v>0</v>
      </c>
      <c r="J300" s="13">
        <v>0.4</v>
      </c>
      <c r="K300" s="174">
        <v>2870524.7135529299</v>
      </c>
      <c r="L300" s="123">
        <v>2655235.3600364602</v>
      </c>
      <c r="M300" s="178">
        <v>0.5</v>
      </c>
      <c r="N300" s="176">
        <v>-16509329.7725954</v>
      </c>
      <c r="Q300" s="4"/>
      <c r="R300" s="4"/>
    </row>
    <row r="301" spans="1:18" ht="12.75">
      <c r="A301" s="177" t="s">
        <v>1101</v>
      </c>
      <c r="B301" s="20" t="s">
        <v>1102</v>
      </c>
      <c r="C301" s="20" t="s">
        <v>138</v>
      </c>
      <c r="D301" s="20" t="s">
        <v>1103</v>
      </c>
      <c r="E301" s="127" t="s">
        <v>300</v>
      </c>
      <c r="F301" s="127" t="s">
        <v>224</v>
      </c>
      <c r="G301" s="20" t="s">
        <v>301</v>
      </c>
      <c r="H301" s="22">
        <v>0</v>
      </c>
      <c r="I301" s="22">
        <v>0</v>
      </c>
      <c r="J301" s="13">
        <v>0.4</v>
      </c>
      <c r="K301" s="174">
        <v>3665689.3927421002</v>
      </c>
      <c r="L301" s="123">
        <v>3390762.6882864428</v>
      </c>
      <c r="M301" s="178">
        <v>0.5</v>
      </c>
      <c r="N301" s="176">
        <v>-8334219.1827127794</v>
      </c>
      <c r="Q301" s="4"/>
      <c r="R301" s="4"/>
    </row>
    <row r="302" spans="1:18" ht="12.75">
      <c r="A302" s="177" t="s">
        <v>1104</v>
      </c>
      <c r="B302" s="20" t="s">
        <v>1105</v>
      </c>
      <c r="C302" s="20" t="s">
        <v>138</v>
      </c>
      <c r="D302" s="20" t="s">
        <v>1106</v>
      </c>
      <c r="E302" s="127" t="s">
        <v>283</v>
      </c>
      <c r="F302" s="127" t="s">
        <v>284</v>
      </c>
      <c r="G302" s="20" t="s">
        <v>285</v>
      </c>
      <c r="H302" s="22">
        <v>0</v>
      </c>
      <c r="I302" s="22">
        <v>0</v>
      </c>
      <c r="J302" s="13">
        <v>0.4</v>
      </c>
      <c r="K302" s="174">
        <v>3070784.3592194403</v>
      </c>
      <c r="L302" s="123">
        <v>2840475.5322779822</v>
      </c>
      <c r="M302" s="178">
        <v>0.5</v>
      </c>
      <c r="N302" s="176">
        <v>-9435863.9966903795</v>
      </c>
      <c r="Q302" s="4"/>
      <c r="R302" s="4"/>
    </row>
    <row r="303" spans="1:18" ht="12.75">
      <c r="A303" s="177" t="s">
        <v>1107</v>
      </c>
      <c r="B303" s="20" t="s">
        <v>1108</v>
      </c>
      <c r="C303" s="20" t="s">
        <v>200</v>
      </c>
      <c r="D303" s="20" t="s">
        <v>1109</v>
      </c>
      <c r="E303" s="127" t="s">
        <v>140</v>
      </c>
      <c r="F303" s="127" t="s">
        <v>747</v>
      </c>
      <c r="G303" s="20" t="s">
        <v>252</v>
      </c>
      <c r="H303" s="22">
        <v>0</v>
      </c>
      <c r="I303" s="22">
        <v>0</v>
      </c>
      <c r="J303" s="13">
        <v>0.49</v>
      </c>
      <c r="K303" s="174">
        <v>28824768.410841901</v>
      </c>
      <c r="L303" s="123">
        <v>26662910.78002876</v>
      </c>
      <c r="M303" s="178">
        <v>0.38183572809181299</v>
      </c>
      <c r="N303" s="176">
        <v>-17804856.950494301</v>
      </c>
      <c r="Q303" s="4"/>
      <c r="R303" s="4"/>
    </row>
    <row r="304" spans="1:18" ht="12.75">
      <c r="A304" s="128"/>
      <c r="B304" s="128"/>
      <c r="C304" s="128"/>
      <c r="D304" s="129"/>
      <c r="E304" s="130"/>
      <c r="F304" s="129"/>
      <c r="G304" s="128"/>
      <c r="H304" s="131"/>
      <c r="I304" s="131"/>
      <c r="J304" s="13"/>
      <c r="K304" s="132"/>
      <c r="L304" s="133"/>
      <c r="M304" s="142"/>
      <c r="N304" s="133"/>
      <c r="Q304" s="4"/>
      <c r="R304" s="4"/>
    </row>
    <row r="305" spans="1:18" ht="12.75">
      <c r="A305" s="177" t="s">
        <v>203</v>
      </c>
      <c r="B305" s="20" t="s">
        <v>1110</v>
      </c>
      <c r="C305" s="20" t="s">
        <v>1111</v>
      </c>
      <c r="D305" s="20" t="s">
        <v>1112</v>
      </c>
      <c r="E305" s="127" t="s">
        <v>140</v>
      </c>
      <c r="F305" s="127" t="s">
        <v>140</v>
      </c>
      <c r="G305" s="20" t="s">
        <v>183</v>
      </c>
      <c r="H305" s="22" t="s">
        <v>1113</v>
      </c>
      <c r="I305" s="22">
        <v>0</v>
      </c>
      <c r="J305" s="13">
        <v>0.01</v>
      </c>
      <c r="K305" s="174">
        <v>11855980.604304999</v>
      </c>
      <c r="L305" s="123">
        <v>10966782.058982125</v>
      </c>
      <c r="M305" s="178">
        <v>0</v>
      </c>
      <c r="N305" s="176">
        <v>6570692.3274880499</v>
      </c>
      <c r="Q305" s="4"/>
      <c r="R305" s="4"/>
    </row>
    <row r="306" spans="1:18" ht="12.75">
      <c r="A306" s="177" t="s">
        <v>207</v>
      </c>
      <c r="B306" s="20" t="s">
        <v>1114</v>
      </c>
      <c r="C306" s="20" t="s">
        <v>1111</v>
      </c>
      <c r="D306" s="20" t="s">
        <v>1115</v>
      </c>
      <c r="E306" s="127" t="s">
        <v>140</v>
      </c>
      <c r="F306" s="127" t="s">
        <v>140</v>
      </c>
      <c r="G306" s="20" t="s">
        <v>183</v>
      </c>
      <c r="H306" s="22" t="s">
        <v>1113</v>
      </c>
      <c r="I306" s="22">
        <v>0</v>
      </c>
      <c r="J306" s="13">
        <v>0.01</v>
      </c>
      <c r="K306" s="174">
        <v>6464852.1600862397</v>
      </c>
      <c r="L306" s="123">
        <v>5979988.2480797721</v>
      </c>
      <c r="M306" s="178">
        <v>0</v>
      </c>
      <c r="N306" s="176">
        <v>3864628.4928240399</v>
      </c>
      <c r="Q306" s="4"/>
      <c r="R306" s="4"/>
    </row>
    <row r="307" spans="1:18" ht="12.75">
      <c r="A307" s="177" t="s">
        <v>247</v>
      </c>
      <c r="B307" s="20" t="s">
        <v>1116</v>
      </c>
      <c r="C307" s="20" t="s">
        <v>1111</v>
      </c>
      <c r="D307" s="20" t="s">
        <v>1117</v>
      </c>
      <c r="E307" s="127" t="s">
        <v>140</v>
      </c>
      <c r="F307" s="127" t="s">
        <v>140</v>
      </c>
      <c r="G307" s="20" t="s">
        <v>183</v>
      </c>
      <c r="H307" s="22" t="s">
        <v>1113</v>
      </c>
      <c r="I307" s="22">
        <v>0</v>
      </c>
      <c r="J307" s="13">
        <v>0.01</v>
      </c>
      <c r="K307" s="174">
        <v>7782308.8631260693</v>
      </c>
      <c r="L307" s="123">
        <v>7198635.6983916145</v>
      </c>
      <c r="M307" s="178">
        <v>0</v>
      </c>
      <c r="N307" s="176">
        <v>1951981.8710111</v>
      </c>
      <c r="Q307" s="4"/>
      <c r="R307" s="4"/>
    </row>
    <row r="308" spans="1:18" ht="12.75">
      <c r="A308" s="177" t="s">
        <v>296</v>
      </c>
      <c r="B308" s="20" t="s">
        <v>1118</v>
      </c>
      <c r="C308" s="20" t="s">
        <v>1111</v>
      </c>
      <c r="D308" s="20" t="s">
        <v>1119</v>
      </c>
      <c r="E308" s="127" t="s">
        <v>140</v>
      </c>
      <c r="F308" s="127" t="s">
        <v>140</v>
      </c>
      <c r="G308" s="20" t="s">
        <v>183</v>
      </c>
      <c r="H308" s="22" t="s">
        <v>1113</v>
      </c>
      <c r="I308" s="22">
        <v>0</v>
      </c>
      <c r="J308" s="13">
        <v>0.01</v>
      </c>
      <c r="K308" s="174">
        <v>5603950.1017800905</v>
      </c>
      <c r="L308" s="123">
        <v>5183653.8441465842</v>
      </c>
      <c r="M308" s="178">
        <v>0</v>
      </c>
      <c r="N308" s="176">
        <v>1594709.4822589001</v>
      </c>
      <c r="Q308" s="4"/>
      <c r="R308" s="4"/>
    </row>
    <row r="309" spans="1:18" ht="12.75">
      <c r="A309" s="177" t="s">
        <v>311</v>
      </c>
      <c r="B309" s="20" t="s">
        <v>1120</v>
      </c>
      <c r="C309" s="20" t="s">
        <v>1121</v>
      </c>
      <c r="D309" s="20" t="s">
        <v>1122</v>
      </c>
      <c r="E309" s="127" t="s">
        <v>140</v>
      </c>
      <c r="F309" s="127" t="s">
        <v>140</v>
      </c>
      <c r="G309" s="20" t="s">
        <v>67</v>
      </c>
      <c r="H309" s="22" t="s">
        <v>1123</v>
      </c>
      <c r="I309" s="22">
        <v>0</v>
      </c>
      <c r="J309" s="13">
        <v>0.09</v>
      </c>
      <c r="K309" s="174">
        <v>71285988.069215402</v>
      </c>
      <c r="L309" s="123">
        <v>65939538.964024253</v>
      </c>
      <c r="M309" s="178">
        <v>0</v>
      </c>
      <c r="N309" s="176">
        <v>41107839.4039369</v>
      </c>
      <c r="Q309" s="4"/>
      <c r="R309" s="4"/>
    </row>
    <row r="310" spans="1:18" ht="12.75">
      <c r="A310" s="177" t="s">
        <v>312</v>
      </c>
      <c r="B310" s="20" t="s">
        <v>1124</v>
      </c>
      <c r="C310" s="20" t="s">
        <v>1111</v>
      </c>
      <c r="D310" s="20" t="s">
        <v>1125</v>
      </c>
      <c r="E310" s="127" t="s">
        <v>140</v>
      </c>
      <c r="F310" s="127" t="s">
        <v>140</v>
      </c>
      <c r="G310" s="20" t="s">
        <v>67</v>
      </c>
      <c r="H310" s="22" t="s">
        <v>1113</v>
      </c>
      <c r="I310" s="22">
        <v>0</v>
      </c>
      <c r="J310" s="13">
        <v>0.01</v>
      </c>
      <c r="K310" s="174">
        <v>6666496.3973973803</v>
      </c>
      <c r="L310" s="123">
        <v>6166509.1675925767</v>
      </c>
      <c r="M310" s="178">
        <v>0</v>
      </c>
      <c r="N310" s="176">
        <v>2273804.5449943999</v>
      </c>
      <c r="Q310" s="4"/>
      <c r="R310" s="4"/>
    </row>
    <row r="311" spans="1:18" ht="12.75">
      <c r="A311" s="177" t="s">
        <v>351</v>
      </c>
      <c r="B311" s="20" t="s">
        <v>1126</v>
      </c>
      <c r="C311" s="20" t="s">
        <v>1111</v>
      </c>
      <c r="D311" s="20" t="s">
        <v>1127</v>
      </c>
      <c r="E311" s="127" t="s">
        <v>140</v>
      </c>
      <c r="F311" s="127" t="s">
        <v>140</v>
      </c>
      <c r="G311" s="20" t="s">
        <v>183</v>
      </c>
      <c r="H311" s="22" t="s">
        <v>1113</v>
      </c>
      <c r="I311" s="22">
        <v>0</v>
      </c>
      <c r="J311" s="13">
        <v>0.01</v>
      </c>
      <c r="K311" s="174">
        <v>10278746.4888652</v>
      </c>
      <c r="L311" s="123">
        <v>9507840.502200311</v>
      </c>
      <c r="M311" s="178">
        <v>0</v>
      </c>
      <c r="N311" s="176">
        <v>5547996.8664947199</v>
      </c>
      <c r="Q311" s="4"/>
      <c r="R311" s="4"/>
    </row>
    <row r="312" spans="1:18" ht="12.75">
      <c r="A312" s="177" t="s">
        <v>551</v>
      </c>
      <c r="B312" s="20" t="s">
        <v>1128</v>
      </c>
      <c r="C312" s="20" t="s">
        <v>1111</v>
      </c>
      <c r="D312" s="20" t="s">
        <v>1129</v>
      </c>
      <c r="E312" s="127" t="s">
        <v>140</v>
      </c>
      <c r="F312" s="127" t="s">
        <v>140</v>
      </c>
      <c r="G312" s="20" t="s">
        <v>183</v>
      </c>
      <c r="H312" s="22" t="s">
        <v>1113</v>
      </c>
      <c r="I312" s="22">
        <v>0</v>
      </c>
      <c r="J312" s="13">
        <v>0.01</v>
      </c>
      <c r="K312" s="174">
        <v>10170970.422919799</v>
      </c>
      <c r="L312" s="123">
        <v>9408147.6412008144</v>
      </c>
      <c r="M312" s="178">
        <v>0</v>
      </c>
      <c r="N312" s="176">
        <v>8114310.3459843397</v>
      </c>
      <c r="Q312" s="4"/>
      <c r="R312" s="4"/>
    </row>
    <row r="313" spans="1:18" ht="12.75">
      <c r="A313" s="177" t="s">
        <v>391</v>
      </c>
      <c r="B313" s="20" t="s">
        <v>1130</v>
      </c>
      <c r="C313" s="20" t="s">
        <v>1131</v>
      </c>
      <c r="D313" s="20" t="s">
        <v>1132</v>
      </c>
      <c r="E313" s="127" t="s">
        <v>140</v>
      </c>
      <c r="F313" s="127" t="s">
        <v>140</v>
      </c>
      <c r="G313" s="20" t="s">
        <v>183</v>
      </c>
      <c r="H313" s="22" t="s">
        <v>1113</v>
      </c>
      <c r="I313" s="22">
        <v>0</v>
      </c>
      <c r="J313" s="13">
        <v>0.01</v>
      </c>
      <c r="K313" s="174">
        <v>6093449.0493642204</v>
      </c>
      <c r="L313" s="123">
        <v>5636440.3706619041</v>
      </c>
      <c r="M313" s="178">
        <v>0</v>
      </c>
      <c r="N313" s="176">
        <v>4079142.2900082697</v>
      </c>
      <c r="Q313" s="4"/>
      <c r="R313" s="4"/>
    </row>
    <row r="314" spans="1:18" ht="12.75">
      <c r="A314" s="177" t="s">
        <v>145</v>
      </c>
      <c r="B314" s="20" t="s">
        <v>1133</v>
      </c>
      <c r="C314" s="20" t="s">
        <v>1121</v>
      </c>
      <c r="D314" s="20" t="s">
        <v>1134</v>
      </c>
      <c r="E314" s="127" t="s">
        <v>140</v>
      </c>
      <c r="F314" s="127" t="s">
        <v>140</v>
      </c>
      <c r="G314" s="20" t="s">
        <v>147</v>
      </c>
      <c r="H314" s="22" t="s">
        <v>1123</v>
      </c>
      <c r="I314" s="22">
        <v>0</v>
      </c>
      <c r="J314" s="13">
        <v>0.09</v>
      </c>
      <c r="K314" s="174">
        <v>121773775.981252</v>
      </c>
      <c r="L314" s="123">
        <v>112640742.7826581</v>
      </c>
      <c r="M314" s="178">
        <v>0</v>
      </c>
      <c r="N314" s="176">
        <v>101908989.108787</v>
      </c>
      <c r="Q314" s="4"/>
      <c r="R314" s="4"/>
    </row>
    <row r="315" spans="1:18" ht="12.75">
      <c r="A315" s="177" t="s">
        <v>146</v>
      </c>
      <c r="B315" s="20" t="s">
        <v>1135</v>
      </c>
      <c r="C315" s="20" t="s">
        <v>1111</v>
      </c>
      <c r="D315" s="20" t="s">
        <v>1136</v>
      </c>
      <c r="E315" s="127" t="s">
        <v>140</v>
      </c>
      <c r="F315" s="127" t="s">
        <v>140</v>
      </c>
      <c r="G315" s="20" t="s">
        <v>147</v>
      </c>
      <c r="H315" s="22" t="s">
        <v>1113</v>
      </c>
      <c r="I315" s="22">
        <v>0</v>
      </c>
      <c r="J315" s="13">
        <v>0.01</v>
      </c>
      <c r="K315" s="174">
        <v>9702456.8545590602</v>
      </c>
      <c r="L315" s="123">
        <v>8974772.5904671308</v>
      </c>
      <c r="M315" s="178">
        <v>0</v>
      </c>
      <c r="N315" s="176">
        <v>6618234.9022908201</v>
      </c>
      <c r="Q315" s="4"/>
      <c r="R315" s="4"/>
    </row>
    <row r="316" spans="1:18" ht="12.75">
      <c r="A316" s="177" t="s">
        <v>433</v>
      </c>
      <c r="B316" s="20" t="s">
        <v>1137</v>
      </c>
      <c r="C316" s="20" t="s">
        <v>1121</v>
      </c>
      <c r="D316" s="20" t="s">
        <v>1138</v>
      </c>
      <c r="E316" s="127" t="s">
        <v>140</v>
      </c>
      <c r="F316" s="127" t="s">
        <v>140</v>
      </c>
      <c r="G316" s="20" t="s">
        <v>435</v>
      </c>
      <c r="H316" s="22" t="s">
        <v>1123</v>
      </c>
      <c r="I316" s="22">
        <v>0</v>
      </c>
      <c r="J316" s="13">
        <v>0.09</v>
      </c>
      <c r="K316" s="174">
        <v>110345193.23444</v>
      </c>
      <c r="L316" s="123">
        <v>102069303.74185701</v>
      </c>
      <c r="M316" s="178">
        <v>0</v>
      </c>
      <c r="N316" s="176">
        <v>86460780.197870299</v>
      </c>
      <c r="Q316" s="4"/>
      <c r="R316" s="4"/>
    </row>
    <row r="317" spans="1:18" ht="12.75">
      <c r="A317" s="177" t="s">
        <v>434</v>
      </c>
      <c r="B317" s="20" t="s">
        <v>1139</v>
      </c>
      <c r="C317" s="20" t="s">
        <v>1111</v>
      </c>
      <c r="D317" s="20" t="s">
        <v>1140</v>
      </c>
      <c r="E317" s="127" t="s">
        <v>140</v>
      </c>
      <c r="F317" s="127" t="s">
        <v>140</v>
      </c>
      <c r="G317" s="20" t="s">
        <v>183</v>
      </c>
      <c r="H317" s="22" t="s">
        <v>1113</v>
      </c>
      <c r="I317" s="22">
        <v>0</v>
      </c>
      <c r="J317" s="13">
        <v>0.01</v>
      </c>
      <c r="K317" s="174">
        <v>17162913.724012502</v>
      </c>
      <c r="L317" s="123">
        <v>15875695.194711564</v>
      </c>
      <c r="M317" s="178">
        <v>0</v>
      </c>
      <c r="N317" s="176">
        <v>11306977.317916801</v>
      </c>
      <c r="Q317" s="4"/>
      <c r="R317" s="4"/>
    </row>
    <row r="318" spans="1:18" ht="12.75">
      <c r="A318" s="177" t="s">
        <v>243</v>
      </c>
      <c r="B318" s="20" t="s">
        <v>1141</v>
      </c>
      <c r="C318" s="20" t="s">
        <v>1111</v>
      </c>
      <c r="D318" s="20" t="s">
        <v>1142</v>
      </c>
      <c r="E318" s="127" t="s">
        <v>140</v>
      </c>
      <c r="F318" s="127" t="s">
        <v>140</v>
      </c>
      <c r="G318" s="20" t="s">
        <v>183</v>
      </c>
      <c r="H318" s="22" t="s">
        <v>1113</v>
      </c>
      <c r="I318" s="22">
        <v>0</v>
      </c>
      <c r="J318" s="13">
        <v>0.01</v>
      </c>
      <c r="K318" s="174">
        <v>11313492.1106176</v>
      </c>
      <c r="L318" s="123">
        <v>10464980.202321282</v>
      </c>
      <c r="M318" s="178">
        <v>0</v>
      </c>
      <c r="N318" s="176">
        <v>5557989.5523229996</v>
      </c>
      <c r="Q318" s="4"/>
      <c r="R318" s="4"/>
    </row>
    <row r="319" spans="1:18" ht="12.75">
      <c r="A319" s="177" t="s">
        <v>399</v>
      </c>
      <c r="B319" s="20" t="s">
        <v>1143</v>
      </c>
      <c r="C319" s="20" t="s">
        <v>1111</v>
      </c>
      <c r="D319" s="20" t="s">
        <v>1144</v>
      </c>
      <c r="E319" s="127" t="s">
        <v>140</v>
      </c>
      <c r="F319" s="127" t="s">
        <v>140</v>
      </c>
      <c r="G319" s="20" t="s">
        <v>183</v>
      </c>
      <c r="H319" s="22" t="s">
        <v>1113</v>
      </c>
      <c r="I319" s="22">
        <v>0</v>
      </c>
      <c r="J319" s="13">
        <v>0.01</v>
      </c>
      <c r="K319" s="174">
        <v>7697480.7041279795</v>
      </c>
      <c r="L319" s="123">
        <v>7120169.6513183815</v>
      </c>
      <c r="M319" s="178">
        <v>0</v>
      </c>
      <c r="N319" s="176">
        <v>6166679.7174424604</v>
      </c>
      <c r="Q319" s="4"/>
      <c r="R319" s="4"/>
    </row>
    <row r="320" spans="1:18" ht="12.75">
      <c r="A320" s="177" t="s">
        <v>458</v>
      </c>
      <c r="B320" s="20" t="s">
        <v>1145</v>
      </c>
      <c r="C320" s="20" t="s">
        <v>1121</v>
      </c>
      <c r="D320" s="20" t="s">
        <v>1146</v>
      </c>
      <c r="E320" s="127" t="s">
        <v>140</v>
      </c>
      <c r="F320" s="127" t="s">
        <v>140</v>
      </c>
      <c r="G320" s="20" t="s">
        <v>459</v>
      </c>
      <c r="H320" s="22" t="s">
        <v>1123</v>
      </c>
      <c r="I320" s="22">
        <v>0</v>
      </c>
      <c r="J320" s="13">
        <v>0.09</v>
      </c>
      <c r="K320" s="174">
        <v>80695693.117892012</v>
      </c>
      <c r="L320" s="123">
        <v>74643516.134050116</v>
      </c>
      <c r="M320" s="178">
        <v>0</v>
      </c>
      <c r="N320" s="176">
        <v>67258320.164908305</v>
      </c>
      <c r="Q320" s="4"/>
      <c r="R320" s="4"/>
    </row>
    <row r="321" spans="1:18" ht="12.75">
      <c r="A321" s="177" t="s">
        <v>270</v>
      </c>
      <c r="B321" s="20" t="s">
        <v>1147</v>
      </c>
      <c r="C321" s="20" t="s">
        <v>1111</v>
      </c>
      <c r="D321" s="20" t="s">
        <v>1148</v>
      </c>
      <c r="E321" s="127" t="s">
        <v>140</v>
      </c>
      <c r="F321" s="127" t="s">
        <v>140</v>
      </c>
      <c r="G321" s="20" t="s">
        <v>459</v>
      </c>
      <c r="H321" s="22" t="s">
        <v>1113</v>
      </c>
      <c r="I321" s="22">
        <v>0</v>
      </c>
      <c r="J321" s="13">
        <v>0.01</v>
      </c>
      <c r="K321" s="174">
        <v>8370539.2105039796</v>
      </c>
      <c r="L321" s="123">
        <v>7742748.7697161818</v>
      </c>
      <c r="M321" s="178">
        <v>0</v>
      </c>
      <c r="N321" s="176">
        <v>5606556.1312993998</v>
      </c>
      <c r="Q321" s="4"/>
      <c r="R321" s="4"/>
    </row>
    <row r="322" spans="1:18" ht="12.75">
      <c r="A322" s="177" t="s">
        <v>187</v>
      </c>
      <c r="B322" s="20" t="s">
        <v>1149</v>
      </c>
      <c r="C322" s="20" t="s">
        <v>1121</v>
      </c>
      <c r="D322" s="20" t="s">
        <v>1150</v>
      </c>
      <c r="E322" s="127" t="s">
        <v>140</v>
      </c>
      <c r="F322" s="127" t="s">
        <v>140</v>
      </c>
      <c r="G322" s="20" t="s">
        <v>189</v>
      </c>
      <c r="H322" s="22" t="s">
        <v>1123</v>
      </c>
      <c r="I322" s="22">
        <v>0</v>
      </c>
      <c r="J322" s="13">
        <v>0.09</v>
      </c>
      <c r="K322" s="174">
        <v>191270980.705661</v>
      </c>
      <c r="L322" s="123">
        <v>176925657.15273643</v>
      </c>
      <c r="M322" s="178">
        <v>0</v>
      </c>
      <c r="N322" s="176">
        <v>141237496.81169599</v>
      </c>
      <c r="Q322" s="4"/>
      <c r="R322" s="4"/>
    </row>
    <row r="323" spans="1:18" ht="12.75">
      <c r="A323" s="177" t="s">
        <v>188</v>
      </c>
      <c r="B323" s="20" t="s">
        <v>1151</v>
      </c>
      <c r="C323" s="20" t="s">
        <v>1111</v>
      </c>
      <c r="D323" s="20" t="s">
        <v>1152</v>
      </c>
      <c r="E323" s="127" t="s">
        <v>140</v>
      </c>
      <c r="F323" s="127" t="s">
        <v>140</v>
      </c>
      <c r="G323" s="20" t="s">
        <v>189</v>
      </c>
      <c r="H323" s="22" t="s">
        <v>1113</v>
      </c>
      <c r="I323" s="22">
        <v>0</v>
      </c>
      <c r="J323" s="13">
        <v>0.01</v>
      </c>
      <c r="K323" s="174">
        <v>17920505.1830015</v>
      </c>
      <c r="L323" s="123">
        <v>16576467.294276388</v>
      </c>
      <c r="M323" s="178">
        <v>0</v>
      </c>
      <c r="N323" s="176">
        <v>10553155.134666201</v>
      </c>
      <c r="Q323" s="4"/>
      <c r="R323" s="4"/>
    </row>
    <row r="324" spans="1:18" ht="12.75">
      <c r="A324" s="177" t="s">
        <v>341</v>
      </c>
      <c r="B324" s="20" t="s">
        <v>1153</v>
      </c>
      <c r="C324" s="20" t="s">
        <v>1154</v>
      </c>
      <c r="D324" s="20" t="s">
        <v>1155</v>
      </c>
      <c r="E324" s="127" t="s">
        <v>140</v>
      </c>
      <c r="F324" s="127" t="s">
        <v>140</v>
      </c>
      <c r="G324" s="20" t="s">
        <v>342</v>
      </c>
      <c r="H324" s="22" t="s">
        <v>1123</v>
      </c>
      <c r="I324" s="22">
        <v>0</v>
      </c>
      <c r="J324" s="13">
        <v>0.1</v>
      </c>
      <c r="K324" s="174">
        <v>81942379.805025294</v>
      </c>
      <c r="L324" s="123">
        <v>75796701.3196484</v>
      </c>
      <c r="M324" s="178">
        <v>0</v>
      </c>
      <c r="N324" s="176">
        <v>57002681.585333101</v>
      </c>
      <c r="Q324" s="4"/>
      <c r="R324" s="4"/>
    </row>
    <row r="325" spans="1:18" ht="12.75">
      <c r="A325" s="177" t="s">
        <v>172</v>
      </c>
      <c r="B325" s="20" t="s">
        <v>1156</v>
      </c>
      <c r="C325" s="20" t="s">
        <v>1157</v>
      </c>
      <c r="D325" s="20" t="s">
        <v>1158</v>
      </c>
      <c r="E325" s="127" t="s">
        <v>140</v>
      </c>
      <c r="F325" s="127" t="s">
        <v>140</v>
      </c>
      <c r="G325" s="20" t="s">
        <v>183</v>
      </c>
      <c r="H325" s="22" t="s">
        <v>1123</v>
      </c>
      <c r="I325" s="22">
        <v>0</v>
      </c>
      <c r="J325" s="13">
        <v>0.2</v>
      </c>
      <c r="K325" s="174">
        <v>1181845905.56004</v>
      </c>
      <c r="L325" s="123">
        <v>1093207462.6430371</v>
      </c>
      <c r="M325" s="178">
        <v>0.32510537369083098</v>
      </c>
      <c r="N325" s="176">
        <v>-569310289.03475606</v>
      </c>
      <c r="Q325" s="4"/>
      <c r="R325" s="4"/>
    </row>
    <row r="326" spans="1:18" ht="12.75">
      <c r="A326" s="177" t="s">
        <v>193</v>
      </c>
      <c r="B326" s="20" t="s">
        <v>1159</v>
      </c>
      <c r="C326" s="20" t="s">
        <v>1121</v>
      </c>
      <c r="D326" s="20" t="s">
        <v>1160</v>
      </c>
      <c r="E326" s="127" t="s">
        <v>140</v>
      </c>
      <c r="F326" s="127" t="s">
        <v>140</v>
      </c>
      <c r="G326" s="20" t="s">
        <v>183</v>
      </c>
      <c r="H326" s="22" t="s">
        <v>1123</v>
      </c>
      <c r="I326" s="22">
        <v>0</v>
      </c>
      <c r="J326" s="13">
        <v>0.09</v>
      </c>
      <c r="K326" s="174">
        <v>130535909.89739498</v>
      </c>
      <c r="L326" s="123">
        <v>120745716.65509036</v>
      </c>
      <c r="M326" s="178">
        <v>0</v>
      </c>
      <c r="N326" s="176">
        <v>76953882.186454907</v>
      </c>
      <c r="Q326" s="4"/>
      <c r="R326" s="4"/>
    </row>
    <row r="327" spans="1:18" ht="12.75">
      <c r="A327" s="177" t="s">
        <v>194</v>
      </c>
      <c r="B327" s="20" t="s">
        <v>1161</v>
      </c>
      <c r="C327" s="20" t="s">
        <v>1131</v>
      </c>
      <c r="D327" s="20" t="s">
        <v>1162</v>
      </c>
      <c r="E327" s="127" t="s">
        <v>140</v>
      </c>
      <c r="F327" s="127" t="s">
        <v>140</v>
      </c>
      <c r="G327" s="20" t="s">
        <v>183</v>
      </c>
      <c r="H327" s="22" t="s">
        <v>1113</v>
      </c>
      <c r="I327" s="22">
        <v>0</v>
      </c>
      <c r="J327" s="13">
        <v>0.01</v>
      </c>
      <c r="K327" s="174">
        <v>17822086.479805</v>
      </c>
      <c r="L327" s="123">
        <v>16485429.993819626</v>
      </c>
      <c r="M327" s="178">
        <v>0</v>
      </c>
      <c r="N327" s="176">
        <v>9408884.1284900904</v>
      </c>
      <c r="Q327" s="4"/>
      <c r="R327" s="4"/>
    </row>
    <row r="328" spans="1:18" ht="12.75">
      <c r="A328" s="177" t="s">
        <v>284</v>
      </c>
      <c r="B328" s="20" t="s">
        <v>1163</v>
      </c>
      <c r="C328" s="20" t="s">
        <v>1111</v>
      </c>
      <c r="D328" s="20" t="s">
        <v>1164</v>
      </c>
      <c r="E328" s="127" t="s">
        <v>140</v>
      </c>
      <c r="F328" s="127" t="s">
        <v>140</v>
      </c>
      <c r="G328" s="20" t="s">
        <v>285</v>
      </c>
      <c r="H328" s="22" t="s">
        <v>1113</v>
      </c>
      <c r="I328" s="22">
        <v>0</v>
      </c>
      <c r="J328" s="13">
        <v>0.01</v>
      </c>
      <c r="K328" s="174">
        <v>6140814.7972975001</v>
      </c>
      <c r="L328" s="123">
        <v>5680253.6875001881</v>
      </c>
      <c r="M328" s="178">
        <v>0</v>
      </c>
      <c r="N328" s="176">
        <v>3537922.7742589698</v>
      </c>
      <c r="Q328" s="4"/>
      <c r="R328" s="4"/>
    </row>
    <row r="329" spans="1:18" ht="12.75">
      <c r="A329" s="177" t="s">
        <v>289</v>
      </c>
      <c r="B329" s="20" t="s">
        <v>1165</v>
      </c>
      <c r="C329" s="20" t="s">
        <v>1154</v>
      </c>
      <c r="D329" s="20" t="s">
        <v>1166</v>
      </c>
      <c r="E329" s="127" t="s">
        <v>140</v>
      </c>
      <c r="F329" s="127" t="s">
        <v>140</v>
      </c>
      <c r="G329" s="20" t="s">
        <v>395</v>
      </c>
      <c r="H329" s="22" t="s">
        <v>1123</v>
      </c>
      <c r="I329" s="22">
        <v>0</v>
      </c>
      <c r="J329" s="13">
        <v>0.1</v>
      </c>
      <c r="K329" s="174">
        <v>135057008.31347999</v>
      </c>
      <c r="L329" s="123">
        <v>124927732.689969</v>
      </c>
      <c r="M329" s="178">
        <v>0</v>
      </c>
      <c r="N329" s="176">
        <v>70845610.454398304</v>
      </c>
      <c r="Q329" s="4"/>
      <c r="R329" s="4"/>
    </row>
    <row r="330" spans="1:18" ht="12.75">
      <c r="A330" s="177" t="s">
        <v>448</v>
      </c>
      <c r="B330" s="20" t="s">
        <v>1167</v>
      </c>
      <c r="C330" s="20" t="s">
        <v>1111</v>
      </c>
      <c r="D330" s="20" t="s">
        <v>1168</v>
      </c>
      <c r="E330" s="127" t="s">
        <v>140</v>
      </c>
      <c r="F330" s="127" t="s">
        <v>140</v>
      </c>
      <c r="G330" s="20" t="s">
        <v>183</v>
      </c>
      <c r="H330" s="22" t="s">
        <v>1113</v>
      </c>
      <c r="I330" s="22">
        <v>0</v>
      </c>
      <c r="J330" s="13">
        <v>0.01</v>
      </c>
      <c r="K330" s="174">
        <v>13875348.6012976</v>
      </c>
      <c r="L330" s="123">
        <v>12834697.456200281</v>
      </c>
      <c r="M330" s="178">
        <v>0</v>
      </c>
      <c r="N330" s="176">
        <v>10628801.3189795</v>
      </c>
      <c r="Q330" s="4"/>
      <c r="R330" s="4"/>
    </row>
    <row r="331" spans="1:18" ht="12.75">
      <c r="A331" s="177" t="s">
        <v>160</v>
      </c>
      <c r="B331" s="20" t="s">
        <v>1169</v>
      </c>
      <c r="C331" s="20" t="s">
        <v>1121</v>
      </c>
      <c r="D331" s="20" t="s">
        <v>1170</v>
      </c>
      <c r="E331" s="127" t="s">
        <v>140</v>
      </c>
      <c r="F331" s="127" t="s">
        <v>140</v>
      </c>
      <c r="G331" s="20" t="s">
        <v>162</v>
      </c>
      <c r="H331" s="22" t="s">
        <v>1123</v>
      </c>
      <c r="I331" s="22">
        <v>0</v>
      </c>
      <c r="J331" s="13">
        <v>0.09</v>
      </c>
      <c r="K331" s="174">
        <v>203948406.57041898</v>
      </c>
      <c r="L331" s="123">
        <v>188652276.07763758</v>
      </c>
      <c r="M331" s="178">
        <v>0</v>
      </c>
      <c r="N331" s="176">
        <v>147382515.48795798</v>
      </c>
      <c r="Q331" s="4"/>
      <c r="R331" s="4"/>
    </row>
    <row r="332" spans="1:18" ht="12.75">
      <c r="A332" s="177" t="s">
        <v>161</v>
      </c>
      <c r="B332" s="20" t="s">
        <v>1171</v>
      </c>
      <c r="C332" s="20" t="s">
        <v>1111</v>
      </c>
      <c r="D332" s="20" t="s">
        <v>1172</v>
      </c>
      <c r="E332" s="127" t="s">
        <v>140</v>
      </c>
      <c r="F332" s="127" t="s">
        <v>140</v>
      </c>
      <c r="G332" s="20" t="s">
        <v>162</v>
      </c>
      <c r="H332" s="22" t="s">
        <v>1113</v>
      </c>
      <c r="I332" s="22">
        <v>0</v>
      </c>
      <c r="J332" s="13">
        <v>0.01</v>
      </c>
      <c r="K332" s="174">
        <v>16179485.5241911</v>
      </c>
      <c r="L332" s="123">
        <v>14966024.109876769</v>
      </c>
      <c r="M332" s="178">
        <v>0</v>
      </c>
      <c r="N332" s="176">
        <v>8892051.0946957394</v>
      </c>
      <c r="Q332" s="4"/>
      <c r="R332" s="4"/>
    </row>
    <row r="333" spans="1:18" ht="12.75">
      <c r="A333" s="177" t="s">
        <v>300</v>
      </c>
      <c r="B333" s="20" t="s">
        <v>1173</v>
      </c>
      <c r="C333" s="20" t="s">
        <v>1121</v>
      </c>
      <c r="D333" s="20" t="s">
        <v>1174</v>
      </c>
      <c r="E333" s="127" t="s">
        <v>140</v>
      </c>
      <c r="F333" s="127" t="s">
        <v>140</v>
      </c>
      <c r="G333" s="20" t="s">
        <v>301</v>
      </c>
      <c r="H333" s="22" t="s">
        <v>1123</v>
      </c>
      <c r="I333" s="22">
        <v>0</v>
      </c>
      <c r="J333" s="13">
        <v>0.09</v>
      </c>
      <c r="K333" s="174">
        <v>204894957.58802202</v>
      </c>
      <c r="L333" s="123">
        <v>189527835.76892039</v>
      </c>
      <c r="M333" s="178">
        <v>0</v>
      </c>
      <c r="N333" s="176">
        <v>169453263.751616</v>
      </c>
      <c r="Q333" s="4"/>
      <c r="R333" s="4"/>
    </row>
    <row r="334" spans="1:18" ht="12.75">
      <c r="A334" s="177" t="s">
        <v>224</v>
      </c>
      <c r="B334" s="20" t="s">
        <v>1175</v>
      </c>
      <c r="C334" s="20" t="s">
        <v>1111</v>
      </c>
      <c r="D334" s="20" t="s">
        <v>1176</v>
      </c>
      <c r="E334" s="127" t="s">
        <v>140</v>
      </c>
      <c r="F334" s="127" t="s">
        <v>140</v>
      </c>
      <c r="G334" s="20" t="s">
        <v>183</v>
      </c>
      <c r="H334" s="22" t="s">
        <v>1113</v>
      </c>
      <c r="I334" s="22">
        <v>0</v>
      </c>
      <c r="J334" s="13">
        <v>0.01</v>
      </c>
      <c r="K334" s="174">
        <v>16945939.0023068</v>
      </c>
      <c r="L334" s="123">
        <v>15674993.577133792</v>
      </c>
      <c r="M334" s="178">
        <v>0</v>
      </c>
      <c r="N334" s="176">
        <v>12080199.138764501</v>
      </c>
      <c r="Q334" s="4"/>
      <c r="R334" s="4"/>
    </row>
    <row r="335" spans="1:18" ht="12.75">
      <c r="A335" s="177" t="s">
        <v>218</v>
      </c>
      <c r="B335" s="20" t="s">
        <v>1177</v>
      </c>
      <c r="C335" s="20" t="s">
        <v>1121</v>
      </c>
      <c r="D335" s="20" t="s">
        <v>1178</v>
      </c>
      <c r="E335" s="127" t="s">
        <v>140</v>
      </c>
      <c r="F335" s="127" t="s">
        <v>140</v>
      </c>
      <c r="G335" s="20" t="s">
        <v>220</v>
      </c>
      <c r="H335" s="22" t="s">
        <v>1123</v>
      </c>
      <c r="I335" s="22">
        <v>0</v>
      </c>
      <c r="J335" s="13">
        <v>0.09</v>
      </c>
      <c r="K335" s="174">
        <v>67366016.625971094</v>
      </c>
      <c r="L335" s="123">
        <v>62313565.379023261</v>
      </c>
      <c r="M335" s="178">
        <v>0</v>
      </c>
      <c r="N335" s="176">
        <v>42382875.450656794</v>
      </c>
      <c r="Q335" s="4"/>
      <c r="R335" s="4"/>
    </row>
    <row r="336" spans="1:18" ht="12.75">
      <c r="A336" s="177" t="s">
        <v>219</v>
      </c>
      <c r="B336" s="20" t="s">
        <v>1179</v>
      </c>
      <c r="C336" s="20" t="s">
        <v>1111</v>
      </c>
      <c r="D336" s="20" t="s">
        <v>1180</v>
      </c>
      <c r="E336" s="127" t="s">
        <v>140</v>
      </c>
      <c r="F336" s="127" t="s">
        <v>140</v>
      </c>
      <c r="G336" s="20" t="s">
        <v>220</v>
      </c>
      <c r="H336" s="22" t="s">
        <v>1113</v>
      </c>
      <c r="I336" s="22">
        <v>0</v>
      </c>
      <c r="J336" s="13">
        <v>0.01</v>
      </c>
      <c r="K336" s="174">
        <v>9782833.9580771606</v>
      </c>
      <c r="L336" s="123">
        <v>9049121.4112213738</v>
      </c>
      <c r="M336" s="178">
        <v>0</v>
      </c>
      <c r="N336" s="176">
        <v>5716822.1425870899</v>
      </c>
      <c r="Q336" s="4"/>
      <c r="R336" s="4"/>
    </row>
    <row r="337" spans="1:18" ht="12.75">
      <c r="A337" s="177" t="s">
        <v>238</v>
      </c>
      <c r="B337" s="20" t="s">
        <v>1181</v>
      </c>
      <c r="C337" s="20" t="s">
        <v>1154</v>
      </c>
      <c r="D337" s="20" t="s">
        <v>1182</v>
      </c>
      <c r="E337" s="127" t="s">
        <v>140</v>
      </c>
      <c r="F337" s="127" t="s">
        <v>140</v>
      </c>
      <c r="G337" s="20" t="s">
        <v>239</v>
      </c>
      <c r="H337" s="22" t="s">
        <v>1123</v>
      </c>
      <c r="I337" s="22">
        <v>0</v>
      </c>
      <c r="J337" s="13">
        <v>0.1</v>
      </c>
      <c r="K337" s="174">
        <v>120334427.421027</v>
      </c>
      <c r="L337" s="123">
        <v>111309345.36444998</v>
      </c>
      <c r="M337" s="178">
        <v>0</v>
      </c>
      <c r="N337" s="176">
        <v>98951325.287814498</v>
      </c>
      <c r="Q337" s="4"/>
      <c r="R337" s="4"/>
    </row>
    <row r="338" spans="1:18" ht="12.75">
      <c r="A338" s="177" t="s">
        <v>618</v>
      </c>
      <c r="B338" s="20" t="s">
        <v>1183</v>
      </c>
      <c r="C338" s="20" t="s">
        <v>1131</v>
      </c>
      <c r="D338" s="20" t="s">
        <v>1184</v>
      </c>
      <c r="E338" s="127" t="s">
        <v>140</v>
      </c>
      <c r="F338" s="127" t="s">
        <v>140</v>
      </c>
      <c r="G338" s="20" t="s">
        <v>183</v>
      </c>
      <c r="H338" s="22" t="s">
        <v>1113</v>
      </c>
      <c r="I338" s="22">
        <v>0</v>
      </c>
      <c r="J338" s="13">
        <v>0.01</v>
      </c>
      <c r="K338" s="174">
        <v>21840994.000246599</v>
      </c>
      <c r="L338" s="123">
        <v>20202919.450228106</v>
      </c>
      <c r="M338" s="178">
        <v>0</v>
      </c>
      <c r="N338" s="176">
        <v>17203021.310130902</v>
      </c>
      <c r="Q338" s="4"/>
      <c r="R338" s="4"/>
    </row>
    <row r="339" spans="1:18" ht="12.75">
      <c r="A339" s="177" t="s">
        <v>259</v>
      </c>
      <c r="B339" s="20" t="s">
        <v>1185</v>
      </c>
      <c r="C339" s="20" t="s">
        <v>1154</v>
      </c>
      <c r="D339" s="20" t="s">
        <v>1186</v>
      </c>
      <c r="E339" s="127" t="s">
        <v>140</v>
      </c>
      <c r="F339" s="127" t="s">
        <v>140</v>
      </c>
      <c r="G339" s="20" t="s">
        <v>260</v>
      </c>
      <c r="H339" s="22" t="s">
        <v>1123</v>
      </c>
      <c r="I339" s="22">
        <v>0</v>
      </c>
      <c r="J339" s="13">
        <v>0.1</v>
      </c>
      <c r="K339" s="174">
        <v>167258015.59899598</v>
      </c>
      <c r="L339" s="123">
        <v>154713664.42907128</v>
      </c>
      <c r="M339" s="178">
        <v>0</v>
      </c>
      <c r="N339" s="176">
        <v>138369478.99811801</v>
      </c>
      <c r="Q339" s="4"/>
      <c r="R339" s="4"/>
    </row>
    <row r="340" spans="1:18" ht="12.75">
      <c r="A340" s="177" t="s">
        <v>730</v>
      </c>
      <c r="B340" s="20" t="s">
        <v>1187</v>
      </c>
      <c r="C340" s="20" t="s">
        <v>1131</v>
      </c>
      <c r="D340" s="20" t="s">
        <v>1188</v>
      </c>
      <c r="E340" s="127" t="s">
        <v>140</v>
      </c>
      <c r="F340" s="127" t="s">
        <v>140</v>
      </c>
      <c r="G340" s="20" t="s">
        <v>183</v>
      </c>
      <c r="H340" s="22" t="s">
        <v>1113</v>
      </c>
      <c r="I340" s="22">
        <v>0</v>
      </c>
      <c r="J340" s="13">
        <v>0.01</v>
      </c>
      <c r="K340" s="174">
        <v>5887030.1088392902</v>
      </c>
      <c r="L340" s="123">
        <v>5445502.8506763438</v>
      </c>
      <c r="M340" s="178">
        <v>0</v>
      </c>
      <c r="N340" s="176">
        <v>2665416.12287295</v>
      </c>
      <c r="Q340" s="4"/>
      <c r="R340" s="4"/>
    </row>
    <row r="341" spans="1:18" ht="12.75">
      <c r="A341" s="177" t="s">
        <v>154</v>
      </c>
      <c r="B341" s="20" t="s">
        <v>1189</v>
      </c>
      <c r="C341" s="20" t="s">
        <v>1121</v>
      </c>
      <c r="D341" s="20" t="s">
        <v>1190</v>
      </c>
      <c r="E341" s="127" t="s">
        <v>140</v>
      </c>
      <c r="F341" s="127" t="s">
        <v>140</v>
      </c>
      <c r="G341" s="20" t="s">
        <v>156</v>
      </c>
      <c r="H341" s="22" t="s">
        <v>1123</v>
      </c>
      <c r="I341" s="22">
        <v>0</v>
      </c>
      <c r="J341" s="13">
        <v>0.09</v>
      </c>
      <c r="K341" s="174">
        <v>117985931.63528599</v>
      </c>
      <c r="L341" s="123">
        <v>109136986.76263954</v>
      </c>
      <c r="M341" s="178">
        <v>0</v>
      </c>
      <c r="N341" s="176">
        <v>96387368.913156807</v>
      </c>
      <c r="Q341" s="4"/>
      <c r="R341" s="4"/>
    </row>
    <row r="342" spans="1:18" ht="12.75">
      <c r="A342" s="177" t="s">
        <v>155</v>
      </c>
      <c r="B342" s="20" t="s">
        <v>1191</v>
      </c>
      <c r="C342" s="20" t="s">
        <v>1111</v>
      </c>
      <c r="D342" s="20" t="s">
        <v>1192</v>
      </c>
      <c r="E342" s="127" t="s">
        <v>140</v>
      </c>
      <c r="F342" s="127" t="s">
        <v>140</v>
      </c>
      <c r="G342" s="20" t="s">
        <v>183</v>
      </c>
      <c r="H342" s="22" t="s">
        <v>1113</v>
      </c>
      <c r="I342" s="22">
        <v>0</v>
      </c>
      <c r="J342" s="13">
        <v>0.01</v>
      </c>
      <c r="K342" s="174">
        <v>11762967.4879176</v>
      </c>
      <c r="L342" s="123">
        <v>10880744.926323781</v>
      </c>
      <c r="M342" s="178">
        <v>0</v>
      </c>
      <c r="N342" s="176">
        <v>7987986.2241936</v>
      </c>
      <c r="Q342" s="4"/>
      <c r="R342" s="4"/>
    </row>
    <row r="343" spans="1:18" ht="12.75">
      <c r="A343" s="177" t="s">
        <v>346</v>
      </c>
      <c r="B343" s="20" t="s">
        <v>1193</v>
      </c>
      <c r="C343" s="20" t="s">
        <v>1154</v>
      </c>
      <c r="D343" s="20" t="s">
        <v>1194</v>
      </c>
      <c r="E343" s="127" t="s">
        <v>140</v>
      </c>
      <c r="F343" s="127" t="s">
        <v>140</v>
      </c>
      <c r="G343" s="20" t="s">
        <v>347</v>
      </c>
      <c r="H343" s="22" t="s">
        <v>1123</v>
      </c>
      <c r="I343" s="22">
        <v>0</v>
      </c>
      <c r="J343" s="13">
        <v>0.1</v>
      </c>
      <c r="K343" s="174">
        <v>78389811.164560899</v>
      </c>
      <c r="L343" s="123">
        <v>72510575.327218831</v>
      </c>
      <c r="M343" s="178">
        <v>0</v>
      </c>
      <c r="N343" s="176">
        <v>42127884.683941096</v>
      </c>
      <c r="Q343" s="4"/>
      <c r="R343" s="4"/>
    </row>
    <row r="344" spans="1:18" ht="12.75">
      <c r="A344" s="177" t="s">
        <v>854</v>
      </c>
      <c r="B344" s="20" t="s">
        <v>1195</v>
      </c>
      <c r="C344" s="20" t="s">
        <v>1111</v>
      </c>
      <c r="D344" s="20" t="s">
        <v>1196</v>
      </c>
      <c r="E344" s="127" t="s">
        <v>140</v>
      </c>
      <c r="F344" s="127" t="s">
        <v>140</v>
      </c>
      <c r="G344" s="20" t="s">
        <v>183</v>
      </c>
      <c r="H344" s="22" t="s">
        <v>1113</v>
      </c>
      <c r="I344" s="22">
        <v>0</v>
      </c>
      <c r="J344" s="13">
        <v>0.01</v>
      </c>
      <c r="K344" s="174">
        <v>4236247.6258532703</v>
      </c>
      <c r="L344" s="123">
        <v>3918529.053914275</v>
      </c>
      <c r="M344" s="178">
        <v>0</v>
      </c>
      <c r="N344" s="176">
        <v>2580509.9689868698</v>
      </c>
      <c r="Q344" s="4"/>
      <c r="R344" s="4"/>
    </row>
    <row r="345" spans="1:18" ht="12.75">
      <c r="A345" s="177" t="s">
        <v>182</v>
      </c>
      <c r="B345" s="20" t="s">
        <v>1197</v>
      </c>
      <c r="C345" s="20" t="s">
        <v>1131</v>
      </c>
      <c r="D345" s="20" t="s">
        <v>1198</v>
      </c>
      <c r="E345" s="127" t="s">
        <v>140</v>
      </c>
      <c r="F345" s="127" t="s">
        <v>140</v>
      </c>
      <c r="G345" s="20" t="s">
        <v>183</v>
      </c>
      <c r="H345" s="22" t="s">
        <v>1113</v>
      </c>
      <c r="I345" s="22">
        <v>0</v>
      </c>
      <c r="J345" s="13">
        <v>0.01</v>
      </c>
      <c r="K345" s="174">
        <v>16996825.746090099</v>
      </c>
      <c r="L345" s="123">
        <v>15722063.815133343</v>
      </c>
      <c r="M345" s="178">
        <v>0</v>
      </c>
      <c r="N345" s="176">
        <v>12601788.123915799</v>
      </c>
      <c r="Q345" s="4"/>
      <c r="R345" s="4"/>
    </row>
    <row r="346" spans="1:18" ht="12.75">
      <c r="A346" s="177" t="s">
        <v>320</v>
      </c>
      <c r="B346" s="20" t="s">
        <v>1199</v>
      </c>
      <c r="C346" s="20" t="s">
        <v>1121</v>
      </c>
      <c r="D346" s="20" t="s">
        <v>1200</v>
      </c>
      <c r="E346" s="127" t="s">
        <v>140</v>
      </c>
      <c r="F346" s="127" t="s">
        <v>140</v>
      </c>
      <c r="G346" s="20" t="s">
        <v>322</v>
      </c>
      <c r="H346" s="22" t="s">
        <v>1123</v>
      </c>
      <c r="I346" s="22">
        <v>0</v>
      </c>
      <c r="J346" s="13">
        <v>0.09</v>
      </c>
      <c r="K346" s="174">
        <v>109722730.66565301</v>
      </c>
      <c r="L346" s="123">
        <v>101493525.86572903</v>
      </c>
      <c r="M346" s="178">
        <v>0</v>
      </c>
      <c r="N346" s="176">
        <v>82325895.591676295</v>
      </c>
      <c r="Q346" s="4"/>
      <c r="R346" s="4"/>
    </row>
    <row r="347" spans="1:18" ht="12.75">
      <c r="A347" s="177" t="s">
        <v>321</v>
      </c>
      <c r="B347" s="20" t="s">
        <v>1201</v>
      </c>
      <c r="C347" s="20" t="s">
        <v>1131</v>
      </c>
      <c r="D347" s="20" t="s">
        <v>1202</v>
      </c>
      <c r="E347" s="127" t="s">
        <v>140</v>
      </c>
      <c r="F347" s="127" t="s">
        <v>140</v>
      </c>
      <c r="G347" s="20" t="s">
        <v>322</v>
      </c>
      <c r="H347" s="22" t="s">
        <v>1113</v>
      </c>
      <c r="I347" s="22">
        <v>0</v>
      </c>
      <c r="J347" s="13">
        <v>0.01</v>
      </c>
      <c r="K347" s="174">
        <v>10428448.4441965</v>
      </c>
      <c r="L347" s="123">
        <v>9646314.8108817637</v>
      </c>
      <c r="M347" s="178">
        <v>0</v>
      </c>
      <c r="N347" s="176">
        <v>6493511.4904980296</v>
      </c>
      <c r="Q347" s="4"/>
      <c r="R347" s="4"/>
    </row>
    <row r="348" spans="1:18" ht="12.75">
      <c r="A348" s="177" t="s">
        <v>166</v>
      </c>
      <c r="B348" s="20" t="s">
        <v>1203</v>
      </c>
      <c r="C348" s="20" t="s">
        <v>1154</v>
      </c>
      <c r="D348" s="20" t="s">
        <v>1204</v>
      </c>
      <c r="E348" s="127" t="s">
        <v>140</v>
      </c>
      <c r="F348" s="127" t="s">
        <v>140</v>
      </c>
      <c r="G348" s="20" t="s">
        <v>167</v>
      </c>
      <c r="H348" s="22" t="s">
        <v>1123</v>
      </c>
      <c r="I348" s="22">
        <v>0</v>
      </c>
      <c r="J348" s="13">
        <v>0.1</v>
      </c>
      <c r="K348" s="174">
        <v>111264181.00318299</v>
      </c>
      <c r="L348" s="123">
        <v>102919367.42794427</v>
      </c>
      <c r="M348" s="178">
        <v>0</v>
      </c>
      <c r="N348" s="176">
        <v>84242073.565927997</v>
      </c>
      <c r="Q348" s="4"/>
      <c r="R348" s="4"/>
    </row>
    <row r="349" spans="1:18" ht="12.75">
      <c r="A349" s="177" t="s">
        <v>466</v>
      </c>
      <c r="B349" s="20" t="s">
        <v>1205</v>
      </c>
      <c r="C349" s="20" t="s">
        <v>1154</v>
      </c>
      <c r="D349" s="20" t="s">
        <v>1206</v>
      </c>
      <c r="E349" s="127" t="s">
        <v>140</v>
      </c>
      <c r="F349" s="127" t="s">
        <v>140</v>
      </c>
      <c r="G349" s="20" t="s">
        <v>476</v>
      </c>
      <c r="H349" s="22" t="s">
        <v>1123</v>
      </c>
      <c r="I349" s="22">
        <v>0</v>
      </c>
      <c r="J349" s="13">
        <v>0.1</v>
      </c>
      <c r="K349" s="174">
        <v>125196229.33695701</v>
      </c>
      <c r="L349" s="123">
        <v>115806512.13668524</v>
      </c>
      <c r="M349" s="178">
        <v>0</v>
      </c>
      <c r="N349" s="176">
        <v>67069507.983656496</v>
      </c>
      <c r="Q349" s="4"/>
      <c r="R349" s="4"/>
    </row>
    <row r="350" spans="1:18" ht="12.75">
      <c r="A350" s="177" t="s">
        <v>501</v>
      </c>
      <c r="B350" s="20" t="s">
        <v>1207</v>
      </c>
      <c r="C350" s="20" t="s">
        <v>1131</v>
      </c>
      <c r="D350" s="20" t="s">
        <v>1208</v>
      </c>
      <c r="E350" s="127" t="s">
        <v>140</v>
      </c>
      <c r="F350" s="127" t="s">
        <v>140</v>
      </c>
      <c r="G350" s="20" t="s">
        <v>183</v>
      </c>
      <c r="H350" s="22" t="s">
        <v>1113</v>
      </c>
      <c r="I350" s="22">
        <v>0</v>
      </c>
      <c r="J350" s="13">
        <v>0.01</v>
      </c>
      <c r="K350" s="174">
        <v>16869268.460340202</v>
      </c>
      <c r="L350" s="123">
        <v>15604073.325814687</v>
      </c>
      <c r="M350" s="178">
        <v>0</v>
      </c>
      <c r="N350" s="176">
        <v>12717429.8146553</v>
      </c>
      <c r="Q350" s="4"/>
      <c r="R350" s="4"/>
    </row>
    <row r="351" spans="1:18" ht="12.75">
      <c r="A351" s="177" t="s">
        <v>740</v>
      </c>
      <c r="B351" s="20" t="s">
        <v>1209</v>
      </c>
      <c r="C351" s="20" t="s">
        <v>1154</v>
      </c>
      <c r="D351" s="20" t="s">
        <v>1210</v>
      </c>
      <c r="E351" s="127" t="s">
        <v>140</v>
      </c>
      <c r="F351" s="127" t="s">
        <v>140</v>
      </c>
      <c r="G351" s="20" t="s">
        <v>380</v>
      </c>
      <c r="H351" s="22" t="s">
        <v>1123</v>
      </c>
      <c r="I351" s="22">
        <v>0</v>
      </c>
      <c r="J351" s="13">
        <v>0.1</v>
      </c>
      <c r="K351" s="174">
        <v>69719177.239944905</v>
      </c>
      <c r="L351" s="123">
        <v>64490238.946949042</v>
      </c>
      <c r="M351" s="178">
        <v>0</v>
      </c>
      <c r="N351" s="176">
        <v>41934093.846319698</v>
      </c>
      <c r="Q351" s="4"/>
      <c r="R351" s="4"/>
    </row>
    <row r="352" spans="1:18" ht="12.75">
      <c r="A352" s="177" t="s">
        <v>214</v>
      </c>
      <c r="B352" s="20" t="s">
        <v>1211</v>
      </c>
      <c r="C352" s="20" t="s">
        <v>1131</v>
      </c>
      <c r="D352" s="20" t="s">
        <v>1212</v>
      </c>
      <c r="E352" s="127" t="s">
        <v>140</v>
      </c>
      <c r="F352" s="127" t="s">
        <v>140</v>
      </c>
      <c r="G352" s="20" t="s">
        <v>183</v>
      </c>
      <c r="H352" s="22" t="s">
        <v>1113</v>
      </c>
      <c r="I352" s="22">
        <v>0</v>
      </c>
      <c r="J352" s="13">
        <v>0.01</v>
      </c>
      <c r="K352" s="174">
        <v>36580079.1403009</v>
      </c>
      <c r="L352" s="123">
        <v>33836573.204778336</v>
      </c>
      <c r="M352" s="178">
        <v>0</v>
      </c>
      <c r="N352" s="176">
        <v>25737697.530871302</v>
      </c>
      <c r="Q352" s="4"/>
      <c r="R352" s="4"/>
    </row>
    <row r="353" spans="1:29" ht="12.75">
      <c r="A353" s="177" t="s">
        <v>139</v>
      </c>
      <c r="B353" s="20" t="s">
        <v>1213</v>
      </c>
      <c r="C353" s="20" t="s">
        <v>1154</v>
      </c>
      <c r="D353" s="20" t="s">
        <v>1214</v>
      </c>
      <c r="E353" s="127" t="s">
        <v>140</v>
      </c>
      <c r="F353" s="127" t="s">
        <v>140</v>
      </c>
      <c r="G353" s="20" t="s">
        <v>141</v>
      </c>
      <c r="H353" s="22" t="s">
        <v>1123</v>
      </c>
      <c r="I353" s="22">
        <v>0</v>
      </c>
      <c r="J353" s="13">
        <v>0.1</v>
      </c>
      <c r="K353" s="174">
        <v>86057320.716312006</v>
      </c>
      <c r="L353" s="123">
        <v>79603021.662588611</v>
      </c>
      <c r="M353" s="178">
        <v>0</v>
      </c>
      <c r="N353" s="176">
        <v>48204838.233356096</v>
      </c>
      <c r="Q353" s="4"/>
      <c r="R353" s="4"/>
    </row>
    <row r="354" spans="1:29" ht="12.75">
      <c r="A354" s="177" t="s">
        <v>251</v>
      </c>
      <c r="B354" s="20" t="s">
        <v>1215</v>
      </c>
      <c r="C354" s="20" t="s">
        <v>1131</v>
      </c>
      <c r="D354" s="20" t="s">
        <v>1216</v>
      </c>
      <c r="E354" s="127" t="s">
        <v>140</v>
      </c>
      <c r="F354" s="127" t="s">
        <v>140</v>
      </c>
      <c r="G354" s="20" t="s">
        <v>183</v>
      </c>
      <c r="H354" s="22" t="s">
        <v>1113</v>
      </c>
      <c r="I354" s="22">
        <v>0</v>
      </c>
      <c r="J354" s="13">
        <v>0.01</v>
      </c>
      <c r="K354" s="174">
        <v>26773269.773729101</v>
      </c>
      <c r="L354" s="123">
        <v>24765274.540699419</v>
      </c>
      <c r="M354" s="178">
        <v>0</v>
      </c>
      <c r="N354" s="176">
        <v>18499573.087792702</v>
      </c>
      <c r="Q354" s="4"/>
      <c r="R354" s="4"/>
    </row>
    <row r="355" spans="1:29" ht="12.75">
      <c r="A355" s="177" t="s">
        <v>283</v>
      </c>
      <c r="B355" s="20" t="s">
        <v>1217</v>
      </c>
      <c r="C355" s="20" t="s">
        <v>1121</v>
      </c>
      <c r="D355" s="20" t="s">
        <v>1218</v>
      </c>
      <c r="E355" s="127" t="s">
        <v>140</v>
      </c>
      <c r="F355" s="127" t="s">
        <v>140</v>
      </c>
      <c r="G355" s="20" t="s">
        <v>285</v>
      </c>
      <c r="H355" s="22" t="s">
        <v>1123</v>
      </c>
      <c r="I355" s="22">
        <v>0</v>
      </c>
      <c r="J355" s="13">
        <v>0.09</v>
      </c>
      <c r="K355" s="174">
        <v>68659342.323448792</v>
      </c>
      <c r="L355" s="123">
        <v>63509891.649190135</v>
      </c>
      <c r="M355" s="178">
        <v>0</v>
      </c>
      <c r="N355" s="176">
        <v>49954100.793222897</v>
      </c>
      <c r="Q355" s="4"/>
      <c r="R355" s="4"/>
    </row>
    <row r="356" spans="1:29" ht="12.75">
      <c r="A356" s="20" t="s">
        <v>234</v>
      </c>
      <c r="B356" s="20" t="s">
        <v>1219</v>
      </c>
      <c r="C356" s="20" t="s">
        <v>1220</v>
      </c>
      <c r="D356" s="20" t="s">
        <v>1221</v>
      </c>
      <c r="E356" s="127" t="s">
        <v>140</v>
      </c>
      <c r="F356" s="127" t="s">
        <v>140</v>
      </c>
      <c r="G356" s="20" t="s">
        <v>183</v>
      </c>
      <c r="H356" s="22" t="s">
        <v>1220</v>
      </c>
      <c r="I356" s="22" t="s">
        <v>129</v>
      </c>
      <c r="J356" s="13">
        <v>0.01</v>
      </c>
      <c r="K356" s="174">
        <v>34747837.104181401</v>
      </c>
      <c r="L356" s="123">
        <v>32141749.321367797</v>
      </c>
      <c r="M356" s="178">
        <v>0</v>
      </c>
      <c r="N356" s="176">
        <v>23099688.6924663</v>
      </c>
      <c r="Q356" s="4"/>
      <c r="R356" s="4"/>
    </row>
    <row r="357" spans="1:29" ht="12.75">
      <c r="A357" s="20" t="s">
        <v>747</v>
      </c>
      <c r="B357" s="20" t="s">
        <v>1222</v>
      </c>
      <c r="C357" s="20" t="s">
        <v>1220</v>
      </c>
      <c r="D357" s="20" t="s">
        <v>1223</v>
      </c>
      <c r="E357" s="127" t="s">
        <v>140</v>
      </c>
      <c r="F357" s="127" t="s">
        <v>140</v>
      </c>
      <c r="G357" s="20" t="s">
        <v>183</v>
      </c>
      <c r="H357" s="22" t="s">
        <v>1220</v>
      </c>
      <c r="I357" s="22">
        <v>0</v>
      </c>
      <c r="J357" s="13">
        <v>0.01</v>
      </c>
      <c r="K357" s="174">
        <v>6639675.9816606008</v>
      </c>
      <c r="L357" s="123">
        <v>6141700.283036056</v>
      </c>
      <c r="M357" s="178">
        <v>0</v>
      </c>
      <c r="N357" s="176">
        <v>3352525.1309998198</v>
      </c>
      <c r="Q357" s="4"/>
      <c r="R357" s="4"/>
    </row>
    <row r="358" spans="1:29" ht="12.75">
      <c r="A358" s="20" t="s">
        <v>202</v>
      </c>
      <c r="B358" s="20" t="s">
        <v>1224</v>
      </c>
      <c r="C358" s="20" t="s">
        <v>1220</v>
      </c>
      <c r="D358" s="20" t="s">
        <v>1225</v>
      </c>
      <c r="E358" s="127" t="s">
        <v>140</v>
      </c>
      <c r="F358" s="127" t="s">
        <v>140</v>
      </c>
      <c r="G358" s="20" t="s">
        <v>183</v>
      </c>
      <c r="H358" s="22" t="s">
        <v>1220</v>
      </c>
      <c r="I358" s="22" t="s">
        <v>129</v>
      </c>
      <c r="J358" s="13">
        <v>0</v>
      </c>
      <c r="K358" s="93"/>
      <c r="L358" s="124"/>
      <c r="M358" s="143"/>
      <c r="N358" s="125"/>
      <c r="Q358" s="4"/>
      <c r="R358" s="4"/>
    </row>
    <row r="359" spans="1:29" ht="12.75">
      <c r="A359" s="179"/>
      <c r="B359" s="119"/>
      <c r="C359" s="119"/>
      <c r="D359" s="130"/>
      <c r="E359" s="180"/>
      <c r="F359" s="180"/>
      <c r="G359" s="119"/>
      <c r="H359" s="181"/>
      <c r="I359" s="181"/>
      <c r="J359" s="119"/>
      <c r="K359" s="119"/>
      <c r="L359" s="119"/>
      <c r="M359" s="182" t="s">
        <v>1226</v>
      </c>
      <c r="N359" s="119"/>
      <c r="Q359" s="4"/>
      <c r="R359" s="4"/>
    </row>
    <row r="360" spans="1:29" ht="12.75">
      <c r="A360" s="19">
        <v>1</v>
      </c>
      <c r="B360" s="20"/>
      <c r="C360" s="20"/>
      <c r="D360" s="18" t="s">
        <v>67</v>
      </c>
      <c r="E360" s="21"/>
      <c r="F360" s="17"/>
      <c r="G360" s="20"/>
      <c r="H360" s="22" t="s">
        <v>1227</v>
      </c>
      <c r="I360" s="22">
        <v>0</v>
      </c>
      <c r="J360" s="13">
        <v>1</v>
      </c>
      <c r="K360" s="15">
        <v>129297822.01763684</v>
      </c>
      <c r="L360" s="15">
        <v>119600485.36631407</v>
      </c>
      <c r="M360" s="76">
        <v>2.8495737373821502E-2</v>
      </c>
      <c r="N360" s="121">
        <v>-3795923.294196724</v>
      </c>
      <c r="O360" s="105"/>
      <c r="P360" s="136"/>
      <c r="Q360" s="150"/>
      <c r="R360" s="149"/>
      <c r="S360" s="150"/>
      <c r="T360" s="152"/>
      <c r="V360" s="4"/>
      <c r="X360" s="153"/>
      <c r="Z360" s="4"/>
      <c r="AC360" s="147"/>
    </row>
    <row r="361" spans="1:29" ht="12.75">
      <c r="A361" s="183">
        <v>2</v>
      </c>
      <c r="B361" s="177"/>
      <c r="C361" s="177"/>
      <c r="D361" s="18" t="s">
        <v>380</v>
      </c>
      <c r="E361" s="184"/>
      <c r="F361" s="185"/>
      <c r="G361" s="177"/>
      <c r="H361" s="186" t="s">
        <v>1227</v>
      </c>
      <c r="I361" s="22">
        <v>0</v>
      </c>
      <c r="J361" s="13">
        <v>1</v>
      </c>
      <c r="K361" s="15">
        <v>172901125.18481833</v>
      </c>
      <c r="L361" s="15">
        <v>159933540.795957</v>
      </c>
      <c r="M361" s="76">
        <v>0.15463825505396001</v>
      </c>
      <c r="N361" s="122">
        <v>-31601912.258063205</v>
      </c>
      <c r="O361" s="105"/>
      <c r="P361" s="136"/>
      <c r="Q361" s="150"/>
      <c r="R361" s="149"/>
      <c r="S361" s="150"/>
      <c r="T361" s="152"/>
      <c r="V361" s="4"/>
      <c r="X361" s="153"/>
      <c r="Z361" s="4"/>
      <c r="AB361" s="151"/>
      <c r="AC361" s="147"/>
    </row>
    <row r="362" spans="1:29" ht="12.75">
      <c r="A362" s="19">
        <v>3</v>
      </c>
      <c r="B362" s="177"/>
      <c r="C362" s="177"/>
      <c r="D362" s="18" t="s">
        <v>147</v>
      </c>
      <c r="E362" s="184"/>
      <c r="F362" s="185"/>
      <c r="G362" s="177"/>
      <c r="H362" s="186" t="s">
        <v>1227</v>
      </c>
      <c r="I362" s="22">
        <v>0</v>
      </c>
      <c r="J362" s="13">
        <v>1</v>
      </c>
      <c r="K362" s="15">
        <v>217967777.59614813</v>
      </c>
      <c r="L362" s="15">
        <v>201620194.27643701</v>
      </c>
      <c r="M362" s="76">
        <v>0</v>
      </c>
      <c r="N362" s="122">
        <v>63658915.854869612</v>
      </c>
      <c r="O362" s="105"/>
      <c r="P362" s="136"/>
      <c r="Q362" s="150"/>
      <c r="R362" s="149"/>
      <c r="S362" s="150"/>
      <c r="T362" s="152"/>
      <c r="V362" s="4"/>
      <c r="X362" s="153"/>
      <c r="Z362" s="4"/>
      <c r="AB362" s="151"/>
      <c r="AC362" s="147"/>
    </row>
    <row r="363" spans="1:29" ht="12.75">
      <c r="A363" s="183">
        <v>4</v>
      </c>
      <c r="B363" s="177"/>
      <c r="C363" s="177"/>
      <c r="D363" s="18" t="s">
        <v>435</v>
      </c>
      <c r="E363" s="184"/>
      <c r="F363" s="185"/>
      <c r="G363" s="177"/>
      <c r="H363" s="186" t="s">
        <v>1227</v>
      </c>
      <c r="I363" s="22">
        <v>0</v>
      </c>
      <c r="J363" s="13">
        <v>1</v>
      </c>
      <c r="K363" s="15">
        <v>231482597.29066443</v>
      </c>
      <c r="L363" s="15">
        <v>214121402.49386466</v>
      </c>
      <c r="M363" s="76">
        <v>0</v>
      </c>
      <c r="N363" s="122">
        <v>36055248.579527937</v>
      </c>
      <c r="O363" s="105"/>
      <c r="P363" s="136"/>
      <c r="Q363" s="150"/>
      <c r="R363" s="149"/>
      <c r="S363" s="150"/>
      <c r="T363" s="152"/>
      <c r="V363" s="4"/>
      <c r="X363" s="153"/>
      <c r="Z363" s="4"/>
      <c r="AB363" s="151"/>
      <c r="AC363" s="147"/>
    </row>
    <row r="364" spans="1:29" ht="12.75">
      <c r="A364" s="19">
        <v>5</v>
      </c>
      <c r="B364" s="177"/>
      <c r="C364" s="177"/>
      <c r="D364" s="18" t="s">
        <v>459</v>
      </c>
      <c r="E364" s="184"/>
      <c r="F364" s="185"/>
      <c r="G364" s="177"/>
      <c r="H364" s="186" t="s">
        <v>1227</v>
      </c>
      <c r="I364" s="22">
        <v>0</v>
      </c>
      <c r="J364" s="13">
        <v>1</v>
      </c>
      <c r="K364" s="15">
        <v>105247030.64381096</v>
      </c>
      <c r="L364" s="15">
        <v>97353503.345525146</v>
      </c>
      <c r="M364" s="76">
        <v>0</v>
      </c>
      <c r="N364" s="122">
        <v>29272206.051375546</v>
      </c>
      <c r="O364" s="105"/>
      <c r="P364" s="136"/>
      <c r="Q364" s="150"/>
      <c r="R364" s="149"/>
      <c r="S364" s="150"/>
      <c r="T364" s="152"/>
      <c r="V364" s="4"/>
      <c r="X364" s="153"/>
      <c r="Z364" s="4"/>
      <c r="AB364" s="151"/>
      <c r="AC364" s="147"/>
    </row>
    <row r="365" spans="1:29" ht="12.75">
      <c r="A365" s="183">
        <v>6</v>
      </c>
      <c r="B365" s="177"/>
      <c r="C365" s="177"/>
      <c r="D365" s="18" t="s">
        <v>177</v>
      </c>
      <c r="E365" s="184"/>
      <c r="F365" s="185"/>
      <c r="G365" s="177"/>
      <c r="H365" s="186" t="s">
        <v>1227</v>
      </c>
      <c r="I365" s="22">
        <v>0</v>
      </c>
      <c r="J365" s="13">
        <v>1</v>
      </c>
      <c r="K365" s="15">
        <v>664632715.58059096</v>
      </c>
      <c r="L365" s="15">
        <v>614785261.91204643</v>
      </c>
      <c r="M365" s="76">
        <v>0</v>
      </c>
      <c r="N365" s="122">
        <v>15752787.073550656</v>
      </c>
      <c r="O365" s="105"/>
      <c r="P365" s="136"/>
      <c r="Q365" s="150"/>
      <c r="R365" s="149"/>
      <c r="S365" s="150"/>
      <c r="T365" s="152"/>
      <c r="V365" s="4"/>
      <c r="X365" s="153"/>
      <c r="Z365" s="4"/>
      <c r="AB365" s="151"/>
      <c r="AC365" s="147"/>
    </row>
    <row r="366" spans="1:29" ht="12.75">
      <c r="A366" s="19">
        <v>7</v>
      </c>
      <c r="B366" s="177"/>
      <c r="C366" s="177"/>
      <c r="D366" s="18" t="s">
        <v>189</v>
      </c>
      <c r="E366" s="184"/>
      <c r="F366" s="185"/>
      <c r="G366" s="177"/>
      <c r="H366" s="186" t="s">
        <v>1227</v>
      </c>
      <c r="I366" s="22">
        <v>0</v>
      </c>
      <c r="J366" s="13">
        <v>1</v>
      </c>
      <c r="K366" s="15">
        <v>285589278.62232745</v>
      </c>
      <c r="L366" s="15">
        <v>264170082.7256529</v>
      </c>
      <c r="M366" s="76">
        <v>1.9493404490866801E-2</v>
      </c>
      <c r="N366" s="122">
        <v>-5912185.4262604453</v>
      </c>
      <c r="O366" s="105"/>
      <c r="P366" s="136"/>
      <c r="Q366" s="150"/>
      <c r="R366" s="149"/>
      <c r="S366" s="150"/>
      <c r="T366" s="152"/>
      <c r="V366" s="4"/>
      <c r="X366" s="153"/>
      <c r="Z366" s="4"/>
      <c r="AB366" s="151"/>
      <c r="AC366" s="147"/>
    </row>
    <row r="367" spans="1:29" ht="12.75">
      <c r="A367" s="183">
        <v>8</v>
      </c>
      <c r="B367" s="177"/>
      <c r="C367" s="177"/>
      <c r="D367" s="18" t="s">
        <v>342</v>
      </c>
      <c r="E367" s="184"/>
      <c r="F367" s="185"/>
      <c r="G367" s="177"/>
      <c r="H367" s="186" t="s">
        <v>1227</v>
      </c>
      <c r="I367" s="22">
        <v>0</v>
      </c>
      <c r="J367" s="13">
        <v>1</v>
      </c>
      <c r="K367" s="15">
        <v>98511887.345229939</v>
      </c>
      <c r="L367" s="15">
        <v>91123495.794337705</v>
      </c>
      <c r="M367" s="76">
        <v>0.208770048935669</v>
      </c>
      <c r="N367" s="122">
        <v>-26040650.950736918</v>
      </c>
      <c r="O367" s="105"/>
      <c r="P367" s="136"/>
      <c r="Q367" s="150"/>
      <c r="R367" s="149"/>
      <c r="S367" s="150"/>
      <c r="T367" s="152"/>
      <c r="V367" s="4"/>
      <c r="X367" s="153"/>
      <c r="Z367" s="4"/>
      <c r="AB367" s="151"/>
      <c r="AC367" s="147"/>
    </row>
    <row r="368" spans="1:29" ht="12.75">
      <c r="A368" s="19">
        <v>9</v>
      </c>
      <c r="B368" s="177"/>
      <c r="C368" s="177"/>
      <c r="D368" s="18" t="s">
        <v>285</v>
      </c>
      <c r="E368" s="184"/>
      <c r="F368" s="185"/>
      <c r="G368" s="177"/>
      <c r="H368" s="186" t="s">
        <v>1227</v>
      </c>
      <c r="I368" s="22">
        <v>0</v>
      </c>
      <c r="J368" s="13">
        <v>1</v>
      </c>
      <c r="K368" s="15">
        <v>124841403.1278941</v>
      </c>
      <c r="L368" s="15">
        <v>115478297.89330205</v>
      </c>
      <c r="M368" s="76">
        <v>4.0139090391720998E-2</v>
      </c>
      <c r="N368" s="122">
        <v>-5327665.972413078</v>
      </c>
      <c r="O368" s="105"/>
      <c r="P368" s="136"/>
      <c r="Q368" s="150"/>
      <c r="R368" s="149"/>
      <c r="S368" s="150"/>
      <c r="T368" s="152"/>
      <c r="V368" s="4"/>
      <c r="X368" s="153"/>
      <c r="Z368" s="4"/>
      <c r="AB368" s="151"/>
      <c r="AC368" s="147"/>
    </row>
    <row r="369" spans="1:29" ht="12.75">
      <c r="A369" s="183">
        <v>10</v>
      </c>
      <c r="B369" s="177"/>
      <c r="C369" s="177"/>
      <c r="D369" s="18" t="s">
        <v>395</v>
      </c>
      <c r="E369" s="184"/>
      <c r="F369" s="185"/>
      <c r="G369" s="177"/>
      <c r="H369" s="186" t="s">
        <v>1227</v>
      </c>
      <c r="I369" s="22">
        <v>0</v>
      </c>
      <c r="J369" s="13">
        <v>1</v>
      </c>
      <c r="K369" s="15">
        <v>144249689.00601295</v>
      </c>
      <c r="L369" s="15">
        <v>133430962.330562</v>
      </c>
      <c r="M369" s="76">
        <v>9.0229073762128093E-3</v>
      </c>
      <c r="N369" s="122">
        <v>-1221882.1809149981</v>
      </c>
      <c r="O369" s="105"/>
      <c r="P369" s="136"/>
      <c r="Q369" s="150"/>
      <c r="R369" s="149"/>
      <c r="S369" s="150"/>
      <c r="T369" s="152"/>
      <c r="V369" s="4"/>
      <c r="X369" s="153"/>
      <c r="Z369" s="4"/>
      <c r="AC369" s="147"/>
    </row>
    <row r="370" spans="1:29" ht="12.75">
      <c r="A370" s="19">
        <v>11</v>
      </c>
      <c r="B370" s="177"/>
      <c r="C370" s="177"/>
      <c r="D370" s="18" t="s">
        <v>162</v>
      </c>
      <c r="E370" s="184"/>
      <c r="F370" s="185"/>
      <c r="G370" s="177"/>
      <c r="H370" s="186" t="s">
        <v>1227</v>
      </c>
      <c r="I370" s="22">
        <v>0</v>
      </c>
      <c r="J370" s="13">
        <v>1</v>
      </c>
      <c r="K370" s="15">
        <v>252185936.42845729</v>
      </c>
      <c r="L370" s="15">
        <v>233271991.19632304</v>
      </c>
      <c r="M370" s="76">
        <v>6.1438402648762401E-3</v>
      </c>
      <c r="N370" s="122">
        <v>-1732400.5456540659</v>
      </c>
      <c r="O370" s="105"/>
      <c r="P370" s="136"/>
      <c r="Q370" s="150"/>
      <c r="R370" s="149"/>
      <c r="S370" s="150"/>
      <c r="T370" s="152"/>
      <c r="V370" s="4"/>
      <c r="X370" s="153"/>
      <c r="Z370" s="4"/>
      <c r="AB370" s="151"/>
      <c r="AC370" s="147"/>
    </row>
    <row r="371" spans="1:29" ht="12.75">
      <c r="A371" s="183">
        <v>12</v>
      </c>
      <c r="B371" s="177"/>
      <c r="C371" s="177"/>
      <c r="D371" s="18" t="s">
        <v>301</v>
      </c>
      <c r="E371" s="184"/>
      <c r="F371" s="185"/>
      <c r="G371" s="177"/>
      <c r="H371" s="186" t="s">
        <v>1227</v>
      </c>
      <c r="I371" s="22">
        <v>0</v>
      </c>
      <c r="J371" s="13">
        <v>1</v>
      </c>
      <c r="K371" s="15">
        <v>236626227.08222139</v>
      </c>
      <c r="L371" s="15">
        <v>218879260.05105481</v>
      </c>
      <c r="M371" s="76">
        <v>0</v>
      </c>
      <c r="N371" s="122">
        <v>96002456.12248835</v>
      </c>
      <c r="O371" s="105"/>
      <c r="P371" s="136"/>
      <c r="Q371" s="150"/>
      <c r="R371" s="149"/>
      <c r="S371" s="150"/>
      <c r="T371" s="152"/>
      <c r="V371" s="4"/>
      <c r="X371" s="153"/>
      <c r="Z371" s="4"/>
      <c r="AB371" s="151"/>
      <c r="AC371" s="147"/>
    </row>
    <row r="372" spans="1:29" ht="12.75">
      <c r="A372" s="19">
        <v>13</v>
      </c>
      <c r="B372" s="177"/>
      <c r="C372" s="177"/>
      <c r="D372" s="18" t="s">
        <v>252</v>
      </c>
      <c r="E372" s="184"/>
      <c r="F372" s="185"/>
      <c r="G372" s="177"/>
      <c r="H372" s="186" t="s">
        <v>1227</v>
      </c>
      <c r="I372" s="22">
        <v>0</v>
      </c>
      <c r="J372" s="13">
        <v>1</v>
      </c>
      <c r="K372" s="15">
        <v>563682680.89875472</v>
      </c>
      <c r="L372" s="15">
        <v>521406479.83134812</v>
      </c>
      <c r="M372" s="76">
        <v>0</v>
      </c>
      <c r="N372" s="122">
        <v>111660320.52644929</v>
      </c>
      <c r="O372" s="105"/>
      <c r="P372" s="136"/>
      <c r="Q372" s="150"/>
      <c r="R372" s="149"/>
      <c r="S372" s="150"/>
      <c r="T372" s="152"/>
      <c r="V372" s="4"/>
      <c r="X372" s="153"/>
      <c r="Z372" s="4"/>
      <c r="AB372" s="151"/>
      <c r="AC372" s="147"/>
    </row>
    <row r="373" spans="1:29" ht="12.75">
      <c r="A373" s="183">
        <v>14</v>
      </c>
      <c r="B373" s="177"/>
      <c r="C373" s="177"/>
      <c r="D373" s="18" t="s">
        <v>220</v>
      </c>
      <c r="E373" s="184"/>
      <c r="F373" s="185"/>
      <c r="G373" s="177"/>
      <c r="H373" s="186" t="s">
        <v>1227</v>
      </c>
      <c r="I373" s="22">
        <v>0</v>
      </c>
      <c r="J373" s="13">
        <v>1</v>
      </c>
      <c r="K373" s="15">
        <v>204147953.03132695</v>
      </c>
      <c r="L373" s="15">
        <v>188836856.55397746</v>
      </c>
      <c r="M373" s="76">
        <v>0</v>
      </c>
      <c r="N373" s="122">
        <v>6746658.2380839232</v>
      </c>
      <c r="O373" s="105"/>
      <c r="P373" s="136"/>
      <c r="Q373" s="150"/>
      <c r="R373" s="149"/>
      <c r="S373" s="150"/>
      <c r="T373" s="152"/>
      <c r="V373" s="4"/>
      <c r="X373" s="153"/>
      <c r="Z373" s="4"/>
      <c r="AB373" s="151"/>
      <c r="AC373" s="147"/>
    </row>
    <row r="374" spans="1:29" ht="12.75">
      <c r="A374" s="19">
        <v>15</v>
      </c>
      <c r="B374" s="177"/>
      <c r="C374" s="177"/>
      <c r="D374" s="18" t="s">
        <v>239</v>
      </c>
      <c r="E374" s="184"/>
      <c r="F374" s="185"/>
      <c r="G374" s="177"/>
      <c r="H374" s="186" t="s">
        <v>1227</v>
      </c>
      <c r="I374" s="22">
        <v>0</v>
      </c>
      <c r="J374" s="13">
        <v>1</v>
      </c>
      <c r="K374" s="15">
        <v>148195661.74035665</v>
      </c>
      <c r="L374" s="15">
        <v>137080987.1098299</v>
      </c>
      <c r="M374" s="76">
        <v>0</v>
      </c>
      <c r="N374" s="122">
        <v>41288601.628088862</v>
      </c>
      <c r="O374" s="105"/>
      <c r="P374" s="136"/>
      <c r="Q374" s="150"/>
      <c r="R374" s="149"/>
      <c r="S374" s="150"/>
      <c r="T374" s="152"/>
      <c r="V374" s="4"/>
      <c r="X374" s="153"/>
      <c r="Z374" s="4"/>
      <c r="AB374" s="151"/>
      <c r="AC374" s="147"/>
    </row>
    <row r="375" spans="1:29" ht="12.75">
      <c r="A375" s="183">
        <v>16</v>
      </c>
      <c r="B375" s="177"/>
      <c r="C375" s="177"/>
      <c r="D375" s="18" t="s">
        <v>529</v>
      </c>
      <c r="E375" s="184"/>
      <c r="F375" s="185"/>
      <c r="G375" s="177"/>
      <c r="H375" s="186" t="s">
        <v>1227</v>
      </c>
      <c r="I375" s="22">
        <v>0</v>
      </c>
      <c r="J375" s="13">
        <v>1</v>
      </c>
      <c r="K375" s="15">
        <v>123550879.73205921</v>
      </c>
      <c r="L375" s="15">
        <v>114284563.75215475</v>
      </c>
      <c r="M375" s="76">
        <v>0</v>
      </c>
      <c r="N375" s="122">
        <v>16894725.333749097</v>
      </c>
      <c r="O375" s="105"/>
      <c r="P375" s="136"/>
      <c r="Q375" s="150"/>
      <c r="R375" s="149"/>
      <c r="S375" s="150"/>
      <c r="T375" s="152"/>
      <c r="V375" s="4"/>
      <c r="X375" s="153"/>
      <c r="Z375" s="4"/>
      <c r="AB375" s="151"/>
      <c r="AC375" s="147"/>
    </row>
    <row r="376" spans="1:29" ht="12.75">
      <c r="A376" s="19">
        <v>17</v>
      </c>
      <c r="B376" s="177"/>
      <c r="C376" s="177"/>
      <c r="D376" s="18" t="s">
        <v>260</v>
      </c>
      <c r="E376" s="177"/>
      <c r="F376" s="185"/>
      <c r="G376" s="177"/>
      <c r="H376" s="186" t="s">
        <v>1227</v>
      </c>
      <c r="I376" s="22">
        <v>0</v>
      </c>
      <c r="J376" s="13">
        <v>1</v>
      </c>
      <c r="K376" s="15">
        <v>198004589.288111</v>
      </c>
      <c r="L376" s="15">
        <v>183154245.09150267</v>
      </c>
      <c r="M376" s="76">
        <v>0</v>
      </c>
      <c r="N376" s="122">
        <v>53588260.478261039</v>
      </c>
      <c r="O376" s="105"/>
      <c r="P376" s="136"/>
      <c r="Q376" s="150"/>
      <c r="R376" s="149"/>
      <c r="S376" s="150"/>
      <c r="T376" s="152"/>
      <c r="V376" s="4"/>
      <c r="X376" s="153"/>
      <c r="Z376" s="4"/>
      <c r="AB376" s="151"/>
      <c r="AC376" s="147"/>
    </row>
    <row r="377" spans="1:29" ht="12.75">
      <c r="A377" s="183">
        <v>18</v>
      </c>
      <c r="B377" s="177"/>
      <c r="C377" s="177"/>
      <c r="D377" s="18" t="s">
        <v>347</v>
      </c>
      <c r="E377" s="177"/>
      <c r="F377" s="185"/>
      <c r="G377" s="177"/>
      <c r="H377" s="186" t="s">
        <v>1227</v>
      </c>
      <c r="I377" s="22">
        <v>0</v>
      </c>
      <c r="J377" s="13">
        <v>1</v>
      </c>
      <c r="K377" s="15">
        <v>84872705.226852536</v>
      </c>
      <c r="L377" s="15">
        <v>78507252.334838599</v>
      </c>
      <c r="M377" s="76">
        <v>7.4405395850623293E-2</v>
      </c>
      <c r="N377" s="122">
        <v>-6747865.1040230095</v>
      </c>
      <c r="O377" s="105"/>
      <c r="P377" s="136"/>
      <c r="Q377" s="150"/>
      <c r="R377" s="149"/>
      <c r="S377" s="150"/>
      <c r="T377" s="152"/>
      <c r="V377" s="4"/>
      <c r="X377" s="153"/>
      <c r="Z377" s="4"/>
      <c r="AB377" s="151"/>
      <c r="AC377" s="147"/>
    </row>
    <row r="378" spans="1:29" ht="12.75">
      <c r="A378" s="19">
        <v>19</v>
      </c>
      <c r="B378" s="177"/>
      <c r="C378" s="177"/>
      <c r="D378" s="18" t="s">
        <v>156</v>
      </c>
      <c r="E378" s="177"/>
      <c r="F378" s="185"/>
      <c r="G378" s="177"/>
      <c r="H378" s="186" t="s">
        <v>1227</v>
      </c>
      <c r="I378" s="22">
        <v>0</v>
      </c>
      <c r="J378" s="13">
        <v>1</v>
      </c>
      <c r="K378" s="15">
        <v>143667289.85881391</v>
      </c>
      <c r="L378" s="15">
        <v>132892243.11940286</v>
      </c>
      <c r="M378" s="76">
        <v>0</v>
      </c>
      <c r="N378" s="122">
        <v>25958388.941468939</v>
      </c>
      <c r="O378" s="105"/>
      <c r="P378" s="136"/>
      <c r="Q378" s="150"/>
      <c r="R378" s="149"/>
      <c r="S378" s="150"/>
      <c r="T378" s="152"/>
      <c r="V378" s="4"/>
      <c r="X378" s="153"/>
      <c r="Z378" s="4"/>
      <c r="AB378" s="151"/>
      <c r="AC378" s="147"/>
    </row>
    <row r="379" spans="1:29" ht="12.75">
      <c r="A379" s="183">
        <v>20</v>
      </c>
      <c r="B379" s="177"/>
      <c r="C379" s="177"/>
      <c r="D379" s="18" t="s">
        <v>322</v>
      </c>
      <c r="E379" s="177"/>
      <c r="F379" s="185"/>
      <c r="G379" s="177"/>
      <c r="H379" s="186" t="s">
        <v>1227</v>
      </c>
      <c r="I379" s="22">
        <v>0</v>
      </c>
      <c r="J379" s="13">
        <v>1</v>
      </c>
      <c r="K379" s="15">
        <v>223212508.85837933</v>
      </c>
      <c r="L379" s="15">
        <v>206471570.69400093</v>
      </c>
      <c r="M379" s="76">
        <v>0</v>
      </c>
      <c r="N379" s="122">
        <v>26508955.703196369</v>
      </c>
      <c r="O379" s="105"/>
      <c r="P379" s="136"/>
      <c r="Q379" s="150"/>
      <c r="R379" s="149"/>
      <c r="S379" s="150"/>
      <c r="T379" s="152"/>
      <c r="V379" s="4"/>
      <c r="X379" s="153"/>
      <c r="Z379" s="4"/>
      <c r="AB379" s="151"/>
      <c r="AC379" s="147"/>
    </row>
    <row r="380" spans="1:29" ht="12.75">
      <c r="A380" s="19">
        <v>21</v>
      </c>
      <c r="B380" s="177"/>
      <c r="C380" s="177"/>
      <c r="D380" s="18" t="s">
        <v>167</v>
      </c>
      <c r="E380" s="177"/>
      <c r="F380" s="185"/>
      <c r="G380" s="177"/>
      <c r="H380" s="186" t="s">
        <v>1227</v>
      </c>
      <c r="I380" s="22">
        <v>0</v>
      </c>
      <c r="J380" s="13">
        <v>1</v>
      </c>
      <c r="K380" s="15">
        <v>133166656.20321554</v>
      </c>
      <c r="L380" s="15">
        <v>123179156.98797438</v>
      </c>
      <c r="M380" s="76">
        <v>1.3736626196268699E-2</v>
      </c>
      <c r="N380" s="122">
        <v>-1854971.0102330446</v>
      </c>
      <c r="O380" s="105"/>
      <c r="P380" s="136"/>
      <c r="Q380" s="150"/>
      <c r="R380" s="149"/>
      <c r="S380" s="150"/>
      <c r="T380" s="152"/>
      <c r="V380" s="4"/>
      <c r="X380" s="153"/>
      <c r="Z380" s="4"/>
      <c r="AB380" s="151"/>
      <c r="AC380" s="147"/>
    </row>
    <row r="381" spans="1:29" ht="12.75">
      <c r="A381" s="183">
        <v>22</v>
      </c>
      <c r="B381" s="177"/>
      <c r="C381" s="177"/>
      <c r="D381" s="18" t="s">
        <v>476</v>
      </c>
      <c r="E381" s="177"/>
      <c r="F381" s="185"/>
      <c r="G381" s="177"/>
      <c r="H381" s="186" t="s">
        <v>1227</v>
      </c>
      <c r="I381" s="22">
        <v>0</v>
      </c>
      <c r="J381" s="13">
        <v>1</v>
      </c>
      <c r="K381" s="15">
        <v>174551364.31261855</v>
      </c>
      <c r="L381" s="15">
        <v>161460011.98917216</v>
      </c>
      <c r="M381" s="76">
        <v>0</v>
      </c>
      <c r="N381" s="122">
        <v>721550.63879790902</v>
      </c>
      <c r="O381" s="105"/>
      <c r="P381" s="136"/>
      <c r="Q381" s="150"/>
      <c r="R381" s="149"/>
      <c r="S381" s="150"/>
      <c r="T381" s="152"/>
      <c r="V381" s="4"/>
      <c r="X381" s="153"/>
      <c r="Z381" s="4"/>
      <c r="AC381" s="147"/>
    </row>
    <row r="382" spans="1:29" ht="12.75">
      <c r="A382" s="19">
        <v>23</v>
      </c>
      <c r="B382" s="177"/>
      <c r="C382" s="177"/>
      <c r="D382" s="18" t="s">
        <v>173</v>
      </c>
      <c r="E382" s="177"/>
      <c r="F382" s="185"/>
      <c r="G382" s="177"/>
      <c r="H382" s="186" t="s">
        <v>1227</v>
      </c>
      <c r="I382" s="22">
        <v>0</v>
      </c>
      <c r="J382" s="13">
        <v>1</v>
      </c>
      <c r="K382" s="15">
        <v>136709809.73512751</v>
      </c>
      <c r="L382" s="15">
        <v>126456574.00499295</v>
      </c>
      <c r="M382" s="76">
        <v>0</v>
      </c>
      <c r="N382" s="122">
        <v>20289772.910207286</v>
      </c>
      <c r="O382" s="105"/>
      <c r="P382" s="136"/>
      <c r="Q382" s="150"/>
      <c r="R382" s="149"/>
      <c r="S382" s="150"/>
      <c r="T382" s="152"/>
      <c r="V382" s="4"/>
      <c r="X382" s="153"/>
      <c r="Z382" s="4"/>
      <c r="AC382" s="147"/>
    </row>
    <row r="383" spans="1:29" ht="12.75">
      <c r="A383" s="183">
        <v>24</v>
      </c>
      <c r="B383" s="177"/>
      <c r="C383" s="177"/>
      <c r="D383" s="18" t="s">
        <v>141</v>
      </c>
      <c r="E383" s="177"/>
      <c r="F383" s="185"/>
      <c r="G383" s="177"/>
      <c r="H383" s="186" t="s">
        <v>1227</v>
      </c>
      <c r="I383" s="22">
        <v>0</v>
      </c>
      <c r="J383" s="13">
        <v>1</v>
      </c>
      <c r="K383" s="15">
        <v>96460070.090053603</v>
      </c>
      <c r="L383" s="15">
        <v>89225564.833299592</v>
      </c>
      <c r="M383" s="76">
        <v>4.7605589808116501E-2</v>
      </c>
      <c r="N383" s="122">
        <v>-4566594.9352755621</v>
      </c>
      <c r="O383" s="105"/>
      <c r="P383" s="136"/>
      <c r="Q383" s="150"/>
      <c r="R383" s="149"/>
      <c r="S383" s="150"/>
      <c r="T383" s="152"/>
      <c r="V383" s="4"/>
      <c r="X383" s="153"/>
      <c r="Z383" s="4"/>
      <c r="AB383" s="151"/>
      <c r="AC383" s="147"/>
    </row>
    <row r="384" spans="1:29">
      <c r="R384" s="149"/>
      <c r="V384" s="4"/>
      <c r="Z384" s="4"/>
    </row>
  </sheetData>
  <autoFilter ref="A7:N303" xr:uid="{00000000-0001-0000-0C00-000000000000}"/>
  <phoneticPr fontId="56" type="noConversion"/>
  <conditionalFormatting sqref="A8:A358 B305:B383">
    <cfRule type="expression" dxfId="3" priority="56">
      <formula>LEFT($A$8,3)="BRP"</formula>
    </cfRule>
  </conditionalFormatting>
  <conditionalFormatting sqref="B304:C304">
    <cfRule type="expression" dxfId="2" priority="182">
      <formula>LEFT($A$8,3)="BRP"</formula>
    </cfRule>
  </conditionalFormatting>
  <conditionalFormatting sqref="B8:D303">
    <cfRule type="expression" dxfId="1" priority="11">
      <formula>LEFT($A$8,3)="BRP"</formula>
    </cfRule>
  </conditionalFormatting>
  <conditionalFormatting sqref="C305:D358">
    <cfRule type="expression" dxfId="0" priority="1">
      <formula>LEFT($A$8,3)="BRP"</formula>
    </cfRule>
  </conditionalFormatting>
  <pageMargins left="0.7" right="0.7" top="0.75" bottom="0.75" header="0.3" footer="0.3"/>
  <pageSetup paperSize="9" scale="10" orientation="portrait" r:id="rId1"/>
  <headerFooter>
    <oddHeader>&amp;C&amp;"Calibri"&amp;10&amp;K000000 OFFICIAL-SENSITIVE&amp;1#_x000D_</oddHeader>
    <oddFooter>&amp;C_x000D_&amp;1#&amp;"Calibri"&amp;10&amp;K000000 OFFICIAL-SENSITIVE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0982E-78F9-427E-9F09-84F444B0EE91}">
  <sheetPr codeName="Sheet17">
    <tabColor rgb="FFFFFF00"/>
  </sheetPr>
  <dimension ref="A1:K237"/>
  <sheetViews>
    <sheetView showGridLines="0" topLeftCell="D1" workbookViewId="0">
      <pane ySplit="6" topLeftCell="A218" activePane="bottomLeft" state="frozen"/>
      <selection pane="bottomLeft" activeCell="J8" sqref="J8:M238"/>
      <selection activeCell="M361" sqref="M361"/>
    </sheetView>
  </sheetViews>
  <sheetFormatPr defaultColWidth="11.5546875" defaultRowHeight="15.75" outlineLevelCol="1"/>
  <cols>
    <col min="1" max="1" width="5.21875" style="106" customWidth="1" outlineLevel="1"/>
    <col min="2" max="2" width="6.109375" style="106" customWidth="1" outlineLevel="1"/>
    <col min="3" max="3" width="20.77734375" style="106" customWidth="1" outlineLevel="1"/>
    <col min="4" max="4" width="46.21875" style="106" customWidth="1" outlineLevel="1"/>
    <col min="5" max="5" width="60.88671875" style="106" customWidth="1"/>
    <col min="6" max="6" width="11.44140625" style="106" customWidth="1"/>
    <col min="7" max="7" width="8.77734375" style="106" customWidth="1"/>
    <col min="8" max="8" width="10.6640625" style="106" customWidth="1"/>
    <col min="9" max="9" width="9" style="106" customWidth="1"/>
    <col min="10" max="16384" width="11.5546875" style="106"/>
  </cols>
  <sheetData>
    <row r="1" spans="1:11">
      <c r="E1" s="115" t="s">
        <v>1228</v>
      </c>
    </row>
    <row r="3" spans="1:11" ht="12" hidden="1" customHeight="1">
      <c r="A3" s="106" t="s">
        <v>123</v>
      </c>
      <c r="B3" s="106" t="s">
        <v>1229</v>
      </c>
      <c r="C3" s="106" t="s">
        <v>1230</v>
      </c>
      <c r="D3" s="106" t="s">
        <v>1231</v>
      </c>
      <c r="E3" s="106" t="s">
        <v>125</v>
      </c>
      <c r="F3" s="106" t="s">
        <v>131</v>
      </c>
      <c r="G3" s="106" t="s">
        <v>1232</v>
      </c>
      <c r="H3" s="106" t="s">
        <v>134</v>
      </c>
      <c r="I3" s="106" t="s">
        <v>1226</v>
      </c>
    </row>
    <row r="4" spans="1:11">
      <c r="F4" s="106" t="s">
        <v>1233</v>
      </c>
    </row>
    <row r="5" spans="1:11" ht="16.5" thickBot="1">
      <c r="A5" s="114"/>
      <c r="B5" s="114"/>
      <c r="C5" s="114"/>
      <c r="D5" s="114"/>
      <c r="E5" s="114"/>
      <c r="F5" s="114"/>
      <c r="G5" s="114"/>
      <c r="H5" s="114"/>
      <c r="I5" s="114"/>
    </row>
    <row r="6" spans="1:11" ht="31.5">
      <c r="A6" s="106" t="s">
        <v>123</v>
      </c>
      <c r="B6" s="106" t="s">
        <v>183</v>
      </c>
      <c r="C6" s="106" t="s">
        <v>1234</v>
      </c>
      <c r="D6" s="106" t="s">
        <v>1235</v>
      </c>
      <c r="E6" s="106" t="s">
        <v>1236</v>
      </c>
      <c r="F6" s="113" t="s">
        <v>1237</v>
      </c>
      <c r="G6" s="113" t="s">
        <v>7</v>
      </c>
      <c r="H6" s="113" t="s">
        <v>1238</v>
      </c>
      <c r="I6" s="113" t="s">
        <v>122</v>
      </c>
    </row>
    <row r="7" spans="1:11">
      <c r="I7" s="112"/>
    </row>
    <row r="8" spans="1:11">
      <c r="A8" s="106" t="s">
        <v>311</v>
      </c>
      <c r="C8" s="106" t="s">
        <v>866</v>
      </c>
      <c r="D8" s="106" t="s">
        <v>67</v>
      </c>
      <c r="E8" s="106" t="s">
        <v>1122</v>
      </c>
      <c r="F8" s="111">
        <v>67.8397807238251</v>
      </c>
      <c r="G8" s="111">
        <v>62.7517971695382</v>
      </c>
      <c r="H8" s="111">
        <v>39.120546501867302</v>
      </c>
      <c r="I8" s="110"/>
    </row>
    <row r="9" spans="1:11">
      <c r="A9" s="106" t="s">
        <v>312</v>
      </c>
      <c r="C9" s="106" t="s">
        <v>866</v>
      </c>
      <c r="D9" s="106" t="s">
        <v>67</v>
      </c>
      <c r="E9" s="106" t="s">
        <v>1125</v>
      </c>
      <c r="F9" s="111">
        <v>6.34438304375165</v>
      </c>
      <c r="G9" s="111">
        <v>5.8685543154702797</v>
      </c>
      <c r="H9" s="111">
        <v>2.1639383178396199</v>
      </c>
      <c r="I9" s="110"/>
    </row>
    <row r="10" spans="1:11">
      <c r="A10" s="106" t="s">
        <v>427</v>
      </c>
      <c r="C10" s="106" t="s">
        <v>866</v>
      </c>
      <c r="D10" s="106" t="s">
        <v>67</v>
      </c>
      <c r="E10" s="106" t="s">
        <v>429</v>
      </c>
      <c r="F10" s="111">
        <v>2.5583877284936798</v>
      </c>
      <c r="G10" s="111">
        <v>2.3665086488566498</v>
      </c>
      <c r="H10" s="111">
        <v>-6.4091656517439404</v>
      </c>
      <c r="I10" s="110"/>
    </row>
    <row r="11" spans="1:11">
      <c r="A11" s="106" t="s">
        <v>772</v>
      </c>
      <c r="C11" s="106" t="s">
        <v>866</v>
      </c>
      <c r="D11" s="106" t="s">
        <v>67</v>
      </c>
      <c r="E11" s="106" t="s">
        <v>774</v>
      </c>
      <c r="F11" s="111">
        <v>43.583283970467498</v>
      </c>
      <c r="G11" s="111">
        <v>40.314537672682498</v>
      </c>
      <c r="H11" s="111">
        <v>-4.59179751640752</v>
      </c>
      <c r="I11" s="110"/>
    </row>
    <row r="12" spans="1:11" ht="16.5" thickBot="1">
      <c r="A12" s="106" t="s">
        <v>864</v>
      </c>
      <c r="C12" s="106" t="s">
        <v>866</v>
      </c>
      <c r="D12" s="106" t="s">
        <v>67</v>
      </c>
      <c r="E12" s="106" t="s">
        <v>866</v>
      </c>
      <c r="F12" s="111">
        <v>2.7462208320185901</v>
      </c>
      <c r="G12" s="111">
        <v>2.5402542696172001</v>
      </c>
      <c r="H12" s="111">
        <v>-33.893417283778</v>
      </c>
      <c r="I12" s="110"/>
    </row>
    <row r="13" spans="1:11" ht="17.25" thickTop="1" thickBot="1">
      <c r="A13" s="109"/>
      <c r="B13" s="109">
        <v>1</v>
      </c>
      <c r="C13" s="109" t="s">
        <v>866</v>
      </c>
      <c r="D13" s="109" t="s">
        <v>67</v>
      </c>
      <c r="E13" s="109" t="s">
        <v>67</v>
      </c>
      <c r="F13" s="108">
        <v>123.072056298557</v>
      </c>
      <c r="G13" s="108">
        <v>113.841652076165</v>
      </c>
      <c r="H13" s="108">
        <v>-3.6098956322225502</v>
      </c>
      <c r="I13" s="107">
        <v>2.8495737373821502E-2</v>
      </c>
      <c r="K13" s="145"/>
    </row>
    <row r="14" spans="1:11" ht="16.5" thickTop="1">
      <c r="I14" s="112"/>
    </row>
    <row r="15" spans="1:11">
      <c r="A15" s="106" t="s">
        <v>737</v>
      </c>
      <c r="C15" s="106" t="s">
        <v>1210</v>
      </c>
      <c r="D15" s="106" t="s">
        <v>380</v>
      </c>
      <c r="E15" s="106" t="s">
        <v>739</v>
      </c>
      <c r="F15" s="111">
        <v>1.99356795109046</v>
      </c>
      <c r="G15" s="111">
        <v>1.84405035475867</v>
      </c>
      <c r="H15" s="111">
        <v>-20.218839528166299</v>
      </c>
      <c r="I15" s="110"/>
    </row>
    <row r="16" spans="1:11">
      <c r="A16" s="106" t="s">
        <v>757</v>
      </c>
      <c r="C16" s="106" t="s">
        <v>1210</v>
      </c>
      <c r="D16" s="106" t="s">
        <v>380</v>
      </c>
      <c r="E16" s="106" t="s">
        <v>759</v>
      </c>
      <c r="F16" s="111">
        <v>3.8298746242692099</v>
      </c>
      <c r="G16" s="111">
        <v>3.54263402744902</v>
      </c>
      <c r="H16" s="111">
        <v>-10.7595353049786</v>
      </c>
      <c r="I16" s="110"/>
    </row>
    <row r="17" spans="1:10">
      <c r="A17" s="106" t="s">
        <v>821</v>
      </c>
      <c r="C17" s="106" t="s">
        <v>1210</v>
      </c>
      <c r="D17" s="106" t="s">
        <v>380</v>
      </c>
      <c r="E17" s="106" t="s">
        <v>823</v>
      </c>
      <c r="F17" s="111">
        <v>2.5047093952833199</v>
      </c>
      <c r="G17" s="111">
        <v>2.3168561906370702</v>
      </c>
      <c r="H17" s="111">
        <v>-15.3699718396528</v>
      </c>
      <c r="I17" s="110"/>
    </row>
    <row r="18" spans="1:10">
      <c r="A18" s="106" t="s">
        <v>933</v>
      </c>
      <c r="C18" s="106" t="s">
        <v>1210</v>
      </c>
      <c r="D18" s="106" t="s">
        <v>380</v>
      </c>
      <c r="E18" s="106" t="s">
        <v>935</v>
      </c>
      <c r="F18" s="111">
        <v>2.5628587654832402</v>
      </c>
      <c r="G18" s="111">
        <v>2.3706443580719898</v>
      </c>
      <c r="H18" s="111">
        <v>-20.202301526879701</v>
      </c>
      <c r="I18" s="110"/>
    </row>
    <row r="19" spans="1:10">
      <c r="A19" s="106" t="s">
        <v>1026</v>
      </c>
      <c r="C19" s="106" t="s">
        <v>1210</v>
      </c>
      <c r="D19" s="106" t="s">
        <v>380</v>
      </c>
      <c r="E19" s="106" t="s">
        <v>1028</v>
      </c>
      <c r="F19" s="111">
        <v>3.5758581252262802</v>
      </c>
      <c r="G19" s="111">
        <v>3.3076687658343098</v>
      </c>
      <c r="H19" s="111">
        <v>-25.263519878465601</v>
      </c>
      <c r="I19" s="110"/>
    </row>
    <row r="20" spans="1:10">
      <c r="A20" s="106" t="s">
        <v>740</v>
      </c>
      <c r="C20" s="106" t="s">
        <v>1210</v>
      </c>
      <c r="D20" s="106" t="s">
        <v>380</v>
      </c>
      <c r="E20" s="106" t="s">
        <v>1210</v>
      </c>
      <c r="F20" s="111">
        <v>66.494609716822495</v>
      </c>
      <c r="G20" s="111">
        <v>61.507513988060801</v>
      </c>
      <c r="H20" s="111">
        <v>39.994608578686098</v>
      </c>
      <c r="I20" s="110"/>
    </row>
    <row r="21" spans="1:10" ht="16.5" thickBot="1">
      <c r="A21" s="106" t="s">
        <v>377</v>
      </c>
      <c r="C21" s="106" t="s">
        <v>1210</v>
      </c>
      <c r="D21" s="106" t="s">
        <v>380</v>
      </c>
      <c r="E21" s="106" t="s">
        <v>379</v>
      </c>
      <c r="F21" s="111">
        <v>83.889128676355497</v>
      </c>
      <c r="G21" s="111">
        <v>77.597444025628903</v>
      </c>
      <c r="H21" s="111">
        <v>21.664172882034801</v>
      </c>
      <c r="I21" s="110"/>
    </row>
    <row r="22" spans="1:10" ht="17.25" thickTop="1" thickBot="1">
      <c r="A22" s="109"/>
      <c r="B22" s="109">
        <v>2</v>
      </c>
      <c r="C22" s="109" t="s">
        <v>1210</v>
      </c>
      <c r="D22" s="109" t="s">
        <v>380</v>
      </c>
      <c r="E22" s="109" t="s">
        <v>380</v>
      </c>
      <c r="F22" s="108">
        <v>164.85060725452999</v>
      </c>
      <c r="G22" s="108">
        <v>152.486811710441</v>
      </c>
      <c r="H22" s="108">
        <v>-30.155386617422</v>
      </c>
      <c r="I22" s="107">
        <v>0.15463825505396001</v>
      </c>
      <c r="J22" s="146"/>
    </row>
    <row r="23" spans="1:10" ht="16.5" thickTop="1">
      <c r="I23" s="112"/>
    </row>
    <row r="24" spans="1:10">
      <c r="A24" s="106" t="s">
        <v>142</v>
      </c>
      <c r="C24" s="106" t="s">
        <v>405</v>
      </c>
      <c r="D24" s="106" t="s">
        <v>147</v>
      </c>
      <c r="E24" s="106" t="s">
        <v>144</v>
      </c>
      <c r="F24" s="111">
        <v>3.3429249188101799</v>
      </c>
      <c r="G24" s="111">
        <v>3.0922055498994201</v>
      </c>
      <c r="H24" s="111">
        <v>-10.360544731269201</v>
      </c>
      <c r="I24" s="110"/>
    </row>
    <row r="25" spans="1:10">
      <c r="A25" s="106" t="s">
        <v>228</v>
      </c>
      <c r="C25" s="106" t="s">
        <v>405</v>
      </c>
      <c r="D25" s="106" t="s">
        <v>147</v>
      </c>
      <c r="E25" s="106" t="s">
        <v>230</v>
      </c>
      <c r="F25" s="111">
        <v>3.03592153724016</v>
      </c>
      <c r="G25" s="111">
        <v>2.8082274219471399</v>
      </c>
      <c r="H25" s="111">
        <v>-6.75192584100924</v>
      </c>
      <c r="I25" s="110"/>
    </row>
    <row r="26" spans="1:10">
      <c r="A26" s="106" t="s">
        <v>355</v>
      </c>
      <c r="C26" s="106" t="s">
        <v>405</v>
      </c>
      <c r="D26" s="106" t="s">
        <v>147</v>
      </c>
      <c r="E26" s="106" t="s">
        <v>357</v>
      </c>
      <c r="F26" s="111">
        <v>3.4997645261807899</v>
      </c>
      <c r="G26" s="111">
        <v>3.2372821867172301</v>
      </c>
      <c r="H26" s="111">
        <v>-11.6432278926635</v>
      </c>
      <c r="I26" s="110"/>
    </row>
    <row r="27" spans="1:10">
      <c r="A27" s="106" t="s">
        <v>403</v>
      </c>
      <c r="C27" s="106" t="s">
        <v>405</v>
      </c>
      <c r="D27" s="106" t="s">
        <v>147</v>
      </c>
      <c r="E27" s="106" t="s">
        <v>405</v>
      </c>
      <c r="F27" s="111">
        <v>59.880493542489901</v>
      </c>
      <c r="G27" s="111">
        <v>55.389456526803201</v>
      </c>
      <c r="H27" s="111">
        <v>18.705295049086399</v>
      </c>
      <c r="I27" s="110"/>
    </row>
    <row r="28" spans="1:10">
      <c r="A28" s="106" t="s">
        <v>145</v>
      </c>
      <c r="C28" s="106" t="s">
        <v>405</v>
      </c>
      <c r="D28" s="106" t="s">
        <v>147</v>
      </c>
      <c r="E28" s="106" t="s">
        <v>1134</v>
      </c>
      <c r="F28" s="111">
        <v>117.09856511559499</v>
      </c>
      <c r="G28" s="111">
        <v>108.31617273192499</v>
      </c>
      <c r="H28" s="111">
        <v>97.996438895488893</v>
      </c>
      <c r="I28" s="110"/>
    </row>
    <row r="29" spans="1:10">
      <c r="A29" s="106" t="s">
        <v>406</v>
      </c>
      <c r="C29" s="106" t="s">
        <v>405</v>
      </c>
      <c r="D29" s="106" t="s">
        <v>147</v>
      </c>
      <c r="E29" s="106" t="s">
        <v>408</v>
      </c>
      <c r="F29" s="111">
        <v>1.7377902685775799</v>
      </c>
      <c r="G29" s="111">
        <v>1.60745599843426</v>
      </c>
      <c r="H29" s="111">
        <v>-6.5678364036487302</v>
      </c>
      <c r="I29" s="110"/>
    </row>
    <row r="30" spans="1:10">
      <c r="A30" s="106" t="s">
        <v>146</v>
      </c>
      <c r="C30" s="106" t="s">
        <v>405</v>
      </c>
      <c r="D30" s="106" t="s">
        <v>147</v>
      </c>
      <c r="E30" s="106" t="s">
        <v>1136</v>
      </c>
      <c r="F30" s="111">
        <v>9.3193344978758095</v>
      </c>
      <c r="G30" s="111">
        <v>8.6203844105351308</v>
      </c>
      <c r="H30" s="111">
        <v>6.3568996764961803</v>
      </c>
      <c r="I30" s="110"/>
    </row>
    <row r="31" spans="1:10">
      <c r="A31" s="106" t="s">
        <v>477</v>
      </c>
      <c r="C31" s="106" t="s">
        <v>405</v>
      </c>
      <c r="D31" s="106" t="s">
        <v>147</v>
      </c>
      <c r="E31" s="106" t="s">
        <v>479</v>
      </c>
      <c r="F31" s="111">
        <v>3.4485151414283499</v>
      </c>
      <c r="G31" s="111">
        <v>3.18987650582122</v>
      </c>
      <c r="H31" s="111">
        <v>-6.6014056283095703</v>
      </c>
      <c r="I31" s="110"/>
    </row>
    <row r="32" spans="1:10">
      <c r="A32" s="106" t="s">
        <v>567</v>
      </c>
      <c r="C32" s="106" t="s">
        <v>405</v>
      </c>
      <c r="D32" s="106" t="s">
        <v>147</v>
      </c>
      <c r="E32" s="106" t="s">
        <v>569</v>
      </c>
      <c r="F32" s="111">
        <v>2.4563192812600598</v>
      </c>
      <c r="G32" s="111">
        <v>2.2720953351655502</v>
      </c>
      <c r="H32" s="111">
        <v>-8.8345771823668198</v>
      </c>
      <c r="I32" s="110"/>
    </row>
    <row r="33" spans="1:10">
      <c r="A33" s="106" t="s">
        <v>709</v>
      </c>
      <c r="C33" s="106" t="s">
        <v>405</v>
      </c>
      <c r="D33" s="106" t="s">
        <v>147</v>
      </c>
      <c r="E33" s="106" t="s">
        <v>711</v>
      </c>
      <c r="F33" s="111">
        <v>2.9067677357480002</v>
      </c>
      <c r="G33" s="111">
        <v>2.6887601555669001</v>
      </c>
      <c r="H33" s="111">
        <v>-3.66305836015579</v>
      </c>
      <c r="I33" s="110"/>
    </row>
    <row r="34" spans="1:10" ht="16.5" thickBot="1">
      <c r="A34" s="106" t="s">
        <v>867</v>
      </c>
      <c r="C34" s="106" t="s">
        <v>405</v>
      </c>
      <c r="D34" s="106" t="s">
        <v>147</v>
      </c>
      <c r="E34" s="106" t="s">
        <v>869</v>
      </c>
      <c r="F34" s="111">
        <v>2.6182494741965998</v>
      </c>
      <c r="G34" s="111">
        <v>2.4218807636318598</v>
      </c>
      <c r="H34" s="111">
        <v>-7.5077317565834898</v>
      </c>
      <c r="I34" s="110"/>
    </row>
    <row r="35" spans="1:10" ht="17.25" thickTop="1" thickBot="1">
      <c r="A35" s="109"/>
      <c r="B35" s="109">
        <v>3</v>
      </c>
      <c r="C35" s="109" t="s">
        <v>405</v>
      </c>
      <c r="D35" s="109" t="s">
        <v>147</v>
      </c>
      <c r="E35" s="109" t="s">
        <v>147</v>
      </c>
      <c r="F35" s="108">
        <v>209.34464603940299</v>
      </c>
      <c r="G35" s="108">
        <v>193.64379758644699</v>
      </c>
      <c r="H35" s="108">
        <v>61.128325825065097</v>
      </c>
      <c r="I35" s="107">
        <v>0</v>
      </c>
      <c r="J35" s="146"/>
    </row>
    <row r="36" spans="1:10" ht="16.5" thickTop="1">
      <c r="I36" s="112"/>
    </row>
    <row r="37" spans="1:10">
      <c r="A37" s="106" t="s">
        <v>433</v>
      </c>
      <c r="C37" s="106" t="s">
        <v>777</v>
      </c>
      <c r="D37" s="106" t="s">
        <v>435</v>
      </c>
      <c r="E37" s="106" t="s">
        <v>1138</v>
      </c>
      <c r="F37" s="111">
        <v>106.49218113102501</v>
      </c>
      <c r="G37" s="111">
        <v>98.5052675461978</v>
      </c>
      <c r="H37" s="111">
        <v>83.441759406767005</v>
      </c>
      <c r="I37" s="110"/>
    </row>
    <row r="38" spans="1:10">
      <c r="A38" s="106" t="s">
        <v>430</v>
      </c>
      <c r="C38" s="106" t="s">
        <v>777</v>
      </c>
      <c r="D38" s="106" t="s">
        <v>435</v>
      </c>
      <c r="E38" s="106" t="s">
        <v>432</v>
      </c>
      <c r="F38" s="111">
        <v>2.7671325269925999</v>
      </c>
      <c r="G38" s="111">
        <v>2.55959758746816</v>
      </c>
      <c r="H38" s="111">
        <v>-11.52009935585</v>
      </c>
      <c r="I38" s="110"/>
    </row>
    <row r="39" spans="1:10">
      <c r="A39" s="106" t="s">
        <v>480</v>
      </c>
      <c r="C39" s="106" t="s">
        <v>777</v>
      </c>
      <c r="D39" s="106" t="s">
        <v>435</v>
      </c>
      <c r="E39" s="106" t="s">
        <v>482</v>
      </c>
      <c r="F39" s="111">
        <v>4.2845865361642099</v>
      </c>
      <c r="G39" s="111">
        <v>3.9632425459518998</v>
      </c>
      <c r="H39" s="111">
        <v>-25.257945753136202</v>
      </c>
      <c r="I39" s="110"/>
    </row>
    <row r="40" spans="1:10">
      <c r="A40" s="106" t="s">
        <v>673</v>
      </c>
      <c r="C40" s="106" t="s">
        <v>777</v>
      </c>
      <c r="D40" s="106" t="s">
        <v>435</v>
      </c>
      <c r="E40" s="106" t="s">
        <v>675</v>
      </c>
      <c r="F40" s="111">
        <v>2.29589345018909</v>
      </c>
      <c r="G40" s="111">
        <v>2.12370144142491</v>
      </c>
      <c r="H40" s="111">
        <v>-4.7331164996483501</v>
      </c>
      <c r="I40" s="110"/>
    </row>
    <row r="41" spans="1:10">
      <c r="A41" s="106" t="s">
        <v>706</v>
      </c>
      <c r="C41" s="106" t="s">
        <v>777</v>
      </c>
      <c r="D41" s="106" t="s">
        <v>435</v>
      </c>
      <c r="E41" s="106" t="s">
        <v>708</v>
      </c>
      <c r="F41" s="111">
        <v>3.1026630363721801</v>
      </c>
      <c r="G41" s="111">
        <v>2.86996330864427</v>
      </c>
      <c r="H41" s="111">
        <v>-10.1939876705228</v>
      </c>
      <c r="I41" s="110"/>
    </row>
    <row r="42" spans="1:10">
      <c r="A42" s="106" t="s">
        <v>775</v>
      </c>
      <c r="C42" s="106" t="s">
        <v>777</v>
      </c>
      <c r="D42" s="106" t="s">
        <v>435</v>
      </c>
      <c r="E42" s="106" t="s">
        <v>777</v>
      </c>
      <c r="F42" s="111">
        <v>60.517826217857198</v>
      </c>
      <c r="G42" s="111">
        <v>55.978989251517902</v>
      </c>
      <c r="H42" s="111">
        <v>15.491285255019299</v>
      </c>
      <c r="I42" s="110"/>
    </row>
    <row r="43" spans="1:10">
      <c r="A43" s="106" t="s">
        <v>873</v>
      </c>
      <c r="C43" s="106" t="s">
        <v>777</v>
      </c>
      <c r="D43" s="106" t="s">
        <v>435</v>
      </c>
      <c r="E43" s="106" t="s">
        <v>875</v>
      </c>
      <c r="F43" s="111">
        <v>2.0005188939607601</v>
      </c>
      <c r="G43" s="111">
        <v>1.8504799769136999</v>
      </c>
      <c r="H43" s="111">
        <v>-11.983368008865099</v>
      </c>
      <c r="I43" s="110"/>
    </row>
    <row r="44" spans="1:10">
      <c r="A44" s="106" t="s">
        <v>963</v>
      </c>
      <c r="C44" s="106" t="s">
        <v>777</v>
      </c>
      <c r="D44" s="106" t="s">
        <v>435</v>
      </c>
      <c r="E44" s="106" t="s">
        <v>965</v>
      </c>
      <c r="F44" s="111">
        <v>3.52079759350003</v>
      </c>
      <c r="G44" s="111">
        <v>3.2567377739875298</v>
      </c>
      <c r="H44" s="111">
        <v>-10.063953541729299</v>
      </c>
      <c r="I44" s="110"/>
    </row>
    <row r="45" spans="1:10">
      <c r="A45" s="106" t="s">
        <v>990</v>
      </c>
      <c r="C45" s="106" t="s">
        <v>777</v>
      </c>
      <c r="D45" s="106" t="s">
        <v>435</v>
      </c>
      <c r="E45" s="106" t="s">
        <v>992</v>
      </c>
      <c r="F45" s="111">
        <v>33.758263000087702</v>
      </c>
      <c r="G45" s="111">
        <v>31.226393275081101</v>
      </c>
      <c r="H45" s="111">
        <v>15.9041753154864</v>
      </c>
      <c r="I45" s="110"/>
    </row>
    <row r="46" spans="1:10">
      <c r="A46" s="106" t="s">
        <v>993</v>
      </c>
      <c r="C46" s="106" t="s">
        <v>777</v>
      </c>
      <c r="D46" s="106" t="s">
        <v>435</v>
      </c>
      <c r="E46" s="106" t="s">
        <v>995</v>
      </c>
      <c r="F46" s="111">
        <v>2.4696226060936701</v>
      </c>
      <c r="G46" s="111">
        <v>2.2844009106366499</v>
      </c>
      <c r="H46" s="111">
        <v>-2.85441238709784</v>
      </c>
      <c r="I46" s="110"/>
    </row>
    <row r="47" spans="1:10" ht="16.5" thickBot="1">
      <c r="A47" s="106" t="s">
        <v>1044</v>
      </c>
      <c r="C47" s="106" t="s">
        <v>777</v>
      </c>
      <c r="D47" s="106" t="s">
        <v>435</v>
      </c>
      <c r="E47" s="106" t="s">
        <v>1046</v>
      </c>
      <c r="F47" s="111">
        <v>1.7096257302160001</v>
      </c>
      <c r="G47" s="111">
        <v>1.5814038004497999</v>
      </c>
      <c r="H47" s="111">
        <v>-3.4891771243950802</v>
      </c>
      <c r="I47" s="110"/>
    </row>
    <row r="48" spans="1:10" ht="17.25" thickTop="1" thickBot="1">
      <c r="A48" s="109"/>
      <c r="B48" s="109">
        <v>4</v>
      </c>
      <c r="C48" s="109" t="s">
        <v>777</v>
      </c>
      <c r="D48" s="109" t="s">
        <v>435</v>
      </c>
      <c r="E48" s="109" t="s">
        <v>435</v>
      </c>
      <c r="F48" s="108">
        <v>222.91911072245799</v>
      </c>
      <c r="G48" s="108">
        <v>206.200177418274</v>
      </c>
      <c r="H48" s="108">
        <v>34.741159636028002</v>
      </c>
      <c r="I48" s="107">
        <v>0</v>
      </c>
      <c r="J48" s="146"/>
    </row>
    <row r="49" spans="1:10" ht="16.5" thickTop="1">
      <c r="I49" s="112"/>
    </row>
    <row r="50" spans="1:10">
      <c r="A50" s="106" t="s">
        <v>458</v>
      </c>
      <c r="C50" s="106" t="s">
        <v>1037</v>
      </c>
      <c r="D50" s="106" t="s">
        <v>459</v>
      </c>
      <c r="E50" s="106" t="s">
        <v>1146</v>
      </c>
      <c r="F50" s="111">
        <v>77.873469320858405</v>
      </c>
      <c r="G50" s="111">
        <v>72.032959121793994</v>
      </c>
      <c r="H50" s="111">
        <v>64.906050491227006</v>
      </c>
      <c r="I50" s="110"/>
    </row>
    <row r="51" spans="1:10">
      <c r="A51" s="106" t="s">
        <v>270</v>
      </c>
      <c r="C51" s="106" t="s">
        <v>1037</v>
      </c>
      <c r="D51" s="106" t="s">
        <v>459</v>
      </c>
      <c r="E51" s="106" t="s">
        <v>1148</v>
      </c>
      <c r="F51" s="111">
        <v>8.0541190145227297</v>
      </c>
      <c r="G51" s="111">
        <v>7.4500600884335197</v>
      </c>
      <c r="H51" s="111">
        <v>5.3946190570880397</v>
      </c>
      <c r="I51" s="110"/>
    </row>
    <row r="52" spans="1:10">
      <c r="A52" s="106" t="s">
        <v>455</v>
      </c>
      <c r="C52" s="106" t="s">
        <v>1037</v>
      </c>
      <c r="D52" s="106" t="s">
        <v>459</v>
      </c>
      <c r="E52" s="106" t="s">
        <v>457</v>
      </c>
      <c r="F52" s="111">
        <v>3.7888581255661502</v>
      </c>
      <c r="G52" s="111">
        <v>3.5046937661486899</v>
      </c>
      <c r="H52" s="111">
        <v>-10.4383492436717</v>
      </c>
      <c r="I52" s="110"/>
    </row>
    <row r="53" spans="1:10">
      <c r="A53" s="106" t="s">
        <v>552</v>
      </c>
      <c r="C53" s="106" t="s">
        <v>1037</v>
      </c>
      <c r="D53" s="106" t="s">
        <v>459</v>
      </c>
      <c r="E53" s="106" t="s">
        <v>554</v>
      </c>
      <c r="F53" s="111">
        <v>3.9624516316949401</v>
      </c>
      <c r="G53" s="111">
        <v>3.6652677593178198</v>
      </c>
      <c r="H53" s="111">
        <v>-6.0163031440748203</v>
      </c>
      <c r="I53" s="110"/>
    </row>
    <row r="54" spans="1:10">
      <c r="A54" s="106" t="s">
        <v>631</v>
      </c>
      <c r="C54" s="106" t="s">
        <v>1037</v>
      </c>
      <c r="D54" s="106" t="s">
        <v>459</v>
      </c>
      <c r="E54" s="106" t="s">
        <v>633</v>
      </c>
      <c r="F54" s="111">
        <v>2.3267940086668299</v>
      </c>
      <c r="G54" s="111">
        <v>2.1522844580168199</v>
      </c>
      <c r="H54" s="111">
        <v>-8.8121976565718594</v>
      </c>
      <c r="I54" s="110"/>
    </row>
    <row r="55" spans="1:10">
      <c r="A55" s="106" t="s">
        <v>815</v>
      </c>
      <c r="C55" s="106" t="s">
        <v>1037</v>
      </c>
      <c r="D55" s="106" t="s">
        <v>459</v>
      </c>
      <c r="E55" s="106" t="s">
        <v>817</v>
      </c>
      <c r="F55" s="111">
        <v>2.4642978530932198</v>
      </c>
      <c r="G55" s="111">
        <v>2.2794755141112302</v>
      </c>
      <c r="H55" s="111">
        <v>-5.4633470449062003</v>
      </c>
      <c r="I55" s="110"/>
    </row>
    <row r="56" spans="1:10" ht="16.5" thickBot="1">
      <c r="A56" s="106" t="s">
        <v>1035</v>
      </c>
      <c r="C56" s="106" t="s">
        <v>1037</v>
      </c>
      <c r="D56" s="106" t="s">
        <v>459</v>
      </c>
      <c r="E56" s="106" t="s">
        <v>1037</v>
      </c>
      <c r="F56" s="111">
        <v>3.0633772401247299</v>
      </c>
      <c r="G56" s="111">
        <v>2.8336239471153801</v>
      </c>
      <c r="H56" s="111">
        <v>-11.327813173478001</v>
      </c>
      <c r="I56" s="110"/>
    </row>
    <row r="57" spans="1:10" ht="17.25" thickTop="1" thickBot="1">
      <c r="A57" s="109"/>
      <c r="B57" s="109">
        <v>5</v>
      </c>
      <c r="C57" s="109" t="s">
        <v>1037</v>
      </c>
      <c r="D57" s="109" t="s">
        <v>459</v>
      </c>
      <c r="E57" s="109" t="s">
        <v>459</v>
      </c>
      <c r="F57" s="108">
        <v>101.533367194527</v>
      </c>
      <c r="G57" s="108">
        <v>93.918364654937506</v>
      </c>
      <c r="H57" s="108">
        <v>28.2426592856125</v>
      </c>
      <c r="I57" s="107">
        <v>0</v>
      </c>
      <c r="J57" s="146"/>
    </row>
    <row r="58" spans="1:10" ht="16.5" thickTop="1">
      <c r="I58" s="112"/>
    </row>
    <row r="59" spans="1:10">
      <c r="A59" s="106" t="s">
        <v>174</v>
      </c>
      <c r="C59" s="106" t="s">
        <v>366</v>
      </c>
      <c r="D59" s="106" t="s">
        <v>177</v>
      </c>
      <c r="E59" s="106" t="s">
        <v>176</v>
      </c>
      <c r="F59" s="111">
        <v>60.928683981181301</v>
      </c>
      <c r="G59" s="111">
        <v>56.359032682592698</v>
      </c>
      <c r="H59" s="111">
        <v>21.862867135091001</v>
      </c>
      <c r="I59" s="110"/>
    </row>
    <row r="60" spans="1:10">
      <c r="A60" s="106" t="s">
        <v>261</v>
      </c>
      <c r="C60" s="106" t="s">
        <v>366</v>
      </c>
      <c r="D60" s="106" t="s">
        <v>177</v>
      </c>
      <c r="E60" s="106" t="s">
        <v>263</v>
      </c>
      <c r="F60" s="111">
        <v>91.626116695462997</v>
      </c>
      <c r="G60" s="111">
        <v>84.754157943303198</v>
      </c>
      <c r="H60" s="111">
        <v>50.2458575942726</v>
      </c>
      <c r="I60" s="110"/>
    </row>
    <row r="61" spans="1:10">
      <c r="A61" s="106" t="s">
        <v>364</v>
      </c>
      <c r="C61" s="106" t="s">
        <v>366</v>
      </c>
      <c r="D61" s="106" t="s">
        <v>177</v>
      </c>
      <c r="E61" s="106" t="s">
        <v>366</v>
      </c>
      <c r="F61" s="111">
        <v>17.2977944077345</v>
      </c>
      <c r="G61" s="111">
        <v>16.000459827154501</v>
      </c>
      <c r="H61" s="111">
        <v>-269.68464655850102</v>
      </c>
      <c r="I61" s="110"/>
    </row>
    <row r="62" spans="1:10">
      <c r="A62" s="106" t="s">
        <v>467</v>
      </c>
      <c r="C62" s="106" t="s">
        <v>366</v>
      </c>
      <c r="D62" s="106" t="s">
        <v>177</v>
      </c>
      <c r="E62" s="106" t="s">
        <v>469</v>
      </c>
      <c r="F62" s="111">
        <v>76.939488762669896</v>
      </c>
      <c r="G62" s="111">
        <v>71.169027105469695</v>
      </c>
      <c r="H62" s="111">
        <v>36.488357154956397</v>
      </c>
      <c r="I62" s="110"/>
    </row>
    <row r="63" spans="1:10">
      <c r="A63" s="106" t="s">
        <v>523</v>
      </c>
      <c r="C63" s="106" t="s">
        <v>366</v>
      </c>
      <c r="D63" s="106" t="s">
        <v>177</v>
      </c>
      <c r="E63" s="106" t="s">
        <v>525</v>
      </c>
      <c r="F63" s="111">
        <v>115.19148318522301</v>
      </c>
      <c r="G63" s="111">
        <v>106.552121946331</v>
      </c>
      <c r="H63" s="111">
        <v>69.606597953001398</v>
      </c>
      <c r="I63" s="110"/>
    </row>
    <row r="64" spans="1:10">
      <c r="A64" s="106" t="s">
        <v>536</v>
      </c>
      <c r="C64" s="106" t="s">
        <v>366</v>
      </c>
      <c r="D64" s="106" t="s">
        <v>177</v>
      </c>
      <c r="E64" s="106" t="s">
        <v>538</v>
      </c>
      <c r="F64" s="111">
        <v>85.057456860709607</v>
      </c>
      <c r="G64" s="111">
        <v>78.678147596156293</v>
      </c>
      <c r="H64" s="111">
        <v>59.735596563792399</v>
      </c>
      <c r="I64" s="110"/>
    </row>
    <row r="65" spans="1:10">
      <c r="A65" s="106" t="s">
        <v>996</v>
      </c>
      <c r="C65" s="106" t="s">
        <v>366</v>
      </c>
      <c r="D65" s="106" t="s">
        <v>177</v>
      </c>
      <c r="E65" s="106" t="s">
        <v>998</v>
      </c>
      <c r="F65" s="111">
        <v>115.695212752055</v>
      </c>
      <c r="G65" s="111">
        <v>107.018071795651</v>
      </c>
      <c r="H65" s="111">
        <v>1.78093713076164</v>
      </c>
      <c r="I65" s="110"/>
    </row>
    <row r="66" spans="1:10" ht="16.5" thickBot="1">
      <c r="A66" s="106" t="s">
        <v>1017</v>
      </c>
      <c r="C66" s="106" t="s">
        <v>366</v>
      </c>
      <c r="D66" s="106" t="s">
        <v>177</v>
      </c>
      <c r="E66" s="106" t="s">
        <v>1019</v>
      </c>
      <c r="F66" s="111">
        <v>72.781486132229801</v>
      </c>
      <c r="G66" s="111">
        <v>67.322874672312494</v>
      </c>
      <c r="H66" s="111">
        <v>50.045861687308303</v>
      </c>
      <c r="I66" s="110"/>
    </row>
    <row r="67" spans="1:10" ht="17.25" thickTop="1" thickBot="1">
      <c r="A67" s="109"/>
      <c r="B67" s="109">
        <v>6</v>
      </c>
      <c r="C67" s="109" t="s">
        <v>366</v>
      </c>
      <c r="D67" s="109" t="s">
        <v>177</v>
      </c>
      <c r="E67" s="109" t="s">
        <v>177</v>
      </c>
      <c r="F67" s="108">
        <v>635.51772277726502</v>
      </c>
      <c r="G67" s="108">
        <v>587.85389356897099</v>
      </c>
      <c r="H67" s="108">
        <v>20.0814286606827</v>
      </c>
      <c r="I67" s="107">
        <v>0</v>
      </c>
      <c r="J67" s="146"/>
    </row>
    <row r="68" spans="1:10" ht="16.5" thickTop="1">
      <c r="I68" s="112"/>
    </row>
    <row r="69" spans="1:10">
      <c r="A69" s="106" t="s">
        <v>184</v>
      </c>
      <c r="C69" s="106" t="s">
        <v>1150</v>
      </c>
      <c r="D69" s="106" t="s">
        <v>189</v>
      </c>
      <c r="E69" s="106" t="s">
        <v>186</v>
      </c>
      <c r="F69" s="111">
        <v>5.91483137708311</v>
      </c>
      <c r="G69" s="111">
        <v>5.4712190238018703</v>
      </c>
      <c r="H69" s="111">
        <v>-28.170558101964001</v>
      </c>
      <c r="I69" s="110"/>
    </row>
    <row r="70" spans="1:10">
      <c r="A70" s="106" t="s">
        <v>253</v>
      </c>
      <c r="C70" s="106" t="s">
        <v>1150</v>
      </c>
      <c r="D70" s="106" t="s">
        <v>189</v>
      </c>
      <c r="E70" s="106" t="s">
        <v>255</v>
      </c>
      <c r="F70" s="111">
        <v>3.6174170637421401</v>
      </c>
      <c r="G70" s="111">
        <v>3.3461107839614801</v>
      </c>
      <c r="H70" s="111">
        <v>-16.367850165164</v>
      </c>
      <c r="I70" s="110"/>
    </row>
    <row r="71" spans="1:10">
      <c r="A71" s="106" t="s">
        <v>326</v>
      </c>
      <c r="C71" s="106" t="s">
        <v>1150</v>
      </c>
      <c r="D71" s="106" t="s">
        <v>189</v>
      </c>
      <c r="E71" s="106" t="s">
        <v>328</v>
      </c>
      <c r="F71" s="111">
        <v>2.3479305831757098</v>
      </c>
      <c r="G71" s="111">
        <v>2.1718357894375302</v>
      </c>
      <c r="H71" s="111">
        <v>-4.23670284649977</v>
      </c>
      <c r="I71" s="110"/>
    </row>
    <row r="72" spans="1:10">
      <c r="A72" s="106" t="s">
        <v>335</v>
      </c>
      <c r="C72" s="106" t="s">
        <v>1150</v>
      </c>
      <c r="D72" s="106" t="s">
        <v>189</v>
      </c>
      <c r="E72" s="106" t="s">
        <v>337</v>
      </c>
      <c r="F72" s="111">
        <v>3.5356746054465198</v>
      </c>
      <c r="G72" s="111">
        <v>3.27049901003803</v>
      </c>
      <c r="H72" s="111">
        <v>-29.285317991884298</v>
      </c>
      <c r="I72" s="110"/>
    </row>
    <row r="73" spans="1:10">
      <c r="A73" s="106" t="s">
        <v>367</v>
      </c>
      <c r="C73" s="106" t="s">
        <v>1150</v>
      </c>
      <c r="D73" s="106" t="s">
        <v>189</v>
      </c>
      <c r="E73" s="106" t="s">
        <v>369</v>
      </c>
      <c r="F73" s="111">
        <v>4.48883134915389</v>
      </c>
      <c r="G73" s="111">
        <v>4.1521689979673502</v>
      </c>
      <c r="H73" s="111">
        <v>-20.347876698944201</v>
      </c>
      <c r="I73" s="110"/>
    </row>
    <row r="74" spans="1:10">
      <c r="A74" s="106" t="s">
        <v>470</v>
      </c>
      <c r="C74" s="106" t="s">
        <v>1150</v>
      </c>
      <c r="D74" s="106" t="s">
        <v>189</v>
      </c>
      <c r="E74" s="106" t="s">
        <v>472</v>
      </c>
      <c r="F74" s="111">
        <v>3.4548968617933702</v>
      </c>
      <c r="G74" s="111">
        <v>3.1957795971588698</v>
      </c>
      <c r="H74" s="111">
        <v>-12.526707647399499</v>
      </c>
      <c r="I74" s="110"/>
    </row>
    <row r="75" spans="1:10">
      <c r="A75" s="106" t="s">
        <v>187</v>
      </c>
      <c r="C75" s="106" t="s">
        <v>1150</v>
      </c>
      <c r="D75" s="106" t="s">
        <v>189</v>
      </c>
      <c r="E75" s="106" t="s">
        <v>1150</v>
      </c>
      <c r="F75" s="111">
        <v>183.24634110830399</v>
      </c>
      <c r="G75" s="111">
        <v>169.50286552518099</v>
      </c>
      <c r="H75" s="111">
        <v>135.31197687466599</v>
      </c>
      <c r="I75" s="110"/>
    </row>
    <row r="76" spans="1:10">
      <c r="A76" s="106" t="s">
        <v>188</v>
      </c>
      <c r="C76" s="106" t="s">
        <v>1150</v>
      </c>
      <c r="D76" s="106" t="s">
        <v>189</v>
      </c>
      <c r="E76" s="106" t="s">
        <v>1152</v>
      </c>
      <c r="F76" s="111">
        <v>17.137385650398699</v>
      </c>
      <c r="G76" s="111">
        <v>15.852081726618801</v>
      </c>
      <c r="H76" s="111">
        <v>10.091986108896601</v>
      </c>
      <c r="I76" s="110"/>
    </row>
    <row r="77" spans="1:10">
      <c r="A77" s="106" t="s">
        <v>539</v>
      </c>
      <c r="C77" s="106" t="s">
        <v>1150</v>
      </c>
      <c r="D77" s="106" t="s">
        <v>189</v>
      </c>
      <c r="E77" s="106" t="s">
        <v>541</v>
      </c>
      <c r="F77" s="111">
        <v>3.2348746616413502</v>
      </c>
      <c r="G77" s="111">
        <v>2.9922590620182499</v>
      </c>
      <c r="H77" s="111">
        <v>-17.247160103482301</v>
      </c>
      <c r="I77" s="110"/>
    </row>
    <row r="78" spans="1:10">
      <c r="A78" s="106" t="s">
        <v>652</v>
      </c>
      <c r="C78" s="106" t="s">
        <v>1150</v>
      </c>
      <c r="D78" s="106" t="s">
        <v>189</v>
      </c>
      <c r="E78" s="106" t="s">
        <v>654</v>
      </c>
      <c r="F78" s="111">
        <v>1.5898345055879799</v>
      </c>
      <c r="G78" s="111">
        <v>1.47059691766888</v>
      </c>
      <c r="H78" s="111">
        <v>-4.54225415253583</v>
      </c>
      <c r="I78" s="110"/>
    </row>
    <row r="79" spans="1:10">
      <c r="A79" s="106" t="s">
        <v>809</v>
      </c>
      <c r="C79" s="106" t="s">
        <v>1150</v>
      </c>
      <c r="D79" s="106" t="s">
        <v>189</v>
      </c>
      <c r="E79" s="106" t="s">
        <v>811</v>
      </c>
      <c r="F79" s="111">
        <v>1.80283611216178</v>
      </c>
      <c r="G79" s="111">
        <v>1.66762340374964</v>
      </c>
      <c r="H79" s="111">
        <v>-6.2192896701547902</v>
      </c>
      <c r="I79" s="110"/>
    </row>
    <row r="80" spans="1:10">
      <c r="A80" s="106" t="s">
        <v>900</v>
      </c>
      <c r="C80" s="106" t="s">
        <v>1150</v>
      </c>
      <c r="D80" s="106" t="s">
        <v>189</v>
      </c>
      <c r="E80" s="106" t="s">
        <v>902</v>
      </c>
      <c r="F80" s="111">
        <v>36.615325071581402</v>
      </c>
      <c r="G80" s="111">
        <v>33.869175691212803</v>
      </c>
      <c r="H80" s="111">
        <v>12.734922224903</v>
      </c>
      <c r="I80" s="110"/>
    </row>
    <row r="81" spans="1:10">
      <c r="A81" s="106" t="s">
        <v>969</v>
      </c>
      <c r="C81" s="106" t="s">
        <v>1150</v>
      </c>
      <c r="D81" s="106" t="s">
        <v>189</v>
      </c>
      <c r="E81" s="106" t="s">
        <v>971</v>
      </c>
      <c r="F81" s="111">
        <v>5.2482403445271597</v>
      </c>
      <c r="G81" s="111">
        <v>4.8546223186876203</v>
      </c>
      <c r="H81" s="111">
        <v>-6.6269488348589896</v>
      </c>
      <c r="I81" s="110"/>
    </row>
    <row r="82" spans="1:10" ht="16.5" thickBot="1">
      <c r="A82" s="106" t="s">
        <v>1005</v>
      </c>
      <c r="C82" s="106" t="s">
        <v>1150</v>
      </c>
      <c r="D82" s="106" t="s">
        <v>189</v>
      </c>
      <c r="E82" s="106" t="s">
        <v>1007</v>
      </c>
      <c r="F82" s="111">
        <v>1.61036858135515</v>
      </c>
      <c r="G82" s="111">
        <v>1.4895909377535199</v>
      </c>
      <c r="H82" s="111">
        <v>-18.0125140592022</v>
      </c>
      <c r="I82" s="110"/>
    </row>
    <row r="83" spans="1:10" ht="17.25" thickTop="1" thickBot="1">
      <c r="A83" s="109"/>
      <c r="B83" s="109">
        <v>7</v>
      </c>
      <c r="C83" s="109" t="s">
        <v>1150</v>
      </c>
      <c r="D83" s="109" t="s">
        <v>189</v>
      </c>
      <c r="E83" s="109" t="s">
        <v>189</v>
      </c>
      <c r="F83" s="108">
        <v>273.84478787595202</v>
      </c>
      <c r="G83" s="108">
        <v>253.30642878525501</v>
      </c>
      <c r="H83" s="108">
        <v>-5.4442950636244101</v>
      </c>
      <c r="I83" s="107">
        <v>1.9493404490866801E-2</v>
      </c>
      <c r="J83" s="146"/>
    </row>
    <row r="84" spans="1:10" ht="16.5" thickTop="1">
      <c r="I84" s="112"/>
    </row>
    <row r="85" spans="1:10">
      <c r="A85" s="106" t="s">
        <v>338</v>
      </c>
      <c r="C85" s="106" t="s">
        <v>938</v>
      </c>
      <c r="D85" s="106" t="s">
        <v>342</v>
      </c>
      <c r="E85" s="106" t="s">
        <v>340</v>
      </c>
      <c r="F85" s="111">
        <v>2.9477759830878001</v>
      </c>
      <c r="G85" s="111">
        <v>2.7266927843562101</v>
      </c>
      <c r="H85" s="111">
        <v>-20.896337255717299</v>
      </c>
      <c r="I85" s="110"/>
    </row>
    <row r="86" spans="1:10">
      <c r="A86" s="106" t="s">
        <v>374</v>
      </c>
      <c r="C86" s="106" t="s">
        <v>938</v>
      </c>
      <c r="D86" s="106" t="s">
        <v>342</v>
      </c>
      <c r="E86" s="106" t="s">
        <v>376</v>
      </c>
      <c r="F86" s="111">
        <v>1.9486062596234099</v>
      </c>
      <c r="G86" s="111">
        <v>1.8024607901516501</v>
      </c>
      <c r="H86" s="111">
        <v>-12.908166675951</v>
      </c>
      <c r="I86" s="110"/>
    </row>
    <row r="87" spans="1:10">
      <c r="A87" s="106" t="s">
        <v>492</v>
      </c>
      <c r="C87" s="106" t="s">
        <v>938</v>
      </c>
      <c r="D87" s="106" t="s">
        <v>342</v>
      </c>
      <c r="E87" s="106" t="s">
        <v>494</v>
      </c>
      <c r="F87" s="111">
        <v>2.68917720886519</v>
      </c>
      <c r="G87" s="111">
        <v>2.4874889182003002</v>
      </c>
      <c r="H87" s="111">
        <v>-3.75996306959405</v>
      </c>
      <c r="I87" s="110"/>
    </row>
    <row r="88" spans="1:10">
      <c r="A88" s="106" t="s">
        <v>505</v>
      </c>
      <c r="C88" s="106" t="s">
        <v>938</v>
      </c>
      <c r="D88" s="106" t="s">
        <v>342</v>
      </c>
      <c r="E88" s="106" t="s">
        <v>507</v>
      </c>
      <c r="F88" s="111">
        <v>3.84315366851453</v>
      </c>
      <c r="G88" s="111">
        <v>3.5549171433759401</v>
      </c>
      <c r="H88" s="111">
        <v>-17.351703621577599</v>
      </c>
      <c r="I88" s="110"/>
    </row>
    <row r="89" spans="1:10">
      <c r="A89" s="106" t="s">
        <v>341</v>
      </c>
      <c r="C89" s="106" t="s">
        <v>938</v>
      </c>
      <c r="D89" s="106" t="s">
        <v>342</v>
      </c>
      <c r="E89" s="106" t="s">
        <v>1155</v>
      </c>
      <c r="F89" s="111">
        <v>78.604599718793807</v>
      </c>
      <c r="G89" s="111">
        <v>72.709254739884301</v>
      </c>
      <c r="H89" s="111">
        <v>54.680776657626197</v>
      </c>
      <c r="I89" s="110"/>
    </row>
    <row r="90" spans="1:10">
      <c r="A90" s="106" t="s">
        <v>936</v>
      </c>
      <c r="C90" s="106" t="s">
        <v>938</v>
      </c>
      <c r="D90" s="106" t="s">
        <v>342</v>
      </c>
      <c r="E90" s="106" t="s">
        <v>938</v>
      </c>
      <c r="F90" s="111">
        <v>2.5626024811742099</v>
      </c>
      <c r="G90" s="111">
        <v>2.3704072950861499</v>
      </c>
      <c r="H90" s="111">
        <v>-10.2585457030639</v>
      </c>
      <c r="I90" s="110"/>
    </row>
    <row r="91" spans="1:10" ht="16.5" thickBot="1">
      <c r="A91" s="106" t="s">
        <v>975</v>
      </c>
      <c r="C91" s="106" t="s">
        <v>938</v>
      </c>
      <c r="D91" s="106" t="s">
        <v>342</v>
      </c>
      <c r="E91" s="106" t="s">
        <v>977</v>
      </c>
      <c r="F91" s="111">
        <v>1.91532375566896</v>
      </c>
      <c r="G91" s="111">
        <v>1.77167447399379</v>
      </c>
      <c r="H91" s="111">
        <v>-14.443331703046001</v>
      </c>
      <c r="I91" s="110"/>
    </row>
    <row r="92" spans="1:10" ht="17.25" thickTop="1" thickBot="1">
      <c r="A92" s="109"/>
      <c r="B92" s="109">
        <v>8</v>
      </c>
      <c r="C92" s="109" t="s">
        <v>938</v>
      </c>
      <c r="D92" s="109" t="s">
        <v>342</v>
      </c>
      <c r="E92" s="109" t="s">
        <v>342</v>
      </c>
      <c r="F92" s="108">
        <v>94.5112390757279</v>
      </c>
      <c r="G92" s="108">
        <v>87.422896145048298</v>
      </c>
      <c r="H92" s="108">
        <v>-24.9372713713237</v>
      </c>
      <c r="I92" s="107">
        <v>0.208770048935669</v>
      </c>
      <c r="J92" s="146"/>
    </row>
    <row r="93" spans="1:10" ht="16.5" thickTop="1">
      <c r="I93" s="112"/>
    </row>
    <row r="94" spans="1:10">
      <c r="A94" s="106" t="s">
        <v>280</v>
      </c>
      <c r="C94" s="106" t="s">
        <v>1218</v>
      </c>
      <c r="D94" s="106" t="s">
        <v>285</v>
      </c>
      <c r="E94" s="106" t="s">
        <v>282</v>
      </c>
      <c r="F94" s="111">
        <v>1.81151942250223</v>
      </c>
      <c r="G94" s="111">
        <v>1.6756554658145599</v>
      </c>
      <c r="H94" s="111">
        <v>-9.3960535734964896</v>
      </c>
      <c r="I94" s="110"/>
    </row>
    <row r="95" spans="1:10">
      <c r="A95" s="106" t="s">
        <v>284</v>
      </c>
      <c r="C95" s="106" t="s">
        <v>1218</v>
      </c>
      <c r="D95" s="106" t="s">
        <v>285</v>
      </c>
      <c r="E95" s="106" t="s">
        <v>1164</v>
      </c>
      <c r="F95" s="111">
        <v>5.9005418738037703</v>
      </c>
      <c r="G95" s="111">
        <v>5.4580012332684902</v>
      </c>
      <c r="H95" s="111">
        <v>3.3994937422613898</v>
      </c>
      <c r="I95" s="110"/>
    </row>
    <row r="96" spans="1:10">
      <c r="A96" s="106" t="s">
        <v>561</v>
      </c>
      <c r="C96" s="106" t="s">
        <v>1218</v>
      </c>
      <c r="D96" s="106" t="s">
        <v>285</v>
      </c>
      <c r="E96" s="106" t="s">
        <v>563</v>
      </c>
      <c r="F96" s="111">
        <v>33.862349294946597</v>
      </c>
      <c r="G96" s="111">
        <v>31.3226730978256</v>
      </c>
      <c r="H96" s="111">
        <v>9.0322909610895596</v>
      </c>
      <c r="I96" s="110"/>
    </row>
    <row r="97" spans="1:10">
      <c r="A97" s="106" t="s">
        <v>655</v>
      </c>
      <c r="C97" s="106" t="s">
        <v>1218</v>
      </c>
      <c r="D97" s="106" t="s">
        <v>285</v>
      </c>
      <c r="E97" s="106" t="s">
        <v>657</v>
      </c>
      <c r="F97" s="111">
        <v>1.8967979216238899</v>
      </c>
      <c r="G97" s="111">
        <v>1.7545380775021</v>
      </c>
      <c r="H97" s="111">
        <v>-5.2511586953771099</v>
      </c>
      <c r="I97" s="110"/>
    </row>
    <row r="98" spans="1:10">
      <c r="A98" s="106" t="s">
        <v>794</v>
      </c>
      <c r="C98" s="106" t="s">
        <v>1218</v>
      </c>
      <c r="D98" s="106" t="s">
        <v>285</v>
      </c>
      <c r="E98" s="106" t="s">
        <v>796</v>
      </c>
      <c r="F98" s="111">
        <v>2.28894917261775</v>
      </c>
      <c r="G98" s="111">
        <v>2.11727798467142</v>
      </c>
      <c r="H98" s="111">
        <v>-12.4227164299355</v>
      </c>
      <c r="I98" s="110"/>
    </row>
    <row r="99" spans="1:10">
      <c r="A99" s="106" t="s">
        <v>1092</v>
      </c>
      <c r="C99" s="106" t="s">
        <v>1218</v>
      </c>
      <c r="D99" s="106" t="s">
        <v>285</v>
      </c>
      <c r="E99" s="106" t="s">
        <v>1094</v>
      </c>
      <c r="F99" s="111">
        <v>2.7130382328159</v>
      </c>
      <c r="G99" s="111">
        <v>2.5095603653547101</v>
      </c>
      <c r="H99" s="111">
        <v>-13.4138230660893</v>
      </c>
      <c r="I99" s="110"/>
    </row>
    <row r="100" spans="1:10">
      <c r="A100" s="106" t="s">
        <v>283</v>
      </c>
      <c r="C100" s="106" t="s">
        <v>1218</v>
      </c>
      <c r="D100" s="106" t="s">
        <v>285</v>
      </c>
      <c r="E100" s="106" t="s">
        <v>1218</v>
      </c>
      <c r="F100" s="111">
        <v>65.864367249298795</v>
      </c>
      <c r="G100" s="111">
        <v>60.924539705601298</v>
      </c>
      <c r="H100" s="111">
        <v>47.920576121359602</v>
      </c>
      <c r="I100" s="110"/>
    </row>
    <row r="101" spans="1:10">
      <c r="A101" s="106" t="s">
        <v>1098</v>
      </c>
      <c r="C101" s="106" t="s">
        <v>1218</v>
      </c>
      <c r="D101" s="106" t="s">
        <v>285</v>
      </c>
      <c r="E101" s="106" t="s">
        <v>1100</v>
      </c>
      <c r="F101" s="111">
        <v>2.75150679281038</v>
      </c>
      <c r="G101" s="111">
        <v>2.5451437833495998</v>
      </c>
      <c r="H101" s="111">
        <v>-15.824818647117</v>
      </c>
      <c r="I101" s="110"/>
    </row>
    <row r="102" spans="1:10" ht="16.5" thickBot="1">
      <c r="A102" s="106" t="s">
        <v>1104</v>
      </c>
      <c r="C102" s="106" t="s">
        <v>1218</v>
      </c>
      <c r="D102" s="106" t="s">
        <v>285</v>
      </c>
      <c r="E102" s="106" t="s">
        <v>1106</v>
      </c>
      <c r="F102" s="111">
        <v>2.9496100588884002</v>
      </c>
      <c r="G102" s="111">
        <v>2.72838930447177</v>
      </c>
      <c r="H102" s="111">
        <v>-9.0635212711632693</v>
      </c>
      <c r="I102" s="110"/>
    </row>
    <row r="103" spans="1:10" ht="17.25" thickTop="1" thickBot="1">
      <c r="A103" s="109"/>
      <c r="B103" s="109">
        <v>9</v>
      </c>
      <c r="C103" s="109" t="s">
        <v>1218</v>
      </c>
      <c r="D103" s="109" t="s">
        <v>285</v>
      </c>
      <c r="E103" s="109" t="s">
        <v>285</v>
      </c>
      <c r="F103" s="108">
        <v>120.038680019308</v>
      </c>
      <c r="G103" s="108">
        <v>111.03577901785999</v>
      </c>
      <c r="H103" s="108">
        <v>-5.01973085846803</v>
      </c>
      <c r="I103" s="107">
        <v>4.0139090391720998E-2</v>
      </c>
      <c r="J103" s="146"/>
    </row>
    <row r="104" spans="1:10" ht="16.5" thickTop="1">
      <c r="I104" s="112"/>
    </row>
    <row r="105" spans="1:10">
      <c r="A105" s="106" t="s">
        <v>392</v>
      </c>
      <c r="C105" s="106" t="s">
        <v>1166</v>
      </c>
      <c r="D105" s="106" t="s">
        <v>395</v>
      </c>
      <c r="E105" s="106" t="s">
        <v>394</v>
      </c>
      <c r="F105" s="111">
        <v>3.13004271356853</v>
      </c>
      <c r="G105" s="111">
        <v>2.89528951005089</v>
      </c>
      <c r="H105" s="111">
        <v>-29.333957863422199</v>
      </c>
      <c r="I105" s="110"/>
    </row>
    <row r="106" spans="1:10">
      <c r="A106" s="106" t="s">
        <v>289</v>
      </c>
      <c r="C106" s="106" t="s">
        <v>1166</v>
      </c>
      <c r="D106" s="106" t="s">
        <v>395</v>
      </c>
      <c r="E106" s="106" t="s">
        <v>1166</v>
      </c>
      <c r="F106" s="111">
        <v>128.705240828678</v>
      </c>
      <c r="G106" s="111">
        <v>119.05234776652701</v>
      </c>
      <c r="H106" s="111">
        <v>67.513722309203203</v>
      </c>
      <c r="I106" s="110"/>
    </row>
    <row r="107" spans="1:10">
      <c r="A107" s="106" t="s">
        <v>564</v>
      </c>
      <c r="C107" s="106" t="s">
        <v>1166</v>
      </c>
      <c r="D107" s="106" t="s">
        <v>395</v>
      </c>
      <c r="E107" s="106" t="s">
        <v>566</v>
      </c>
      <c r="F107" s="111">
        <v>2.8246608960867201</v>
      </c>
      <c r="G107" s="111">
        <v>2.6128113288802202</v>
      </c>
      <c r="H107" s="111">
        <v>-24.370394702710499</v>
      </c>
      <c r="I107" s="110"/>
    </row>
    <row r="108" spans="1:10" ht="16.5" thickBot="1">
      <c r="A108" s="106" t="s">
        <v>715</v>
      </c>
      <c r="C108" s="106" t="s">
        <v>1166</v>
      </c>
      <c r="D108" s="106" t="s">
        <v>395</v>
      </c>
      <c r="E108" s="106" t="s">
        <v>717</v>
      </c>
      <c r="F108" s="111">
        <v>2.8279627480524501</v>
      </c>
      <c r="G108" s="111">
        <v>2.6158655419485202</v>
      </c>
      <c r="H108" s="111">
        <v>-15.061205593894799</v>
      </c>
      <c r="I108" s="110"/>
    </row>
    <row r="109" spans="1:10" ht="17.25" thickTop="1" thickBot="1">
      <c r="A109" s="109"/>
      <c r="B109" s="109">
        <v>10</v>
      </c>
      <c r="C109" s="109" t="s">
        <v>1166</v>
      </c>
      <c r="D109" s="109" t="s">
        <v>395</v>
      </c>
      <c r="E109" s="109" t="s">
        <v>395</v>
      </c>
      <c r="F109" s="108">
        <v>137.487907186386</v>
      </c>
      <c r="G109" s="108">
        <v>127.176314147407</v>
      </c>
      <c r="H109" s="108">
        <v>-1.2518358508243299</v>
      </c>
      <c r="I109" s="107">
        <v>9.0229073762128093E-3</v>
      </c>
    </row>
    <row r="110" spans="1:10" ht="16.5" thickTop="1">
      <c r="I110" s="112"/>
    </row>
    <row r="111" spans="1:10">
      <c r="A111" s="106" t="s">
        <v>157</v>
      </c>
      <c r="C111" s="106" t="s">
        <v>651</v>
      </c>
      <c r="D111" s="106" t="s">
        <v>162</v>
      </c>
      <c r="E111" s="106" t="s">
        <v>159</v>
      </c>
      <c r="F111" s="111">
        <v>2.9853152247463299</v>
      </c>
      <c r="G111" s="111">
        <v>2.7614165828903499</v>
      </c>
      <c r="H111" s="111">
        <v>-16.320212887334801</v>
      </c>
      <c r="I111" s="110"/>
    </row>
    <row r="112" spans="1:10">
      <c r="A112" s="106" t="s">
        <v>400</v>
      </c>
      <c r="C112" s="106" t="s">
        <v>651</v>
      </c>
      <c r="D112" s="106" t="s">
        <v>162</v>
      </c>
      <c r="E112" s="106" t="s">
        <v>402</v>
      </c>
      <c r="F112" s="111">
        <v>2.81754222646004</v>
      </c>
      <c r="G112" s="111">
        <v>2.6062265594755298</v>
      </c>
      <c r="H112" s="111">
        <v>-27.3999000054704</v>
      </c>
      <c r="I112" s="110"/>
    </row>
    <row r="113" spans="1:10">
      <c r="A113" s="106" t="s">
        <v>489</v>
      </c>
      <c r="C113" s="106" t="s">
        <v>651</v>
      </c>
      <c r="D113" s="106" t="s">
        <v>162</v>
      </c>
      <c r="E113" s="106" t="s">
        <v>491</v>
      </c>
      <c r="F113" s="111">
        <v>3.8722288719392699</v>
      </c>
      <c r="G113" s="111">
        <v>3.58181170654382</v>
      </c>
      <c r="H113" s="111">
        <v>-6.7543689059337702</v>
      </c>
      <c r="I113" s="110"/>
    </row>
    <row r="114" spans="1:10">
      <c r="A114" s="106" t="s">
        <v>511</v>
      </c>
      <c r="C114" s="106" t="s">
        <v>651</v>
      </c>
      <c r="D114" s="106" t="s">
        <v>162</v>
      </c>
      <c r="E114" s="106" t="s">
        <v>513</v>
      </c>
      <c r="F114" s="111">
        <v>3.0757616622561001</v>
      </c>
      <c r="G114" s="111">
        <v>2.8450795375868898</v>
      </c>
      <c r="H114" s="111">
        <v>-7.2222562441041704</v>
      </c>
      <c r="I114" s="110"/>
    </row>
    <row r="115" spans="1:10">
      <c r="A115" s="106" t="s">
        <v>160</v>
      </c>
      <c r="C115" s="106" t="s">
        <v>651</v>
      </c>
      <c r="D115" s="106" t="s">
        <v>162</v>
      </c>
      <c r="E115" s="106" t="s">
        <v>1170</v>
      </c>
      <c r="F115" s="111">
        <v>194.92948233210001</v>
      </c>
      <c r="G115" s="111">
        <v>180.30977115719301</v>
      </c>
      <c r="H115" s="111">
        <v>140.86502528741599</v>
      </c>
      <c r="I115" s="110"/>
    </row>
    <row r="116" spans="1:10">
      <c r="A116" s="106" t="s">
        <v>161</v>
      </c>
      <c r="C116" s="106" t="s">
        <v>651</v>
      </c>
      <c r="D116" s="106" t="s">
        <v>162</v>
      </c>
      <c r="E116" s="106" t="s">
        <v>1172</v>
      </c>
      <c r="F116" s="111">
        <v>15.4608350965343</v>
      </c>
      <c r="G116" s="111">
        <v>14.3012724642942</v>
      </c>
      <c r="H116" s="111">
        <v>8.4970894432640804</v>
      </c>
      <c r="I116" s="110"/>
    </row>
    <row r="117" spans="1:10">
      <c r="A117" s="106" t="s">
        <v>649</v>
      </c>
      <c r="C117" s="106" t="s">
        <v>651</v>
      </c>
      <c r="D117" s="106" t="s">
        <v>162</v>
      </c>
      <c r="E117" s="106" t="s">
        <v>651</v>
      </c>
      <c r="F117" s="111">
        <v>3.3818181857643501</v>
      </c>
      <c r="G117" s="111">
        <v>3.1281818218320199</v>
      </c>
      <c r="H117" s="111">
        <v>-21.6189163423069</v>
      </c>
      <c r="I117" s="110"/>
    </row>
    <row r="118" spans="1:10">
      <c r="A118" s="106" t="s">
        <v>948</v>
      </c>
      <c r="C118" s="106" t="s">
        <v>651</v>
      </c>
      <c r="D118" s="106" t="s">
        <v>162</v>
      </c>
      <c r="E118" s="106" t="s">
        <v>950</v>
      </c>
      <c r="F118" s="111">
        <v>4.4508622488088001</v>
      </c>
      <c r="G118" s="111">
        <v>4.1170475801481397</v>
      </c>
      <c r="H118" s="111">
        <v>-15.8153579371336</v>
      </c>
      <c r="I118" s="110"/>
    </row>
    <row r="119" spans="1:10">
      <c r="A119" s="106" t="s">
        <v>978</v>
      </c>
      <c r="C119" s="106" t="s">
        <v>651</v>
      </c>
      <c r="D119" s="106" t="s">
        <v>162</v>
      </c>
      <c r="E119" s="106" t="s">
        <v>980</v>
      </c>
      <c r="F119" s="111">
        <v>5.2429809790821498</v>
      </c>
      <c r="G119" s="111">
        <v>4.8497574056509896</v>
      </c>
      <c r="H119" s="111">
        <v>-9.5469098731335098</v>
      </c>
      <c r="I119" s="110"/>
    </row>
    <row r="120" spans="1:10">
      <c r="A120" s="106" t="s">
        <v>987</v>
      </c>
      <c r="C120" s="106" t="s">
        <v>651</v>
      </c>
      <c r="D120" s="106" t="s">
        <v>162</v>
      </c>
      <c r="E120" s="106" t="s">
        <v>989</v>
      </c>
      <c r="F120" s="111">
        <v>2.3878878731817701</v>
      </c>
      <c r="G120" s="111">
        <v>2.2087962826931302</v>
      </c>
      <c r="H120" s="111">
        <v>-25.884155580978501</v>
      </c>
      <c r="I120" s="110"/>
    </row>
    <row r="121" spans="1:10" ht="16.5" thickBot="1">
      <c r="A121" s="106" t="s">
        <v>1002</v>
      </c>
      <c r="C121" s="106" t="s">
        <v>651</v>
      </c>
      <c r="D121" s="106" t="s">
        <v>162</v>
      </c>
      <c r="E121" s="106" t="s">
        <v>1004</v>
      </c>
      <c r="F121" s="111">
        <v>2.4635491596911399</v>
      </c>
      <c r="G121" s="111">
        <v>2.2787829727143101</v>
      </c>
      <c r="H121" s="111">
        <v>-20.290277661234601</v>
      </c>
      <c r="I121" s="110"/>
    </row>
    <row r="122" spans="1:10" ht="17.25" thickTop="1" thickBot="1">
      <c r="A122" s="109"/>
      <c r="B122" s="109">
        <v>11</v>
      </c>
      <c r="C122" s="109" t="s">
        <v>651</v>
      </c>
      <c r="D122" s="109" t="s">
        <v>162</v>
      </c>
      <c r="E122" s="109" t="s">
        <v>162</v>
      </c>
      <c r="F122" s="108">
        <v>241.068263860564</v>
      </c>
      <c r="G122" s="108">
        <v>222.98814407102199</v>
      </c>
      <c r="H122" s="108">
        <v>-1.49024070695008</v>
      </c>
      <c r="I122" s="107">
        <v>6.1438402648762401E-3</v>
      </c>
      <c r="J122" s="146"/>
    </row>
    <row r="123" spans="1:10" ht="16.5" thickTop="1">
      <c r="I123" s="112"/>
    </row>
    <row r="124" spans="1:10">
      <c r="A124" s="106" t="s">
        <v>297</v>
      </c>
      <c r="C124" s="106" t="s">
        <v>802</v>
      </c>
      <c r="D124" s="106" t="s">
        <v>301</v>
      </c>
      <c r="E124" s="106" t="s">
        <v>299</v>
      </c>
      <c r="F124" s="111">
        <v>4.42408138914546</v>
      </c>
      <c r="G124" s="111">
        <v>4.0922752849595501</v>
      </c>
      <c r="H124" s="111">
        <v>-6.6212510859926601</v>
      </c>
      <c r="I124" s="110"/>
    </row>
    <row r="125" spans="1:10">
      <c r="A125" s="106" t="s">
        <v>361</v>
      </c>
      <c r="C125" s="106" t="s">
        <v>802</v>
      </c>
      <c r="D125" s="106" t="s">
        <v>301</v>
      </c>
      <c r="E125" s="106" t="s">
        <v>363</v>
      </c>
      <c r="F125" s="111">
        <v>3.0511098660623199</v>
      </c>
      <c r="G125" s="111">
        <v>2.8222766261076502</v>
      </c>
      <c r="H125" s="111">
        <v>-7.5605911993026602</v>
      </c>
      <c r="I125" s="110"/>
    </row>
    <row r="126" spans="1:10">
      <c r="A126" s="106" t="s">
        <v>495</v>
      </c>
      <c r="C126" s="106" t="s">
        <v>802</v>
      </c>
      <c r="D126" s="106" t="s">
        <v>301</v>
      </c>
      <c r="E126" s="106" t="s">
        <v>497</v>
      </c>
      <c r="F126" s="111">
        <v>2.0077500476672498</v>
      </c>
      <c r="G126" s="111">
        <v>1.8571687940922099</v>
      </c>
      <c r="H126" s="111">
        <v>-8.5097602522263909</v>
      </c>
      <c r="I126" s="110"/>
    </row>
    <row r="127" spans="1:10">
      <c r="A127" s="106" t="s">
        <v>585</v>
      </c>
      <c r="C127" s="106" t="s">
        <v>802</v>
      </c>
      <c r="D127" s="106" t="s">
        <v>301</v>
      </c>
      <c r="E127" s="106" t="s">
        <v>587</v>
      </c>
      <c r="F127" s="111">
        <v>3.7354607571399101</v>
      </c>
      <c r="G127" s="111">
        <v>3.4553012003544201</v>
      </c>
      <c r="H127" s="111">
        <v>-4.8389694982134603</v>
      </c>
      <c r="I127" s="110"/>
    </row>
    <row r="128" spans="1:10">
      <c r="A128" s="106" t="s">
        <v>300</v>
      </c>
      <c r="C128" s="106" t="s">
        <v>802</v>
      </c>
      <c r="D128" s="106" t="s">
        <v>301</v>
      </c>
      <c r="E128" s="106" t="s">
        <v>1174</v>
      </c>
      <c r="F128" s="111">
        <v>196.56951637460301</v>
      </c>
      <c r="G128" s="111">
        <v>181.82680264650699</v>
      </c>
      <c r="H128" s="111">
        <v>162.567915266748</v>
      </c>
      <c r="I128" s="110"/>
    </row>
    <row r="129" spans="1:10">
      <c r="A129" s="106" t="s">
        <v>769</v>
      </c>
      <c r="C129" s="106" t="s">
        <v>802</v>
      </c>
      <c r="D129" s="106" t="s">
        <v>301</v>
      </c>
      <c r="E129" s="106" t="s">
        <v>771</v>
      </c>
      <c r="F129" s="111">
        <v>4.2237481265737298</v>
      </c>
      <c r="G129" s="111">
        <v>3.9069670170806998</v>
      </c>
      <c r="H129" s="111">
        <v>-4.1338266591843498</v>
      </c>
      <c r="I129" s="110"/>
    </row>
    <row r="130" spans="1:10">
      <c r="A130" s="106" t="s">
        <v>800</v>
      </c>
      <c r="C130" s="106" t="s">
        <v>802</v>
      </c>
      <c r="D130" s="106" t="s">
        <v>301</v>
      </c>
      <c r="E130" s="106" t="s">
        <v>802</v>
      </c>
      <c r="F130" s="111">
        <v>1.4050773904607201</v>
      </c>
      <c r="G130" s="111">
        <v>1.29969658617616</v>
      </c>
      <c r="H130" s="111">
        <v>-5.0854333201220197</v>
      </c>
      <c r="I130" s="110"/>
    </row>
    <row r="131" spans="1:10">
      <c r="A131" s="106" t="s">
        <v>812</v>
      </c>
      <c r="C131" s="106" t="s">
        <v>802</v>
      </c>
      <c r="D131" s="106" t="s">
        <v>301</v>
      </c>
      <c r="E131" s="106" t="s">
        <v>814</v>
      </c>
      <c r="F131" s="111">
        <v>2.2611212870659601</v>
      </c>
      <c r="G131" s="111">
        <v>2.0915371905360098</v>
      </c>
      <c r="H131" s="111">
        <v>-3.3485225883547001</v>
      </c>
      <c r="I131" s="110"/>
    </row>
    <row r="132" spans="1:10">
      <c r="A132" s="106" t="s">
        <v>888</v>
      </c>
      <c r="C132" s="106" t="s">
        <v>802</v>
      </c>
      <c r="D132" s="106" t="s">
        <v>301</v>
      </c>
      <c r="E132" s="106" t="s">
        <v>890</v>
      </c>
      <c r="F132" s="111">
        <v>2.4342570148335598</v>
      </c>
      <c r="G132" s="111">
        <v>2.2516877387210399</v>
      </c>
      <c r="H132" s="111">
        <v>-12.223931010531199</v>
      </c>
      <c r="I132" s="110"/>
    </row>
    <row r="133" spans="1:10">
      <c r="A133" s="106" t="s">
        <v>1047</v>
      </c>
      <c r="C133" s="106" t="s">
        <v>802</v>
      </c>
      <c r="D133" s="106" t="s">
        <v>301</v>
      </c>
      <c r="E133" s="106" t="s">
        <v>1049</v>
      </c>
      <c r="F133" s="111">
        <v>3.43877820940373</v>
      </c>
      <c r="G133" s="111">
        <v>3.1808698436984502</v>
      </c>
      <c r="H133" s="111">
        <v>-10.2264854080651</v>
      </c>
      <c r="I133" s="110"/>
    </row>
    <row r="134" spans="1:10" ht="16.5" thickBot="1">
      <c r="A134" s="106" t="s">
        <v>1101</v>
      </c>
      <c r="C134" s="106" t="s">
        <v>802</v>
      </c>
      <c r="D134" s="106" t="s">
        <v>301</v>
      </c>
      <c r="E134" s="106" t="s">
        <v>1103</v>
      </c>
      <c r="F134" s="111">
        <v>3.5368454601666999</v>
      </c>
      <c r="G134" s="111">
        <v>3.2715820506541999</v>
      </c>
      <c r="H134" s="111">
        <v>-8.0412828590373095</v>
      </c>
      <c r="I134" s="110"/>
    </row>
    <row r="135" spans="1:10" ht="17.25" thickTop="1" thickBot="1">
      <c r="A135" s="109"/>
      <c r="B135" s="109">
        <v>12</v>
      </c>
      <c r="C135" s="109" t="s">
        <v>802</v>
      </c>
      <c r="D135" s="109" t="s">
        <v>301</v>
      </c>
      <c r="E135" s="109" t="s">
        <v>301</v>
      </c>
      <c r="F135" s="108">
        <v>227.08774592312199</v>
      </c>
      <c r="G135" s="108">
        <v>210.05616497888801</v>
      </c>
      <c r="H135" s="108">
        <v>91.977861385717702</v>
      </c>
      <c r="I135" s="107">
        <v>0</v>
      </c>
      <c r="J135" s="146"/>
    </row>
    <row r="136" spans="1:10" ht="16.5" thickTop="1">
      <c r="I136" s="112"/>
    </row>
    <row r="137" spans="1:10">
      <c r="A137" s="106" t="s">
        <v>248</v>
      </c>
      <c r="C137" s="106" t="s">
        <v>627</v>
      </c>
      <c r="D137" s="106" t="s">
        <v>252</v>
      </c>
      <c r="E137" s="106" t="s">
        <v>250</v>
      </c>
      <c r="F137" s="111">
        <v>144.468902740988</v>
      </c>
      <c r="G137" s="111">
        <v>133.63373503541399</v>
      </c>
      <c r="H137" s="111">
        <v>75.668497492314202</v>
      </c>
      <c r="I137" s="110"/>
    </row>
    <row r="138" spans="1:10">
      <c r="A138" s="106" t="s">
        <v>305</v>
      </c>
      <c r="C138" s="106" t="s">
        <v>627</v>
      </c>
      <c r="D138" s="106" t="s">
        <v>252</v>
      </c>
      <c r="E138" s="106" t="s">
        <v>307</v>
      </c>
      <c r="F138" s="111">
        <v>43.808803300084797</v>
      </c>
      <c r="G138" s="111">
        <v>40.523143052578398</v>
      </c>
      <c r="H138" s="111">
        <v>13.9475653317248</v>
      </c>
      <c r="I138" s="110"/>
    </row>
    <row r="139" spans="1:10">
      <c r="A139" s="106" t="s">
        <v>612</v>
      </c>
      <c r="C139" s="106" t="s">
        <v>627</v>
      </c>
      <c r="D139" s="106" t="s">
        <v>252</v>
      </c>
      <c r="E139" s="106" t="s">
        <v>614</v>
      </c>
      <c r="F139" s="111">
        <v>85.772666286046203</v>
      </c>
      <c r="G139" s="111">
        <v>79.339716314592806</v>
      </c>
      <c r="H139" s="111">
        <v>30.5537482071794</v>
      </c>
      <c r="I139" s="110"/>
    </row>
    <row r="140" spans="1:10">
      <c r="A140" s="106" t="s">
        <v>625</v>
      </c>
      <c r="C140" s="106" t="s">
        <v>627</v>
      </c>
      <c r="D140" s="106" t="s">
        <v>252</v>
      </c>
      <c r="E140" s="106" t="s">
        <v>627</v>
      </c>
      <c r="F140" s="111">
        <v>164.36335535139901</v>
      </c>
      <c r="G140" s="111">
        <v>152.03610370004401</v>
      </c>
      <c r="H140" s="111">
        <v>-10.125661035144701</v>
      </c>
      <c r="I140" s="110"/>
    </row>
    <row r="141" spans="1:10">
      <c r="A141" s="106" t="s">
        <v>1011</v>
      </c>
      <c r="C141" s="106" t="s">
        <v>627</v>
      </c>
      <c r="D141" s="106" t="s">
        <v>252</v>
      </c>
      <c r="E141" s="106" t="s">
        <v>1013</v>
      </c>
      <c r="F141" s="111">
        <v>74.834243096330098</v>
      </c>
      <c r="G141" s="111">
        <v>69.221674864105296</v>
      </c>
      <c r="H141" s="111">
        <v>14.635211729719501</v>
      </c>
      <c r="I141" s="110"/>
    </row>
    <row r="142" spans="1:10" ht="16.5" thickBot="1">
      <c r="A142" s="106" t="s">
        <v>1107</v>
      </c>
      <c r="C142" s="106" t="s">
        <v>627</v>
      </c>
      <c r="D142" s="106" t="s">
        <v>252</v>
      </c>
      <c r="E142" s="106" t="s">
        <v>1109</v>
      </c>
      <c r="F142" s="111">
        <v>27.548766304247799</v>
      </c>
      <c r="G142" s="111">
        <v>25.4826088314292</v>
      </c>
      <c r="H142" s="111">
        <v>-17.016679413293598</v>
      </c>
      <c r="I142" s="110"/>
    </row>
    <row r="143" spans="1:10" ht="17.25" thickTop="1" thickBot="1">
      <c r="A143" s="109"/>
      <c r="B143" s="109">
        <v>13</v>
      </c>
      <c r="C143" s="109" t="s">
        <v>627</v>
      </c>
      <c r="D143" s="109" t="s">
        <v>252</v>
      </c>
      <c r="E143" s="109" t="s">
        <v>252</v>
      </c>
      <c r="F143" s="108">
        <v>540.79673707909706</v>
      </c>
      <c r="G143" s="108">
        <v>500.23698179816398</v>
      </c>
      <c r="H143" s="108">
        <v>107.6626823125</v>
      </c>
      <c r="I143" s="107">
        <v>0</v>
      </c>
      <c r="J143" s="146"/>
    </row>
    <row r="144" spans="1:10" ht="16.5" thickTop="1">
      <c r="I144" s="112"/>
    </row>
    <row r="145" spans="1:10">
      <c r="A145" s="106" t="s">
        <v>215</v>
      </c>
      <c r="C145" s="106" t="s">
        <v>1178</v>
      </c>
      <c r="D145" s="106" t="s">
        <v>220</v>
      </c>
      <c r="E145" s="106" t="s">
        <v>217</v>
      </c>
      <c r="F145" s="111">
        <v>2.31369882931729</v>
      </c>
      <c r="G145" s="111">
        <v>2.14017141711849</v>
      </c>
      <c r="H145" s="111">
        <v>-13.961526484397201</v>
      </c>
      <c r="I145" s="110"/>
    </row>
    <row r="146" spans="1:10">
      <c r="A146" s="106" t="s">
        <v>332</v>
      </c>
      <c r="C146" s="106" t="s">
        <v>1178</v>
      </c>
      <c r="D146" s="106" t="s">
        <v>220</v>
      </c>
      <c r="E146" s="106" t="s">
        <v>334</v>
      </c>
      <c r="F146" s="111">
        <v>4.4534052793027499</v>
      </c>
      <c r="G146" s="111">
        <v>4.1193998833550403</v>
      </c>
      <c r="H146" s="111">
        <v>-16.017111814061401</v>
      </c>
      <c r="I146" s="110"/>
    </row>
    <row r="147" spans="1:10">
      <c r="A147" s="106" t="s">
        <v>533</v>
      </c>
      <c r="C147" s="106" t="s">
        <v>1178</v>
      </c>
      <c r="D147" s="106" t="s">
        <v>220</v>
      </c>
      <c r="E147" s="106" t="s">
        <v>535</v>
      </c>
      <c r="F147" s="111">
        <v>1.8368330327298099</v>
      </c>
      <c r="G147" s="111">
        <v>1.69907055527508</v>
      </c>
      <c r="H147" s="111">
        <v>-16.8946755664157</v>
      </c>
      <c r="I147" s="110"/>
    </row>
    <row r="148" spans="1:10">
      <c r="A148" s="106" t="s">
        <v>573</v>
      </c>
      <c r="C148" s="106" t="s">
        <v>1178</v>
      </c>
      <c r="D148" s="106" t="s">
        <v>220</v>
      </c>
      <c r="E148" s="106" t="s">
        <v>575</v>
      </c>
      <c r="F148" s="111">
        <v>2.6960296763979898</v>
      </c>
      <c r="G148" s="111">
        <v>2.4938274506681499</v>
      </c>
      <c r="H148" s="111">
        <v>-11.399776867603901</v>
      </c>
      <c r="I148" s="110"/>
    </row>
    <row r="149" spans="1:10">
      <c r="A149" s="106" t="s">
        <v>628</v>
      </c>
      <c r="C149" s="106" t="s">
        <v>1178</v>
      </c>
      <c r="D149" s="106" t="s">
        <v>220</v>
      </c>
      <c r="E149" s="106" t="s">
        <v>630</v>
      </c>
      <c r="F149" s="111">
        <v>105.118319483158</v>
      </c>
      <c r="G149" s="111">
        <v>97.234445521921401</v>
      </c>
      <c r="H149" s="111">
        <v>50.111025859899001</v>
      </c>
      <c r="I149" s="110"/>
    </row>
    <row r="150" spans="1:10">
      <c r="A150" s="106" t="s">
        <v>218</v>
      </c>
      <c r="C150" s="106" t="s">
        <v>1178</v>
      </c>
      <c r="D150" s="106" t="s">
        <v>220</v>
      </c>
      <c r="E150" s="106" t="s">
        <v>1178</v>
      </c>
      <c r="F150" s="111">
        <v>64.190098886375395</v>
      </c>
      <c r="G150" s="111">
        <v>59.375841469897203</v>
      </c>
      <c r="H150" s="111">
        <v>40.384768203999101</v>
      </c>
      <c r="I150" s="110"/>
    </row>
    <row r="151" spans="1:10">
      <c r="A151" s="106" t="s">
        <v>219</v>
      </c>
      <c r="C151" s="106" t="s">
        <v>1178</v>
      </c>
      <c r="D151" s="106" t="s">
        <v>220</v>
      </c>
      <c r="E151" s="106" t="s">
        <v>1180</v>
      </c>
      <c r="F151" s="111">
        <v>9.34469722718387</v>
      </c>
      <c r="G151" s="111">
        <v>8.6438449351450792</v>
      </c>
      <c r="H151" s="111">
        <v>5.4607869512115403</v>
      </c>
      <c r="I151" s="110"/>
    </row>
    <row r="152" spans="1:10">
      <c r="A152" s="106" t="s">
        <v>667</v>
      </c>
      <c r="C152" s="106" t="s">
        <v>1178</v>
      </c>
      <c r="D152" s="106" t="s">
        <v>220</v>
      </c>
      <c r="E152" s="106" t="s">
        <v>669</v>
      </c>
      <c r="F152" s="111">
        <v>1.37731341981563</v>
      </c>
      <c r="G152" s="111">
        <v>1.27401491332946</v>
      </c>
      <c r="H152" s="111">
        <v>-4.5826495861238197</v>
      </c>
      <c r="I152" s="110"/>
    </row>
    <row r="153" spans="1:10">
      <c r="A153" s="106" t="s">
        <v>741</v>
      </c>
      <c r="C153" s="106" t="s">
        <v>1178</v>
      </c>
      <c r="D153" s="106" t="s">
        <v>220</v>
      </c>
      <c r="E153" s="106" t="s">
        <v>743</v>
      </c>
      <c r="F153" s="111">
        <v>2.4935655568422299</v>
      </c>
      <c r="G153" s="111">
        <v>2.3065481400790602</v>
      </c>
      <c r="H153" s="111">
        <v>-22.5498218918496</v>
      </c>
      <c r="I153" s="110"/>
    </row>
    <row r="154" spans="1:10" ht="16.5" thickBot="1">
      <c r="A154" s="106" t="s">
        <v>760</v>
      </c>
      <c r="C154" s="106" t="s">
        <v>1178</v>
      </c>
      <c r="D154" s="106" t="s">
        <v>220</v>
      </c>
      <c r="E154" s="106" t="s">
        <v>762</v>
      </c>
      <c r="F154" s="111">
        <v>1.59998741286888</v>
      </c>
      <c r="G154" s="111">
        <v>1.47998835690372</v>
      </c>
      <c r="H154" s="111">
        <v>-3.7041513454005601</v>
      </c>
      <c r="I154" s="110"/>
    </row>
    <row r="155" spans="1:10" ht="17.25" thickTop="1" thickBot="1">
      <c r="A155" s="109"/>
      <c r="B155" s="109">
        <v>14</v>
      </c>
      <c r="C155" s="109" t="s">
        <v>1178</v>
      </c>
      <c r="D155" s="109" t="s">
        <v>220</v>
      </c>
      <c r="E155" s="109" t="s">
        <v>220</v>
      </c>
      <c r="F155" s="108">
        <v>195.423948803992</v>
      </c>
      <c r="G155" s="108">
        <v>180.76715264369301</v>
      </c>
      <c r="H155" s="108">
        <v>6.8468674592575196</v>
      </c>
      <c r="I155" s="107">
        <v>0</v>
      </c>
      <c r="J155" s="146"/>
    </row>
    <row r="156" spans="1:10" ht="16.5" thickTop="1">
      <c r="I156" s="112"/>
    </row>
    <row r="157" spans="1:10">
      <c r="A157" s="106" t="s">
        <v>235</v>
      </c>
      <c r="C157" s="106" t="s">
        <v>642</v>
      </c>
      <c r="D157" s="106" t="s">
        <v>239</v>
      </c>
      <c r="E157" s="106" t="s">
        <v>237</v>
      </c>
      <c r="F157" s="111">
        <v>2.8041288655999601</v>
      </c>
      <c r="G157" s="111">
        <v>2.5938192006799601</v>
      </c>
      <c r="H157" s="111">
        <v>-5.2005400007218299</v>
      </c>
      <c r="I157" s="110"/>
    </row>
    <row r="158" spans="1:10">
      <c r="A158" s="106" t="s">
        <v>442</v>
      </c>
      <c r="C158" s="106" t="s">
        <v>642</v>
      </c>
      <c r="D158" s="106" t="s">
        <v>239</v>
      </c>
      <c r="E158" s="106" t="s">
        <v>444</v>
      </c>
      <c r="F158" s="111">
        <v>6.3812115000932899</v>
      </c>
      <c r="G158" s="111">
        <v>5.9026206375863</v>
      </c>
      <c r="H158" s="111">
        <v>-7.8169371405131098</v>
      </c>
      <c r="I158" s="110"/>
    </row>
    <row r="159" spans="1:10">
      <c r="A159" s="106" t="s">
        <v>640</v>
      </c>
      <c r="C159" s="106" t="s">
        <v>642</v>
      </c>
      <c r="D159" s="106" t="s">
        <v>239</v>
      </c>
      <c r="E159" s="106" t="s">
        <v>642</v>
      </c>
      <c r="F159" s="111">
        <v>3.9569233281912299</v>
      </c>
      <c r="G159" s="111">
        <v>3.6601540785768898</v>
      </c>
      <c r="H159" s="111">
        <v>-12.1353838556008</v>
      </c>
      <c r="I159" s="110"/>
    </row>
    <row r="160" spans="1:10">
      <c r="A160" s="106" t="s">
        <v>238</v>
      </c>
      <c r="C160" s="106" t="s">
        <v>642</v>
      </c>
      <c r="D160" s="106" t="s">
        <v>239</v>
      </c>
      <c r="E160" s="106" t="s">
        <v>1182</v>
      </c>
      <c r="F160" s="111">
        <v>115.63511623394</v>
      </c>
      <c r="G160" s="111">
        <v>106.962482516395</v>
      </c>
      <c r="H160" s="111">
        <v>95.087068982550306</v>
      </c>
      <c r="I160" s="110"/>
    </row>
    <row r="161" spans="1:10">
      <c r="A161" s="106" t="s">
        <v>718</v>
      </c>
      <c r="C161" s="106" t="s">
        <v>642</v>
      </c>
      <c r="D161" s="106" t="s">
        <v>239</v>
      </c>
      <c r="E161" s="106" t="s">
        <v>720</v>
      </c>
      <c r="F161" s="111">
        <v>3.2302413004795101</v>
      </c>
      <c r="G161" s="111">
        <v>2.9879732029435502</v>
      </c>
      <c r="H161" s="111">
        <v>-7.18249191191655</v>
      </c>
      <c r="I161" s="110"/>
    </row>
    <row r="162" spans="1:10">
      <c r="A162" s="106" t="s">
        <v>876</v>
      </c>
      <c r="C162" s="106" t="s">
        <v>642</v>
      </c>
      <c r="D162" s="106" t="s">
        <v>239</v>
      </c>
      <c r="E162" s="106" t="s">
        <v>878</v>
      </c>
      <c r="F162" s="111">
        <v>3.4709422362737898</v>
      </c>
      <c r="G162" s="111">
        <v>3.2106215685532602</v>
      </c>
      <c r="H162" s="111">
        <v>-6.0407091014404903</v>
      </c>
      <c r="I162" s="110"/>
    </row>
    <row r="163" spans="1:10">
      <c r="A163" s="106" t="s">
        <v>879</v>
      </c>
      <c r="C163" s="106" t="s">
        <v>642</v>
      </c>
      <c r="D163" s="106" t="s">
        <v>239</v>
      </c>
      <c r="E163" s="106" t="s">
        <v>881</v>
      </c>
      <c r="F163" s="111">
        <v>3.8065688588773101</v>
      </c>
      <c r="G163" s="111">
        <v>3.5210761944615099</v>
      </c>
      <c r="H163" s="111">
        <v>-13.1769775754001</v>
      </c>
      <c r="I163" s="110"/>
    </row>
    <row r="164" spans="1:10" ht="16.5" thickBot="1">
      <c r="A164" s="106" t="s">
        <v>1050</v>
      </c>
      <c r="C164" s="106" t="s">
        <v>642</v>
      </c>
      <c r="D164" s="106" t="s">
        <v>239</v>
      </c>
      <c r="E164" s="106" t="s">
        <v>1052</v>
      </c>
      <c r="F164" s="111">
        <v>3.1358094219974402</v>
      </c>
      <c r="G164" s="111">
        <v>2.90062371534763</v>
      </c>
      <c r="H164" s="111">
        <v>-3.8349534459769101</v>
      </c>
      <c r="I164" s="110"/>
    </row>
    <row r="165" spans="1:10" ht="17.25" thickTop="1" thickBot="1">
      <c r="A165" s="109"/>
      <c r="B165" s="109">
        <v>15</v>
      </c>
      <c r="C165" s="109" t="s">
        <v>642</v>
      </c>
      <c r="D165" s="109" t="s">
        <v>239</v>
      </c>
      <c r="E165" s="109" t="s">
        <v>239</v>
      </c>
      <c r="F165" s="108">
        <v>142.42094174545301</v>
      </c>
      <c r="G165" s="108">
        <v>131.73937111454401</v>
      </c>
      <c r="H165" s="108">
        <v>39.6990759509805</v>
      </c>
      <c r="I165" s="107">
        <v>0</v>
      </c>
      <c r="J165" s="146"/>
    </row>
    <row r="166" spans="1:10" ht="16.5" thickTop="1">
      <c r="I166" s="112"/>
    </row>
    <row r="167" spans="1:10">
      <c r="A167" s="106" t="s">
        <v>1023</v>
      </c>
      <c r="C167" s="106" t="s">
        <v>1025</v>
      </c>
      <c r="D167" s="106" t="s">
        <v>529</v>
      </c>
      <c r="E167" s="106" t="s">
        <v>1025</v>
      </c>
      <c r="F167" s="111">
        <v>32.502645312524798</v>
      </c>
      <c r="G167" s="111">
        <v>30.0649469140855</v>
      </c>
      <c r="H167" s="111">
        <v>-18.2133900136192</v>
      </c>
      <c r="I167" s="110"/>
    </row>
    <row r="168" spans="1:10">
      <c r="A168" s="106" t="s">
        <v>526</v>
      </c>
      <c r="C168" s="106" t="s">
        <v>1025</v>
      </c>
      <c r="D168" s="106" t="s">
        <v>529</v>
      </c>
      <c r="E168" s="106" t="s">
        <v>528</v>
      </c>
      <c r="F168" s="111">
        <v>37.454895649567902</v>
      </c>
      <c r="G168" s="111">
        <v>34.6457784758503</v>
      </c>
      <c r="H168" s="111">
        <v>11.9200457105828</v>
      </c>
      <c r="I168" s="110"/>
    </row>
    <row r="169" spans="1:10" ht="16.5" thickBot="1">
      <c r="A169" s="106" t="s">
        <v>912</v>
      </c>
      <c r="C169" s="106" t="s">
        <v>1025</v>
      </c>
      <c r="D169" s="106" t="s">
        <v>529</v>
      </c>
      <c r="E169" s="106" t="s">
        <v>914</v>
      </c>
      <c r="F169" s="111">
        <v>47.9501869478499</v>
      </c>
      <c r="G169" s="111">
        <v>44.3539229267612</v>
      </c>
      <c r="H169" s="111">
        <v>22.4302544280239</v>
      </c>
      <c r="I169" s="110"/>
    </row>
    <row r="170" spans="1:10" ht="17.25" thickTop="1" thickBot="1">
      <c r="A170" s="109"/>
      <c r="B170" s="109">
        <v>16</v>
      </c>
      <c r="C170" s="109" t="s">
        <v>1025</v>
      </c>
      <c r="D170" s="109" t="s">
        <v>529</v>
      </c>
      <c r="E170" s="109" t="s">
        <v>529</v>
      </c>
      <c r="F170" s="108">
        <v>117.90772790994301</v>
      </c>
      <c r="G170" s="108">
        <v>109.064648316697</v>
      </c>
      <c r="H170" s="108">
        <v>16.136910124987399</v>
      </c>
      <c r="I170" s="107">
        <v>0</v>
      </c>
      <c r="J170" s="146"/>
    </row>
    <row r="171" spans="1:10" ht="16.5" thickTop="1">
      <c r="I171" s="112"/>
    </row>
    <row r="172" spans="1:10">
      <c r="A172" s="106" t="s">
        <v>256</v>
      </c>
      <c r="C172" s="106" t="s">
        <v>1186</v>
      </c>
      <c r="D172" s="106" t="s">
        <v>260</v>
      </c>
      <c r="E172" s="106" t="s">
        <v>258</v>
      </c>
      <c r="F172" s="111">
        <v>4.1075826966678104</v>
      </c>
      <c r="G172" s="111">
        <v>3.7995139944177301</v>
      </c>
      <c r="H172" s="111">
        <v>-9.8715574713889005</v>
      </c>
      <c r="I172" s="110"/>
    </row>
    <row r="173" spans="1:10">
      <c r="A173" s="106" t="s">
        <v>274</v>
      </c>
      <c r="C173" s="106" t="s">
        <v>1186</v>
      </c>
      <c r="D173" s="106" t="s">
        <v>260</v>
      </c>
      <c r="E173" s="106" t="s">
        <v>276</v>
      </c>
      <c r="F173" s="111">
        <v>2.9831578431680801</v>
      </c>
      <c r="G173" s="111">
        <v>2.7594210049304699</v>
      </c>
      <c r="H173" s="111">
        <v>-9.6594433038826306</v>
      </c>
      <c r="I173" s="110"/>
    </row>
    <row r="174" spans="1:10">
      <c r="A174" s="106" t="s">
        <v>514</v>
      </c>
      <c r="C174" s="106" t="s">
        <v>1186</v>
      </c>
      <c r="D174" s="106" t="s">
        <v>260</v>
      </c>
      <c r="E174" s="106" t="s">
        <v>516</v>
      </c>
      <c r="F174" s="111">
        <v>3.9844071329617101</v>
      </c>
      <c r="G174" s="111">
        <v>3.6855765979895798</v>
      </c>
      <c r="H174" s="111">
        <v>-8.5795183126134305</v>
      </c>
      <c r="I174" s="110"/>
    </row>
    <row r="175" spans="1:10">
      <c r="A175" s="106" t="s">
        <v>603</v>
      </c>
      <c r="C175" s="106" t="s">
        <v>1186</v>
      </c>
      <c r="D175" s="106" t="s">
        <v>260</v>
      </c>
      <c r="E175" s="106" t="s">
        <v>605</v>
      </c>
      <c r="F175" s="111">
        <v>5.6967186722796699</v>
      </c>
      <c r="G175" s="111">
        <v>5.2694647718586998</v>
      </c>
      <c r="H175" s="111">
        <v>-11.940297569196799</v>
      </c>
      <c r="I175" s="110"/>
    </row>
    <row r="176" spans="1:10">
      <c r="A176" s="106" t="s">
        <v>259</v>
      </c>
      <c r="C176" s="106" t="s">
        <v>1186</v>
      </c>
      <c r="D176" s="106" t="s">
        <v>260</v>
      </c>
      <c r="E176" s="106" t="s">
        <v>1186</v>
      </c>
      <c r="F176" s="111">
        <v>160.81966012514701</v>
      </c>
      <c r="G176" s="111">
        <v>148.75818561576099</v>
      </c>
      <c r="H176" s="111">
        <v>133.04314597108399</v>
      </c>
      <c r="I176" s="110"/>
    </row>
    <row r="177" spans="1:10">
      <c r="A177" s="106" t="s">
        <v>724</v>
      </c>
      <c r="C177" s="106" t="s">
        <v>1186</v>
      </c>
      <c r="D177" s="106" t="s">
        <v>260</v>
      </c>
      <c r="E177" s="106" t="s">
        <v>726</v>
      </c>
      <c r="F177" s="111">
        <v>3.3459201243085301</v>
      </c>
      <c r="G177" s="111">
        <v>3.09497611498539</v>
      </c>
      <c r="H177" s="111">
        <v>-8.2636116675836995</v>
      </c>
      <c r="I177" s="110"/>
    </row>
    <row r="178" spans="1:10">
      <c r="A178" s="106" t="s">
        <v>751</v>
      </c>
      <c r="C178" s="106" t="s">
        <v>1186</v>
      </c>
      <c r="D178" s="106" t="s">
        <v>260</v>
      </c>
      <c r="E178" s="106" t="s">
        <v>753</v>
      </c>
      <c r="F178" s="111">
        <v>6.2106130211252699</v>
      </c>
      <c r="G178" s="111">
        <v>5.7448170445408699</v>
      </c>
      <c r="H178" s="111">
        <v>-24.4355508046228</v>
      </c>
      <c r="I178" s="110"/>
    </row>
    <row r="179" spans="1:10" ht="16.5" thickBot="1">
      <c r="A179" s="106" t="s">
        <v>882</v>
      </c>
      <c r="C179" s="106" t="s">
        <v>1186</v>
      </c>
      <c r="D179" s="106" t="s">
        <v>260</v>
      </c>
      <c r="E179" s="106" t="s">
        <v>884</v>
      </c>
      <c r="F179" s="111">
        <v>3.2382539361405098</v>
      </c>
      <c r="G179" s="111">
        <v>2.9953848909299801</v>
      </c>
      <c r="H179" s="111">
        <v>-8.74395048690298</v>
      </c>
      <c r="I179" s="110"/>
    </row>
    <row r="180" spans="1:10" ht="17.25" thickTop="1" thickBot="1">
      <c r="A180" s="109"/>
      <c r="B180" s="109">
        <v>17</v>
      </c>
      <c r="C180" s="109" t="s">
        <v>1186</v>
      </c>
      <c r="D180" s="109" t="s">
        <v>260</v>
      </c>
      <c r="E180" s="109" t="s">
        <v>260</v>
      </c>
      <c r="F180" s="108">
        <v>190.38631355179899</v>
      </c>
      <c r="G180" s="108">
        <v>176.10734003541401</v>
      </c>
      <c r="H180" s="108">
        <v>51.549216354892401</v>
      </c>
      <c r="I180" s="107">
        <v>0</v>
      </c>
      <c r="J180" s="146"/>
    </row>
    <row r="181" spans="1:10" ht="16.5" thickTop="1">
      <c r="I181" s="112"/>
    </row>
    <row r="182" spans="1:10">
      <c r="A182" s="106" t="s">
        <v>343</v>
      </c>
      <c r="C182" s="106" t="s">
        <v>345</v>
      </c>
      <c r="D182" s="106" t="s">
        <v>347</v>
      </c>
      <c r="E182" s="106" t="s">
        <v>345</v>
      </c>
      <c r="F182" s="111">
        <v>3.9617490204884298</v>
      </c>
      <c r="G182" s="111">
        <v>3.6646178439517998</v>
      </c>
      <c r="H182" s="111">
        <v>-32.8354458755392</v>
      </c>
      <c r="I182" s="110"/>
    </row>
    <row r="183" spans="1:10">
      <c r="A183" s="106" t="s">
        <v>346</v>
      </c>
      <c r="C183" s="106" t="s">
        <v>345</v>
      </c>
      <c r="D183" s="106" t="s">
        <v>347</v>
      </c>
      <c r="E183" s="106" t="s">
        <v>1194</v>
      </c>
      <c r="F183" s="111">
        <v>74.648601350475801</v>
      </c>
      <c r="G183" s="111">
        <v>69.049956249190203</v>
      </c>
      <c r="H183" s="111">
        <v>40.117301251161301</v>
      </c>
      <c r="I183" s="110"/>
    </row>
    <row r="184" spans="1:10" ht="16.5" thickBot="1">
      <c r="A184" s="106" t="s">
        <v>1056</v>
      </c>
      <c r="C184" s="106" t="s">
        <v>345</v>
      </c>
      <c r="D184" s="106" t="s">
        <v>347</v>
      </c>
      <c r="E184" s="106" t="s">
        <v>1058</v>
      </c>
      <c r="F184" s="111">
        <v>2.2263793313654001</v>
      </c>
      <c r="G184" s="111">
        <v>2.0594008815129898</v>
      </c>
      <c r="H184" s="111">
        <v>-13.780044589137599</v>
      </c>
      <c r="I184" s="110"/>
    </row>
    <row r="185" spans="1:10" ht="17.25" thickTop="1" thickBot="1">
      <c r="A185" s="109"/>
      <c r="B185" s="109">
        <v>18</v>
      </c>
      <c r="C185" s="109" t="s">
        <v>345</v>
      </c>
      <c r="D185" s="109" t="s">
        <v>347</v>
      </c>
      <c r="E185" s="109" t="s">
        <v>347</v>
      </c>
      <c r="F185" s="108">
        <v>80.836729702329706</v>
      </c>
      <c r="G185" s="108">
        <v>74.773974974655005</v>
      </c>
      <c r="H185" s="108">
        <v>-6.4981892135155599</v>
      </c>
      <c r="I185" s="107">
        <v>7.4405395850623293E-2</v>
      </c>
      <c r="J185" s="146"/>
    </row>
    <row r="186" spans="1:10" ht="16.5" thickTop="1">
      <c r="I186" s="112"/>
    </row>
    <row r="187" spans="1:10">
      <c r="A187" s="106" t="s">
        <v>151</v>
      </c>
      <c r="C187" s="106" t="s">
        <v>1190</v>
      </c>
      <c r="D187" s="106" t="s">
        <v>156</v>
      </c>
      <c r="E187" s="106" t="s">
        <v>153</v>
      </c>
      <c r="F187" s="111">
        <v>4.0306074670894896</v>
      </c>
      <c r="G187" s="111">
        <v>3.7283119070577802</v>
      </c>
      <c r="H187" s="111">
        <v>-11.2846968093661</v>
      </c>
      <c r="I187" s="110"/>
    </row>
    <row r="188" spans="1:10">
      <c r="A188" s="106" t="s">
        <v>195</v>
      </c>
      <c r="C188" s="106" t="s">
        <v>1190</v>
      </c>
      <c r="D188" s="106" t="s">
        <v>156</v>
      </c>
      <c r="E188" s="106" t="s">
        <v>197</v>
      </c>
      <c r="F188" s="111">
        <v>4.2080237055712901</v>
      </c>
      <c r="G188" s="111">
        <v>3.89242192765344</v>
      </c>
      <c r="H188" s="111">
        <v>-13.7043662592655</v>
      </c>
      <c r="I188" s="110"/>
    </row>
    <row r="189" spans="1:10">
      <c r="A189" s="106" t="s">
        <v>290</v>
      </c>
      <c r="C189" s="106" t="s">
        <v>1190</v>
      </c>
      <c r="D189" s="106" t="s">
        <v>156</v>
      </c>
      <c r="E189" s="106" t="s">
        <v>292</v>
      </c>
      <c r="F189" s="111">
        <v>3.00590582759133</v>
      </c>
      <c r="G189" s="111">
        <v>2.7804628905219801</v>
      </c>
      <c r="H189" s="111">
        <v>-7.9467202933299497</v>
      </c>
      <c r="I189" s="110"/>
    </row>
    <row r="190" spans="1:10">
      <c r="A190" s="106" t="s">
        <v>502</v>
      </c>
      <c r="C190" s="106" t="s">
        <v>1190</v>
      </c>
      <c r="D190" s="106" t="s">
        <v>156</v>
      </c>
      <c r="E190" s="106" t="s">
        <v>504</v>
      </c>
      <c r="F190" s="111">
        <v>3.1915709972512798</v>
      </c>
      <c r="G190" s="111">
        <v>2.95220317245743</v>
      </c>
      <c r="H190" s="111">
        <v>-6.2789348645830296</v>
      </c>
      <c r="I190" s="110"/>
    </row>
    <row r="191" spans="1:10">
      <c r="A191" s="106" t="s">
        <v>661</v>
      </c>
      <c r="C191" s="106" t="s">
        <v>1190</v>
      </c>
      <c r="D191" s="106" t="s">
        <v>156</v>
      </c>
      <c r="E191" s="106" t="s">
        <v>663</v>
      </c>
      <c r="F191" s="111">
        <v>3.8716832647413599</v>
      </c>
      <c r="G191" s="111">
        <v>3.5813070198857599</v>
      </c>
      <c r="H191" s="111">
        <v>-7.14555030428411</v>
      </c>
      <c r="I191" s="110"/>
    </row>
    <row r="192" spans="1:10">
      <c r="A192" s="106" t="s">
        <v>694</v>
      </c>
      <c r="C192" s="106" t="s">
        <v>1190</v>
      </c>
      <c r="D192" s="106" t="s">
        <v>156</v>
      </c>
      <c r="E192" s="106" t="s">
        <v>696</v>
      </c>
      <c r="F192" s="111">
        <v>3.8153645527512099</v>
      </c>
      <c r="G192" s="111">
        <v>3.5292122112948698</v>
      </c>
      <c r="H192" s="111">
        <v>-12.0298798885346</v>
      </c>
      <c r="I192" s="110"/>
    </row>
    <row r="193" spans="1:10">
      <c r="A193" s="106" t="s">
        <v>154</v>
      </c>
      <c r="C193" s="106" t="s">
        <v>1190</v>
      </c>
      <c r="D193" s="106" t="s">
        <v>156</v>
      </c>
      <c r="E193" s="106" t="s">
        <v>1190</v>
      </c>
      <c r="F193" s="111">
        <v>112.973797681348</v>
      </c>
      <c r="G193" s="111">
        <v>104.500762855247</v>
      </c>
      <c r="H193" s="111">
        <v>92.292758667981502</v>
      </c>
      <c r="I193" s="110"/>
    </row>
    <row r="194" spans="1:10" ht="16.5" thickBot="1">
      <c r="A194" s="106" t="s">
        <v>827</v>
      </c>
      <c r="C194" s="106" t="s">
        <v>1190</v>
      </c>
      <c r="D194" s="106" t="s">
        <v>156</v>
      </c>
      <c r="E194" s="106" t="s">
        <v>829</v>
      </c>
      <c r="F194" s="111">
        <v>2.4735494068447101</v>
      </c>
      <c r="G194" s="111">
        <v>2.2880332013313498</v>
      </c>
      <c r="H194" s="111">
        <v>-9.0448740691477898</v>
      </c>
      <c r="I194" s="110"/>
    </row>
    <row r="195" spans="1:10" ht="17.25" thickTop="1" thickBot="1">
      <c r="A195" s="109"/>
      <c r="B195" s="109">
        <v>19</v>
      </c>
      <c r="C195" s="109" t="s">
        <v>1190</v>
      </c>
      <c r="D195" s="109" t="s">
        <v>156</v>
      </c>
      <c r="E195" s="109" t="s">
        <v>156</v>
      </c>
      <c r="F195" s="108">
        <v>137.57050290318901</v>
      </c>
      <c r="G195" s="108">
        <v>127.25271518545</v>
      </c>
      <c r="H195" s="108">
        <v>24.857736179470301</v>
      </c>
      <c r="I195" s="107">
        <v>0</v>
      </c>
      <c r="J195" s="146"/>
    </row>
    <row r="196" spans="1:10" ht="16.5" thickTop="1">
      <c r="I196" s="112"/>
    </row>
    <row r="197" spans="1:10">
      <c r="A197" s="106" t="s">
        <v>317</v>
      </c>
      <c r="C197" s="106" t="s">
        <v>319</v>
      </c>
      <c r="D197" s="106" t="s">
        <v>322</v>
      </c>
      <c r="E197" s="106" t="s">
        <v>319</v>
      </c>
      <c r="F197" s="111">
        <v>3.1595389875058402</v>
      </c>
      <c r="G197" s="111">
        <v>2.9225735634429002</v>
      </c>
      <c r="H197" s="111">
        <v>-9.87234456763629</v>
      </c>
      <c r="I197" s="110"/>
    </row>
    <row r="198" spans="1:10">
      <c r="A198" s="106" t="s">
        <v>449</v>
      </c>
      <c r="C198" s="106" t="s">
        <v>319</v>
      </c>
      <c r="D198" s="106" t="s">
        <v>322</v>
      </c>
      <c r="E198" s="106" t="s">
        <v>451</v>
      </c>
      <c r="F198" s="111">
        <v>3.3190282534633302</v>
      </c>
      <c r="G198" s="111">
        <v>3.07010113445358</v>
      </c>
      <c r="H198" s="111">
        <v>-20.5577169736634</v>
      </c>
      <c r="I198" s="110"/>
    </row>
    <row r="199" spans="1:10">
      <c r="A199" s="106" t="s">
        <v>637</v>
      </c>
      <c r="C199" s="106" t="s">
        <v>319</v>
      </c>
      <c r="D199" s="106" t="s">
        <v>322</v>
      </c>
      <c r="E199" s="106" t="s">
        <v>639</v>
      </c>
      <c r="F199" s="111">
        <v>2.1959655669411702</v>
      </c>
      <c r="G199" s="111">
        <v>2.0312681494205802</v>
      </c>
      <c r="H199" s="111">
        <v>-12.801213562923801</v>
      </c>
      <c r="I199" s="110"/>
    </row>
    <row r="200" spans="1:10">
      <c r="A200" s="106" t="s">
        <v>697</v>
      </c>
      <c r="C200" s="106" t="s">
        <v>319</v>
      </c>
      <c r="D200" s="106" t="s">
        <v>322</v>
      </c>
      <c r="E200" s="106" t="s">
        <v>699</v>
      </c>
      <c r="F200" s="111">
        <v>3.8758274320818198</v>
      </c>
      <c r="G200" s="111">
        <v>3.58514037467569</v>
      </c>
      <c r="H200" s="111">
        <v>-10.6832245640983</v>
      </c>
      <c r="I200" s="110"/>
    </row>
    <row r="201" spans="1:10">
      <c r="A201" s="106" t="s">
        <v>891</v>
      </c>
      <c r="C201" s="106" t="s">
        <v>319</v>
      </c>
      <c r="D201" s="106" t="s">
        <v>322</v>
      </c>
      <c r="E201" s="106" t="s">
        <v>893</v>
      </c>
      <c r="F201" s="111">
        <v>2.4357012686514801</v>
      </c>
      <c r="G201" s="111">
        <v>2.2530236735026201</v>
      </c>
      <c r="H201" s="111">
        <v>-7.2031290096710601</v>
      </c>
      <c r="I201" s="110"/>
    </row>
    <row r="202" spans="1:10">
      <c r="A202" s="106" t="s">
        <v>915</v>
      </c>
      <c r="C202" s="106" t="s">
        <v>319</v>
      </c>
      <c r="D202" s="106" t="s">
        <v>322</v>
      </c>
      <c r="E202" s="106" t="s">
        <v>917</v>
      </c>
      <c r="F202" s="111">
        <v>2.9301185375315</v>
      </c>
      <c r="G202" s="111">
        <v>2.7103596472166398</v>
      </c>
      <c r="H202" s="111">
        <v>-15.967316685791699</v>
      </c>
      <c r="I202" s="110"/>
    </row>
    <row r="203" spans="1:10">
      <c r="A203" s="106" t="s">
        <v>320</v>
      </c>
      <c r="C203" s="106" t="s">
        <v>319</v>
      </c>
      <c r="D203" s="106" t="s">
        <v>322</v>
      </c>
      <c r="E203" s="106" t="s">
        <v>1200</v>
      </c>
      <c r="F203" s="111">
        <v>104.97884097863199</v>
      </c>
      <c r="G203" s="111">
        <v>97.105427905234393</v>
      </c>
      <c r="H203" s="111">
        <v>78.766514917291204</v>
      </c>
      <c r="I203" s="110"/>
    </row>
    <row r="204" spans="1:10">
      <c r="A204" s="106" t="s">
        <v>321</v>
      </c>
      <c r="C204" s="106" t="s">
        <v>319</v>
      </c>
      <c r="D204" s="106" t="s">
        <v>322</v>
      </c>
      <c r="E204" s="106" t="s">
        <v>1202</v>
      </c>
      <c r="F204" s="111">
        <v>9.9787321542336898</v>
      </c>
      <c r="G204" s="111">
        <v>9.2303272426661707</v>
      </c>
      <c r="H204" s="111">
        <v>6.2134853761662701</v>
      </c>
      <c r="I204" s="110"/>
    </row>
    <row r="205" spans="1:10">
      <c r="A205" s="106" t="s">
        <v>918</v>
      </c>
      <c r="C205" s="106" t="s">
        <v>319</v>
      </c>
      <c r="D205" s="106" t="s">
        <v>322</v>
      </c>
      <c r="E205" s="106" t="s">
        <v>920</v>
      </c>
      <c r="F205" s="111">
        <v>2.7205627245388899</v>
      </c>
      <c r="G205" s="111">
        <v>2.5165205201984699</v>
      </c>
      <c r="H205" s="111">
        <v>-5.5199321146820202</v>
      </c>
      <c r="I205" s="110"/>
    </row>
    <row r="206" spans="1:10">
      <c r="A206" s="106" t="s">
        <v>930</v>
      </c>
      <c r="C206" s="106" t="s">
        <v>319</v>
      </c>
      <c r="D206" s="106" t="s">
        <v>322</v>
      </c>
      <c r="E206" s="106" t="s">
        <v>932</v>
      </c>
      <c r="F206" s="111">
        <v>75.594674480610706</v>
      </c>
      <c r="G206" s="111">
        <v>69.925073894564903</v>
      </c>
      <c r="H206" s="111">
        <v>33.682239548704601</v>
      </c>
      <c r="I206" s="110"/>
    </row>
    <row r="207" spans="1:10" ht="16.5" thickBot="1">
      <c r="A207" s="106" t="s">
        <v>957</v>
      </c>
      <c r="C207" s="106" t="s">
        <v>319</v>
      </c>
      <c r="D207" s="106" t="s">
        <v>322</v>
      </c>
      <c r="E207" s="106" t="s">
        <v>959</v>
      </c>
      <c r="F207" s="111">
        <v>2.4260178354986701</v>
      </c>
      <c r="G207" s="111">
        <v>2.2440664978362701</v>
      </c>
      <c r="H207" s="111">
        <v>-10.651153476432601</v>
      </c>
      <c r="I207" s="110"/>
    </row>
    <row r="208" spans="1:10" ht="17.25" thickTop="1" thickBot="1">
      <c r="A208" s="109"/>
      <c r="B208" s="109">
        <v>20</v>
      </c>
      <c r="C208" s="109" t="s">
        <v>319</v>
      </c>
      <c r="D208" s="109" t="s">
        <v>322</v>
      </c>
      <c r="E208" s="109" t="s">
        <v>322</v>
      </c>
      <c r="F208" s="108">
        <v>213.615008219689</v>
      </c>
      <c r="G208" s="108">
        <v>197.59388260321199</v>
      </c>
      <c r="H208" s="108">
        <v>25.406208887262899</v>
      </c>
      <c r="I208" s="107">
        <v>0</v>
      </c>
      <c r="J208" s="146"/>
    </row>
    <row r="209" spans="1:10" ht="16.5" thickTop="1">
      <c r="I209" s="112"/>
    </row>
    <row r="210" spans="1:10">
      <c r="A210" s="106" t="s">
        <v>163</v>
      </c>
      <c r="C210" s="106" t="s">
        <v>1204</v>
      </c>
      <c r="D210" s="106" t="s">
        <v>167</v>
      </c>
      <c r="E210" s="106" t="s">
        <v>165</v>
      </c>
      <c r="F210" s="111">
        <v>2.2187313022974999</v>
      </c>
      <c r="G210" s="111">
        <v>2.0523264546251898</v>
      </c>
      <c r="H210" s="111">
        <v>-7.8190317850481996</v>
      </c>
      <c r="I210" s="110"/>
    </row>
    <row r="211" spans="1:10">
      <c r="A211" s="106" t="s">
        <v>452</v>
      </c>
      <c r="C211" s="106" t="s">
        <v>1204</v>
      </c>
      <c r="D211" s="106" t="s">
        <v>167</v>
      </c>
      <c r="E211" s="106" t="s">
        <v>454</v>
      </c>
      <c r="F211" s="111">
        <v>7.18411982453358</v>
      </c>
      <c r="G211" s="111">
        <v>6.6453108376935699</v>
      </c>
      <c r="H211" s="111">
        <v>-23.707532054445199</v>
      </c>
      <c r="I211" s="110"/>
    </row>
    <row r="212" spans="1:10">
      <c r="A212" s="106" t="s">
        <v>588</v>
      </c>
      <c r="C212" s="106" t="s">
        <v>1204</v>
      </c>
      <c r="D212" s="106" t="s">
        <v>167</v>
      </c>
      <c r="E212" s="106" t="s">
        <v>590</v>
      </c>
      <c r="F212" s="111">
        <v>4.5202882545590901</v>
      </c>
      <c r="G212" s="111">
        <v>4.1812666354671597</v>
      </c>
      <c r="H212" s="111">
        <v>-17.3558844498544</v>
      </c>
      <c r="I212" s="110"/>
    </row>
    <row r="213" spans="1:10">
      <c r="A213" s="106" t="s">
        <v>676</v>
      </c>
      <c r="C213" s="106" t="s">
        <v>1204</v>
      </c>
      <c r="D213" s="106" t="s">
        <v>167</v>
      </c>
      <c r="E213" s="106" t="s">
        <v>678</v>
      </c>
      <c r="F213" s="111">
        <v>2.3593026178418199</v>
      </c>
      <c r="G213" s="111">
        <v>2.1823549215036802</v>
      </c>
      <c r="H213" s="111">
        <v>-8.2162118266790003</v>
      </c>
      <c r="I213" s="110"/>
    </row>
    <row r="214" spans="1:10">
      <c r="A214" s="106" t="s">
        <v>166</v>
      </c>
      <c r="C214" s="106" t="s">
        <v>1204</v>
      </c>
      <c r="D214" s="106" t="s">
        <v>167</v>
      </c>
      <c r="E214" s="106" t="s">
        <v>1204</v>
      </c>
      <c r="F214" s="111">
        <v>106.548200328696</v>
      </c>
      <c r="G214" s="111">
        <v>98.557085304043795</v>
      </c>
      <c r="H214" s="111">
        <v>80.671436660738706</v>
      </c>
      <c r="I214" s="110"/>
    </row>
    <row r="215" spans="1:10" ht="16.5" thickBot="1">
      <c r="A215" s="106" t="s">
        <v>1059</v>
      </c>
      <c r="C215" s="106" t="s">
        <v>1204</v>
      </c>
      <c r="D215" s="106" t="s">
        <v>167</v>
      </c>
      <c r="E215" s="106" t="s">
        <v>1061</v>
      </c>
      <c r="F215" s="111">
        <v>4.6930301696562999</v>
      </c>
      <c r="G215" s="111">
        <v>4.34105290693208</v>
      </c>
      <c r="H215" s="111">
        <v>-25.348919780690299</v>
      </c>
      <c r="I215" s="110"/>
    </row>
    <row r="216" spans="1:10" ht="17.25" thickTop="1" thickBot="1">
      <c r="A216" s="109"/>
      <c r="B216" s="109">
        <v>21</v>
      </c>
      <c r="C216" s="109" t="s">
        <v>1204</v>
      </c>
      <c r="D216" s="109" t="s">
        <v>167</v>
      </c>
      <c r="E216" s="109" t="s">
        <v>167</v>
      </c>
      <c r="F216" s="108">
        <v>127.523672497584</v>
      </c>
      <c r="G216" s="108">
        <v>117.959397060265</v>
      </c>
      <c r="H216" s="108">
        <v>-1.77614323597836</v>
      </c>
      <c r="I216" s="107">
        <v>1.3736626196268699E-2</v>
      </c>
      <c r="J216" s="146"/>
    </row>
    <row r="217" spans="1:10" ht="16.5" thickTop="1">
      <c r="I217" s="112"/>
    </row>
    <row r="218" spans="1:10">
      <c r="A218" s="106" t="s">
        <v>473</v>
      </c>
      <c r="C218" s="106" t="s">
        <v>1206</v>
      </c>
      <c r="D218" s="106" t="s">
        <v>476</v>
      </c>
      <c r="E218" s="106" t="s">
        <v>475</v>
      </c>
      <c r="F218" s="111">
        <v>1.4728490569699</v>
      </c>
      <c r="G218" s="111">
        <v>1.3623853776971599</v>
      </c>
      <c r="H218" s="111">
        <v>-8.9249926748865605</v>
      </c>
      <c r="I218" s="110"/>
    </row>
    <row r="219" spans="1:10">
      <c r="A219" s="106" t="s">
        <v>824</v>
      </c>
      <c r="C219" s="106" t="s">
        <v>1206</v>
      </c>
      <c r="D219" s="106" t="s">
        <v>476</v>
      </c>
      <c r="E219" s="106" t="s">
        <v>826</v>
      </c>
      <c r="F219" s="111">
        <v>1.9228634088603</v>
      </c>
      <c r="G219" s="111">
        <v>1.7786486531957799</v>
      </c>
      <c r="H219" s="111">
        <v>-21.306465281026</v>
      </c>
      <c r="I219" s="110"/>
    </row>
    <row r="220" spans="1:10">
      <c r="A220" s="106" t="s">
        <v>906</v>
      </c>
      <c r="C220" s="106" t="s">
        <v>1206</v>
      </c>
      <c r="D220" s="106" t="s">
        <v>476</v>
      </c>
      <c r="E220" s="106" t="s">
        <v>908</v>
      </c>
      <c r="F220" s="111">
        <v>2.0010516866532302</v>
      </c>
      <c r="G220" s="111">
        <v>1.85097281015423</v>
      </c>
      <c r="H220" s="111">
        <v>-18.388957495543199</v>
      </c>
      <c r="I220" s="110"/>
    </row>
    <row r="221" spans="1:10">
      <c r="A221" s="106" t="s">
        <v>466</v>
      </c>
      <c r="C221" s="106" t="s">
        <v>1206</v>
      </c>
      <c r="D221" s="106" t="s">
        <v>476</v>
      </c>
      <c r="E221" s="106" t="s">
        <v>1206</v>
      </c>
      <c r="F221" s="111">
        <v>119.429703006658</v>
      </c>
      <c r="G221" s="111">
        <v>110.47247528115901</v>
      </c>
      <c r="H221" s="111">
        <v>63.980292870739198</v>
      </c>
      <c r="I221" s="110"/>
    </row>
    <row r="222" spans="1:10">
      <c r="A222" s="106" t="s">
        <v>942</v>
      </c>
      <c r="C222" s="106" t="s">
        <v>1206</v>
      </c>
      <c r="D222" s="106" t="s">
        <v>476</v>
      </c>
      <c r="E222" s="106" t="s">
        <v>944</v>
      </c>
      <c r="F222" s="111">
        <v>1.62707624777948</v>
      </c>
      <c r="G222" s="111">
        <v>1.5050455291960201</v>
      </c>
      <c r="H222" s="111">
        <v>-14.134282605731199</v>
      </c>
      <c r="I222" s="110"/>
    </row>
    <row r="223" spans="1:10">
      <c r="A223" s="106" t="s">
        <v>945</v>
      </c>
      <c r="C223" s="106" t="s">
        <v>1206</v>
      </c>
      <c r="D223" s="106" t="s">
        <v>476</v>
      </c>
      <c r="E223" s="106" t="s">
        <v>947</v>
      </c>
      <c r="F223" s="111">
        <v>37.780120673524202</v>
      </c>
      <c r="G223" s="111">
        <v>34.9466116230099</v>
      </c>
      <c r="H223" s="111">
        <v>18.2573695535309</v>
      </c>
      <c r="I223" s="110"/>
    </row>
    <row r="224" spans="1:10" ht="16.5" thickBot="1">
      <c r="A224" s="106" t="s">
        <v>1083</v>
      </c>
      <c r="C224" s="106" t="s">
        <v>1206</v>
      </c>
      <c r="D224" s="106" t="s">
        <v>476</v>
      </c>
      <c r="E224" s="106" t="s">
        <v>1085</v>
      </c>
      <c r="F224" s="111">
        <v>2.21450729756222</v>
      </c>
      <c r="G224" s="111">
        <v>2.0484192502450602</v>
      </c>
      <c r="H224" s="111">
        <v>-18.610726826581999</v>
      </c>
      <c r="I224" s="110"/>
    </row>
    <row r="225" spans="1:10" ht="17.25" thickTop="1" thickBot="1">
      <c r="A225" s="109"/>
      <c r="B225" s="109">
        <v>22</v>
      </c>
      <c r="C225" s="109" t="s">
        <v>1206</v>
      </c>
      <c r="D225" s="109" t="s">
        <v>476</v>
      </c>
      <c r="E225" s="109" t="s">
        <v>476</v>
      </c>
      <c r="F225" s="108">
        <v>166.448171378007</v>
      </c>
      <c r="G225" s="108">
        <v>153.96455852465701</v>
      </c>
      <c r="H225" s="108">
        <v>0.87223754050109603</v>
      </c>
      <c r="I225" s="107">
        <v>0</v>
      </c>
    </row>
    <row r="226" spans="1:10" ht="16.5" thickTop="1">
      <c r="I226" s="112"/>
    </row>
    <row r="227" spans="1:10">
      <c r="A227" s="106" t="s">
        <v>168</v>
      </c>
      <c r="C227" s="106" t="s">
        <v>986</v>
      </c>
      <c r="D227" s="106" t="s">
        <v>173</v>
      </c>
      <c r="E227" s="106" t="s">
        <v>171</v>
      </c>
      <c r="F227" s="111">
        <v>59.858046035922598</v>
      </c>
      <c r="G227" s="111">
        <v>55.368692583228402</v>
      </c>
      <c r="H227" s="111">
        <v>36.759775237151501</v>
      </c>
      <c r="I227" s="110"/>
    </row>
    <row r="228" spans="1:10">
      <c r="A228" s="106" t="s">
        <v>558</v>
      </c>
      <c r="C228" s="106" t="s">
        <v>986</v>
      </c>
      <c r="D228" s="106" t="s">
        <v>173</v>
      </c>
      <c r="E228" s="106" t="s">
        <v>560</v>
      </c>
      <c r="F228" s="111">
        <v>35.8509053963733</v>
      </c>
      <c r="G228" s="111">
        <v>33.162087491645302</v>
      </c>
      <c r="H228" s="111">
        <v>8.7346045074802294</v>
      </c>
      <c r="I228" s="110"/>
    </row>
    <row r="229" spans="1:10" ht="16.5" thickBot="1">
      <c r="A229" s="106" t="s">
        <v>984</v>
      </c>
      <c r="C229" s="106" t="s">
        <v>986</v>
      </c>
      <c r="D229" s="106" t="s">
        <v>173</v>
      </c>
      <c r="E229" s="106" t="s">
        <v>986</v>
      </c>
      <c r="F229" s="111">
        <v>34.4497505097968</v>
      </c>
      <c r="G229" s="111">
        <v>31.866019221561999</v>
      </c>
      <c r="H229" s="111">
        <v>-25.933284340795002</v>
      </c>
      <c r="I229" s="110"/>
    </row>
    <row r="230" spans="1:10" ht="17.25" thickTop="1" thickBot="1">
      <c r="A230" s="109"/>
      <c r="B230" s="109">
        <v>23</v>
      </c>
      <c r="C230" s="109" t="s">
        <v>986</v>
      </c>
      <c r="D230" s="109" t="s">
        <v>173</v>
      </c>
      <c r="E230" s="109" t="s">
        <v>173</v>
      </c>
      <c r="F230" s="108">
        <v>130.15870194209299</v>
      </c>
      <c r="G230" s="108">
        <v>120.396799296436</v>
      </c>
      <c r="H230" s="108">
        <v>19.561095403836699</v>
      </c>
      <c r="I230" s="107">
        <v>0</v>
      </c>
    </row>
    <row r="231" spans="1:10" ht="16.5" thickTop="1">
      <c r="I231" s="112"/>
    </row>
    <row r="232" spans="1:10">
      <c r="A232" s="106" t="s">
        <v>136</v>
      </c>
      <c r="C232" s="106" t="s">
        <v>1214</v>
      </c>
      <c r="D232" s="106" t="s">
        <v>141</v>
      </c>
      <c r="E232" s="106" t="s">
        <v>2</v>
      </c>
      <c r="F232" s="111">
        <v>1.83328387363212</v>
      </c>
      <c r="G232" s="111">
        <v>1.69578758310971</v>
      </c>
      <c r="H232" s="111">
        <v>-5.8861964374975697</v>
      </c>
      <c r="I232" s="110"/>
    </row>
    <row r="233" spans="1:10">
      <c r="A233" s="106" t="s">
        <v>148</v>
      </c>
      <c r="C233" s="106" t="s">
        <v>1214</v>
      </c>
      <c r="D233" s="106" t="s">
        <v>141</v>
      </c>
      <c r="E233" s="106" t="s">
        <v>150</v>
      </c>
      <c r="F233" s="111">
        <v>3.8059815004261801</v>
      </c>
      <c r="G233" s="111">
        <v>3.5205328878942201</v>
      </c>
      <c r="H233" s="111">
        <v>-9.7267188519466306</v>
      </c>
      <c r="I233" s="110"/>
    </row>
    <row r="234" spans="1:10">
      <c r="A234" s="106" t="s">
        <v>576</v>
      </c>
      <c r="C234" s="106" t="s">
        <v>1214</v>
      </c>
      <c r="D234" s="106" t="s">
        <v>141</v>
      </c>
      <c r="E234" s="106" t="s">
        <v>578</v>
      </c>
      <c r="F234" s="111">
        <v>2.1289306779180999</v>
      </c>
      <c r="G234" s="111">
        <v>1.9692608770742399</v>
      </c>
      <c r="H234" s="111">
        <v>-16.9530038299201</v>
      </c>
      <c r="I234" s="110"/>
    </row>
    <row r="235" spans="1:10">
      <c r="A235" s="106" t="s">
        <v>679</v>
      </c>
      <c r="C235" s="106" t="s">
        <v>1214</v>
      </c>
      <c r="D235" s="106" t="s">
        <v>141</v>
      </c>
      <c r="E235" s="106" t="s">
        <v>681</v>
      </c>
      <c r="F235" s="111">
        <v>2.2224409021938301</v>
      </c>
      <c r="G235" s="111">
        <v>2.05575783452929</v>
      </c>
      <c r="H235" s="111">
        <v>-18.100317029933802</v>
      </c>
      <c r="I235" s="110"/>
    </row>
    <row r="236" spans="1:10" ht="16.5" thickBot="1">
      <c r="A236" s="106" t="s">
        <v>139</v>
      </c>
      <c r="C236" s="106" t="s">
        <v>1214</v>
      </c>
      <c r="D236" s="106" t="s">
        <v>141</v>
      </c>
      <c r="E236" s="106" t="s">
        <v>1214</v>
      </c>
      <c r="F236" s="111">
        <v>82.222789260413705</v>
      </c>
      <c r="G236" s="111">
        <v>76.056080065882696</v>
      </c>
      <c r="H236" s="111">
        <v>46.056933011653598</v>
      </c>
      <c r="I236" s="110"/>
    </row>
    <row r="237" spans="1:10" ht="17.25" thickTop="1" thickBot="1">
      <c r="A237" s="109"/>
      <c r="B237" s="109">
        <v>24</v>
      </c>
      <c r="C237" s="109" t="s">
        <v>1214</v>
      </c>
      <c r="D237" s="109" t="s">
        <v>141</v>
      </c>
      <c r="E237" s="109" t="s">
        <v>141</v>
      </c>
      <c r="F237" s="108">
        <v>92.213426214583905</v>
      </c>
      <c r="G237" s="108">
        <v>85.297419248490201</v>
      </c>
      <c r="H237" s="108">
        <v>-4.6093031376444502</v>
      </c>
      <c r="I237" s="107">
        <v>4.7605589808116501E-2</v>
      </c>
      <c r="J237" s="146"/>
    </row>
  </sheetData>
  <pageMargins left="0.7" right="0.7" top="0.75" bottom="0.75" header="0.3" footer="0.3"/>
  <pageSetup paperSize="9" orientation="portrait" horizontalDpi="300" verticalDpi="300"/>
  <headerFooter>
    <oddHeader>&amp;C&amp;"Calibri"&amp;10&amp;K000000 OFFICIAL&amp;1#_x000D_</oddHeader>
    <oddFooter>&amp;C_x000D_&amp;1#&amp;"Calibri"&amp;10&amp;K000000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CB596-81BD-4AB2-8C0F-F0F3490E4159}">
  <sheetPr codeName="Sheet33">
    <tabColor rgb="FFFFFF00"/>
  </sheetPr>
  <dimension ref="A1:P351"/>
  <sheetViews>
    <sheetView workbookViewId="0">
      <selection activeCell="I2" sqref="I2"/>
    </sheetView>
  </sheetViews>
  <sheetFormatPr defaultColWidth="6.88671875" defaultRowHeight="12.75"/>
  <cols>
    <col min="1" max="1" width="13.88671875" style="55" bestFit="1" customWidth="1"/>
    <col min="2" max="2" width="21.109375" style="55" bestFit="1" customWidth="1"/>
    <col min="3" max="4" width="9.109375" style="55" bestFit="1" customWidth="1"/>
    <col min="5" max="5" width="7.5546875" style="55" bestFit="1" customWidth="1"/>
    <col min="6" max="6" width="15.109375" style="55" bestFit="1" customWidth="1"/>
    <col min="7" max="7" width="11" style="55" bestFit="1" customWidth="1"/>
    <col min="8" max="8" width="10.33203125" style="55" bestFit="1" customWidth="1"/>
    <col min="9" max="9" width="10.5546875" style="55" bestFit="1" customWidth="1"/>
    <col min="10" max="11" width="6.88671875" style="55"/>
    <col min="12" max="12" width="15.109375" style="55" customWidth="1"/>
    <col min="13" max="13" width="11.88671875" style="55" bestFit="1" customWidth="1"/>
    <col min="14" max="16384" width="6.88671875" style="55"/>
  </cols>
  <sheetData>
    <row r="1" spans="1:16" ht="30">
      <c r="A1" s="187" t="s">
        <v>111</v>
      </c>
      <c r="B1" s="187" t="s">
        <v>1236</v>
      </c>
      <c r="C1" s="187" t="s">
        <v>1239</v>
      </c>
      <c r="D1" s="187" t="s">
        <v>1240</v>
      </c>
      <c r="E1" s="188" t="s">
        <v>1241</v>
      </c>
      <c r="F1" s="189" t="s">
        <v>1242</v>
      </c>
      <c r="G1" s="189" t="s">
        <v>1243</v>
      </c>
      <c r="H1" s="188" t="s">
        <v>1244</v>
      </c>
    </row>
    <row r="2" spans="1:16" ht="15.75" thickBot="1">
      <c r="A2" s="56" t="s">
        <v>1245</v>
      </c>
      <c r="B2" s="57"/>
      <c r="C2" s="57"/>
      <c r="D2" s="57"/>
      <c r="E2" s="57"/>
      <c r="F2" s="58"/>
      <c r="G2" s="78"/>
      <c r="H2" s="57"/>
    </row>
    <row r="3" spans="1:16" ht="15">
      <c r="A3" s="59" t="s">
        <v>136</v>
      </c>
      <c r="B3" s="59" t="s">
        <v>2</v>
      </c>
      <c r="C3" s="60">
        <v>0.6857024406864729</v>
      </c>
      <c r="D3" s="60">
        <v>1.5832827838693185E-2</v>
      </c>
      <c r="E3" s="61">
        <v>0.68600000000000005</v>
      </c>
      <c r="F3" s="62">
        <v>93947.099999999991</v>
      </c>
      <c r="G3" s="79">
        <v>0</v>
      </c>
      <c r="H3" s="63">
        <v>93947</v>
      </c>
      <c r="I3" s="64"/>
      <c r="J3" s="64"/>
      <c r="K3" s="64"/>
      <c r="L3" s="159" t="s">
        <v>1246</v>
      </c>
      <c r="M3" s="160"/>
      <c r="N3" s="160"/>
      <c r="O3" s="160"/>
      <c r="P3" s="161"/>
    </row>
    <row r="4" spans="1:16" ht="15">
      <c r="A4" s="190" t="s">
        <v>1247</v>
      </c>
      <c r="B4" s="190" t="s">
        <v>1248</v>
      </c>
      <c r="C4" s="60">
        <v>0.63162026575360031</v>
      </c>
      <c r="D4" s="60">
        <v>1.2233408974239451E-2</v>
      </c>
      <c r="E4" s="61">
        <v>0.63200000000000001</v>
      </c>
      <c r="F4" s="62">
        <v>179413.65</v>
      </c>
      <c r="G4" s="79">
        <v>0</v>
      </c>
      <c r="H4" s="191">
        <v>179414</v>
      </c>
      <c r="I4" s="64"/>
      <c r="J4" s="64"/>
      <c r="K4" s="64"/>
      <c r="L4" s="162"/>
      <c r="M4" s="163"/>
      <c r="N4" s="163"/>
      <c r="O4" s="163"/>
      <c r="P4" s="164"/>
    </row>
    <row r="5" spans="1:16" ht="15">
      <c r="A5" s="190" t="s">
        <v>142</v>
      </c>
      <c r="B5" s="190" t="s">
        <v>144</v>
      </c>
      <c r="C5" s="60">
        <v>0.67517538167447588</v>
      </c>
      <c r="D5" s="60">
        <v>1.47596948922604E-2</v>
      </c>
      <c r="E5" s="61">
        <v>0.67500000000000004</v>
      </c>
      <c r="F5" s="62">
        <v>173402.44999999998</v>
      </c>
      <c r="G5" s="79">
        <v>0</v>
      </c>
      <c r="H5" s="191">
        <v>173402</v>
      </c>
      <c r="I5" s="64"/>
      <c r="J5" s="64"/>
      <c r="K5" s="64"/>
      <c r="L5" s="162"/>
      <c r="M5" s="163"/>
      <c r="N5" s="163"/>
      <c r="O5" s="163"/>
      <c r="P5" s="164"/>
    </row>
    <row r="6" spans="1:16" ht="15">
      <c r="A6" s="190" t="s">
        <v>148</v>
      </c>
      <c r="B6" s="190" t="s">
        <v>150</v>
      </c>
      <c r="C6" s="60">
        <v>0.68061403657994501</v>
      </c>
      <c r="D6" s="60">
        <v>1.4667609760253851E-2</v>
      </c>
      <c r="E6" s="61">
        <v>0.68100000000000005</v>
      </c>
      <c r="F6" s="62">
        <v>216966.09999999998</v>
      </c>
      <c r="G6" s="79">
        <v>0</v>
      </c>
      <c r="H6" s="191">
        <v>216966</v>
      </c>
      <c r="I6" s="64"/>
      <c r="J6" s="64"/>
      <c r="K6" s="64"/>
      <c r="L6" s="162"/>
      <c r="M6" s="163"/>
      <c r="N6" s="163"/>
      <c r="O6" s="163"/>
      <c r="P6" s="164"/>
    </row>
    <row r="7" spans="1:16" ht="15">
      <c r="A7" s="190" t="s">
        <v>151</v>
      </c>
      <c r="B7" s="190" t="s">
        <v>153</v>
      </c>
      <c r="C7" s="60">
        <v>0.65412282886626016</v>
      </c>
      <c r="D7" s="60">
        <v>1.5837737002033055E-2</v>
      </c>
      <c r="E7" s="61">
        <v>0.65400000000000003</v>
      </c>
      <c r="F7" s="62">
        <v>151248.5</v>
      </c>
      <c r="G7" s="79">
        <v>585</v>
      </c>
      <c r="H7" s="191">
        <v>151249</v>
      </c>
      <c r="I7" s="64"/>
      <c r="J7" s="64"/>
      <c r="K7" s="64"/>
      <c r="L7" s="162"/>
      <c r="M7" s="163"/>
      <c r="N7" s="163"/>
      <c r="O7" s="163"/>
      <c r="P7" s="164"/>
    </row>
    <row r="8" spans="1:16" ht="15">
      <c r="A8" s="190" t="s">
        <v>157</v>
      </c>
      <c r="B8" s="190" t="s">
        <v>159</v>
      </c>
      <c r="C8" s="60">
        <v>0.68102633753070108</v>
      </c>
      <c r="D8" s="60">
        <v>1.7687490726061458E-2</v>
      </c>
      <c r="E8" s="61">
        <v>0.68100000000000005</v>
      </c>
      <c r="F8" s="62">
        <v>203308.94999999998</v>
      </c>
      <c r="G8" s="79">
        <v>0</v>
      </c>
      <c r="H8" s="191">
        <v>203309</v>
      </c>
      <c r="I8" s="64"/>
      <c r="J8" s="64"/>
      <c r="K8" s="64"/>
      <c r="L8" s="162"/>
      <c r="M8" s="163"/>
      <c r="N8" s="163"/>
      <c r="O8" s="163"/>
      <c r="P8" s="164"/>
    </row>
    <row r="9" spans="1:16" ht="15.75" thickBot="1">
      <c r="A9" s="190" t="s">
        <v>1249</v>
      </c>
      <c r="B9" s="190" t="s">
        <v>1250</v>
      </c>
      <c r="C9" s="60">
        <v>0.70934452358658961</v>
      </c>
      <c r="D9" s="60">
        <v>1.8320144760701058E-2</v>
      </c>
      <c r="E9" s="61">
        <v>0.70899999999999996</v>
      </c>
      <c r="F9" s="62">
        <v>241273.201</v>
      </c>
      <c r="G9" s="79">
        <v>6818.5</v>
      </c>
      <c r="H9" s="191">
        <v>241273</v>
      </c>
      <c r="I9" s="64"/>
      <c r="J9" s="64"/>
      <c r="K9" s="64"/>
      <c r="L9" s="165"/>
      <c r="M9" s="166"/>
      <c r="N9" s="166"/>
      <c r="O9" s="166"/>
      <c r="P9" s="167"/>
    </row>
    <row r="10" spans="1:16" ht="15">
      <c r="A10" s="190" t="s">
        <v>163</v>
      </c>
      <c r="B10" s="190" t="s">
        <v>165</v>
      </c>
      <c r="C10" s="60">
        <v>0.67311488088541638</v>
      </c>
      <c r="D10" s="60">
        <v>1.4105805946333493E-2</v>
      </c>
      <c r="E10" s="61">
        <v>0.67300000000000004</v>
      </c>
      <c r="F10" s="62">
        <v>149266.32499999998</v>
      </c>
      <c r="G10" s="79">
        <v>0</v>
      </c>
      <c r="H10" s="191">
        <v>149266</v>
      </c>
      <c r="I10" s="64"/>
      <c r="J10" s="64"/>
      <c r="K10" s="64"/>
    </row>
    <row r="11" spans="1:16" ht="15">
      <c r="A11" s="190" t="s">
        <v>168</v>
      </c>
      <c r="B11" s="190" t="s">
        <v>1251</v>
      </c>
      <c r="C11" s="60">
        <v>0.7586781017500781</v>
      </c>
      <c r="D11" s="60">
        <v>1.5602037352793769E-2</v>
      </c>
      <c r="E11" s="61">
        <v>0.77400000000000002</v>
      </c>
      <c r="F11" s="62">
        <v>0</v>
      </c>
      <c r="G11" s="79">
        <v>0</v>
      </c>
      <c r="H11" s="191">
        <v>0</v>
      </c>
      <c r="I11" s="64"/>
      <c r="J11" s="64"/>
      <c r="K11" s="64"/>
    </row>
    <row r="12" spans="1:16" ht="15">
      <c r="A12" s="190" t="s">
        <v>174</v>
      </c>
      <c r="B12" s="190" t="s">
        <v>176</v>
      </c>
      <c r="C12" s="60">
        <v>0.77768622034046964</v>
      </c>
      <c r="D12" s="60">
        <v>2.2950567783570141E-2</v>
      </c>
      <c r="E12" s="61">
        <v>0.77800000000000002</v>
      </c>
      <c r="F12" s="62">
        <v>462956.64999999997</v>
      </c>
      <c r="G12" s="79">
        <v>5177.25</v>
      </c>
      <c r="H12" s="191">
        <v>462957</v>
      </c>
      <c r="I12" s="64"/>
      <c r="J12" s="64"/>
      <c r="K12" s="64"/>
    </row>
    <row r="13" spans="1:16" ht="15">
      <c r="A13" s="190" t="s">
        <v>178</v>
      </c>
      <c r="B13" s="190" t="s">
        <v>181</v>
      </c>
      <c r="C13" s="60">
        <v>0.65512848507124977</v>
      </c>
      <c r="D13" s="60">
        <v>1.2698006029192879E-2</v>
      </c>
      <c r="E13" s="61">
        <v>0.65500000000000003</v>
      </c>
      <c r="F13" s="62">
        <v>242796.44999999998</v>
      </c>
      <c r="G13" s="79">
        <v>3500.25</v>
      </c>
      <c r="H13" s="191">
        <v>242796</v>
      </c>
      <c r="I13" s="64"/>
      <c r="J13" s="64"/>
      <c r="K13" s="64"/>
    </row>
    <row r="14" spans="1:16" ht="15">
      <c r="A14" s="190" t="s">
        <v>1252</v>
      </c>
      <c r="B14" s="190" t="s">
        <v>1253</v>
      </c>
      <c r="C14" s="60">
        <v>0.65109402060740929</v>
      </c>
      <c r="D14" s="60">
        <v>1.3565760445620301E-2</v>
      </c>
      <c r="E14" s="61">
        <v>0.65100000000000002</v>
      </c>
      <c r="F14" s="62">
        <v>83387.199999999997</v>
      </c>
      <c r="G14" s="79">
        <v>0</v>
      </c>
      <c r="H14" s="191">
        <v>83387</v>
      </c>
      <c r="I14" s="64"/>
      <c r="J14" s="64"/>
      <c r="K14" s="64"/>
    </row>
    <row r="15" spans="1:16" ht="15">
      <c r="A15" s="190" t="s">
        <v>184</v>
      </c>
      <c r="B15" s="190" t="s">
        <v>186</v>
      </c>
      <c r="C15" s="60">
        <v>0.74613425011808243</v>
      </c>
      <c r="D15" s="60">
        <v>2.5758835650142049E-2</v>
      </c>
      <c r="E15" s="61">
        <v>0.746</v>
      </c>
      <c r="F15" s="62">
        <v>362990.22499999998</v>
      </c>
      <c r="G15" s="79">
        <v>0</v>
      </c>
      <c r="H15" s="191">
        <v>362990</v>
      </c>
      <c r="I15" s="64"/>
      <c r="J15" s="64"/>
      <c r="K15" s="64"/>
    </row>
    <row r="16" spans="1:16" ht="15">
      <c r="A16" s="190" t="s">
        <v>190</v>
      </c>
      <c r="B16" s="190" t="s">
        <v>1254</v>
      </c>
      <c r="C16" s="60">
        <v>0.69752033051387685</v>
      </c>
      <c r="D16" s="60">
        <v>3.153096395510787E-2</v>
      </c>
      <c r="E16" s="61">
        <v>0.69799999999999995</v>
      </c>
      <c r="F16" s="62">
        <v>302246.52899999998</v>
      </c>
      <c r="G16" s="79">
        <v>6022.25</v>
      </c>
      <c r="H16" s="191">
        <v>302247</v>
      </c>
      <c r="I16" s="64"/>
      <c r="J16" s="64"/>
      <c r="K16" s="64"/>
    </row>
    <row r="17" spans="1:11" ht="15">
      <c r="A17" s="190" t="s">
        <v>195</v>
      </c>
      <c r="B17" s="190" t="s">
        <v>197</v>
      </c>
      <c r="C17" s="60">
        <v>0.67285168644339666</v>
      </c>
      <c r="D17" s="60">
        <v>1.6284278467267495E-2</v>
      </c>
      <c r="E17" s="61">
        <v>0.67300000000000004</v>
      </c>
      <c r="F17" s="62">
        <v>178035</v>
      </c>
      <c r="G17" s="79">
        <v>0</v>
      </c>
      <c r="H17" s="191">
        <v>178035</v>
      </c>
      <c r="I17" s="64"/>
      <c r="J17" s="64"/>
      <c r="K17" s="64"/>
    </row>
    <row r="18" spans="1:11" ht="15">
      <c r="A18" s="190" t="s">
        <v>198</v>
      </c>
      <c r="B18" s="190" t="s">
        <v>1255</v>
      </c>
      <c r="C18" s="60">
        <v>0.68825097718427197</v>
      </c>
      <c r="D18" s="60">
        <v>1.9783730960052866E-2</v>
      </c>
      <c r="E18" s="61">
        <v>0.68799999999999994</v>
      </c>
      <c r="F18" s="62">
        <v>343284.5</v>
      </c>
      <c r="G18" s="79">
        <v>14937</v>
      </c>
      <c r="H18" s="191">
        <v>343285</v>
      </c>
      <c r="I18" s="64"/>
      <c r="J18" s="64"/>
      <c r="K18" s="64"/>
    </row>
    <row r="19" spans="1:11" ht="15">
      <c r="A19" s="190" t="s">
        <v>204</v>
      </c>
      <c r="B19" s="190" t="s">
        <v>1256</v>
      </c>
      <c r="C19" s="60">
        <v>0.69376396257176798</v>
      </c>
      <c r="D19" s="60">
        <v>1.7112438304330312E-2</v>
      </c>
      <c r="E19" s="61">
        <v>0.69399999999999995</v>
      </c>
      <c r="F19" s="62">
        <v>258952.84999999998</v>
      </c>
      <c r="G19" s="79">
        <v>0</v>
      </c>
      <c r="H19" s="191">
        <v>258953</v>
      </c>
      <c r="I19" s="64"/>
      <c r="J19" s="64"/>
      <c r="K19" s="64"/>
    </row>
    <row r="20" spans="1:11" ht="15">
      <c r="A20" s="190" t="s">
        <v>208</v>
      </c>
      <c r="B20" s="190" t="s">
        <v>210</v>
      </c>
      <c r="C20" s="60">
        <v>0.69555320897724482</v>
      </c>
      <c r="D20" s="60">
        <v>1.4324084825037338E-2</v>
      </c>
      <c r="E20" s="61">
        <v>0.69599999999999995</v>
      </c>
      <c r="F20" s="62">
        <v>229463</v>
      </c>
      <c r="G20" s="79">
        <v>0</v>
      </c>
      <c r="H20" s="191">
        <v>229463</v>
      </c>
      <c r="I20" s="64"/>
      <c r="J20" s="64"/>
      <c r="K20" s="64"/>
    </row>
    <row r="21" spans="1:11" ht="15">
      <c r="A21" s="190" t="s">
        <v>211</v>
      </c>
      <c r="B21" s="190" t="s">
        <v>213</v>
      </c>
      <c r="C21" s="60">
        <v>0.67580923774257207</v>
      </c>
      <c r="D21" s="60">
        <v>1.57825648391694E-2</v>
      </c>
      <c r="E21" s="61">
        <v>0.67600000000000005</v>
      </c>
      <c r="F21" s="62">
        <v>1666239.9</v>
      </c>
      <c r="G21" s="79">
        <v>48431.5</v>
      </c>
      <c r="H21" s="191">
        <v>1666240</v>
      </c>
      <c r="I21" s="64"/>
      <c r="J21" s="64"/>
      <c r="K21" s="64"/>
    </row>
    <row r="22" spans="1:11" ht="15">
      <c r="A22" s="190" t="s">
        <v>215</v>
      </c>
      <c r="B22" s="190" t="s">
        <v>217</v>
      </c>
      <c r="C22" s="60">
        <v>0.68718207020212352</v>
      </c>
      <c r="D22" s="60">
        <v>1.983844737940809E-2</v>
      </c>
      <c r="E22" s="61">
        <v>0.68700000000000006</v>
      </c>
      <c r="F22" s="62">
        <v>129254.45</v>
      </c>
      <c r="G22" s="79">
        <v>0</v>
      </c>
      <c r="H22" s="191">
        <v>129254</v>
      </c>
      <c r="I22" s="64"/>
      <c r="J22" s="64"/>
      <c r="K22" s="64"/>
    </row>
    <row r="23" spans="1:11" ht="15">
      <c r="A23" s="190" t="s">
        <v>221</v>
      </c>
      <c r="B23" s="190" t="s">
        <v>1257</v>
      </c>
      <c r="C23" s="60">
        <v>0.62894935341413971</v>
      </c>
      <c r="D23" s="60">
        <v>1.1323787262947303E-2</v>
      </c>
      <c r="E23" s="61">
        <v>0.629</v>
      </c>
      <c r="F23" s="62">
        <v>66917.5</v>
      </c>
      <c r="G23" s="79">
        <v>0</v>
      </c>
      <c r="H23" s="191">
        <v>66918</v>
      </c>
      <c r="I23" s="64"/>
      <c r="J23" s="64"/>
      <c r="K23" s="64"/>
    </row>
    <row r="24" spans="1:11" ht="15">
      <c r="A24" s="190" t="s">
        <v>225</v>
      </c>
      <c r="B24" s="190" t="s">
        <v>1258</v>
      </c>
      <c r="C24" s="60">
        <v>0.64010244926469428</v>
      </c>
      <c r="D24" s="60">
        <v>9.5587917377958388E-3</v>
      </c>
      <c r="E24" s="61">
        <v>0.64</v>
      </c>
      <c r="F24" s="62">
        <v>195633.75</v>
      </c>
      <c r="G24" s="79">
        <v>13341.25</v>
      </c>
      <c r="H24" s="191">
        <v>195634</v>
      </c>
      <c r="I24" s="64"/>
      <c r="J24" s="64"/>
      <c r="K24" s="64"/>
    </row>
    <row r="25" spans="1:11" ht="15">
      <c r="A25" s="190" t="s">
        <v>228</v>
      </c>
      <c r="B25" s="190" t="s">
        <v>230</v>
      </c>
      <c r="C25" s="60">
        <v>0.64896481471641876</v>
      </c>
      <c r="D25" s="60">
        <v>1.4934376924651922E-2</v>
      </c>
      <c r="E25" s="61">
        <v>0.64900000000000002</v>
      </c>
      <c r="F25" s="62">
        <v>97636.5</v>
      </c>
      <c r="G25" s="79">
        <v>0</v>
      </c>
      <c r="H25" s="191">
        <v>97637</v>
      </c>
      <c r="I25" s="64"/>
      <c r="J25" s="64"/>
      <c r="K25" s="64"/>
    </row>
    <row r="26" spans="1:11" ht="15">
      <c r="A26" s="190" t="s">
        <v>231</v>
      </c>
      <c r="B26" s="190" t="s">
        <v>233</v>
      </c>
      <c r="C26" s="60">
        <v>0.65545305263063269</v>
      </c>
      <c r="D26" s="60">
        <v>1.332542408089968E-2</v>
      </c>
      <c r="E26" s="61">
        <v>0.65500000000000003</v>
      </c>
      <c r="F26" s="62">
        <v>378527.5</v>
      </c>
      <c r="G26" s="79">
        <v>0</v>
      </c>
      <c r="H26" s="191">
        <v>378528</v>
      </c>
      <c r="I26" s="64"/>
      <c r="J26" s="64"/>
      <c r="K26" s="64"/>
    </row>
    <row r="27" spans="1:11" ht="15">
      <c r="A27" s="190" t="s">
        <v>235</v>
      </c>
      <c r="B27" s="190" t="s">
        <v>237</v>
      </c>
      <c r="C27" s="60">
        <v>0.66330909154861772</v>
      </c>
      <c r="D27" s="60">
        <v>1.4613046431796462E-2</v>
      </c>
      <c r="E27" s="61">
        <v>0.66300000000000003</v>
      </c>
      <c r="F27" s="62">
        <v>99156.849999999991</v>
      </c>
      <c r="G27" s="79">
        <v>0</v>
      </c>
      <c r="H27" s="191">
        <v>99157</v>
      </c>
      <c r="I27" s="64"/>
      <c r="J27" s="64"/>
      <c r="K27" s="64"/>
    </row>
    <row r="28" spans="1:11" ht="15">
      <c r="A28" s="190" t="s">
        <v>1259</v>
      </c>
      <c r="B28" s="190" t="s">
        <v>1260</v>
      </c>
      <c r="C28" s="60">
        <v>0.68308826237526543</v>
      </c>
      <c r="D28" s="60">
        <v>1.4988609003302504E-2</v>
      </c>
      <c r="E28" s="61">
        <v>0.68300000000000005</v>
      </c>
      <c r="F28" s="62">
        <v>277094.34999999998</v>
      </c>
      <c r="G28" s="79">
        <v>0</v>
      </c>
      <c r="H28" s="191">
        <v>277094</v>
      </c>
      <c r="I28" s="64"/>
      <c r="J28" s="64"/>
      <c r="K28" s="64"/>
    </row>
    <row r="29" spans="1:11" ht="15">
      <c r="A29" s="190" t="s">
        <v>244</v>
      </c>
      <c r="B29" s="190" t="s">
        <v>1261</v>
      </c>
      <c r="C29" s="60">
        <v>0.73141728536719142</v>
      </c>
      <c r="D29" s="60">
        <v>3.0300360663265836E-2</v>
      </c>
      <c r="E29" s="61">
        <v>0.73099999999999998</v>
      </c>
      <c r="F29" s="62">
        <v>124506.2</v>
      </c>
      <c r="G29" s="79">
        <v>0</v>
      </c>
      <c r="H29" s="191">
        <v>124506</v>
      </c>
      <c r="I29" s="64"/>
      <c r="J29" s="64"/>
      <c r="K29" s="64"/>
    </row>
    <row r="30" spans="1:11" ht="15">
      <c r="A30" s="190" t="s">
        <v>248</v>
      </c>
      <c r="B30" s="190" t="s">
        <v>250</v>
      </c>
      <c r="C30" s="60">
        <v>0.66489815267255503</v>
      </c>
      <c r="D30" s="60">
        <v>1.1785480154281226E-2</v>
      </c>
      <c r="E30" s="61">
        <v>0.66500000000000004</v>
      </c>
      <c r="F30" s="62">
        <v>668316.68799999997</v>
      </c>
      <c r="G30" s="79">
        <v>0</v>
      </c>
      <c r="H30" s="191">
        <v>668317</v>
      </c>
      <c r="I30" s="64"/>
      <c r="J30" s="64"/>
      <c r="K30" s="64"/>
    </row>
    <row r="31" spans="1:11" ht="15">
      <c r="A31" s="190" t="s">
        <v>253</v>
      </c>
      <c r="B31" s="190" t="s">
        <v>255</v>
      </c>
      <c r="C31" s="60">
        <v>0.68410170207967158</v>
      </c>
      <c r="D31" s="60">
        <v>1.9432497909745598E-2</v>
      </c>
      <c r="E31" s="61">
        <v>0.68400000000000005</v>
      </c>
      <c r="F31" s="62">
        <v>294960.25</v>
      </c>
      <c r="G31" s="79">
        <v>0</v>
      </c>
      <c r="H31" s="191">
        <v>294960</v>
      </c>
      <c r="I31" s="64"/>
      <c r="J31" s="64"/>
      <c r="K31" s="64"/>
    </row>
    <row r="32" spans="1:11" ht="15">
      <c r="A32" s="190" t="s">
        <v>256</v>
      </c>
      <c r="B32" s="190" t="s">
        <v>258</v>
      </c>
      <c r="C32" s="60">
        <v>0.67723060516730216</v>
      </c>
      <c r="D32" s="60">
        <v>1.5245123685908789E-2</v>
      </c>
      <c r="E32" s="61">
        <v>0.67700000000000005</v>
      </c>
      <c r="F32" s="62">
        <v>204402.57499999998</v>
      </c>
      <c r="G32" s="79">
        <v>0</v>
      </c>
      <c r="H32" s="191">
        <v>204403</v>
      </c>
      <c r="I32" s="64"/>
      <c r="J32" s="64"/>
      <c r="K32" s="64"/>
    </row>
    <row r="33" spans="1:11" ht="15">
      <c r="A33" s="190" t="s">
        <v>261</v>
      </c>
      <c r="B33" s="190" t="s">
        <v>263</v>
      </c>
      <c r="C33" s="60">
        <v>0.77957207499663306</v>
      </c>
      <c r="D33" s="60">
        <v>2.0854235804627801E-2</v>
      </c>
      <c r="E33" s="61">
        <v>0.78</v>
      </c>
      <c r="F33" s="62">
        <v>475731.75</v>
      </c>
      <c r="G33" s="79">
        <v>0</v>
      </c>
      <c r="H33" s="191">
        <v>475732</v>
      </c>
      <c r="I33" s="64"/>
      <c r="J33" s="64"/>
      <c r="K33" s="64"/>
    </row>
    <row r="34" spans="1:11" ht="15">
      <c r="A34" s="190" t="s">
        <v>264</v>
      </c>
      <c r="B34" s="190" t="s">
        <v>266</v>
      </c>
      <c r="C34" s="60">
        <v>0.72832221154330756</v>
      </c>
      <c r="D34" s="60">
        <v>2.6734287757158515E-2</v>
      </c>
      <c r="E34" s="61">
        <v>0.72799999999999998</v>
      </c>
      <c r="F34" s="62">
        <v>184403.05</v>
      </c>
      <c r="G34" s="79">
        <v>0</v>
      </c>
      <c r="H34" s="191">
        <v>184403</v>
      </c>
      <c r="I34" s="64"/>
      <c r="J34" s="64"/>
      <c r="K34" s="64"/>
    </row>
    <row r="35" spans="1:11" ht="15">
      <c r="A35" s="190" t="s">
        <v>267</v>
      </c>
      <c r="B35" s="190" t="s">
        <v>269</v>
      </c>
      <c r="C35" s="60">
        <v>0.70092681460167905</v>
      </c>
      <c r="D35" s="60">
        <v>2.2883072855675278E-2</v>
      </c>
      <c r="E35" s="61">
        <v>0.70099999999999996</v>
      </c>
      <c r="F35" s="62">
        <v>646183.85</v>
      </c>
      <c r="G35" s="79">
        <v>0</v>
      </c>
      <c r="H35" s="191">
        <v>646184</v>
      </c>
      <c r="I35" s="64"/>
      <c r="J35" s="64"/>
      <c r="K35" s="64"/>
    </row>
    <row r="36" spans="1:11" ht="15">
      <c r="A36" s="190" t="s">
        <v>271</v>
      </c>
      <c r="B36" s="190" t="s">
        <v>273</v>
      </c>
      <c r="C36" s="60">
        <v>0.69499108444700086</v>
      </c>
      <c r="D36" s="60">
        <v>2.1475274246874083E-2</v>
      </c>
      <c r="E36" s="61">
        <v>0.69499999999999995</v>
      </c>
      <c r="F36" s="62">
        <v>843925.54999999993</v>
      </c>
      <c r="G36" s="79">
        <v>64779</v>
      </c>
      <c r="H36" s="191">
        <v>843926</v>
      </c>
      <c r="I36" s="64"/>
      <c r="J36" s="64"/>
      <c r="K36" s="64"/>
    </row>
    <row r="37" spans="1:11" ht="15">
      <c r="A37" s="190" t="s">
        <v>274</v>
      </c>
      <c r="B37" s="190" t="s">
        <v>276</v>
      </c>
      <c r="C37" s="60">
        <v>0.65287185366554734</v>
      </c>
      <c r="D37" s="60">
        <v>1.4937549007375546E-2</v>
      </c>
      <c r="E37" s="61">
        <v>0.65300000000000002</v>
      </c>
      <c r="F37" s="62">
        <v>164407.00899999999</v>
      </c>
      <c r="G37" s="79">
        <v>0</v>
      </c>
      <c r="H37" s="191">
        <v>164407</v>
      </c>
      <c r="I37" s="64"/>
      <c r="J37" s="64"/>
      <c r="K37" s="64"/>
    </row>
    <row r="38" spans="1:11" ht="15">
      <c r="A38" s="190" t="s">
        <v>277</v>
      </c>
      <c r="B38" s="190" t="s">
        <v>279</v>
      </c>
      <c r="C38" s="60">
        <v>0.75586566847382586</v>
      </c>
      <c r="D38" s="60">
        <v>1.5907345638161832E-2</v>
      </c>
      <c r="E38" s="61">
        <v>0.75600000000000001</v>
      </c>
      <c r="F38" s="62">
        <v>315166.14999999997</v>
      </c>
      <c r="G38" s="79">
        <v>0</v>
      </c>
      <c r="H38" s="191">
        <v>315166</v>
      </c>
      <c r="I38" s="64"/>
      <c r="J38" s="64"/>
      <c r="K38" s="64"/>
    </row>
    <row r="39" spans="1:11" ht="15">
      <c r="A39" s="190" t="s">
        <v>280</v>
      </c>
      <c r="B39" s="190" t="s">
        <v>282</v>
      </c>
      <c r="C39" s="60">
        <v>0.67920804521996292</v>
      </c>
      <c r="D39" s="60">
        <v>1.4513890901885818E-2</v>
      </c>
      <c r="E39" s="61">
        <v>0.69399999999999995</v>
      </c>
      <c r="F39" s="62">
        <v>0</v>
      </c>
      <c r="G39" s="79">
        <v>0</v>
      </c>
      <c r="H39" s="191">
        <v>0</v>
      </c>
      <c r="I39" s="64"/>
      <c r="J39" s="64"/>
      <c r="K39" s="64"/>
    </row>
    <row r="40" spans="1:11" ht="15">
      <c r="A40" s="190" t="s">
        <v>286</v>
      </c>
      <c r="B40" s="190" t="s">
        <v>288</v>
      </c>
      <c r="C40" s="60">
        <v>0.75899758792364524</v>
      </c>
      <c r="D40" s="60">
        <v>2.330674815211262E-2</v>
      </c>
      <c r="E40" s="61">
        <v>0.75900000000000001</v>
      </c>
      <c r="F40" s="62">
        <v>157886.94999999998</v>
      </c>
      <c r="G40" s="79">
        <v>0</v>
      </c>
      <c r="H40" s="191">
        <v>157887</v>
      </c>
      <c r="I40" s="64"/>
      <c r="J40" s="64"/>
      <c r="K40" s="64"/>
    </row>
    <row r="41" spans="1:11" ht="15">
      <c r="A41" s="190" t="s">
        <v>290</v>
      </c>
      <c r="B41" s="190" t="s">
        <v>292</v>
      </c>
      <c r="C41" s="60">
        <v>0.67734672845214228</v>
      </c>
      <c r="D41" s="60">
        <v>1.5676412841662136E-2</v>
      </c>
      <c r="E41" s="61">
        <v>0.67700000000000005</v>
      </c>
      <c r="F41" s="62">
        <v>116073.75</v>
      </c>
      <c r="G41" s="79">
        <v>0</v>
      </c>
      <c r="H41" s="191">
        <v>116074</v>
      </c>
      <c r="I41" s="64"/>
      <c r="J41" s="64"/>
      <c r="K41" s="64"/>
    </row>
    <row r="42" spans="1:11" ht="15">
      <c r="A42" s="190" t="s">
        <v>297</v>
      </c>
      <c r="B42" s="190" t="s">
        <v>299</v>
      </c>
      <c r="C42" s="60">
        <v>0.63360867193739789</v>
      </c>
      <c r="D42" s="60">
        <v>1.188808965206126E-2</v>
      </c>
      <c r="E42" s="61">
        <v>0.63400000000000001</v>
      </c>
      <c r="F42" s="62">
        <v>120728.075</v>
      </c>
      <c r="G42" s="79">
        <v>0</v>
      </c>
      <c r="H42" s="191">
        <v>120728</v>
      </c>
      <c r="I42" s="64"/>
      <c r="J42" s="64"/>
      <c r="K42" s="64"/>
    </row>
    <row r="43" spans="1:11" ht="15">
      <c r="A43" s="190" t="s">
        <v>302</v>
      </c>
      <c r="B43" s="190" t="s">
        <v>304</v>
      </c>
      <c r="C43" s="60">
        <v>0.67419998640985646</v>
      </c>
      <c r="D43" s="60">
        <v>1.3971094912381141E-2</v>
      </c>
      <c r="E43" s="61">
        <v>0.67400000000000004</v>
      </c>
      <c r="F43" s="62">
        <v>294743.90399999998</v>
      </c>
      <c r="G43" s="79">
        <v>0</v>
      </c>
      <c r="H43" s="191">
        <v>294744</v>
      </c>
      <c r="I43" s="64"/>
      <c r="J43" s="64"/>
      <c r="K43" s="64"/>
    </row>
    <row r="44" spans="1:11" ht="15">
      <c r="A44" s="190" t="s">
        <v>305</v>
      </c>
      <c r="B44" s="190" t="s">
        <v>307</v>
      </c>
      <c r="C44" s="60">
        <v>0.65165386229542777</v>
      </c>
      <c r="D44" s="60">
        <v>1.1579893133245769E-2</v>
      </c>
      <c r="E44" s="61">
        <v>0.65200000000000002</v>
      </c>
      <c r="F44" s="62">
        <v>307372</v>
      </c>
      <c r="G44" s="79">
        <v>0</v>
      </c>
      <c r="H44" s="191">
        <v>307372</v>
      </c>
      <c r="I44" s="64"/>
      <c r="J44" s="64"/>
      <c r="K44" s="64"/>
    </row>
    <row r="45" spans="1:11" ht="15">
      <c r="A45" s="190" t="s">
        <v>308</v>
      </c>
      <c r="B45" s="190" t="s">
        <v>310</v>
      </c>
      <c r="C45" s="60">
        <v>0.73844182545682047</v>
      </c>
      <c r="D45" s="60">
        <v>3.911301253812266E-2</v>
      </c>
      <c r="E45" s="61">
        <v>0.73799999999999999</v>
      </c>
      <c r="F45" s="62">
        <v>322190.7</v>
      </c>
      <c r="G45" s="79">
        <v>0</v>
      </c>
      <c r="H45" s="191">
        <v>322191</v>
      </c>
      <c r="I45" s="64"/>
      <c r="J45" s="64"/>
      <c r="K45" s="64"/>
    </row>
    <row r="46" spans="1:11" ht="15">
      <c r="A46" s="190" t="s">
        <v>313</v>
      </c>
      <c r="B46" s="190" t="s">
        <v>316</v>
      </c>
      <c r="C46" s="60">
        <v>0.72624078476850662</v>
      </c>
      <c r="D46" s="60">
        <v>3.970749263985112E-2</v>
      </c>
      <c r="E46" s="61">
        <v>0.72599999999999998</v>
      </c>
      <c r="F46" s="62">
        <v>1229200.05</v>
      </c>
      <c r="G46" s="79">
        <v>0</v>
      </c>
      <c r="H46" s="191">
        <v>1229200</v>
      </c>
      <c r="I46" s="64"/>
      <c r="J46" s="64"/>
      <c r="K46" s="64"/>
    </row>
    <row r="47" spans="1:11" ht="15">
      <c r="A47" s="190" t="s">
        <v>317</v>
      </c>
      <c r="B47" s="190" t="s">
        <v>319</v>
      </c>
      <c r="C47" s="60">
        <v>0.69118221884682041</v>
      </c>
      <c r="D47" s="60">
        <v>1.4967796787410689E-2</v>
      </c>
      <c r="E47" s="61">
        <v>0.69099999999999995</v>
      </c>
      <c r="F47" s="62">
        <v>171570.1</v>
      </c>
      <c r="G47" s="79">
        <v>0</v>
      </c>
      <c r="H47" s="191">
        <v>171570</v>
      </c>
      <c r="I47" s="64"/>
      <c r="J47" s="64"/>
      <c r="K47" s="64"/>
    </row>
    <row r="48" spans="1:11" ht="15">
      <c r="A48" s="190" t="s">
        <v>323</v>
      </c>
      <c r="B48" s="190" t="s">
        <v>325</v>
      </c>
      <c r="C48" s="60">
        <v>0.68373691982072959</v>
      </c>
      <c r="D48" s="60">
        <v>1.6134452031208397E-2</v>
      </c>
      <c r="E48" s="61">
        <v>0.68400000000000005</v>
      </c>
      <c r="F48" s="62">
        <v>255862.09999999998</v>
      </c>
      <c r="G48" s="79">
        <v>0</v>
      </c>
      <c r="H48" s="191">
        <v>255862</v>
      </c>
      <c r="I48" s="64"/>
      <c r="J48" s="64"/>
      <c r="K48" s="64"/>
    </row>
    <row r="49" spans="1:11" ht="15">
      <c r="A49" s="190" t="s">
        <v>1262</v>
      </c>
      <c r="B49" s="190" t="s">
        <v>1263</v>
      </c>
      <c r="C49" s="60">
        <v>0.66921892527133431</v>
      </c>
      <c r="D49" s="60">
        <v>1.7659037725257804E-2</v>
      </c>
      <c r="E49" s="61">
        <v>0.66900000000000004</v>
      </c>
      <c r="F49" s="62">
        <v>211489.19999999998</v>
      </c>
      <c r="G49" s="79">
        <v>4910.75</v>
      </c>
      <c r="H49" s="191">
        <v>211489</v>
      </c>
      <c r="I49" s="64"/>
      <c r="J49" s="64"/>
      <c r="K49" s="64"/>
    </row>
    <row r="50" spans="1:11" ht="15">
      <c r="A50" s="190" t="s">
        <v>326</v>
      </c>
      <c r="B50" s="190" t="s">
        <v>328</v>
      </c>
      <c r="C50" s="60">
        <v>0.69817714558871169</v>
      </c>
      <c r="D50" s="60">
        <v>1.1945000763813782E-2</v>
      </c>
      <c r="E50" s="61">
        <v>0.69799999999999995</v>
      </c>
      <c r="F50" s="62">
        <v>83908.5</v>
      </c>
      <c r="G50" s="79">
        <v>0</v>
      </c>
      <c r="H50" s="191">
        <v>83909</v>
      </c>
      <c r="I50" s="64"/>
      <c r="J50" s="64"/>
      <c r="K50" s="64"/>
    </row>
    <row r="51" spans="1:11" ht="15">
      <c r="A51" s="190" t="s">
        <v>329</v>
      </c>
      <c r="B51" s="190" t="s">
        <v>1264</v>
      </c>
      <c r="C51" s="60">
        <v>0.70557266900797766</v>
      </c>
      <c r="D51" s="60">
        <v>1.7589012182252877E-2</v>
      </c>
      <c r="E51" s="61">
        <v>0.70599999999999996</v>
      </c>
      <c r="F51" s="62">
        <v>391777.39899999998</v>
      </c>
      <c r="G51" s="79">
        <v>5350.7479999999996</v>
      </c>
      <c r="H51" s="191">
        <v>391777</v>
      </c>
      <c r="I51" s="64"/>
      <c r="J51" s="64"/>
      <c r="K51" s="64"/>
    </row>
    <row r="52" spans="1:11" ht="15">
      <c r="A52" s="190" t="s">
        <v>332</v>
      </c>
      <c r="B52" s="190" t="s">
        <v>334</v>
      </c>
      <c r="C52" s="60">
        <v>0.70301039453413228</v>
      </c>
      <c r="D52" s="60">
        <v>1.7043361141666276E-2</v>
      </c>
      <c r="E52" s="61">
        <v>0.70299999999999996</v>
      </c>
      <c r="F52" s="62">
        <v>261890.84999999998</v>
      </c>
      <c r="G52" s="79">
        <v>0</v>
      </c>
      <c r="H52" s="191">
        <v>261891</v>
      </c>
      <c r="I52" s="64"/>
      <c r="J52" s="64"/>
      <c r="K52" s="64"/>
    </row>
    <row r="53" spans="1:11" ht="15">
      <c r="A53" s="190" t="s">
        <v>335</v>
      </c>
      <c r="B53" s="190" t="s">
        <v>337</v>
      </c>
      <c r="C53" s="60">
        <v>0.71254291814090343</v>
      </c>
      <c r="D53" s="60">
        <v>2.3187474183408031E-2</v>
      </c>
      <c r="E53" s="61">
        <v>0.71299999999999997</v>
      </c>
      <c r="F53" s="62">
        <v>314763.14999999997</v>
      </c>
      <c r="G53" s="79">
        <v>0</v>
      </c>
      <c r="H53" s="191">
        <v>314763</v>
      </c>
      <c r="I53" s="64"/>
      <c r="J53" s="64"/>
      <c r="K53" s="64"/>
    </row>
    <row r="54" spans="1:11" ht="15">
      <c r="A54" s="190" t="s">
        <v>338</v>
      </c>
      <c r="B54" s="190" t="s">
        <v>340</v>
      </c>
      <c r="C54" s="60">
        <v>0.6863869154411909</v>
      </c>
      <c r="D54" s="60">
        <v>2.1045387114842027E-2</v>
      </c>
      <c r="E54" s="61">
        <v>0.68600000000000005</v>
      </c>
      <c r="F54" s="62">
        <v>234443.3</v>
      </c>
      <c r="G54" s="79">
        <v>0</v>
      </c>
      <c r="H54" s="191">
        <v>234443</v>
      </c>
      <c r="I54" s="64"/>
      <c r="J54" s="64"/>
      <c r="K54" s="64"/>
    </row>
    <row r="55" spans="1:11" ht="15">
      <c r="A55" s="190" t="s">
        <v>343</v>
      </c>
      <c r="B55" s="190" t="s">
        <v>345</v>
      </c>
      <c r="C55" s="60">
        <v>0.72152998048455286</v>
      </c>
      <c r="D55" s="60">
        <v>2.6437373070975989E-2</v>
      </c>
      <c r="E55" s="61">
        <v>0.72199999999999998</v>
      </c>
      <c r="F55" s="62">
        <v>339444.3</v>
      </c>
      <c r="G55" s="79">
        <v>0</v>
      </c>
      <c r="H55" s="191">
        <v>339444</v>
      </c>
      <c r="I55" s="64"/>
      <c r="J55" s="64"/>
      <c r="K55" s="64"/>
    </row>
    <row r="56" spans="1:11" ht="15">
      <c r="A56" s="190" t="s">
        <v>348</v>
      </c>
      <c r="B56" s="190" t="s">
        <v>1265</v>
      </c>
      <c r="C56" s="60">
        <v>0.67813366943718867</v>
      </c>
      <c r="D56" s="60">
        <v>1.7906179679143507E-2</v>
      </c>
      <c r="E56" s="61">
        <v>0.67800000000000005</v>
      </c>
      <c r="F56" s="62">
        <v>707348.85</v>
      </c>
      <c r="G56" s="79">
        <v>2301</v>
      </c>
      <c r="H56" s="191">
        <v>707349</v>
      </c>
      <c r="I56" s="64"/>
      <c r="J56" s="64"/>
      <c r="K56" s="64"/>
    </row>
    <row r="57" spans="1:11" ht="15">
      <c r="A57" s="190" t="s">
        <v>352</v>
      </c>
      <c r="B57" s="190" t="s">
        <v>1266</v>
      </c>
      <c r="C57" s="60">
        <v>0.68790072389145218</v>
      </c>
      <c r="D57" s="60">
        <v>1.9548784529446937E-2</v>
      </c>
      <c r="E57" s="61">
        <v>0.68799999999999994</v>
      </c>
      <c r="F57" s="62">
        <v>561411.5</v>
      </c>
      <c r="G57" s="79">
        <v>650</v>
      </c>
      <c r="H57" s="191">
        <v>561412</v>
      </c>
      <c r="I57" s="64"/>
      <c r="J57" s="64"/>
      <c r="K57" s="64"/>
    </row>
    <row r="58" spans="1:11" ht="15">
      <c r="A58" s="190" t="s">
        <v>355</v>
      </c>
      <c r="B58" s="190" t="s">
        <v>357</v>
      </c>
      <c r="C58" s="60">
        <v>0.68040897772834419</v>
      </c>
      <c r="D58" s="60">
        <v>1.7261253150153137E-2</v>
      </c>
      <c r="E58" s="61">
        <v>0.68</v>
      </c>
      <c r="F58" s="62">
        <v>222849.25</v>
      </c>
      <c r="G58" s="79">
        <v>0</v>
      </c>
      <c r="H58" s="191">
        <v>222849</v>
      </c>
      <c r="I58" s="64"/>
      <c r="J58" s="64"/>
      <c r="K58" s="64"/>
    </row>
    <row r="59" spans="1:11" ht="15">
      <c r="A59" s="190" t="s">
        <v>358</v>
      </c>
      <c r="B59" s="190" t="s">
        <v>360</v>
      </c>
      <c r="C59" s="60">
        <v>0.68576670277659357</v>
      </c>
      <c r="D59" s="60">
        <v>1.6765099640270183E-2</v>
      </c>
      <c r="E59" s="61">
        <v>0.68600000000000005</v>
      </c>
      <c r="F59" s="62">
        <v>254813.663</v>
      </c>
      <c r="G59" s="79">
        <v>0</v>
      </c>
      <c r="H59" s="191">
        <v>254814</v>
      </c>
      <c r="I59" s="64"/>
      <c r="J59" s="64"/>
      <c r="K59" s="64"/>
    </row>
    <row r="60" spans="1:11" ht="15">
      <c r="A60" s="190" t="s">
        <v>1267</v>
      </c>
      <c r="B60" s="190" t="s">
        <v>1268</v>
      </c>
      <c r="C60" s="60">
        <v>0.71785333296719156</v>
      </c>
      <c r="D60" s="60">
        <v>2.0555152424901531E-2</v>
      </c>
      <c r="E60" s="61">
        <v>0.71799999999999997</v>
      </c>
      <c r="F60" s="62">
        <v>182160.55</v>
      </c>
      <c r="G60" s="79">
        <v>0</v>
      </c>
      <c r="H60" s="191">
        <v>182161</v>
      </c>
      <c r="I60" s="64"/>
      <c r="J60" s="64"/>
      <c r="K60" s="64"/>
    </row>
    <row r="61" spans="1:11" ht="15">
      <c r="A61" s="190" t="s">
        <v>361</v>
      </c>
      <c r="B61" s="190" t="s">
        <v>363</v>
      </c>
      <c r="C61" s="60">
        <v>0.65110951753069857</v>
      </c>
      <c r="D61" s="60">
        <v>1.4590460591959481E-2</v>
      </c>
      <c r="E61" s="61">
        <v>0.65100000000000002</v>
      </c>
      <c r="F61" s="62">
        <v>138578.04999999999</v>
      </c>
      <c r="G61" s="79">
        <v>0</v>
      </c>
      <c r="H61" s="191">
        <v>138578</v>
      </c>
      <c r="I61" s="64"/>
      <c r="J61" s="64"/>
      <c r="K61" s="64"/>
    </row>
    <row r="62" spans="1:11" ht="15">
      <c r="A62" s="190" t="s">
        <v>1269</v>
      </c>
      <c r="B62" s="190" t="s">
        <v>1270</v>
      </c>
      <c r="C62" s="60">
        <v>0.70510688579715441</v>
      </c>
      <c r="D62" s="60">
        <v>1.5872666595553388E-2</v>
      </c>
      <c r="E62" s="61">
        <v>0.70499999999999996</v>
      </c>
      <c r="F62" s="62">
        <v>93109.9</v>
      </c>
      <c r="G62" s="79">
        <v>0</v>
      </c>
      <c r="H62" s="191">
        <v>93110</v>
      </c>
      <c r="I62" s="64"/>
      <c r="J62" s="64"/>
      <c r="K62" s="64"/>
    </row>
    <row r="63" spans="1:11" ht="15">
      <c r="A63" s="190" t="s">
        <v>364</v>
      </c>
      <c r="B63" s="190" t="s">
        <v>366</v>
      </c>
      <c r="C63" s="60">
        <v>0.68942111301305953</v>
      </c>
      <c r="D63" s="60">
        <v>1.9215285470205519E-2</v>
      </c>
      <c r="E63" s="61">
        <v>0.68899999999999995</v>
      </c>
      <c r="F63" s="62">
        <v>829203.04999999993</v>
      </c>
      <c r="G63" s="79">
        <v>0</v>
      </c>
      <c r="H63" s="191">
        <v>829203</v>
      </c>
      <c r="I63" s="64"/>
      <c r="J63" s="64"/>
      <c r="K63" s="64"/>
    </row>
    <row r="64" spans="1:11" ht="15">
      <c r="A64" s="190" t="s">
        <v>367</v>
      </c>
      <c r="B64" s="190" t="s">
        <v>369</v>
      </c>
      <c r="C64" s="60">
        <v>0.70767986651169468</v>
      </c>
      <c r="D64" s="60">
        <v>2.0049963420331569E-2</v>
      </c>
      <c r="E64" s="61">
        <v>0.70799999999999996</v>
      </c>
      <c r="F64" s="62">
        <v>316117.09999999998</v>
      </c>
      <c r="G64" s="79">
        <v>0</v>
      </c>
      <c r="H64" s="191">
        <v>316117</v>
      </c>
      <c r="I64" s="64"/>
      <c r="J64" s="64"/>
      <c r="K64" s="64"/>
    </row>
    <row r="65" spans="1:11" ht="15">
      <c r="A65" s="190" t="s">
        <v>1271</v>
      </c>
      <c r="B65" s="190" t="s">
        <v>1272</v>
      </c>
      <c r="C65" s="60">
        <v>0.64611369219307868</v>
      </c>
      <c r="D65" s="60">
        <v>1.3323620566535683E-2</v>
      </c>
      <c r="E65" s="61">
        <v>0.64600000000000002</v>
      </c>
      <c r="F65" s="62">
        <v>89875.5</v>
      </c>
      <c r="G65" s="79">
        <v>0</v>
      </c>
      <c r="H65" s="191">
        <v>89876</v>
      </c>
      <c r="I65" s="64"/>
      <c r="J65" s="64"/>
      <c r="K65" s="64"/>
    </row>
    <row r="66" spans="1:11" ht="15">
      <c r="A66" s="190" t="s">
        <v>1273</v>
      </c>
      <c r="B66" s="190" t="s">
        <v>1274</v>
      </c>
      <c r="C66" s="60">
        <v>0.67074528021864577</v>
      </c>
      <c r="D66" s="60">
        <v>2.3131575241237195E-2</v>
      </c>
      <c r="E66" s="61">
        <v>0.69399999999999995</v>
      </c>
      <c r="F66" s="62">
        <v>0</v>
      </c>
      <c r="G66" s="79">
        <v>0</v>
      </c>
      <c r="H66" s="191">
        <v>0</v>
      </c>
      <c r="I66" s="64"/>
      <c r="J66" s="64"/>
      <c r="K66" s="64"/>
    </row>
    <row r="67" spans="1:11" ht="15">
      <c r="A67" s="190" t="s">
        <v>370</v>
      </c>
      <c r="B67" s="190" t="s">
        <v>1275</v>
      </c>
      <c r="C67" s="60">
        <v>0.64250380547645813</v>
      </c>
      <c r="D67" s="60">
        <v>1.1098168084623753E-2</v>
      </c>
      <c r="E67" s="61">
        <v>0.64300000000000002</v>
      </c>
      <c r="F67" s="62">
        <v>1087609.77</v>
      </c>
      <c r="G67" s="79">
        <v>4485</v>
      </c>
      <c r="H67" s="191">
        <v>1087610</v>
      </c>
      <c r="I67" s="64"/>
      <c r="J67" s="64"/>
      <c r="K67" s="64"/>
    </row>
    <row r="68" spans="1:11" ht="15">
      <c r="A68" s="190" t="s">
        <v>374</v>
      </c>
      <c r="B68" s="190" t="s">
        <v>376</v>
      </c>
      <c r="C68" s="60">
        <v>0.68645183561731804</v>
      </c>
      <c r="D68" s="60">
        <v>1.6178286225915176E-2</v>
      </c>
      <c r="E68" s="61">
        <v>0.68600000000000005</v>
      </c>
      <c r="F68" s="62">
        <v>229193.25</v>
      </c>
      <c r="G68" s="79">
        <v>0</v>
      </c>
      <c r="H68" s="191">
        <v>229193</v>
      </c>
      <c r="I68" s="64"/>
      <c r="J68" s="64"/>
      <c r="K68" s="64"/>
    </row>
    <row r="69" spans="1:11" ht="15">
      <c r="A69" s="190" t="s">
        <v>377</v>
      </c>
      <c r="B69" s="190" t="s">
        <v>379</v>
      </c>
      <c r="C69" s="60">
        <v>0.68037855985791473</v>
      </c>
      <c r="D69" s="60">
        <v>1.8165193173554684E-2</v>
      </c>
      <c r="E69" s="61">
        <v>0.68</v>
      </c>
      <c r="F69" s="62">
        <v>429014.94999999995</v>
      </c>
      <c r="G69" s="79">
        <v>0</v>
      </c>
      <c r="H69" s="191">
        <v>429015</v>
      </c>
      <c r="I69" s="64"/>
      <c r="J69" s="64"/>
      <c r="K69" s="64"/>
    </row>
    <row r="70" spans="1:11" ht="15">
      <c r="A70" s="190" t="s">
        <v>1276</v>
      </c>
      <c r="B70" s="190" t="s">
        <v>1277</v>
      </c>
      <c r="C70" s="60">
        <v>0.6456139497087956</v>
      </c>
      <c r="D70" s="60">
        <v>1.4187090388043043E-2</v>
      </c>
      <c r="E70" s="61">
        <v>0.64600000000000002</v>
      </c>
      <c r="F70" s="62">
        <v>141403.34</v>
      </c>
      <c r="G70" s="79">
        <v>0</v>
      </c>
      <c r="H70" s="191">
        <v>141403</v>
      </c>
      <c r="I70" s="64"/>
      <c r="J70" s="64"/>
      <c r="K70" s="64"/>
    </row>
    <row r="71" spans="1:11" ht="15">
      <c r="A71" s="190" t="s">
        <v>381</v>
      </c>
      <c r="B71" s="190" t="s">
        <v>383</v>
      </c>
      <c r="C71" s="60">
        <v>0.75292210174886631</v>
      </c>
      <c r="D71" s="60">
        <v>3.3159852837084794E-2</v>
      </c>
      <c r="E71" s="61">
        <v>0.753</v>
      </c>
      <c r="F71" s="62">
        <v>225921.59199999998</v>
      </c>
      <c r="G71" s="79">
        <v>0</v>
      </c>
      <c r="H71" s="191">
        <v>225922</v>
      </c>
      <c r="I71" s="64"/>
      <c r="J71" s="64"/>
      <c r="K71" s="64"/>
    </row>
    <row r="72" spans="1:11" ht="15">
      <c r="A72" s="190" t="s">
        <v>384</v>
      </c>
      <c r="B72" s="190" t="s">
        <v>386</v>
      </c>
      <c r="C72" s="60">
        <v>0.74711228560939613</v>
      </c>
      <c r="D72" s="60">
        <v>1.2905953274361823E-2</v>
      </c>
      <c r="E72" s="61">
        <v>0.747</v>
      </c>
      <c r="F72" s="62">
        <v>302598.39999999997</v>
      </c>
      <c r="G72" s="79">
        <v>33309.25</v>
      </c>
      <c r="H72" s="191">
        <v>302598</v>
      </c>
      <c r="I72" s="64"/>
      <c r="J72" s="64"/>
      <c r="K72" s="64"/>
    </row>
    <row r="73" spans="1:11" ht="15">
      <c r="A73" s="190" t="s">
        <v>392</v>
      </c>
      <c r="B73" s="190" t="s">
        <v>394</v>
      </c>
      <c r="C73" s="60">
        <v>0.71666529303963422</v>
      </c>
      <c r="D73" s="60">
        <v>2.7489366158135683E-2</v>
      </c>
      <c r="E73" s="61">
        <v>0.71699999999999997</v>
      </c>
      <c r="F73" s="62">
        <v>297607.05</v>
      </c>
      <c r="G73" s="79">
        <v>0</v>
      </c>
      <c r="H73" s="191">
        <v>297607</v>
      </c>
      <c r="I73" s="64"/>
      <c r="J73" s="64"/>
      <c r="K73" s="64"/>
    </row>
    <row r="74" spans="1:11" ht="15">
      <c r="A74" s="190" t="s">
        <v>396</v>
      </c>
      <c r="B74" s="190" t="s">
        <v>1278</v>
      </c>
      <c r="C74" s="60">
        <v>0.66837844948749325</v>
      </c>
      <c r="D74" s="60">
        <v>1.4039169661536335E-2</v>
      </c>
      <c r="E74" s="61">
        <v>0.66800000000000004</v>
      </c>
      <c r="F74" s="62">
        <v>136682</v>
      </c>
      <c r="G74" s="79">
        <v>325</v>
      </c>
      <c r="H74" s="191">
        <v>136682</v>
      </c>
      <c r="I74" s="64"/>
      <c r="J74" s="64"/>
      <c r="K74" s="64"/>
    </row>
    <row r="75" spans="1:11" ht="15">
      <c r="A75" s="190" t="s">
        <v>400</v>
      </c>
      <c r="B75" s="190" t="s">
        <v>402</v>
      </c>
      <c r="C75" s="60">
        <v>0.69351157823723175</v>
      </c>
      <c r="D75" s="60">
        <v>2.2707604790469463E-2</v>
      </c>
      <c r="E75" s="61">
        <v>0.69399999999999995</v>
      </c>
      <c r="F75" s="62">
        <v>176234.5</v>
      </c>
      <c r="G75" s="79">
        <v>0</v>
      </c>
      <c r="H75" s="191">
        <v>176235</v>
      </c>
      <c r="I75" s="64"/>
      <c r="J75" s="64"/>
      <c r="K75" s="64"/>
    </row>
    <row r="76" spans="1:11" ht="15">
      <c r="A76" s="190" t="s">
        <v>1279</v>
      </c>
      <c r="B76" s="190" t="s">
        <v>1280</v>
      </c>
      <c r="C76" s="60">
        <v>0.67940155054422269</v>
      </c>
      <c r="D76" s="60">
        <v>1.7400014249677746E-2</v>
      </c>
      <c r="E76" s="61">
        <v>0.67900000000000005</v>
      </c>
      <c r="F76" s="62">
        <v>141775.07499999998</v>
      </c>
      <c r="G76" s="79">
        <v>0</v>
      </c>
      <c r="H76" s="191">
        <v>141775</v>
      </c>
      <c r="I76" s="64"/>
      <c r="J76" s="64"/>
      <c r="K76" s="64"/>
    </row>
    <row r="77" spans="1:11" ht="15">
      <c r="A77" s="190" t="s">
        <v>403</v>
      </c>
      <c r="B77" s="190" t="s">
        <v>1281</v>
      </c>
      <c r="C77" s="60">
        <v>0.68606976579561418</v>
      </c>
      <c r="D77" s="60">
        <v>2.0511654911922611E-2</v>
      </c>
      <c r="E77" s="61">
        <v>0.68600000000000005</v>
      </c>
      <c r="F77" s="62">
        <v>424765.25</v>
      </c>
      <c r="G77" s="79">
        <v>273</v>
      </c>
      <c r="H77" s="191">
        <v>424765</v>
      </c>
      <c r="I77" s="64"/>
      <c r="J77" s="64"/>
      <c r="K77" s="64"/>
    </row>
    <row r="78" spans="1:11" ht="15">
      <c r="A78" s="190" t="s">
        <v>406</v>
      </c>
      <c r="B78" s="190" t="s">
        <v>408</v>
      </c>
      <c r="C78" s="60">
        <v>0.66340991642060776</v>
      </c>
      <c r="D78" s="60">
        <v>1.1069182986957868E-2</v>
      </c>
      <c r="E78" s="61">
        <v>0.66300000000000003</v>
      </c>
      <c r="F78" s="62">
        <v>146302</v>
      </c>
      <c r="G78" s="79">
        <v>0</v>
      </c>
      <c r="H78" s="191">
        <v>146302</v>
      </c>
      <c r="I78" s="64"/>
      <c r="J78" s="64"/>
      <c r="K78" s="64"/>
    </row>
    <row r="79" spans="1:11" ht="15">
      <c r="A79" s="190" t="s">
        <v>409</v>
      </c>
      <c r="B79" s="190" t="s">
        <v>411</v>
      </c>
      <c r="C79" s="60">
        <v>0.65807018720694677</v>
      </c>
      <c r="D79" s="60">
        <v>1.4716204723971681E-2</v>
      </c>
      <c r="E79" s="61">
        <v>0.65800000000000003</v>
      </c>
      <c r="F79" s="62">
        <v>396069.05</v>
      </c>
      <c r="G79" s="79">
        <v>0</v>
      </c>
      <c r="H79" s="191">
        <v>396069</v>
      </c>
      <c r="I79" s="64"/>
      <c r="J79" s="64"/>
      <c r="K79" s="64"/>
    </row>
    <row r="80" spans="1:11" ht="15">
      <c r="A80" s="190" t="s">
        <v>415</v>
      </c>
      <c r="B80" s="190" t="s">
        <v>417</v>
      </c>
      <c r="C80" s="60">
        <v>0.6557554521020138</v>
      </c>
      <c r="D80" s="60">
        <v>1.2705363459461385E-2</v>
      </c>
      <c r="E80" s="61">
        <v>0.65600000000000003</v>
      </c>
      <c r="F80" s="62">
        <v>151138.65</v>
      </c>
      <c r="G80" s="79">
        <v>643.5</v>
      </c>
      <c r="H80" s="191">
        <v>151139</v>
      </c>
      <c r="I80" s="64"/>
      <c r="J80" s="64"/>
      <c r="K80" s="64"/>
    </row>
    <row r="81" spans="1:11" ht="15">
      <c r="A81" s="190" t="s">
        <v>418</v>
      </c>
      <c r="B81" s="190" t="s">
        <v>420</v>
      </c>
      <c r="C81" s="60">
        <v>0.66250257487651221</v>
      </c>
      <c r="D81" s="60">
        <v>1.5625411643395013E-2</v>
      </c>
      <c r="E81" s="61">
        <v>0.66300000000000003</v>
      </c>
      <c r="F81" s="62">
        <v>447955.625</v>
      </c>
      <c r="G81" s="79">
        <v>685.75</v>
      </c>
      <c r="H81" s="191">
        <v>447956</v>
      </c>
      <c r="I81" s="64"/>
      <c r="J81" s="64"/>
      <c r="K81" s="64"/>
    </row>
    <row r="82" spans="1:11" ht="15">
      <c r="A82" s="190" t="s">
        <v>421</v>
      </c>
      <c r="B82" s="190" t="s">
        <v>1282</v>
      </c>
      <c r="C82" s="60">
        <v>0.64903280724404833</v>
      </c>
      <c r="D82" s="60">
        <v>1.4426474701597585E-2</v>
      </c>
      <c r="E82" s="61">
        <v>0.64900000000000002</v>
      </c>
      <c r="F82" s="62">
        <v>595872.54999999993</v>
      </c>
      <c r="G82" s="79">
        <v>4501.25</v>
      </c>
      <c r="H82" s="191">
        <v>595873</v>
      </c>
      <c r="I82" s="64"/>
      <c r="J82" s="64"/>
      <c r="K82" s="64"/>
    </row>
    <row r="83" spans="1:11" ht="15">
      <c r="A83" s="190" t="s">
        <v>424</v>
      </c>
      <c r="B83" s="190" t="s">
        <v>426</v>
      </c>
      <c r="C83" s="60">
        <v>0.76231673507463504</v>
      </c>
      <c r="D83" s="60">
        <v>2.0589479451650156E-2</v>
      </c>
      <c r="E83" s="61">
        <v>0.76200000000000001</v>
      </c>
      <c r="F83" s="62">
        <v>424326.5</v>
      </c>
      <c r="G83" s="79">
        <v>0</v>
      </c>
      <c r="H83" s="191">
        <v>424327</v>
      </c>
      <c r="I83" s="64"/>
      <c r="J83" s="64"/>
      <c r="K83" s="64"/>
    </row>
    <row r="84" spans="1:11" ht="15">
      <c r="A84" s="190" t="s">
        <v>427</v>
      </c>
      <c r="B84" s="190" t="s">
        <v>429</v>
      </c>
      <c r="C84" s="60">
        <v>0.7015800947338886</v>
      </c>
      <c r="D84" s="60">
        <v>2.1734905777735656E-2</v>
      </c>
      <c r="E84" s="61">
        <v>0.70199999999999996</v>
      </c>
      <c r="F84" s="62">
        <v>153300.54999999999</v>
      </c>
      <c r="G84" s="79">
        <v>0</v>
      </c>
      <c r="H84" s="191">
        <v>153301</v>
      </c>
      <c r="I84" s="64"/>
      <c r="J84" s="64"/>
      <c r="K84" s="64"/>
    </row>
    <row r="85" spans="1:11" ht="15">
      <c r="A85" s="190" t="s">
        <v>430</v>
      </c>
      <c r="B85" s="190" t="s">
        <v>432</v>
      </c>
      <c r="C85" s="60">
        <v>0.66558340250857873</v>
      </c>
      <c r="D85" s="60">
        <v>1.130232149375628E-2</v>
      </c>
      <c r="E85" s="61">
        <v>0.66600000000000004</v>
      </c>
      <c r="F85" s="62">
        <v>228392.125</v>
      </c>
      <c r="G85" s="79">
        <v>2011.75</v>
      </c>
      <c r="H85" s="191">
        <v>228392</v>
      </c>
      <c r="I85" s="64"/>
      <c r="J85" s="64"/>
      <c r="K85" s="64"/>
    </row>
    <row r="86" spans="1:11" ht="15">
      <c r="A86" s="190" t="s">
        <v>1283</v>
      </c>
      <c r="B86" s="190" t="s">
        <v>1284</v>
      </c>
      <c r="C86" s="60">
        <v>0.71206241185763575</v>
      </c>
      <c r="D86" s="60">
        <v>1.6241833610177794E-2</v>
      </c>
      <c r="E86" s="61">
        <v>0.71199999999999997</v>
      </c>
      <c r="F86" s="62">
        <v>158525.25</v>
      </c>
      <c r="G86" s="79">
        <v>0</v>
      </c>
      <c r="H86" s="191">
        <v>158525</v>
      </c>
      <c r="I86" s="64"/>
      <c r="J86" s="64"/>
      <c r="K86" s="64"/>
    </row>
    <row r="87" spans="1:11" ht="15">
      <c r="A87" s="190" t="s">
        <v>436</v>
      </c>
      <c r="B87" s="190" t="s">
        <v>438</v>
      </c>
      <c r="C87" s="60">
        <v>0.70712854086861165</v>
      </c>
      <c r="D87" s="60">
        <v>2.0863574120111458E-2</v>
      </c>
      <c r="E87" s="61">
        <v>0.70699999999999996</v>
      </c>
      <c r="F87" s="62">
        <v>254852.75399999999</v>
      </c>
      <c r="G87" s="79">
        <v>0</v>
      </c>
      <c r="H87" s="191">
        <v>254853</v>
      </c>
      <c r="I87" s="64"/>
      <c r="J87" s="64"/>
      <c r="K87" s="64"/>
    </row>
    <row r="88" spans="1:11" ht="15">
      <c r="A88" s="190" t="s">
        <v>439</v>
      </c>
      <c r="B88" s="190" t="s">
        <v>441</v>
      </c>
      <c r="C88" s="60">
        <v>0.7134048954664034</v>
      </c>
      <c r="D88" s="60">
        <v>2.1533101176876238E-2</v>
      </c>
      <c r="E88" s="61">
        <v>0.71299999999999997</v>
      </c>
      <c r="F88" s="62">
        <v>305887.07500000001</v>
      </c>
      <c r="G88" s="79">
        <v>0</v>
      </c>
      <c r="H88" s="191">
        <v>305887</v>
      </c>
      <c r="I88" s="64"/>
      <c r="J88" s="64"/>
      <c r="K88" s="64"/>
    </row>
    <row r="89" spans="1:11" ht="15">
      <c r="A89" s="190" t="s">
        <v>442</v>
      </c>
      <c r="B89" s="190" t="s">
        <v>444</v>
      </c>
      <c r="C89" s="60">
        <v>0.64642203333677417</v>
      </c>
      <c r="D89" s="60">
        <v>1.2284426826602583E-2</v>
      </c>
      <c r="E89" s="61">
        <v>0.64600000000000002</v>
      </c>
      <c r="F89" s="62">
        <v>255337.22499999998</v>
      </c>
      <c r="G89" s="79">
        <v>0</v>
      </c>
      <c r="H89" s="191">
        <v>255337</v>
      </c>
      <c r="I89" s="64"/>
      <c r="J89" s="64"/>
      <c r="K89" s="64"/>
    </row>
    <row r="90" spans="1:11" ht="15">
      <c r="A90" s="190" t="s">
        <v>1285</v>
      </c>
      <c r="B90" s="190" t="s">
        <v>1286</v>
      </c>
      <c r="C90" s="60">
        <v>0.66145679977019756</v>
      </c>
      <c r="D90" s="60">
        <v>1.2700830334636879E-2</v>
      </c>
      <c r="E90" s="61">
        <v>0.66100000000000003</v>
      </c>
      <c r="F90" s="62">
        <v>102993.15</v>
      </c>
      <c r="G90" s="79">
        <v>0</v>
      </c>
      <c r="H90" s="191">
        <v>102993</v>
      </c>
      <c r="I90" s="64"/>
      <c r="J90" s="64"/>
      <c r="K90" s="64"/>
    </row>
    <row r="91" spans="1:11" ht="15">
      <c r="A91" s="190" t="s">
        <v>445</v>
      </c>
      <c r="B91" s="190" t="s">
        <v>1287</v>
      </c>
      <c r="C91" s="60">
        <v>0.65961231863803038</v>
      </c>
      <c r="D91" s="60">
        <v>1.332587525287914E-2</v>
      </c>
      <c r="E91" s="61">
        <v>0.66</v>
      </c>
      <c r="F91" s="62">
        <v>489337.22499999998</v>
      </c>
      <c r="G91" s="79">
        <v>0</v>
      </c>
      <c r="H91" s="191">
        <v>489337</v>
      </c>
      <c r="I91" s="64"/>
      <c r="J91" s="64"/>
      <c r="K91" s="64"/>
    </row>
    <row r="92" spans="1:11" ht="15">
      <c r="A92" s="190" t="s">
        <v>449</v>
      </c>
      <c r="B92" s="190" t="s">
        <v>451</v>
      </c>
      <c r="C92" s="60">
        <v>0.68740252099660626</v>
      </c>
      <c r="D92" s="60">
        <v>1.8174403098247211E-2</v>
      </c>
      <c r="E92" s="61">
        <v>0.68700000000000006</v>
      </c>
      <c r="F92" s="62">
        <v>219718.52499999999</v>
      </c>
      <c r="G92" s="79">
        <v>0</v>
      </c>
      <c r="H92" s="191">
        <v>219719</v>
      </c>
      <c r="I92" s="64"/>
      <c r="J92" s="64"/>
      <c r="K92" s="64"/>
    </row>
    <row r="93" spans="1:11" ht="15">
      <c r="A93" s="190" t="s">
        <v>455</v>
      </c>
      <c r="B93" s="190" t="s">
        <v>457</v>
      </c>
      <c r="C93" s="60">
        <v>0.69940637847125875</v>
      </c>
      <c r="D93" s="60">
        <v>1.8585271344008808E-2</v>
      </c>
      <c r="E93" s="61">
        <v>0.69899999999999995</v>
      </c>
      <c r="F93" s="62">
        <v>179733.125</v>
      </c>
      <c r="G93" s="79">
        <v>0</v>
      </c>
      <c r="H93" s="191">
        <v>179733</v>
      </c>
      <c r="I93" s="64"/>
      <c r="J93" s="64"/>
      <c r="K93" s="64"/>
    </row>
    <row r="94" spans="1:11" ht="15">
      <c r="A94" s="190" t="s">
        <v>460</v>
      </c>
      <c r="B94" s="190" t="s">
        <v>462</v>
      </c>
      <c r="C94" s="60">
        <v>0.7214050867340025</v>
      </c>
      <c r="D94" s="60">
        <v>2.8164239214199378E-2</v>
      </c>
      <c r="E94" s="61">
        <v>0.72099999999999997</v>
      </c>
      <c r="F94" s="62">
        <v>251273.09999999998</v>
      </c>
      <c r="G94" s="79">
        <v>0</v>
      </c>
      <c r="H94" s="191">
        <v>251273</v>
      </c>
      <c r="I94" s="64"/>
      <c r="J94" s="64"/>
      <c r="K94" s="64"/>
    </row>
    <row r="95" spans="1:11" ht="15">
      <c r="A95" s="190" t="s">
        <v>1288</v>
      </c>
      <c r="B95" s="190" t="s">
        <v>1289</v>
      </c>
      <c r="C95" s="60">
        <v>0.63685433215075615</v>
      </c>
      <c r="D95" s="60">
        <v>9.7292895048059075E-3</v>
      </c>
      <c r="E95" s="61">
        <v>0.63700000000000001</v>
      </c>
      <c r="F95" s="62">
        <v>100482.84999999999</v>
      </c>
      <c r="G95" s="79">
        <v>0</v>
      </c>
      <c r="H95" s="191">
        <v>100483</v>
      </c>
      <c r="I95" s="64"/>
      <c r="J95" s="64"/>
      <c r="K95" s="64"/>
    </row>
    <row r="96" spans="1:11" ht="15">
      <c r="A96" s="190" t="s">
        <v>463</v>
      </c>
      <c r="B96" s="190" t="s">
        <v>465</v>
      </c>
      <c r="C96" s="60">
        <v>0.75117988261461777</v>
      </c>
      <c r="D96" s="60">
        <v>3.0975761131181258E-2</v>
      </c>
      <c r="E96" s="61">
        <v>0.751</v>
      </c>
      <c r="F96" s="62">
        <v>300620.45</v>
      </c>
      <c r="G96" s="79">
        <v>0</v>
      </c>
      <c r="H96" s="191">
        <v>300620</v>
      </c>
      <c r="I96" s="64"/>
      <c r="J96" s="64"/>
      <c r="K96" s="64"/>
    </row>
    <row r="97" spans="1:11" ht="15">
      <c r="A97" s="190" t="s">
        <v>467</v>
      </c>
      <c r="B97" s="190" t="s">
        <v>469</v>
      </c>
      <c r="C97" s="60">
        <v>0.75412453837972537</v>
      </c>
      <c r="D97" s="60">
        <v>1.8010304334113329E-2</v>
      </c>
      <c r="E97" s="61">
        <v>0.754</v>
      </c>
      <c r="F97" s="62">
        <v>344202.95</v>
      </c>
      <c r="G97" s="79">
        <v>0</v>
      </c>
      <c r="H97" s="191">
        <v>344203</v>
      </c>
      <c r="I97" s="64"/>
      <c r="J97" s="64"/>
      <c r="K97" s="64"/>
    </row>
    <row r="98" spans="1:11" ht="15">
      <c r="A98" s="190" t="s">
        <v>470</v>
      </c>
      <c r="B98" s="190" t="s">
        <v>472</v>
      </c>
      <c r="C98" s="60">
        <v>0.72631508159644886</v>
      </c>
      <c r="D98" s="60">
        <v>2.0191475846280959E-2</v>
      </c>
      <c r="E98" s="61">
        <v>0.72599999999999998</v>
      </c>
      <c r="F98" s="62">
        <v>277074.84999999998</v>
      </c>
      <c r="G98" s="79">
        <v>0</v>
      </c>
      <c r="H98" s="191">
        <v>277075</v>
      </c>
      <c r="I98" s="64"/>
      <c r="J98" s="64"/>
      <c r="K98" s="64"/>
    </row>
    <row r="99" spans="1:11" ht="15">
      <c r="A99" s="190" t="s">
        <v>473</v>
      </c>
      <c r="B99" s="190" t="s">
        <v>475</v>
      </c>
      <c r="C99" s="60">
        <v>0.74562363368326956</v>
      </c>
      <c r="D99" s="60">
        <v>2.2961508133096088E-2</v>
      </c>
      <c r="E99" s="61">
        <v>0.746</v>
      </c>
      <c r="F99" s="62">
        <v>111891.65</v>
      </c>
      <c r="G99" s="79">
        <v>0</v>
      </c>
      <c r="H99" s="191">
        <v>111892</v>
      </c>
      <c r="I99" s="64"/>
      <c r="J99" s="64"/>
      <c r="K99" s="64"/>
    </row>
    <row r="100" spans="1:11" ht="15">
      <c r="A100" s="190" t="s">
        <v>477</v>
      </c>
      <c r="B100" s="190" t="s">
        <v>479</v>
      </c>
      <c r="C100" s="60">
        <v>0.67692239483107775</v>
      </c>
      <c r="D100" s="60">
        <v>1.5063599405812112E-2</v>
      </c>
      <c r="E100" s="61">
        <v>0.67700000000000005</v>
      </c>
      <c r="F100" s="62">
        <v>168995.671</v>
      </c>
      <c r="G100" s="79">
        <v>0</v>
      </c>
      <c r="H100" s="191">
        <v>168996</v>
      </c>
      <c r="I100" s="64"/>
      <c r="J100" s="64"/>
      <c r="K100" s="64"/>
    </row>
    <row r="101" spans="1:11" ht="15">
      <c r="A101" s="190" t="s">
        <v>480</v>
      </c>
      <c r="B101" s="190" t="s">
        <v>482</v>
      </c>
      <c r="C101" s="60">
        <v>0.7130435768041179</v>
      </c>
      <c r="D101" s="60">
        <v>2.3560980343659704E-2</v>
      </c>
      <c r="E101" s="61">
        <v>0.71299999999999997</v>
      </c>
      <c r="F101" s="62">
        <v>313874.59999999998</v>
      </c>
      <c r="G101" s="79">
        <v>0</v>
      </c>
      <c r="H101" s="191">
        <v>313875</v>
      </c>
      <c r="I101" s="64"/>
      <c r="J101" s="64"/>
      <c r="K101" s="64"/>
    </row>
    <row r="102" spans="1:11" ht="15">
      <c r="A102" s="190" t="s">
        <v>483</v>
      </c>
      <c r="B102" s="190" t="s">
        <v>485</v>
      </c>
      <c r="C102" s="60">
        <v>0.71845263706099505</v>
      </c>
      <c r="D102" s="60">
        <v>2.3630537512800708E-2</v>
      </c>
      <c r="E102" s="61">
        <v>0.71799999999999997</v>
      </c>
      <c r="F102" s="62">
        <v>201340.09999999998</v>
      </c>
      <c r="G102" s="79">
        <v>377</v>
      </c>
      <c r="H102" s="191">
        <v>201340</v>
      </c>
      <c r="I102" s="64"/>
      <c r="J102" s="64"/>
      <c r="K102" s="64"/>
    </row>
    <row r="103" spans="1:11" ht="15">
      <c r="A103" s="190" t="s">
        <v>486</v>
      </c>
      <c r="B103" s="190" t="s">
        <v>488</v>
      </c>
      <c r="C103" s="60">
        <v>0.66833183884649583</v>
      </c>
      <c r="D103" s="60">
        <v>1.2325489400556586E-2</v>
      </c>
      <c r="E103" s="61">
        <v>0.66800000000000004</v>
      </c>
      <c r="F103" s="62">
        <v>125175.04999999999</v>
      </c>
      <c r="G103" s="79">
        <v>0</v>
      </c>
      <c r="H103" s="191">
        <v>125175</v>
      </c>
      <c r="I103" s="64"/>
      <c r="J103" s="64"/>
      <c r="K103" s="64"/>
    </row>
    <row r="104" spans="1:11" ht="15">
      <c r="A104" s="190" t="s">
        <v>1290</v>
      </c>
      <c r="B104" s="190" t="s">
        <v>1291</v>
      </c>
      <c r="C104" s="60">
        <v>0.70158686683688787</v>
      </c>
      <c r="D104" s="60">
        <v>1.9697024876214723E-2</v>
      </c>
      <c r="E104" s="61">
        <v>0.70199999999999996</v>
      </c>
      <c r="F104" s="62">
        <v>139666.79999999999</v>
      </c>
      <c r="G104" s="79">
        <v>0</v>
      </c>
      <c r="H104" s="191">
        <v>139667</v>
      </c>
      <c r="I104" s="64"/>
      <c r="J104" s="64"/>
      <c r="K104" s="64"/>
    </row>
    <row r="105" spans="1:11" ht="15">
      <c r="A105" s="190" t="s">
        <v>492</v>
      </c>
      <c r="B105" s="190" t="s">
        <v>494</v>
      </c>
      <c r="C105" s="60">
        <v>0.62334155883185882</v>
      </c>
      <c r="D105" s="60">
        <v>8.7772027408400295E-3</v>
      </c>
      <c r="E105" s="61">
        <v>0.623</v>
      </c>
      <c r="F105" s="62">
        <v>84506.838000000003</v>
      </c>
      <c r="G105" s="79">
        <v>0</v>
      </c>
      <c r="H105" s="191">
        <v>84507</v>
      </c>
      <c r="I105" s="64"/>
      <c r="J105" s="64"/>
      <c r="K105" s="64"/>
    </row>
    <row r="106" spans="1:11" ht="15">
      <c r="A106" s="190" t="s">
        <v>495</v>
      </c>
      <c r="B106" s="190" t="s">
        <v>497</v>
      </c>
      <c r="C106" s="60">
        <v>0.66464606740307808</v>
      </c>
      <c r="D106" s="60">
        <v>1.3595116635662916E-2</v>
      </c>
      <c r="E106" s="61">
        <v>0.66500000000000004</v>
      </c>
      <c r="F106" s="62">
        <v>109120.7</v>
      </c>
      <c r="G106" s="79">
        <v>8180.25</v>
      </c>
      <c r="H106" s="191">
        <v>109121</v>
      </c>
      <c r="I106" s="64"/>
      <c r="J106" s="64"/>
      <c r="K106" s="64"/>
    </row>
    <row r="107" spans="1:11" ht="15">
      <c r="A107" s="190" t="s">
        <v>498</v>
      </c>
      <c r="B107" s="190" t="s">
        <v>500</v>
      </c>
      <c r="C107" s="60">
        <v>0.67498047760518154</v>
      </c>
      <c r="D107" s="60">
        <v>1.9122269510063024E-2</v>
      </c>
      <c r="E107" s="61">
        <v>0.67500000000000004</v>
      </c>
      <c r="F107" s="62">
        <v>338354.89999999997</v>
      </c>
      <c r="G107" s="79">
        <v>6760</v>
      </c>
      <c r="H107" s="191">
        <v>338355</v>
      </c>
      <c r="I107" s="64"/>
      <c r="J107" s="64"/>
      <c r="K107" s="64"/>
    </row>
    <row r="108" spans="1:11" ht="15">
      <c r="A108" s="190" t="s">
        <v>502</v>
      </c>
      <c r="B108" s="190" t="s">
        <v>504</v>
      </c>
      <c r="C108" s="60">
        <v>0.69135904123596392</v>
      </c>
      <c r="D108" s="60">
        <v>1.7679182069362535E-2</v>
      </c>
      <c r="E108" s="61">
        <v>0.69099999999999995</v>
      </c>
      <c r="F108" s="62">
        <v>124900.75</v>
      </c>
      <c r="G108" s="79">
        <v>825.5</v>
      </c>
      <c r="H108" s="191">
        <v>124901</v>
      </c>
      <c r="I108" s="64"/>
      <c r="J108" s="64"/>
      <c r="K108" s="64"/>
    </row>
    <row r="109" spans="1:11" ht="15">
      <c r="A109" s="190" t="s">
        <v>505</v>
      </c>
      <c r="B109" s="190" t="s">
        <v>507</v>
      </c>
      <c r="C109" s="60">
        <v>0.67834787832271748</v>
      </c>
      <c r="D109" s="60">
        <v>2.2216862081647984E-2</v>
      </c>
      <c r="E109" s="61">
        <v>0.67800000000000005</v>
      </c>
      <c r="F109" s="62">
        <v>225043.65</v>
      </c>
      <c r="G109" s="79">
        <v>0</v>
      </c>
      <c r="H109" s="191">
        <v>225044</v>
      </c>
      <c r="I109" s="64"/>
      <c r="J109" s="64"/>
      <c r="K109" s="64"/>
    </row>
    <row r="110" spans="1:11" ht="15">
      <c r="A110" s="190" t="s">
        <v>508</v>
      </c>
      <c r="B110" s="190" t="s">
        <v>510</v>
      </c>
      <c r="C110" s="60">
        <v>0.67660715521611892</v>
      </c>
      <c r="D110" s="60">
        <v>1.1801606240852851E-2</v>
      </c>
      <c r="E110" s="61">
        <v>0.67700000000000005</v>
      </c>
      <c r="F110" s="62">
        <v>76359.399999999994</v>
      </c>
      <c r="G110" s="79">
        <v>6509.75</v>
      </c>
      <c r="H110" s="191">
        <v>76359</v>
      </c>
      <c r="I110" s="64"/>
      <c r="J110" s="64"/>
      <c r="K110" s="64"/>
    </row>
    <row r="111" spans="1:11" ht="15">
      <c r="A111" s="190" t="s">
        <v>511</v>
      </c>
      <c r="B111" s="190" t="s">
        <v>513</v>
      </c>
      <c r="C111" s="60">
        <v>0.705994745417305</v>
      </c>
      <c r="D111" s="60">
        <v>1.6213660706900328E-2</v>
      </c>
      <c r="E111" s="61">
        <v>0.70599999999999996</v>
      </c>
      <c r="F111" s="62">
        <v>85827.235000000001</v>
      </c>
      <c r="G111" s="79">
        <v>0</v>
      </c>
      <c r="H111" s="191">
        <v>85827</v>
      </c>
      <c r="I111" s="64"/>
      <c r="J111" s="64"/>
      <c r="K111" s="64"/>
    </row>
    <row r="112" spans="1:11" ht="15">
      <c r="A112" s="190" t="s">
        <v>514</v>
      </c>
      <c r="B112" s="190" t="s">
        <v>516</v>
      </c>
      <c r="C112" s="60">
        <v>0.65746054269604814</v>
      </c>
      <c r="D112" s="60">
        <v>1.3457321078685164E-2</v>
      </c>
      <c r="E112" s="61">
        <v>0.65700000000000003</v>
      </c>
      <c r="F112" s="62">
        <v>151287.17499999999</v>
      </c>
      <c r="G112" s="79">
        <v>4533.75</v>
      </c>
      <c r="H112" s="191">
        <v>151287</v>
      </c>
      <c r="I112" s="64"/>
      <c r="J112" s="64"/>
      <c r="K112" s="64"/>
    </row>
    <row r="113" spans="1:11" ht="15">
      <c r="A113" s="190" t="s">
        <v>517</v>
      </c>
      <c r="B113" s="190" t="s">
        <v>519</v>
      </c>
      <c r="C113" s="60">
        <v>0.71899144585691788</v>
      </c>
      <c r="D113" s="60">
        <v>1.5578079904566083E-2</v>
      </c>
      <c r="E113" s="61">
        <v>0.71899999999999997</v>
      </c>
      <c r="F113" s="62">
        <v>232804</v>
      </c>
      <c r="G113" s="79">
        <v>0</v>
      </c>
      <c r="H113" s="191">
        <v>232804</v>
      </c>
      <c r="I113" s="64"/>
      <c r="J113" s="64"/>
      <c r="K113" s="64"/>
    </row>
    <row r="114" spans="1:11" ht="15">
      <c r="A114" s="190" t="s">
        <v>520</v>
      </c>
      <c r="B114" s="190" t="s">
        <v>522</v>
      </c>
      <c r="C114" s="60">
        <v>0.71850984060061218</v>
      </c>
      <c r="D114" s="60">
        <v>2.7494783195174285E-2</v>
      </c>
      <c r="E114" s="61">
        <v>0.71899999999999997</v>
      </c>
      <c r="F114" s="62">
        <v>292236.75</v>
      </c>
      <c r="G114" s="79">
        <v>0</v>
      </c>
      <c r="H114" s="191">
        <v>292237</v>
      </c>
      <c r="I114" s="64"/>
      <c r="J114" s="64"/>
      <c r="K114" s="64"/>
    </row>
    <row r="115" spans="1:11" ht="15">
      <c r="A115" s="190" t="s">
        <v>523</v>
      </c>
      <c r="B115" s="190" t="s">
        <v>525</v>
      </c>
      <c r="C115" s="60">
        <v>0.76046768701269873</v>
      </c>
      <c r="D115" s="60">
        <v>2.0302073037438292E-2</v>
      </c>
      <c r="E115" s="61">
        <v>0.76</v>
      </c>
      <c r="F115" s="62">
        <v>605063.54999999993</v>
      </c>
      <c r="G115" s="79">
        <v>0</v>
      </c>
      <c r="H115" s="191">
        <v>605064</v>
      </c>
      <c r="I115" s="64"/>
      <c r="J115" s="64"/>
      <c r="K115" s="64"/>
    </row>
    <row r="116" spans="1:11" ht="15">
      <c r="A116" s="190" t="s">
        <v>526</v>
      </c>
      <c r="B116" s="190" t="s">
        <v>1292</v>
      </c>
      <c r="C116" s="60">
        <v>0.67467985506534289</v>
      </c>
      <c r="D116" s="60">
        <v>2.3837009444788303E-2</v>
      </c>
      <c r="E116" s="61">
        <v>0.67500000000000004</v>
      </c>
      <c r="F116" s="62">
        <v>213060.25</v>
      </c>
      <c r="G116" s="79">
        <v>4748.25</v>
      </c>
      <c r="H116" s="191">
        <v>213060</v>
      </c>
      <c r="I116" s="64"/>
      <c r="J116" s="64"/>
      <c r="K116" s="64"/>
    </row>
    <row r="117" spans="1:11" ht="15">
      <c r="A117" s="190" t="s">
        <v>1293</v>
      </c>
      <c r="B117" s="190" t="s">
        <v>1294</v>
      </c>
      <c r="C117" s="60">
        <v>0.67387640117192282</v>
      </c>
      <c r="D117" s="60">
        <v>1.23611929561479E-2</v>
      </c>
      <c r="E117" s="61">
        <v>0.67400000000000004</v>
      </c>
      <c r="F117" s="62">
        <v>162046.495</v>
      </c>
      <c r="G117" s="79">
        <v>0</v>
      </c>
      <c r="H117" s="191">
        <v>162046</v>
      </c>
      <c r="I117" s="64"/>
      <c r="J117" s="64"/>
      <c r="K117" s="64"/>
    </row>
    <row r="118" spans="1:11" ht="15">
      <c r="A118" s="190" t="s">
        <v>530</v>
      </c>
      <c r="B118" s="190" t="s">
        <v>1295</v>
      </c>
      <c r="C118" s="60">
        <v>0.75707438170866947</v>
      </c>
      <c r="D118" s="60">
        <v>2.6921490425008889E-2</v>
      </c>
      <c r="E118" s="61">
        <v>0.75700000000000001</v>
      </c>
      <c r="F118" s="62">
        <v>494515.44999999995</v>
      </c>
      <c r="G118" s="79">
        <v>0</v>
      </c>
      <c r="H118" s="191">
        <v>494515</v>
      </c>
      <c r="I118" s="64"/>
      <c r="J118" s="64"/>
      <c r="K118" s="64"/>
    </row>
    <row r="119" spans="1:11" ht="15">
      <c r="A119" s="190" t="s">
        <v>533</v>
      </c>
      <c r="B119" s="190" t="s">
        <v>535</v>
      </c>
      <c r="C119" s="60">
        <v>0.70195423737970508</v>
      </c>
      <c r="D119" s="60">
        <v>1.9167888984688623E-2</v>
      </c>
      <c r="E119" s="61">
        <v>0.70199999999999996</v>
      </c>
      <c r="F119" s="62">
        <v>184412.15</v>
      </c>
      <c r="G119" s="79">
        <v>0</v>
      </c>
      <c r="H119" s="191">
        <v>184412</v>
      </c>
      <c r="I119" s="64"/>
      <c r="J119" s="64"/>
      <c r="K119" s="64"/>
    </row>
    <row r="120" spans="1:11" ht="15">
      <c r="A120" s="190" t="s">
        <v>536</v>
      </c>
      <c r="B120" s="190" t="s">
        <v>538</v>
      </c>
      <c r="C120" s="60">
        <v>0.75842930448479839</v>
      </c>
      <c r="D120" s="60">
        <v>1.6950799645616268E-2</v>
      </c>
      <c r="E120" s="61">
        <v>0.75800000000000001</v>
      </c>
      <c r="F120" s="62">
        <v>375523.85</v>
      </c>
      <c r="G120" s="79">
        <v>0</v>
      </c>
      <c r="H120" s="191">
        <v>375524</v>
      </c>
      <c r="I120" s="64"/>
      <c r="J120" s="64"/>
      <c r="K120" s="64"/>
    </row>
    <row r="121" spans="1:11" ht="15">
      <c r="A121" s="190" t="s">
        <v>539</v>
      </c>
      <c r="B121" s="190" t="s">
        <v>541</v>
      </c>
      <c r="C121" s="60">
        <v>0.74107350914463888</v>
      </c>
      <c r="D121" s="60">
        <v>3.031418555419798E-2</v>
      </c>
      <c r="E121" s="61">
        <v>0.74099999999999999</v>
      </c>
      <c r="F121" s="62">
        <v>174866.9</v>
      </c>
      <c r="G121" s="79">
        <v>14010.75</v>
      </c>
      <c r="H121" s="191">
        <v>174867</v>
      </c>
      <c r="I121" s="64"/>
      <c r="J121" s="64"/>
      <c r="K121" s="64"/>
    </row>
    <row r="122" spans="1:11" ht="15">
      <c r="A122" s="190" t="s">
        <v>1296</v>
      </c>
      <c r="B122" s="190" t="s">
        <v>1297</v>
      </c>
      <c r="C122" s="60">
        <v>0.67565017343808176</v>
      </c>
      <c r="D122" s="60">
        <v>1.5813496000726061E-2</v>
      </c>
      <c r="E122" s="61">
        <v>0.67600000000000005</v>
      </c>
      <c r="F122" s="62">
        <v>359618.22</v>
      </c>
      <c r="G122" s="79">
        <v>0</v>
      </c>
      <c r="H122" s="191">
        <v>359618</v>
      </c>
      <c r="I122" s="64"/>
      <c r="J122" s="64"/>
      <c r="K122" s="64"/>
    </row>
    <row r="123" spans="1:11" ht="15">
      <c r="A123" s="190" t="s">
        <v>542</v>
      </c>
      <c r="B123" s="190" t="s">
        <v>544</v>
      </c>
      <c r="C123" s="60">
        <v>0.76086039021723284</v>
      </c>
      <c r="D123" s="60">
        <v>1.7280851647218442E-2</v>
      </c>
      <c r="E123" s="61">
        <v>0.76100000000000001</v>
      </c>
      <c r="F123" s="62">
        <v>257553.4</v>
      </c>
      <c r="G123" s="79">
        <v>0</v>
      </c>
      <c r="H123" s="191">
        <v>257553</v>
      </c>
      <c r="I123" s="64"/>
      <c r="J123" s="64"/>
      <c r="K123" s="64"/>
    </row>
    <row r="124" spans="1:11" ht="15">
      <c r="A124" s="190" t="s">
        <v>545</v>
      </c>
      <c r="B124" s="190" t="s">
        <v>547</v>
      </c>
      <c r="C124" s="60">
        <v>0.74172221269105709</v>
      </c>
      <c r="D124" s="60">
        <v>2.4834893890486279E-2</v>
      </c>
      <c r="E124" s="61">
        <v>0.74199999999999999</v>
      </c>
      <c r="F124" s="62">
        <v>144077.04999999999</v>
      </c>
      <c r="G124" s="79">
        <v>0</v>
      </c>
      <c r="H124" s="191">
        <v>144077</v>
      </c>
      <c r="I124" s="64"/>
      <c r="J124" s="64"/>
      <c r="K124" s="64"/>
    </row>
    <row r="125" spans="1:11" ht="15">
      <c r="A125" s="190" t="s">
        <v>548</v>
      </c>
      <c r="B125" s="190" t="s">
        <v>1298</v>
      </c>
      <c r="C125" s="60">
        <v>0.65185389575611996</v>
      </c>
      <c r="D125" s="60">
        <v>1.4443055371287089E-2</v>
      </c>
      <c r="E125" s="61">
        <v>0.65200000000000002</v>
      </c>
      <c r="F125" s="62">
        <v>99940.75</v>
      </c>
      <c r="G125" s="79">
        <v>328.25</v>
      </c>
      <c r="H125" s="191">
        <v>99941</v>
      </c>
      <c r="I125" s="64"/>
      <c r="J125" s="64"/>
      <c r="K125" s="64"/>
    </row>
    <row r="126" spans="1:11" ht="15">
      <c r="A126" s="190" t="s">
        <v>552</v>
      </c>
      <c r="B126" s="190" t="s">
        <v>554</v>
      </c>
      <c r="C126" s="60">
        <v>0.65563206343958391</v>
      </c>
      <c r="D126" s="60">
        <v>1.3557028324935865E-2</v>
      </c>
      <c r="E126" s="61">
        <v>0.65600000000000003</v>
      </c>
      <c r="F126" s="62">
        <v>124872.79999999999</v>
      </c>
      <c r="G126" s="79">
        <v>0</v>
      </c>
      <c r="H126" s="191">
        <v>124873</v>
      </c>
      <c r="I126" s="64"/>
      <c r="J126" s="64"/>
      <c r="K126" s="64"/>
    </row>
    <row r="127" spans="1:11" ht="15">
      <c r="A127" s="190" t="s">
        <v>555</v>
      </c>
      <c r="B127" s="190" t="s">
        <v>557</v>
      </c>
      <c r="C127" s="60">
        <v>0.68953250152301027</v>
      </c>
      <c r="D127" s="60">
        <v>1.7317851897613666E-2</v>
      </c>
      <c r="E127" s="61">
        <v>0.69</v>
      </c>
      <c r="F127" s="62">
        <v>169201.5</v>
      </c>
      <c r="G127" s="79">
        <v>0</v>
      </c>
      <c r="H127" s="191">
        <v>169202</v>
      </c>
      <c r="I127" s="64"/>
      <c r="J127" s="64"/>
      <c r="K127" s="64"/>
    </row>
    <row r="128" spans="1:11" ht="15">
      <c r="A128" s="190" t="s">
        <v>558</v>
      </c>
      <c r="B128" s="190" t="s">
        <v>560</v>
      </c>
      <c r="C128" s="60">
        <v>0.7486886755586778</v>
      </c>
      <c r="D128" s="60">
        <v>1.6560635983782476E-2</v>
      </c>
      <c r="E128" s="61">
        <v>0.749</v>
      </c>
      <c r="F128" s="62">
        <v>282506.89999999997</v>
      </c>
      <c r="G128" s="79">
        <v>0</v>
      </c>
      <c r="H128" s="191">
        <v>282507</v>
      </c>
      <c r="I128" s="64"/>
      <c r="J128" s="64"/>
      <c r="K128" s="64"/>
    </row>
    <row r="129" spans="1:11" ht="15">
      <c r="A129" s="190" t="s">
        <v>561</v>
      </c>
      <c r="B129" s="190" t="s">
        <v>1299</v>
      </c>
      <c r="C129" s="60">
        <v>0.6546953187918072</v>
      </c>
      <c r="D129" s="60">
        <v>1.2965042026682819E-2</v>
      </c>
      <c r="E129" s="61">
        <v>0.65500000000000003</v>
      </c>
      <c r="F129" s="62">
        <v>307461.375</v>
      </c>
      <c r="G129" s="79">
        <v>4933.5</v>
      </c>
      <c r="H129" s="191">
        <v>307461</v>
      </c>
      <c r="I129" s="64"/>
      <c r="J129" s="64"/>
      <c r="K129" s="64"/>
    </row>
    <row r="130" spans="1:11" ht="15">
      <c r="A130" s="190" t="s">
        <v>564</v>
      </c>
      <c r="B130" s="190" t="s">
        <v>566</v>
      </c>
      <c r="C130" s="60">
        <v>0.73727002313177492</v>
      </c>
      <c r="D130" s="60">
        <v>2.5106982300875495E-2</v>
      </c>
      <c r="E130" s="61">
        <v>0.73699999999999999</v>
      </c>
      <c r="F130" s="62">
        <v>243742.84999999998</v>
      </c>
      <c r="G130" s="79">
        <v>0</v>
      </c>
      <c r="H130" s="191">
        <v>243743</v>
      </c>
      <c r="I130" s="64"/>
      <c r="J130" s="64"/>
      <c r="K130" s="64"/>
    </row>
    <row r="131" spans="1:11" ht="15">
      <c r="A131" s="190" t="s">
        <v>567</v>
      </c>
      <c r="B131" s="190" t="s">
        <v>569</v>
      </c>
      <c r="C131" s="60">
        <v>0.66862686871643295</v>
      </c>
      <c r="D131" s="60">
        <v>1.3763798817291104E-2</v>
      </c>
      <c r="E131" s="61">
        <v>0.66900000000000004</v>
      </c>
      <c r="F131" s="62">
        <v>151344.69999999998</v>
      </c>
      <c r="G131" s="79">
        <v>0</v>
      </c>
      <c r="H131" s="191">
        <v>151345</v>
      </c>
      <c r="I131" s="64"/>
      <c r="J131" s="64"/>
      <c r="K131" s="64"/>
    </row>
    <row r="132" spans="1:11" ht="15">
      <c r="A132" s="190" t="s">
        <v>570</v>
      </c>
      <c r="B132" s="190" t="s">
        <v>572</v>
      </c>
      <c r="C132" s="60">
        <v>0.75321955356707126</v>
      </c>
      <c r="D132" s="60">
        <v>1.6340672325970411E-2</v>
      </c>
      <c r="E132" s="61">
        <v>0.753</v>
      </c>
      <c r="F132" s="62">
        <v>307790.59999999998</v>
      </c>
      <c r="G132" s="79">
        <v>0</v>
      </c>
      <c r="H132" s="191">
        <v>307791</v>
      </c>
      <c r="I132" s="64"/>
      <c r="J132" s="64"/>
      <c r="K132" s="64"/>
    </row>
    <row r="133" spans="1:11" ht="15">
      <c r="A133" s="190" t="s">
        <v>573</v>
      </c>
      <c r="B133" s="190" t="s">
        <v>1300</v>
      </c>
      <c r="C133" s="60">
        <v>0.67943752903332744</v>
      </c>
      <c r="D133" s="60">
        <v>1.4923804663167851E-2</v>
      </c>
      <c r="E133" s="61">
        <v>0.67900000000000005</v>
      </c>
      <c r="F133" s="62">
        <v>156158.92499999999</v>
      </c>
      <c r="G133" s="79">
        <v>1677</v>
      </c>
      <c r="H133" s="191">
        <v>156159</v>
      </c>
      <c r="I133" s="64"/>
      <c r="J133" s="64"/>
      <c r="K133" s="64"/>
    </row>
    <row r="134" spans="1:11" ht="15">
      <c r="A134" s="190" t="s">
        <v>576</v>
      </c>
      <c r="B134" s="190" t="s">
        <v>578</v>
      </c>
      <c r="C134" s="60">
        <v>0.70327020585475108</v>
      </c>
      <c r="D134" s="60">
        <v>1.9822746018705525E-2</v>
      </c>
      <c r="E134" s="61">
        <v>0.70299999999999996</v>
      </c>
      <c r="F134" s="62">
        <v>294679.125</v>
      </c>
      <c r="G134" s="79">
        <v>0</v>
      </c>
      <c r="H134" s="191">
        <v>294679</v>
      </c>
      <c r="I134" s="64"/>
      <c r="J134" s="64"/>
      <c r="K134" s="64"/>
    </row>
    <row r="135" spans="1:11" ht="15">
      <c r="A135" s="190" t="s">
        <v>579</v>
      </c>
      <c r="B135" s="190" t="s">
        <v>581</v>
      </c>
      <c r="C135" s="60">
        <v>0.73235719915997044</v>
      </c>
      <c r="D135" s="60">
        <v>2.5078974352943696E-2</v>
      </c>
      <c r="E135" s="61">
        <v>0.73199999999999998</v>
      </c>
      <c r="F135" s="62">
        <v>416354.89999999997</v>
      </c>
      <c r="G135" s="79">
        <v>0</v>
      </c>
      <c r="H135" s="191">
        <v>416355</v>
      </c>
      <c r="I135" s="64"/>
      <c r="J135" s="64"/>
      <c r="K135" s="64"/>
    </row>
    <row r="136" spans="1:11" ht="15">
      <c r="A136" s="190" t="s">
        <v>582</v>
      </c>
      <c r="B136" s="190" t="s">
        <v>584</v>
      </c>
      <c r="C136" s="60">
        <v>0.704660266923403</v>
      </c>
      <c r="D136" s="60">
        <v>2.317530608193407E-2</v>
      </c>
      <c r="E136" s="61">
        <v>0.70499999999999996</v>
      </c>
      <c r="F136" s="62">
        <v>338676.663</v>
      </c>
      <c r="G136" s="79">
        <v>2453.75</v>
      </c>
      <c r="H136" s="191">
        <v>338677</v>
      </c>
      <c r="I136" s="64"/>
      <c r="J136" s="64"/>
      <c r="K136" s="64"/>
    </row>
    <row r="137" spans="1:11" ht="15">
      <c r="A137" s="190" t="s">
        <v>585</v>
      </c>
      <c r="B137" s="190" t="s">
        <v>587</v>
      </c>
      <c r="C137" s="60">
        <v>0.64062685875347336</v>
      </c>
      <c r="D137" s="60">
        <v>1.0536764560962277E-2</v>
      </c>
      <c r="E137" s="61">
        <v>0.64100000000000001</v>
      </c>
      <c r="F137" s="62">
        <v>96040.75</v>
      </c>
      <c r="G137" s="79">
        <v>0</v>
      </c>
      <c r="H137" s="191">
        <v>96041</v>
      </c>
      <c r="I137" s="64"/>
      <c r="J137" s="64"/>
      <c r="K137" s="64"/>
    </row>
    <row r="138" spans="1:11" ht="15">
      <c r="A138" s="190" t="s">
        <v>588</v>
      </c>
      <c r="B138" s="190" t="s">
        <v>590</v>
      </c>
      <c r="C138" s="60">
        <v>0.69187730573420003</v>
      </c>
      <c r="D138" s="60">
        <v>1.9339307254502065E-2</v>
      </c>
      <c r="E138" s="61">
        <v>0.69199999999999995</v>
      </c>
      <c r="F138" s="62">
        <v>234135.84999999998</v>
      </c>
      <c r="G138" s="79">
        <v>1914.25</v>
      </c>
      <c r="H138" s="191">
        <v>234136</v>
      </c>
      <c r="I138" s="64"/>
      <c r="J138" s="64"/>
      <c r="K138" s="64"/>
    </row>
    <row r="139" spans="1:11" ht="15">
      <c r="A139" s="190" t="s">
        <v>591</v>
      </c>
      <c r="B139" s="190" t="s">
        <v>1301</v>
      </c>
      <c r="C139" s="60">
        <v>0.65917900121007222</v>
      </c>
      <c r="D139" s="60">
        <v>1.1438808604150485E-2</v>
      </c>
      <c r="E139" s="61">
        <v>0.65900000000000003</v>
      </c>
      <c r="F139" s="62">
        <v>214639.09999999998</v>
      </c>
      <c r="G139" s="79">
        <v>0</v>
      </c>
      <c r="H139" s="191">
        <v>214639</v>
      </c>
      <c r="I139" s="64"/>
      <c r="J139" s="64"/>
      <c r="K139" s="64"/>
    </row>
    <row r="140" spans="1:11" ht="15">
      <c r="A140" s="190" t="s">
        <v>594</v>
      </c>
      <c r="B140" s="190" t="s">
        <v>596</v>
      </c>
      <c r="C140" s="60">
        <v>0.64425634294414191</v>
      </c>
      <c r="D140" s="60">
        <v>5.1627443918043454E-3</v>
      </c>
      <c r="E140" s="61">
        <v>0.64400000000000002</v>
      </c>
      <c r="F140" s="62">
        <v>9135.75</v>
      </c>
      <c r="G140" s="79">
        <v>0</v>
      </c>
      <c r="H140" s="191">
        <v>9136</v>
      </c>
      <c r="I140" s="64"/>
      <c r="J140" s="64"/>
      <c r="K140" s="64"/>
    </row>
    <row r="141" spans="1:11" ht="15">
      <c r="A141" s="190" t="s">
        <v>597</v>
      </c>
      <c r="B141" s="190" t="s">
        <v>599</v>
      </c>
      <c r="C141" s="60">
        <v>0.77445174948770523</v>
      </c>
      <c r="D141" s="60">
        <v>3.4145446960786419E-2</v>
      </c>
      <c r="E141" s="61">
        <v>0.77400000000000002</v>
      </c>
      <c r="F141" s="62">
        <v>481230.75</v>
      </c>
      <c r="G141" s="79">
        <v>0</v>
      </c>
      <c r="H141" s="191">
        <v>481231</v>
      </c>
      <c r="I141" s="64"/>
      <c r="J141" s="64"/>
      <c r="K141" s="64"/>
    </row>
    <row r="142" spans="1:11" ht="15">
      <c r="A142" s="190" t="s">
        <v>600</v>
      </c>
      <c r="B142" s="190" t="s">
        <v>1302</v>
      </c>
      <c r="C142" s="60">
        <v>0.75467982593655492</v>
      </c>
      <c r="D142" s="60">
        <v>5.1486105680035275E-2</v>
      </c>
      <c r="E142" s="61">
        <v>0.80600000000000005</v>
      </c>
      <c r="F142" s="62">
        <v>0</v>
      </c>
      <c r="G142" s="79">
        <v>0</v>
      </c>
      <c r="H142" s="191">
        <v>0</v>
      </c>
      <c r="I142" s="64"/>
      <c r="J142" s="64"/>
      <c r="K142" s="64"/>
    </row>
    <row r="143" spans="1:11" ht="15">
      <c r="A143" s="190" t="s">
        <v>1303</v>
      </c>
      <c r="B143" s="190" t="s">
        <v>1304</v>
      </c>
      <c r="C143" s="60">
        <v>0.68453677450784112</v>
      </c>
      <c r="D143" s="60">
        <v>1.8301022534595535E-2</v>
      </c>
      <c r="E143" s="61">
        <v>0.68500000000000005</v>
      </c>
      <c r="F143" s="62">
        <v>137168.19999999998</v>
      </c>
      <c r="G143" s="79">
        <v>0</v>
      </c>
      <c r="H143" s="191">
        <v>137168</v>
      </c>
      <c r="I143" s="64"/>
      <c r="J143" s="64"/>
      <c r="K143" s="64"/>
    </row>
    <row r="144" spans="1:11" ht="15">
      <c r="A144" s="190" t="s">
        <v>603</v>
      </c>
      <c r="B144" s="190" t="s">
        <v>1305</v>
      </c>
      <c r="C144" s="60">
        <v>0.66051433168426787</v>
      </c>
      <c r="D144" s="60">
        <v>1.3952055326952827E-2</v>
      </c>
      <c r="E144" s="61">
        <v>0.66100000000000003</v>
      </c>
      <c r="F144" s="62">
        <v>236010.125</v>
      </c>
      <c r="G144" s="79">
        <v>0</v>
      </c>
      <c r="H144" s="191">
        <v>236010</v>
      </c>
      <c r="I144" s="64"/>
      <c r="J144" s="64"/>
      <c r="K144" s="64"/>
    </row>
    <row r="145" spans="1:11" ht="15">
      <c r="A145" s="190" t="s">
        <v>606</v>
      </c>
      <c r="B145" s="190" t="s">
        <v>1306</v>
      </c>
      <c r="C145" s="60">
        <v>0.67349234053608409</v>
      </c>
      <c r="D145" s="60">
        <v>1.6951437565309511E-2</v>
      </c>
      <c r="E145" s="61">
        <v>0.67300000000000004</v>
      </c>
      <c r="F145" s="62">
        <v>412962.55</v>
      </c>
      <c r="G145" s="79">
        <v>3016</v>
      </c>
      <c r="H145" s="191">
        <v>412963</v>
      </c>
      <c r="I145" s="64"/>
      <c r="J145" s="64"/>
      <c r="K145" s="64"/>
    </row>
    <row r="146" spans="1:11" ht="15">
      <c r="A146" s="190" t="s">
        <v>609</v>
      </c>
      <c r="B146" s="190" t="s">
        <v>611</v>
      </c>
      <c r="C146" s="60">
        <v>0.74103941822654329</v>
      </c>
      <c r="D146" s="60">
        <v>2.1050488338818455E-2</v>
      </c>
      <c r="E146" s="61">
        <v>0.74099999999999999</v>
      </c>
      <c r="F146" s="62">
        <v>235365</v>
      </c>
      <c r="G146" s="79">
        <v>0</v>
      </c>
      <c r="H146" s="191">
        <v>235365</v>
      </c>
      <c r="I146" s="64"/>
      <c r="J146" s="64"/>
      <c r="K146" s="64"/>
    </row>
    <row r="147" spans="1:11" ht="15">
      <c r="A147" s="190" t="s">
        <v>612</v>
      </c>
      <c r="B147" s="190" t="s">
        <v>614</v>
      </c>
      <c r="C147" s="60">
        <v>0.65335074874234178</v>
      </c>
      <c r="D147" s="60">
        <v>1.1399729211732672E-2</v>
      </c>
      <c r="E147" s="61">
        <v>0.65300000000000002</v>
      </c>
      <c r="F147" s="62">
        <v>505252.163</v>
      </c>
      <c r="G147" s="79">
        <v>0</v>
      </c>
      <c r="H147" s="191">
        <v>505252</v>
      </c>
      <c r="I147" s="64"/>
      <c r="J147" s="64"/>
      <c r="K147" s="64"/>
    </row>
    <row r="148" spans="1:11" ht="15">
      <c r="A148" s="190" t="s">
        <v>615</v>
      </c>
      <c r="B148" s="190" t="s">
        <v>617</v>
      </c>
      <c r="C148" s="60">
        <v>0.68393992888338162</v>
      </c>
      <c r="D148" s="60">
        <v>1.900307888518362E-2</v>
      </c>
      <c r="E148" s="61">
        <v>0.68400000000000005</v>
      </c>
      <c r="F148" s="62">
        <v>167465.35</v>
      </c>
      <c r="G148" s="79">
        <v>0</v>
      </c>
      <c r="H148" s="191">
        <v>167465</v>
      </c>
      <c r="I148" s="64"/>
      <c r="J148" s="64"/>
      <c r="K148" s="64"/>
    </row>
    <row r="149" spans="1:11" ht="15">
      <c r="A149" s="190" t="s">
        <v>619</v>
      </c>
      <c r="B149" s="190" t="s">
        <v>621</v>
      </c>
      <c r="C149" s="60">
        <v>0.75144228005534208</v>
      </c>
      <c r="D149" s="60">
        <v>1.8963280008982574E-2</v>
      </c>
      <c r="E149" s="61">
        <v>0.751</v>
      </c>
      <c r="F149" s="62">
        <v>443747.19999999995</v>
      </c>
      <c r="G149" s="79">
        <v>0</v>
      </c>
      <c r="H149" s="191">
        <v>443747</v>
      </c>
      <c r="I149" s="64"/>
      <c r="J149" s="64"/>
      <c r="K149" s="64"/>
    </row>
    <row r="150" spans="1:11" ht="15">
      <c r="A150" s="190" t="s">
        <v>622</v>
      </c>
      <c r="B150" s="190" t="s">
        <v>624</v>
      </c>
      <c r="C150" s="60">
        <v>0.64728073610345871</v>
      </c>
      <c r="D150" s="60">
        <v>1.4087469972215176E-2</v>
      </c>
      <c r="E150" s="61">
        <v>0.64700000000000002</v>
      </c>
      <c r="F150" s="62">
        <v>203715.84999999998</v>
      </c>
      <c r="G150" s="79">
        <v>0</v>
      </c>
      <c r="H150" s="191">
        <v>203716</v>
      </c>
      <c r="I150" s="64"/>
      <c r="J150" s="64"/>
      <c r="K150" s="64"/>
    </row>
    <row r="151" spans="1:11" ht="15">
      <c r="A151" s="190" t="s">
        <v>625</v>
      </c>
      <c r="B151" s="190" t="s">
        <v>627</v>
      </c>
      <c r="C151" s="60">
        <v>0.69136746180991704</v>
      </c>
      <c r="D151" s="60">
        <v>1.9668709779515455E-2</v>
      </c>
      <c r="E151" s="61">
        <v>0.69099999999999995</v>
      </c>
      <c r="F151" s="62">
        <v>1508126.425</v>
      </c>
      <c r="G151" s="79">
        <v>520</v>
      </c>
      <c r="H151" s="191">
        <v>1508126</v>
      </c>
      <c r="I151" s="64"/>
      <c r="J151" s="64"/>
      <c r="K151" s="64"/>
    </row>
    <row r="152" spans="1:11" ht="15">
      <c r="A152" s="190" t="s">
        <v>628</v>
      </c>
      <c r="B152" s="190" t="s">
        <v>1307</v>
      </c>
      <c r="C152" s="60">
        <v>0.6879015744372291</v>
      </c>
      <c r="D152" s="60">
        <v>1.2747091326349207E-2</v>
      </c>
      <c r="E152" s="61">
        <v>0.68799999999999994</v>
      </c>
      <c r="F152" s="62">
        <v>490024.6</v>
      </c>
      <c r="G152" s="79">
        <v>17205.5</v>
      </c>
      <c r="H152" s="191">
        <v>490025</v>
      </c>
      <c r="I152" s="64"/>
      <c r="J152" s="64"/>
      <c r="K152" s="64"/>
    </row>
    <row r="153" spans="1:11" ht="15">
      <c r="A153" s="190" t="s">
        <v>631</v>
      </c>
      <c r="B153" s="190" t="s">
        <v>633</v>
      </c>
      <c r="C153" s="60">
        <v>0.68168514272652614</v>
      </c>
      <c r="D153" s="60">
        <v>1.6666137825204409E-2</v>
      </c>
      <c r="E153" s="61">
        <v>0.68200000000000005</v>
      </c>
      <c r="F153" s="62">
        <v>157621.75</v>
      </c>
      <c r="G153" s="79">
        <v>17812.21</v>
      </c>
      <c r="H153" s="191">
        <v>157622</v>
      </c>
      <c r="I153" s="64"/>
      <c r="J153" s="64"/>
      <c r="K153" s="64"/>
    </row>
    <row r="154" spans="1:11" ht="15">
      <c r="A154" s="190" t="s">
        <v>634</v>
      </c>
      <c r="B154" s="190" t="s">
        <v>636</v>
      </c>
      <c r="C154" s="60">
        <v>0.74914981904458799</v>
      </c>
      <c r="D154" s="60">
        <v>1.174393254951195E-2</v>
      </c>
      <c r="E154" s="61">
        <v>0.749</v>
      </c>
      <c r="F154" s="62">
        <v>236009.8</v>
      </c>
      <c r="G154" s="79">
        <v>0</v>
      </c>
      <c r="H154" s="191">
        <v>236010</v>
      </c>
      <c r="I154" s="64"/>
      <c r="J154" s="64"/>
      <c r="K154" s="64"/>
    </row>
    <row r="155" spans="1:11" ht="15">
      <c r="A155" s="190" t="s">
        <v>637</v>
      </c>
      <c r="B155" s="190" t="s">
        <v>639</v>
      </c>
      <c r="C155" s="60">
        <v>0.71130994409986614</v>
      </c>
      <c r="D155" s="60">
        <v>1.9124890740916611E-2</v>
      </c>
      <c r="E155" s="61">
        <v>0.71099999999999997</v>
      </c>
      <c r="F155" s="62">
        <v>169064.02499999999</v>
      </c>
      <c r="G155" s="79">
        <v>0</v>
      </c>
      <c r="H155" s="191">
        <v>169064</v>
      </c>
      <c r="I155" s="64"/>
      <c r="J155" s="64"/>
      <c r="K155" s="64"/>
    </row>
    <row r="156" spans="1:11" ht="15">
      <c r="A156" s="190" t="s">
        <v>640</v>
      </c>
      <c r="B156" s="190" t="s">
        <v>642</v>
      </c>
      <c r="C156" s="60">
        <v>0.70047949450403169</v>
      </c>
      <c r="D156" s="60">
        <v>1.8379279030869975E-2</v>
      </c>
      <c r="E156" s="61">
        <v>0.7</v>
      </c>
      <c r="F156" s="62">
        <v>181246</v>
      </c>
      <c r="G156" s="79">
        <v>0</v>
      </c>
      <c r="H156" s="191">
        <v>181246</v>
      </c>
      <c r="I156" s="64"/>
      <c r="J156" s="64"/>
      <c r="K156" s="64"/>
    </row>
    <row r="157" spans="1:11" ht="15">
      <c r="A157" s="190" t="s">
        <v>643</v>
      </c>
      <c r="B157" s="190" t="s">
        <v>645</v>
      </c>
      <c r="C157" s="60">
        <v>0.66103115466575391</v>
      </c>
      <c r="D157" s="60">
        <v>1.6769044544330394E-2</v>
      </c>
      <c r="E157" s="61">
        <v>0.66100000000000003</v>
      </c>
      <c r="F157" s="62">
        <v>640443.04999999993</v>
      </c>
      <c r="G157" s="79">
        <v>106180.75</v>
      </c>
      <c r="H157" s="191">
        <v>640443</v>
      </c>
      <c r="I157" s="64"/>
      <c r="J157" s="64"/>
      <c r="K157" s="64"/>
    </row>
    <row r="158" spans="1:11" ht="15">
      <c r="A158" s="190" t="s">
        <v>646</v>
      </c>
      <c r="B158" s="190" t="s">
        <v>1308</v>
      </c>
      <c r="C158" s="60">
        <v>0.71630192980797447</v>
      </c>
      <c r="D158" s="60">
        <v>1.8793660052394624E-2</v>
      </c>
      <c r="E158" s="61">
        <v>0.71599999999999997</v>
      </c>
      <c r="F158" s="62">
        <v>282066.84999999998</v>
      </c>
      <c r="G158" s="79">
        <v>11755.25</v>
      </c>
      <c r="H158" s="191">
        <v>282067</v>
      </c>
      <c r="I158" s="64"/>
      <c r="J158" s="64"/>
      <c r="K158" s="64"/>
    </row>
    <row r="159" spans="1:11" ht="15">
      <c r="A159" s="190" t="s">
        <v>649</v>
      </c>
      <c r="B159" s="190" t="s">
        <v>651</v>
      </c>
      <c r="C159" s="60">
        <v>0.70480077996265766</v>
      </c>
      <c r="D159" s="60">
        <v>2.1166628139864627E-2</v>
      </c>
      <c r="E159" s="61">
        <v>0.70499999999999996</v>
      </c>
      <c r="F159" s="62">
        <v>308921.59999999998</v>
      </c>
      <c r="G159" s="79">
        <v>0</v>
      </c>
      <c r="H159" s="191">
        <v>308922</v>
      </c>
      <c r="I159" s="64"/>
      <c r="J159" s="64"/>
      <c r="K159" s="64"/>
    </row>
    <row r="160" spans="1:11" ht="15">
      <c r="A160" s="190" t="s">
        <v>652</v>
      </c>
      <c r="B160" s="190" t="s">
        <v>654</v>
      </c>
      <c r="C160" s="60">
        <v>0.68551359221661101</v>
      </c>
      <c r="D160" s="60">
        <v>1.2392627644946131E-2</v>
      </c>
      <c r="E160" s="61">
        <v>0.68600000000000005</v>
      </c>
      <c r="F160" s="62">
        <v>97046.95</v>
      </c>
      <c r="G160" s="79">
        <v>0</v>
      </c>
      <c r="H160" s="191">
        <v>97047</v>
      </c>
      <c r="I160" s="64"/>
      <c r="J160" s="64"/>
      <c r="K160" s="64"/>
    </row>
    <row r="161" spans="1:11" ht="15">
      <c r="A161" s="190" t="s">
        <v>655</v>
      </c>
      <c r="B161" s="190" t="s">
        <v>657</v>
      </c>
      <c r="C161" s="60">
        <v>0.65806430401646276</v>
      </c>
      <c r="D161" s="60">
        <v>9.4960658142429228E-3</v>
      </c>
      <c r="E161" s="61">
        <v>0.65800000000000003</v>
      </c>
      <c r="F161" s="62">
        <v>90633.724999999991</v>
      </c>
      <c r="G161" s="79">
        <v>0</v>
      </c>
      <c r="H161" s="191">
        <v>90634</v>
      </c>
      <c r="I161" s="64"/>
      <c r="J161" s="64"/>
      <c r="K161" s="64"/>
    </row>
    <row r="162" spans="1:11" ht="15">
      <c r="A162" s="190" t="s">
        <v>658</v>
      </c>
      <c r="B162" s="190" t="s">
        <v>660</v>
      </c>
      <c r="C162" s="60">
        <v>0.67936108695260422</v>
      </c>
      <c r="D162" s="60">
        <v>1.9884451920044198E-2</v>
      </c>
      <c r="E162" s="61">
        <v>0.67900000000000005</v>
      </c>
      <c r="F162" s="62">
        <v>1219477.3499999999</v>
      </c>
      <c r="G162" s="79">
        <v>39026</v>
      </c>
      <c r="H162" s="191">
        <v>1219477</v>
      </c>
      <c r="I162" s="64"/>
      <c r="J162" s="64"/>
      <c r="K162" s="64"/>
    </row>
    <row r="163" spans="1:11" ht="15">
      <c r="A163" s="190" t="s">
        <v>661</v>
      </c>
      <c r="B163" s="190" t="s">
        <v>663</v>
      </c>
      <c r="C163" s="60">
        <v>0.67389553998589469</v>
      </c>
      <c r="D163" s="60">
        <v>1.6303806124279712E-2</v>
      </c>
      <c r="E163" s="61">
        <v>0.67400000000000004</v>
      </c>
      <c r="F163" s="62">
        <v>109377.25499999999</v>
      </c>
      <c r="G163" s="79">
        <v>0</v>
      </c>
      <c r="H163" s="191">
        <v>109377</v>
      </c>
      <c r="I163" s="64"/>
      <c r="J163" s="64"/>
      <c r="K163" s="64"/>
    </row>
    <row r="164" spans="1:11" ht="15">
      <c r="A164" s="190" t="s">
        <v>664</v>
      </c>
      <c r="B164" s="190" t="s">
        <v>1309</v>
      </c>
      <c r="C164" s="60">
        <v>0.71104769505500154</v>
      </c>
      <c r="D164" s="60">
        <v>1.815575421640836E-2</v>
      </c>
      <c r="E164" s="61">
        <v>0.71099999999999997</v>
      </c>
      <c r="F164" s="62">
        <v>309710.33600000001</v>
      </c>
      <c r="G164" s="79">
        <v>0</v>
      </c>
      <c r="H164" s="191">
        <v>309710</v>
      </c>
      <c r="I164" s="64"/>
      <c r="J164" s="64"/>
      <c r="K164" s="64"/>
    </row>
    <row r="165" spans="1:11" ht="15">
      <c r="A165" s="190" t="s">
        <v>667</v>
      </c>
      <c r="B165" s="190" t="s">
        <v>669</v>
      </c>
      <c r="C165" s="60">
        <v>0.68972237228163902</v>
      </c>
      <c r="D165" s="60">
        <v>1.6413290783685818E-2</v>
      </c>
      <c r="E165" s="61">
        <v>0.69</v>
      </c>
      <c r="F165" s="62">
        <v>82158.05</v>
      </c>
      <c r="G165" s="79">
        <v>0</v>
      </c>
      <c r="H165" s="191">
        <v>82158</v>
      </c>
      <c r="I165" s="64"/>
      <c r="J165" s="64"/>
      <c r="K165" s="64"/>
    </row>
    <row r="166" spans="1:11" ht="15">
      <c r="A166" s="190" t="s">
        <v>1310</v>
      </c>
      <c r="B166" s="190" t="s">
        <v>1311</v>
      </c>
      <c r="C166" s="60">
        <v>0.67157058560163252</v>
      </c>
      <c r="D166" s="60">
        <v>1.592445972418911E-2</v>
      </c>
      <c r="E166" s="61">
        <v>0.67200000000000004</v>
      </c>
      <c r="F166" s="62">
        <v>218169.9</v>
      </c>
      <c r="G166" s="79">
        <v>0</v>
      </c>
      <c r="H166" s="191">
        <v>218170</v>
      </c>
      <c r="I166" s="64"/>
      <c r="J166" s="64"/>
      <c r="K166" s="64"/>
    </row>
    <row r="167" spans="1:11" ht="15">
      <c r="A167" s="190" t="s">
        <v>670</v>
      </c>
      <c r="B167" s="190" t="s">
        <v>672</v>
      </c>
      <c r="C167" s="60">
        <v>0.72855260693847879</v>
      </c>
      <c r="D167" s="60">
        <v>2.0142316050606745E-2</v>
      </c>
      <c r="E167" s="61">
        <v>0.72899999999999998</v>
      </c>
      <c r="F167" s="62">
        <v>264696.25</v>
      </c>
      <c r="G167" s="79">
        <v>0</v>
      </c>
      <c r="H167" s="191">
        <v>264696</v>
      </c>
      <c r="I167" s="64"/>
      <c r="J167" s="64"/>
      <c r="K167" s="64"/>
    </row>
    <row r="168" spans="1:11" ht="15">
      <c r="A168" s="190" t="s">
        <v>673</v>
      </c>
      <c r="B168" s="190" t="s">
        <v>675</v>
      </c>
      <c r="C168" s="60">
        <v>0.65991849961707094</v>
      </c>
      <c r="D168" s="60">
        <v>1.1495574159498236E-2</v>
      </c>
      <c r="E168" s="61">
        <v>0.66</v>
      </c>
      <c r="F168" s="62">
        <v>102523.84999999999</v>
      </c>
      <c r="G168" s="79">
        <v>0</v>
      </c>
      <c r="H168" s="191">
        <v>102524</v>
      </c>
      <c r="I168" s="64"/>
      <c r="J168" s="64"/>
      <c r="K168" s="64"/>
    </row>
    <row r="169" spans="1:11" ht="15">
      <c r="A169" s="190" t="s">
        <v>676</v>
      </c>
      <c r="B169" s="190" t="s">
        <v>678</v>
      </c>
      <c r="C169" s="60">
        <v>0.65453731026325923</v>
      </c>
      <c r="D169" s="60">
        <v>1.331693683029277E-2</v>
      </c>
      <c r="E169" s="61">
        <v>0.65500000000000003</v>
      </c>
      <c r="F169" s="62">
        <v>138808.15</v>
      </c>
      <c r="G169" s="79">
        <v>0</v>
      </c>
      <c r="H169" s="191">
        <v>138808</v>
      </c>
      <c r="I169" s="64"/>
      <c r="J169" s="64"/>
      <c r="K169" s="64"/>
    </row>
    <row r="170" spans="1:11" ht="15">
      <c r="A170" s="190" t="s">
        <v>679</v>
      </c>
      <c r="B170" s="190" t="s">
        <v>681</v>
      </c>
      <c r="C170" s="60">
        <v>0.7173373534433849</v>
      </c>
      <c r="D170" s="60">
        <v>2.2158637954114851E-2</v>
      </c>
      <c r="E170" s="61">
        <v>0.71699999999999997</v>
      </c>
      <c r="F170" s="62">
        <v>292711.89999999997</v>
      </c>
      <c r="G170" s="79">
        <v>0</v>
      </c>
      <c r="H170" s="191">
        <v>292712</v>
      </c>
      <c r="I170" s="64"/>
      <c r="J170" s="64"/>
      <c r="K170" s="64"/>
    </row>
    <row r="171" spans="1:11" ht="15">
      <c r="A171" s="190" t="s">
        <v>682</v>
      </c>
      <c r="B171" s="190" t="s">
        <v>1312</v>
      </c>
      <c r="C171" s="60">
        <v>0.67838471566995495</v>
      </c>
      <c r="D171" s="60">
        <v>1.7670819189433362E-2</v>
      </c>
      <c r="E171" s="61">
        <v>0.67800000000000005</v>
      </c>
      <c r="F171" s="62">
        <v>184174.25</v>
      </c>
      <c r="G171" s="79">
        <v>16389.75</v>
      </c>
      <c r="H171" s="191">
        <v>184174</v>
      </c>
      <c r="I171" s="64"/>
      <c r="J171" s="64"/>
      <c r="K171" s="64"/>
    </row>
    <row r="172" spans="1:11" ht="15">
      <c r="A172" s="190" t="s">
        <v>685</v>
      </c>
      <c r="B172" s="190" t="s">
        <v>1313</v>
      </c>
      <c r="C172" s="60">
        <v>0.72249285220804782</v>
      </c>
      <c r="D172" s="60">
        <v>2.4859469936938178E-2</v>
      </c>
      <c r="E172" s="61">
        <v>0.72199999999999998</v>
      </c>
      <c r="F172" s="62">
        <v>463444.47499999998</v>
      </c>
      <c r="G172" s="79">
        <v>0</v>
      </c>
      <c r="H172" s="191">
        <v>463444</v>
      </c>
      <c r="I172" s="64"/>
      <c r="J172" s="64"/>
      <c r="K172" s="64"/>
    </row>
    <row r="173" spans="1:11" ht="15">
      <c r="A173" s="190" t="s">
        <v>688</v>
      </c>
      <c r="B173" s="190" t="s">
        <v>690</v>
      </c>
      <c r="C173" s="60">
        <v>0.70727065295653246</v>
      </c>
      <c r="D173" s="60">
        <v>1.7633830213807312E-2</v>
      </c>
      <c r="E173" s="61">
        <v>0.70699999999999996</v>
      </c>
      <c r="F173" s="62">
        <v>180777.35</v>
      </c>
      <c r="G173" s="79">
        <v>0</v>
      </c>
      <c r="H173" s="191">
        <v>180777</v>
      </c>
      <c r="I173" s="64"/>
      <c r="J173" s="64"/>
      <c r="K173" s="64"/>
    </row>
    <row r="174" spans="1:11" ht="15">
      <c r="A174" s="190" t="s">
        <v>691</v>
      </c>
      <c r="B174" s="190" t="s">
        <v>693</v>
      </c>
      <c r="C174" s="60">
        <v>0.69887069172105964</v>
      </c>
      <c r="D174" s="60">
        <v>1.7114822610661554E-2</v>
      </c>
      <c r="E174" s="61">
        <v>0.69899999999999995</v>
      </c>
      <c r="F174" s="62">
        <v>358054.57999999996</v>
      </c>
      <c r="G174" s="79">
        <v>0</v>
      </c>
      <c r="H174" s="191">
        <v>358055</v>
      </c>
      <c r="I174" s="64"/>
      <c r="J174" s="64"/>
      <c r="K174" s="64"/>
    </row>
    <row r="175" spans="1:11" ht="15">
      <c r="A175" s="190" t="s">
        <v>694</v>
      </c>
      <c r="B175" s="190" t="s">
        <v>1314</v>
      </c>
      <c r="C175" s="60">
        <v>0.67339185433945981</v>
      </c>
      <c r="D175" s="60">
        <v>1.4754933483179486E-2</v>
      </c>
      <c r="E175" s="61">
        <v>0.67300000000000004</v>
      </c>
      <c r="F175" s="62">
        <v>170704.94999999998</v>
      </c>
      <c r="G175" s="79">
        <v>0</v>
      </c>
      <c r="H175" s="191">
        <v>170705</v>
      </c>
      <c r="I175" s="64"/>
      <c r="J175" s="64"/>
      <c r="K175" s="64"/>
    </row>
    <row r="176" spans="1:11" ht="15">
      <c r="A176" s="190" t="s">
        <v>700</v>
      </c>
      <c r="B176" s="190" t="s">
        <v>702</v>
      </c>
      <c r="C176" s="60">
        <v>0.69182995538295067</v>
      </c>
      <c r="D176" s="60">
        <v>1.9856713478001692E-2</v>
      </c>
      <c r="E176" s="61">
        <v>0.69199999999999995</v>
      </c>
      <c r="F176" s="62">
        <v>436608.25</v>
      </c>
      <c r="G176" s="79">
        <v>17670.25</v>
      </c>
      <c r="H176" s="191">
        <v>436608</v>
      </c>
      <c r="I176" s="64"/>
      <c r="J176" s="64"/>
      <c r="K176" s="64"/>
    </row>
    <row r="177" spans="1:11" ht="15">
      <c r="A177" s="190" t="s">
        <v>697</v>
      </c>
      <c r="B177" s="190" t="s">
        <v>699</v>
      </c>
      <c r="C177" s="60">
        <v>0.66499753930710614</v>
      </c>
      <c r="D177" s="60">
        <v>1.6369220465532665E-2</v>
      </c>
      <c r="E177" s="61">
        <v>0.66500000000000004</v>
      </c>
      <c r="F177" s="62">
        <v>162282.25</v>
      </c>
      <c r="G177" s="79">
        <v>0</v>
      </c>
      <c r="H177" s="191">
        <v>162282</v>
      </c>
      <c r="I177" s="64"/>
      <c r="J177" s="64"/>
      <c r="K177" s="64"/>
    </row>
    <row r="178" spans="1:11" ht="15">
      <c r="A178" s="190" t="s">
        <v>703</v>
      </c>
      <c r="B178" s="190" t="s">
        <v>705</v>
      </c>
      <c r="C178" s="60">
        <v>0.74399779488150108</v>
      </c>
      <c r="D178" s="60">
        <v>1.5625172465549186E-2</v>
      </c>
      <c r="E178" s="61">
        <v>0.74399999999999999</v>
      </c>
      <c r="F178" s="62">
        <v>316492.14999999997</v>
      </c>
      <c r="G178" s="79">
        <v>1789.4499999999998</v>
      </c>
      <c r="H178" s="191">
        <v>316492</v>
      </c>
      <c r="I178" s="64"/>
      <c r="J178" s="64"/>
      <c r="K178" s="64"/>
    </row>
    <row r="179" spans="1:11" ht="15">
      <c r="A179" s="190" t="s">
        <v>706</v>
      </c>
      <c r="B179" s="190" t="s">
        <v>708</v>
      </c>
      <c r="C179" s="60">
        <v>0.64670843928066923</v>
      </c>
      <c r="D179" s="60">
        <v>1.019266163974589E-2</v>
      </c>
      <c r="E179" s="61">
        <v>0.64700000000000002</v>
      </c>
      <c r="F179" s="62">
        <v>193081.84999999998</v>
      </c>
      <c r="G179" s="79">
        <v>0</v>
      </c>
      <c r="H179" s="191">
        <v>193082</v>
      </c>
      <c r="I179" s="64"/>
      <c r="J179" s="64"/>
      <c r="K179" s="64"/>
    </row>
    <row r="180" spans="1:11" ht="15">
      <c r="A180" s="190" t="s">
        <v>1315</v>
      </c>
      <c r="B180" s="190" t="s">
        <v>1316</v>
      </c>
      <c r="C180" s="60">
        <v>0.67468824699475349</v>
      </c>
      <c r="D180" s="60">
        <v>1.2973072755179829E-2</v>
      </c>
      <c r="E180" s="61">
        <v>0.67500000000000004</v>
      </c>
      <c r="F180" s="62">
        <v>108040.4</v>
      </c>
      <c r="G180" s="79">
        <v>0</v>
      </c>
      <c r="H180" s="191">
        <v>108040</v>
      </c>
      <c r="I180" s="64"/>
      <c r="J180" s="64"/>
      <c r="K180" s="64"/>
    </row>
    <row r="181" spans="1:11" ht="15">
      <c r="A181" s="190" t="s">
        <v>709</v>
      </c>
      <c r="B181" s="190" t="s">
        <v>711</v>
      </c>
      <c r="C181" s="60">
        <v>0.65613967789554639</v>
      </c>
      <c r="D181" s="60">
        <v>1.4401289114435029E-2</v>
      </c>
      <c r="E181" s="61">
        <v>0.65600000000000003</v>
      </c>
      <c r="F181" s="62">
        <v>117994.5</v>
      </c>
      <c r="G181" s="79">
        <v>0</v>
      </c>
      <c r="H181" s="191">
        <v>117995</v>
      </c>
      <c r="I181" s="64"/>
      <c r="J181" s="64"/>
      <c r="K181" s="64"/>
    </row>
    <row r="182" spans="1:11" ht="15">
      <c r="A182" s="190" t="s">
        <v>712</v>
      </c>
      <c r="B182" s="190" t="s">
        <v>1317</v>
      </c>
      <c r="C182" s="60">
        <v>0.65647106926263199</v>
      </c>
      <c r="D182" s="60">
        <v>1.5330216219867351E-2</v>
      </c>
      <c r="E182" s="61">
        <v>0.65600000000000003</v>
      </c>
      <c r="F182" s="62">
        <v>59291.049999999996</v>
      </c>
      <c r="G182" s="79">
        <v>0</v>
      </c>
      <c r="H182" s="191">
        <v>59291</v>
      </c>
      <c r="I182" s="64"/>
      <c r="J182" s="64"/>
      <c r="K182" s="64"/>
    </row>
    <row r="183" spans="1:11" ht="15">
      <c r="A183" s="190" t="s">
        <v>715</v>
      </c>
      <c r="B183" s="190" t="s">
        <v>717</v>
      </c>
      <c r="C183" s="60">
        <v>0.70731431234260267</v>
      </c>
      <c r="D183" s="60">
        <v>2.1275484148295484E-2</v>
      </c>
      <c r="E183" s="61">
        <v>0.70699999999999996</v>
      </c>
      <c r="F183" s="62">
        <v>277100.84999999998</v>
      </c>
      <c r="G183" s="79">
        <v>0</v>
      </c>
      <c r="H183" s="191">
        <v>277101</v>
      </c>
      <c r="I183" s="64"/>
      <c r="J183" s="64"/>
      <c r="K183" s="64"/>
    </row>
    <row r="184" spans="1:11" ht="15">
      <c r="A184" s="190" t="s">
        <v>718</v>
      </c>
      <c r="B184" s="190" t="s">
        <v>720</v>
      </c>
      <c r="C184" s="60">
        <v>0.66247843872610679</v>
      </c>
      <c r="D184" s="60">
        <v>1.176611665041068E-2</v>
      </c>
      <c r="E184" s="61">
        <v>0.66200000000000003</v>
      </c>
      <c r="F184" s="62">
        <v>120233.75</v>
      </c>
      <c r="G184" s="79">
        <v>0</v>
      </c>
      <c r="H184" s="191">
        <v>120234</v>
      </c>
      <c r="I184" s="64"/>
      <c r="J184" s="64"/>
      <c r="K184" s="64"/>
    </row>
    <row r="185" spans="1:11" ht="15">
      <c r="A185" s="190" t="s">
        <v>721</v>
      </c>
      <c r="B185" s="190" t="s">
        <v>1318</v>
      </c>
      <c r="C185" s="60">
        <v>0.65839933094718639</v>
      </c>
      <c r="D185" s="60">
        <v>1.481396279493802E-2</v>
      </c>
      <c r="E185" s="61">
        <v>0.65800000000000003</v>
      </c>
      <c r="F185" s="62">
        <v>35685</v>
      </c>
      <c r="G185" s="79">
        <v>471.25</v>
      </c>
      <c r="H185" s="191">
        <v>35685</v>
      </c>
      <c r="I185" s="64"/>
      <c r="J185" s="64"/>
      <c r="K185" s="64"/>
    </row>
    <row r="186" spans="1:11" ht="15">
      <c r="A186" s="190" t="s">
        <v>724</v>
      </c>
      <c r="B186" s="190" t="s">
        <v>726</v>
      </c>
      <c r="C186" s="60">
        <v>0.6297806640492426</v>
      </c>
      <c r="D186" s="60">
        <v>8.2399026213077226E-3</v>
      </c>
      <c r="E186" s="61">
        <v>0.63</v>
      </c>
      <c r="F186" s="62">
        <v>166198.48699999999</v>
      </c>
      <c r="G186" s="79">
        <v>2548</v>
      </c>
      <c r="H186" s="191">
        <v>166198</v>
      </c>
      <c r="I186" s="64"/>
      <c r="J186" s="64"/>
      <c r="K186" s="64"/>
    </row>
    <row r="187" spans="1:11" ht="15">
      <c r="A187" s="190" t="s">
        <v>731</v>
      </c>
      <c r="B187" s="190" t="s">
        <v>1319</v>
      </c>
      <c r="C187" s="60">
        <v>0.69207607071647093</v>
      </c>
      <c r="D187" s="60">
        <v>1.53702360046845E-2</v>
      </c>
      <c r="E187" s="61">
        <v>0.69199999999999995</v>
      </c>
      <c r="F187" s="62">
        <v>288611.05</v>
      </c>
      <c r="G187" s="79">
        <v>2710.5</v>
      </c>
      <c r="H187" s="191">
        <v>288611</v>
      </c>
      <c r="I187" s="64"/>
      <c r="J187" s="64"/>
      <c r="K187" s="64"/>
    </row>
    <row r="188" spans="1:11" ht="15">
      <c r="A188" s="190" t="s">
        <v>734</v>
      </c>
      <c r="B188" s="190" t="s">
        <v>736</v>
      </c>
      <c r="C188" s="60">
        <v>0.68473539667456118</v>
      </c>
      <c r="D188" s="60">
        <v>1.3716259772732942E-2</v>
      </c>
      <c r="E188" s="61">
        <v>0.68500000000000005</v>
      </c>
      <c r="F188" s="62">
        <v>222061.125</v>
      </c>
      <c r="G188" s="79">
        <v>640.25</v>
      </c>
      <c r="H188" s="191">
        <v>222061</v>
      </c>
      <c r="I188" s="64"/>
      <c r="J188" s="64"/>
      <c r="K188" s="64"/>
    </row>
    <row r="189" spans="1:11" ht="15">
      <c r="A189" s="190" t="s">
        <v>737</v>
      </c>
      <c r="B189" s="190" t="s">
        <v>739</v>
      </c>
      <c r="C189" s="60">
        <v>0.67950162483551035</v>
      </c>
      <c r="D189" s="60">
        <v>1.6770644904353864E-2</v>
      </c>
      <c r="E189" s="61">
        <v>0.68</v>
      </c>
      <c r="F189" s="62">
        <v>113070.42499999999</v>
      </c>
      <c r="G189" s="79">
        <v>0</v>
      </c>
      <c r="H189" s="191">
        <v>113070</v>
      </c>
      <c r="I189" s="64"/>
      <c r="J189" s="64"/>
      <c r="K189" s="64"/>
    </row>
    <row r="190" spans="1:11" ht="15">
      <c r="A190" s="190" t="s">
        <v>741</v>
      </c>
      <c r="B190" s="190" t="s">
        <v>743</v>
      </c>
      <c r="C190" s="60">
        <v>0.66321836309183246</v>
      </c>
      <c r="D190" s="60">
        <v>2.0994208805609052E-2</v>
      </c>
      <c r="E190" s="61">
        <v>0.66300000000000003</v>
      </c>
      <c r="F190" s="62">
        <v>204374.94999999998</v>
      </c>
      <c r="G190" s="79">
        <v>0</v>
      </c>
      <c r="H190" s="191">
        <v>204375</v>
      </c>
      <c r="I190" s="64"/>
      <c r="J190" s="64"/>
      <c r="K190" s="64"/>
    </row>
    <row r="191" spans="1:11" ht="15">
      <c r="A191" s="190" t="s">
        <v>1320</v>
      </c>
      <c r="B191" s="190" t="s">
        <v>1321</v>
      </c>
      <c r="C191" s="60">
        <v>0.69185240213831312</v>
      </c>
      <c r="D191" s="60">
        <v>2.1842561614507539E-2</v>
      </c>
      <c r="E191" s="61">
        <v>0.69199999999999995</v>
      </c>
      <c r="F191" s="62">
        <v>364001.95</v>
      </c>
      <c r="G191" s="79">
        <v>21079.5</v>
      </c>
      <c r="H191" s="191">
        <v>364002</v>
      </c>
      <c r="I191" s="64"/>
      <c r="J191" s="64"/>
      <c r="K191" s="64"/>
    </row>
    <row r="192" spans="1:11" ht="15">
      <c r="A192" s="190" t="s">
        <v>748</v>
      </c>
      <c r="B192" s="190" t="s">
        <v>1322</v>
      </c>
      <c r="C192" s="60">
        <v>0.65748366128887525</v>
      </c>
      <c r="D192" s="60">
        <v>1.2260451657452778E-2</v>
      </c>
      <c r="E192" s="61">
        <v>0.65700000000000003</v>
      </c>
      <c r="F192" s="62">
        <v>469910.35</v>
      </c>
      <c r="G192" s="79">
        <v>1098.5</v>
      </c>
      <c r="H192" s="191">
        <v>469910</v>
      </c>
      <c r="I192" s="64"/>
      <c r="J192" s="64"/>
      <c r="K192" s="64"/>
    </row>
    <row r="193" spans="1:11" ht="15">
      <c r="A193" s="190" t="s">
        <v>751</v>
      </c>
      <c r="B193" s="190" t="s">
        <v>753</v>
      </c>
      <c r="C193" s="60">
        <v>0.69792039858279242</v>
      </c>
      <c r="D193" s="60">
        <v>2.32390506494124E-2</v>
      </c>
      <c r="E193" s="61">
        <v>0.69799999999999995</v>
      </c>
      <c r="F193" s="62">
        <v>368318.92499999999</v>
      </c>
      <c r="G193" s="79">
        <v>0</v>
      </c>
      <c r="H193" s="191">
        <v>368319</v>
      </c>
      <c r="I193" s="64"/>
      <c r="J193" s="64"/>
      <c r="K193" s="64"/>
    </row>
    <row r="194" spans="1:11" ht="15">
      <c r="A194" s="190" t="s">
        <v>754</v>
      </c>
      <c r="B194" s="190" t="s">
        <v>1323</v>
      </c>
      <c r="C194" s="60">
        <v>0.67123178205472978</v>
      </c>
      <c r="D194" s="60">
        <v>1.9050889244291904E-2</v>
      </c>
      <c r="E194" s="61">
        <v>0.67100000000000004</v>
      </c>
      <c r="F194" s="62">
        <v>490306.69999999995</v>
      </c>
      <c r="G194" s="79">
        <v>40764.75</v>
      </c>
      <c r="H194" s="191">
        <v>490307</v>
      </c>
      <c r="I194" s="64"/>
      <c r="J194" s="64"/>
      <c r="K194" s="64"/>
    </row>
    <row r="195" spans="1:11" ht="15">
      <c r="A195" s="190" t="s">
        <v>757</v>
      </c>
      <c r="B195" s="190" t="s">
        <v>1324</v>
      </c>
      <c r="C195" s="60">
        <v>0.69838210943310353</v>
      </c>
      <c r="D195" s="60">
        <v>2.1664630295380658E-2</v>
      </c>
      <c r="E195" s="61">
        <v>0.69799999999999995</v>
      </c>
      <c r="F195" s="62">
        <v>205420.48799999998</v>
      </c>
      <c r="G195" s="79">
        <v>0</v>
      </c>
      <c r="H195" s="191">
        <v>205420</v>
      </c>
      <c r="I195" s="64"/>
      <c r="J195" s="64"/>
      <c r="K195" s="64"/>
    </row>
    <row r="196" spans="1:11" ht="15">
      <c r="A196" s="190" t="s">
        <v>760</v>
      </c>
      <c r="B196" s="190" t="s">
        <v>1325</v>
      </c>
      <c r="C196" s="60">
        <v>0.71660983947515189</v>
      </c>
      <c r="D196" s="60">
        <v>1.6230522823617668E-2</v>
      </c>
      <c r="E196" s="61">
        <v>0.71699999999999997</v>
      </c>
      <c r="F196" s="62">
        <v>72071.349999999991</v>
      </c>
      <c r="G196" s="79">
        <v>0</v>
      </c>
      <c r="H196" s="191">
        <v>72071</v>
      </c>
      <c r="I196" s="64"/>
      <c r="J196" s="64"/>
      <c r="K196" s="64"/>
    </row>
    <row r="197" spans="1:11" ht="15">
      <c r="A197" s="190" t="s">
        <v>763</v>
      </c>
      <c r="B197" s="190" t="s">
        <v>765</v>
      </c>
      <c r="C197" s="60">
        <v>0.66045282233520886</v>
      </c>
      <c r="D197" s="60">
        <v>1.216218371489328E-2</v>
      </c>
      <c r="E197" s="61">
        <v>0.66</v>
      </c>
      <c r="F197" s="62">
        <v>288395.25</v>
      </c>
      <c r="G197" s="79">
        <v>0</v>
      </c>
      <c r="H197" s="191">
        <v>288395</v>
      </c>
      <c r="I197" s="64"/>
      <c r="J197" s="64"/>
      <c r="K197" s="64"/>
    </row>
    <row r="198" spans="1:11" ht="15">
      <c r="A198" s="190" t="s">
        <v>766</v>
      </c>
      <c r="B198" s="190" t="s">
        <v>768</v>
      </c>
      <c r="C198" s="60">
        <v>0.72711818302735831</v>
      </c>
      <c r="D198" s="60">
        <v>4.5872628664766602E-2</v>
      </c>
      <c r="E198" s="61">
        <v>0.72699999999999998</v>
      </c>
      <c r="F198" s="62">
        <v>359313.17499999999</v>
      </c>
      <c r="G198" s="79">
        <v>0</v>
      </c>
      <c r="H198" s="191">
        <v>359313</v>
      </c>
      <c r="I198" s="64"/>
      <c r="J198" s="64"/>
      <c r="K198" s="64"/>
    </row>
    <row r="199" spans="1:11" ht="15">
      <c r="A199" s="190" t="s">
        <v>769</v>
      </c>
      <c r="B199" s="190" t="s">
        <v>771</v>
      </c>
      <c r="C199" s="60">
        <v>0.61365039607570859</v>
      </c>
      <c r="D199" s="60">
        <v>1.007474402600904E-2</v>
      </c>
      <c r="E199" s="61">
        <v>0.61399999999999999</v>
      </c>
      <c r="F199" s="62">
        <v>93761.2</v>
      </c>
      <c r="G199" s="79">
        <v>0</v>
      </c>
      <c r="H199" s="191">
        <v>93761</v>
      </c>
      <c r="I199" s="64"/>
      <c r="J199" s="64"/>
      <c r="K199" s="64"/>
    </row>
    <row r="200" spans="1:11" ht="15">
      <c r="A200" s="190" t="s">
        <v>772</v>
      </c>
      <c r="B200" s="190" t="s">
        <v>1326</v>
      </c>
      <c r="C200" s="60">
        <v>0.71067211368818584</v>
      </c>
      <c r="D200" s="60">
        <v>2.2102768100838683E-2</v>
      </c>
      <c r="E200" s="61">
        <v>0.71099999999999997</v>
      </c>
      <c r="F200" s="62">
        <v>370188.64999999997</v>
      </c>
      <c r="G200" s="79">
        <v>0</v>
      </c>
      <c r="H200" s="191">
        <v>370189</v>
      </c>
      <c r="I200" s="64"/>
      <c r="J200" s="64"/>
      <c r="K200" s="64"/>
    </row>
    <row r="201" spans="1:11" ht="15">
      <c r="A201" s="190" t="s">
        <v>775</v>
      </c>
      <c r="B201" s="190" t="s">
        <v>1327</v>
      </c>
      <c r="C201" s="60">
        <v>0.69371577207655544</v>
      </c>
      <c r="D201" s="60">
        <v>1.7018321694172184E-2</v>
      </c>
      <c r="E201" s="61">
        <v>0.69399999999999995</v>
      </c>
      <c r="F201" s="62">
        <v>378760.2</v>
      </c>
      <c r="G201" s="79">
        <v>0</v>
      </c>
      <c r="H201" s="191">
        <v>378760</v>
      </c>
      <c r="I201" s="64"/>
      <c r="J201" s="64"/>
      <c r="K201" s="64"/>
    </row>
    <row r="202" spans="1:11" ht="15">
      <c r="A202" s="190" t="s">
        <v>1328</v>
      </c>
      <c r="B202" s="190" t="s">
        <v>1329</v>
      </c>
      <c r="C202" s="60">
        <v>0.70852818054424604</v>
      </c>
      <c r="D202" s="60">
        <v>2.0743725906323552E-2</v>
      </c>
      <c r="E202" s="61">
        <v>0.70899999999999996</v>
      </c>
      <c r="F202" s="62">
        <v>320580</v>
      </c>
      <c r="G202" s="79">
        <v>0</v>
      </c>
      <c r="H202" s="191">
        <v>320580</v>
      </c>
      <c r="I202" s="64"/>
      <c r="J202" s="64"/>
      <c r="K202" s="64"/>
    </row>
    <row r="203" spans="1:11" ht="15">
      <c r="A203" s="190" t="s">
        <v>778</v>
      </c>
      <c r="B203" s="190" t="s">
        <v>1330</v>
      </c>
      <c r="C203" s="60">
        <v>0.70242096064274206</v>
      </c>
      <c r="D203" s="60">
        <v>2.0463796905967384E-2</v>
      </c>
      <c r="E203" s="61">
        <v>0.70199999999999996</v>
      </c>
      <c r="F203" s="62">
        <v>365426.1</v>
      </c>
      <c r="G203" s="79">
        <v>0</v>
      </c>
      <c r="H203" s="191">
        <v>365426</v>
      </c>
      <c r="I203" s="64"/>
      <c r="J203" s="64"/>
      <c r="K203" s="64"/>
    </row>
    <row r="204" spans="1:11" ht="15">
      <c r="A204" s="190" t="s">
        <v>781</v>
      </c>
      <c r="B204" s="190" t="s">
        <v>783</v>
      </c>
      <c r="C204" s="60">
        <v>0.66984015831659338</v>
      </c>
      <c r="D204" s="60">
        <v>1.7214573685683091E-2</v>
      </c>
      <c r="E204" s="61">
        <v>0.67</v>
      </c>
      <c r="F204" s="62">
        <v>255254.02499999999</v>
      </c>
      <c r="G204" s="79">
        <v>0</v>
      </c>
      <c r="H204" s="191">
        <v>255254</v>
      </c>
      <c r="I204" s="64"/>
      <c r="J204" s="64"/>
      <c r="K204" s="64"/>
    </row>
    <row r="205" spans="1:11" ht="15">
      <c r="A205" s="190" t="s">
        <v>1331</v>
      </c>
      <c r="B205" s="190" t="s">
        <v>1332</v>
      </c>
      <c r="C205" s="60">
        <v>0.64513931730864404</v>
      </c>
      <c r="D205" s="60">
        <v>1.1168817461724212E-2</v>
      </c>
      <c r="E205" s="61">
        <v>0.64500000000000002</v>
      </c>
      <c r="F205" s="62">
        <v>85702.89</v>
      </c>
      <c r="G205" s="79">
        <v>0</v>
      </c>
      <c r="H205" s="191">
        <v>85703</v>
      </c>
      <c r="I205" s="64"/>
      <c r="J205" s="64"/>
      <c r="K205" s="64"/>
    </row>
    <row r="206" spans="1:11" ht="15">
      <c r="A206" s="190" t="s">
        <v>784</v>
      </c>
      <c r="B206" s="190" t="s">
        <v>1333</v>
      </c>
      <c r="C206" s="60">
        <v>0.72042644188488447</v>
      </c>
      <c r="D206" s="60">
        <v>2.6848466958931536E-2</v>
      </c>
      <c r="E206" s="61">
        <v>0.72</v>
      </c>
      <c r="F206" s="62">
        <v>348559.89999999997</v>
      </c>
      <c r="G206" s="79">
        <v>0</v>
      </c>
      <c r="H206" s="191">
        <v>348560</v>
      </c>
      <c r="I206" s="64"/>
      <c r="J206" s="64"/>
      <c r="K206" s="64"/>
    </row>
    <row r="207" spans="1:11" ht="15">
      <c r="A207" s="190" t="s">
        <v>787</v>
      </c>
      <c r="B207" s="190" t="s">
        <v>789</v>
      </c>
      <c r="C207" s="60">
        <v>0.7608383545762053</v>
      </c>
      <c r="D207" s="60">
        <v>1.6797861376880618E-2</v>
      </c>
      <c r="E207" s="61">
        <v>0.76100000000000001</v>
      </c>
      <c r="F207" s="62">
        <v>285543.05</v>
      </c>
      <c r="G207" s="79">
        <v>0</v>
      </c>
      <c r="H207" s="191">
        <v>285543</v>
      </c>
      <c r="I207" s="64"/>
      <c r="J207" s="64"/>
      <c r="K207" s="64"/>
    </row>
    <row r="208" spans="1:11" ht="15">
      <c r="A208" s="190" t="s">
        <v>790</v>
      </c>
      <c r="B208" s="190" t="s">
        <v>1334</v>
      </c>
      <c r="C208" s="60">
        <v>0.63853704363797714</v>
      </c>
      <c r="D208" s="60">
        <v>1.2865197087806137E-2</v>
      </c>
      <c r="E208" s="61">
        <v>0.63900000000000001</v>
      </c>
      <c r="F208" s="62">
        <v>127097.75</v>
      </c>
      <c r="G208" s="79">
        <v>0</v>
      </c>
      <c r="H208" s="191">
        <v>127098</v>
      </c>
      <c r="I208" s="64"/>
      <c r="J208" s="64"/>
      <c r="K208" s="64"/>
    </row>
    <row r="209" spans="1:11" ht="15">
      <c r="A209" s="190" t="s">
        <v>794</v>
      </c>
      <c r="B209" s="190" t="s">
        <v>796</v>
      </c>
      <c r="C209" s="60">
        <v>0.6888681653418447</v>
      </c>
      <c r="D209" s="60">
        <v>2.2959423934191953E-2</v>
      </c>
      <c r="E209" s="61">
        <v>0.68899999999999995</v>
      </c>
      <c r="F209" s="62">
        <v>171439.658</v>
      </c>
      <c r="G209" s="79">
        <v>0</v>
      </c>
      <c r="H209" s="191">
        <v>171440</v>
      </c>
      <c r="I209" s="64"/>
      <c r="J209" s="64"/>
      <c r="K209" s="64"/>
    </row>
    <row r="210" spans="1:11" ht="15">
      <c r="A210" s="190" t="s">
        <v>797</v>
      </c>
      <c r="B210" s="190" t="s">
        <v>1335</v>
      </c>
      <c r="C210" s="60">
        <v>0.70659358861377242</v>
      </c>
      <c r="D210" s="60">
        <v>2.6843756153587962E-2</v>
      </c>
      <c r="E210" s="61">
        <v>0.70699999999999996</v>
      </c>
      <c r="F210" s="62">
        <v>243896.9</v>
      </c>
      <c r="G210" s="79">
        <v>0</v>
      </c>
      <c r="H210" s="191">
        <v>243897</v>
      </c>
      <c r="I210" s="64"/>
      <c r="J210" s="64"/>
      <c r="K210" s="64"/>
    </row>
    <row r="211" spans="1:11" ht="15">
      <c r="A211" s="190" t="s">
        <v>800</v>
      </c>
      <c r="B211" s="190" t="s">
        <v>802</v>
      </c>
      <c r="C211" s="60">
        <v>0.66424471957904219</v>
      </c>
      <c r="D211" s="60">
        <v>9.9633156672828665E-3</v>
      </c>
      <c r="E211" s="61">
        <v>0.66400000000000003</v>
      </c>
      <c r="F211" s="62">
        <v>72980.7</v>
      </c>
      <c r="G211" s="79">
        <v>0</v>
      </c>
      <c r="H211" s="191">
        <v>72981</v>
      </c>
      <c r="I211" s="64"/>
      <c r="J211" s="64"/>
      <c r="K211" s="64"/>
    </row>
    <row r="212" spans="1:11" ht="15">
      <c r="A212" s="190" t="s">
        <v>803</v>
      </c>
      <c r="B212" s="190" t="s">
        <v>805</v>
      </c>
      <c r="C212" s="60">
        <v>0.76906090652379211</v>
      </c>
      <c r="D212" s="60">
        <v>2.2403434892016436E-2</v>
      </c>
      <c r="E212" s="61">
        <v>0.76900000000000002</v>
      </c>
      <c r="F212" s="62">
        <v>315766.09999999998</v>
      </c>
      <c r="G212" s="79">
        <v>0</v>
      </c>
      <c r="H212" s="191">
        <v>315766</v>
      </c>
      <c r="I212" s="64"/>
      <c r="J212" s="64"/>
      <c r="K212" s="64"/>
    </row>
    <row r="213" spans="1:11" ht="15">
      <c r="A213" s="190" t="s">
        <v>1336</v>
      </c>
      <c r="B213" s="190" t="s">
        <v>1337</v>
      </c>
      <c r="C213" s="60">
        <v>0.64025975526010181</v>
      </c>
      <c r="D213" s="60">
        <v>1.0734736379560539E-2</v>
      </c>
      <c r="E213" s="61">
        <v>0.64</v>
      </c>
      <c r="F213" s="62">
        <v>22831.25</v>
      </c>
      <c r="G213" s="79">
        <v>0</v>
      </c>
      <c r="H213" s="191">
        <v>22831</v>
      </c>
      <c r="I213" s="64"/>
      <c r="J213" s="64"/>
      <c r="K213" s="64"/>
    </row>
    <row r="214" spans="1:11" ht="15">
      <c r="A214" s="190" t="s">
        <v>806</v>
      </c>
      <c r="B214" s="190" t="s">
        <v>808</v>
      </c>
      <c r="C214" s="60">
        <v>0.6530398297926614</v>
      </c>
      <c r="D214" s="60">
        <v>1.3715873153574403E-2</v>
      </c>
      <c r="E214" s="61">
        <v>0.65300000000000002</v>
      </c>
      <c r="F214" s="62">
        <v>292894.22499999998</v>
      </c>
      <c r="G214" s="79">
        <v>0</v>
      </c>
      <c r="H214" s="191">
        <v>292894</v>
      </c>
      <c r="I214" s="64"/>
      <c r="J214" s="64"/>
      <c r="K214" s="64"/>
    </row>
    <row r="215" spans="1:11" ht="15">
      <c r="A215" s="190" t="s">
        <v>809</v>
      </c>
      <c r="B215" s="190" t="s">
        <v>811</v>
      </c>
      <c r="C215" s="60">
        <v>0.70627664964690673</v>
      </c>
      <c r="D215" s="60">
        <v>1.4700545985950782E-2</v>
      </c>
      <c r="E215" s="61">
        <v>0.70599999999999996</v>
      </c>
      <c r="F215" s="62">
        <v>119655.25</v>
      </c>
      <c r="G215" s="79">
        <v>0</v>
      </c>
      <c r="H215" s="191">
        <v>119655</v>
      </c>
      <c r="I215" s="64"/>
      <c r="J215" s="64"/>
      <c r="K215" s="64"/>
    </row>
    <row r="216" spans="1:11" ht="15">
      <c r="A216" s="190" t="s">
        <v>812</v>
      </c>
      <c r="B216" s="190" t="s">
        <v>814</v>
      </c>
      <c r="C216" s="60">
        <v>0.63344530496659435</v>
      </c>
      <c r="D216" s="60">
        <v>9.2403941568078834E-3</v>
      </c>
      <c r="E216" s="61">
        <v>0.63300000000000001</v>
      </c>
      <c r="F216" s="62">
        <v>63934.649999999994</v>
      </c>
      <c r="G216" s="79">
        <v>0</v>
      </c>
      <c r="H216" s="191">
        <v>63935</v>
      </c>
      <c r="I216" s="64"/>
      <c r="J216" s="64"/>
      <c r="K216" s="64"/>
    </row>
    <row r="217" spans="1:11" ht="15">
      <c r="A217" s="190" t="s">
        <v>815</v>
      </c>
      <c r="B217" s="190" t="s">
        <v>817</v>
      </c>
      <c r="C217" s="60">
        <v>0.66154051435599681</v>
      </c>
      <c r="D217" s="60">
        <v>9.5210147130166609E-3</v>
      </c>
      <c r="E217" s="61">
        <v>0.66200000000000003</v>
      </c>
      <c r="F217" s="62">
        <v>118841.46299999999</v>
      </c>
      <c r="G217" s="79">
        <v>0</v>
      </c>
      <c r="H217" s="191">
        <v>118841</v>
      </c>
      <c r="I217" s="64"/>
      <c r="J217" s="64"/>
      <c r="K217" s="64"/>
    </row>
    <row r="218" spans="1:11" ht="15">
      <c r="A218" s="190" t="s">
        <v>818</v>
      </c>
      <c r="B218" s="190" t="s">
        <v>820</v>
      </c>
      <c r="C218" s="60">
        <v>0.66009735719755824</v>
      </c>
      <c r="D218" s="60">
        <v>1.3950255667851862E-2</v>
      </c>
      <c r="E218" s="61">
        <v>0.66</v>
      </c>
      <c r="F218" s="62">
        <v>253008.59999999998</v>
      </c>
      <c r="G218" s="79">
        <v>7926.75</v>
      </c>
      <c r="H218" s="191">
        <v>253009</v>
      </c>
      <c r="I218" s="64"/>
      <c r="J218" s="64"/>
      <c r="K218" s="64"/>
    </row>
    <row r="219" spans="1:11" ht="15">
      <c r="A219" s="190" t="s">
        <v>821</v>
      </c>
      <c r="B219" s="190" t="s">
        <v>823</v>
      </c>
      <c r="C219" s="60">
        <v>0.69984908574088633</v>
      </c>
      <c r="D219" s="60">
        <v>2.2088549803492948E-2</v>
      </c>
      <c r="E219" s="61">
        <v>0.7</v>
      </c>
      <c r="F219" s="62">
        <v>195592.8</v>
      </c>
      <c r="G219" s="79">
        <v>0</v>
      </c>
      <c r="H219" s="191">
        <v>195593</v>
      </c>
      <c r="I219" s="64"/>
      <c r="J219" s="64"/>
      <c r="K219" s="64"/>
    </row>
    <row r="220" spans="1:11" ht="15">
      <c r="A220" s="190" t="s">
        <v>824</v>
      </c>
      <c r="B220" s="190" t="s">
        <v>826</v>
      </c>
      <c r="C220" s="60">
        <v>0.73077013800800983</v>
      </c>
      <c r="D220" s="60">
        <v>2.09530395755162E-2</v>
      </c>
      <c r="E220" s="61">
        <v>0.73099999999999998</v>
      </c>
      <c r="F220" s="62">
        <v>162819.15</v>
      </c>
      <c r="G220" s="79">
        <v>2288</v>
      </c>
      <c r="H220" s="191">
        <v>162819</v>
      </c>
      <c r="I220" s="64"/>
      <c r="J220" s="64"/>
      <c r="K220" s="64"/>
    </row>
    <row r="221" spans="1:11" ht="15">
      <c r="A221" s="190" t="s">
        <v>827</v>
      </c>
      <c r="B221" s="190" t="s">
        <v>829</v>
      </c>
      <c r="C221" s="60">
        <v>0.68147594700867764</v>
      </c>
      <c r="D221" s="60">
        <v>1.5312994041223424E-2</v>
      </c>
      <c r="E221" s="61">
        <v>0.68100000000000005</v>
      </c>
      <c r="F221" s="62">
        <v>136324.5</v>
      </c>
      <c r="G221" s="79">
        <v>0</v>
      </c>
      <c r="H221" s="191">
        <v>136325</v>
      </c>
      <c r="I221" s="64"/>
      <c r="J221" s="64"/>
      <c r="K221" s="64"/>
    </row>
    <row r="222" spans="1:11" ht="15">
      <c r="A222" s="190" t="s">
        <v>830</v>
      </c>
      <c r="B222" s="190" t="s">
        <v>832</v>
      </c>
      <c r="C222" s="60">
        <v>0.73134023487108546</v>
      </c>
      <c r="D222" s="60">
        <v>2.749809438452747E-2</v>
      </c>
      <c r="E222" s="61">
        <v>0.73099999999999998</v>
      </c>
      <c r="F222" s="62">
        <v>167157.9</v>
      </c>
      <c r="G222" s="79">
        <v>0</v>
      </c>
      <c r="H222" s="191">
        <v>167158</v>
      </c>
      <c r="I222" s="64"/>
      <c r="J222" s="64"/>
      <c r="K222" s="64"/>
    </row>
    <row r="223" spans="1:11" ht="15">
      <c r="A223" s="190" t="s">
        <v>833</v>
      </c>
      <c r="B223" s="190" t="s">
        <v>1338</v>
      </c>
      <c r="C223" s="60">
        <v>0.67217131759426818</v>
      </c>
      <c r="D223" s="60">
        <v>1.1942209114784552E-2</v>
      </c>
      <c r="E223" s="61">
        <v>0.67200000000000004</v>
      </c>
      <c r="F223" s="62">
        <v>54502.5</v>
      </c>
      <c r="G223" s="79">
        <v>0</v>
      </c>
      <c r="H223" s="191">
        <v>54503</v>
      </c>
      <c r="I223" s="64"/>
      <c r="J223" s="64"/>
      <c r="K223" s="64"/>
    </row>
    <row r="224" spans="1:11" ht="15">
      <c r="A224" s="190" t="s">
        <v>1339</v>
      </c>
      <c r="B224" s="190" t="s">
        <v>1340</v>
      </c>
      <c r="C224" s="60">
        <v>0.67496429676008518</v>
      </c>
      <c r="D224" s="60">
        <v>1.3172906955821198E-2</v>
      </c>
      <c r="E224" s="61">
        <v>0.67500000000000004</v>
      </c>
      <c r="F224" s="62">
        <v>113152</v>
      </c>
      <c r="G224" s="79">
        <v>0</v>
      </c>
      <c r="H224" s="191">
        <v>113152</v>
      </c>
      <c r="I224" s="64"/>
      <c r="J224" s="64"/>
      <c r="K224" s="64"/>
    </row>
    <row r="225" spans="1:11" ht="15">
      <c r="A225" s="190" t="s">
        <v>836</v>
      </c>
      <c r="B225" s="190" t="s">
        <v>838</v>
      </c>
      <c r="C225" s="60">
        <v>0.66828901424569009</v>
      </c>
      <c r="D225" s="60">
        <v>1.7803741865453544E-2</v>
      </c>
      <c r="E225" s="61">
        <v>0.66800000000000004</v>
      </c>
      <c r="F225" s="62">
        <v>394035.19999999995</v>
      </c>
      <c r="G225" s="79">
        <v>0</v>
      </c>
      <c r="H225" s="191">
        <v>394035</v>
      </c>
      <c r="I225" s="64"/>
      <c r="J225" s="64"/>
      <c r="K225" s="64"/>
    </row>
    <row r="226" spans="1:11" ht="15">
      <c r="A226" s="190" t="s">
        <v>839</v>
      </c>
      <c r="B226" s="190" t="s">
        <v>841</v>
      </c>
      <c r="C226" s="60">
        <v>0.67278096404884347</v>
      </c>
      <c r="D226" s="60">
        <v>1.4479268614148342E-2</v>
      </c>
      <c r="E226" s="61">
        <v>0.67300000000000004</v>
      </c>
      <c r="F226" s="62">
        <v>485944.212</v>
      </c>
      <c r="G226" s="79">
        <v>0</v>
      </c>
      <c r="H226" s="191">
        <v>485944</v>
      </c>
      <c r="I226" s="64"/>
      <c r="J226" s="64"/>
      <c r="K226" s="64"/>
    </row>
    <row r="227" spans="1:11" ht="15">
      <c r="A227" s="190" t="s">
        <v>1341</v>
      </c>
      <c r="B227" s="190" t="s">
        <v>1342</v>
      </c>
      <c r="C227" s="60">
        <v>0.63599843884686125</v>
      </c>
      <c r="D227" s="60">
        <v>1.0199636517778299E-2</v>
      </c>
      <c r="E227" s="61">
        <v>0.63600000000000001</v>
      </c>
      <c r="F227" s="62">
        <v>227954.34999999998</v>
      </c>
      <c r="G227" s="79">
        <v>0</v>
      </c>
      <c r="H227" s="191">
        <v>227954</v>
      </c>
      <c r="I227" s="64"/>
      <c r="J227" s="64"/>
      <c r="K227" s="64"/>
    </row>
    <row r="228" spans="1:11" ht="15">
      <c r="A228" s="190" t="s">
        <v>1343</v>
      </c>
      <c r="B228" s="190" t="s">
        <v>1344</v>
      </c>
      <c r="C228" s="60">
        <v>0.6727247380548057</v>
      </c>
      <c r="D228" s="60">
        <v>1.5973936248889351E-2</v>
      </c>
      <c r="E228" s="61">
        <v>0.67300000000000004</v>
      </c>
      <c r="F228" s="62">
        <v>200484.56999999998</v>
      </c>
      <c r="G228" s="79">
        <v>0</v>
      </c>
      <c r="H228" s="191">
        <v>200485</v>
      </c>
      <c r="I228" s="64"/>
      <c r="J228" s="64"/>
      <c r="K228" s="64"/>
    </row>
    <row r="229" spans="1:11" ht="15">
      <c r="A229" s="190" t="s">
        <v>842</v>
      </c>
      <c r="B229" s="190" t="s">
        <v>844</v>
      </c>
      <c r="C229" s="60">
        <v>0.67322885455444792</v>
      </c>
      <c r="D229" s="60">
        <v>1.4401248572862662E-2</v>
      </c>
      <c r="E229" s="61">
        <v>0.67300000000000004</v>
      </c>
      <c r="F229" s="62">
        <v>320877.95999999996</v>
      </c>
      <c r="G229" s="79">
        <v>0</v>
      </c>
      <c r="H229" s="191">
        <v>320878</v>
      </c>
      <c r="I229" s="64"/>
      <c r="J229" s="64"/>
      <c r="K229" s="64"/>
    </row>
    <row r="230" spans="1:11" ht="15">
      <c r="A230" s="190" t="s">
        <v>1345</v>
      </c>
      <c r="B230" s="190" t="s">
        <v>1346</v>
      </c>
      <c r="C230" s="60">
        <v>0.68451890980979568</v>
      </c>
      <c r="D230" s="60">
        <v>1.4407765837316981E-2</v>
      </c>
      <c r="E230" s="61">
        <v>0.68500000000000005</v>
      </c>
      <c r="F230" s="62">
        <v>124868.25</v>
      </c>
      <c r="G230" s="79">
        <v>0</v>
      </c>
      <c r="H230" s="191">
        <v>124868</v>
      </c>
      <c r="I230" s="64"/>
      <c r="J230" s="64"/>
      <c r="K230" s="64"/>
    </row>
    <row r="231" spans="1:11" ht="15">
      <c r="A231" s="190" t="s">
        <v>845</v>
      </c>
      <c r="B231" s="190" t="s">
        <v>847</v>
      </c>
      <c r="C231" s="60">
        <v>0.70340978292222511</v>
      </c>
      <c r="D231" s="60">
        <v>1.8696413445907636E-2</v>
      </c>
      <c r="E231" s="61">
        <v>0.70299999999999996</v>
      </c>
      <c r="F231" s="62">
        <v>218562.5</v>
      </c>
      <c r="G231" s="79">
        <v>0</v>
      </c>
      <c r="H231" s="191">
        <v>218563</v>
      </c>
      <c r="I231" s="64"/>
      <c r="J231" s="64"/>
      <c r="K231" s="64"/>
    </row>
    <row r="232" spans="1:11" ht="15">
      <c r="A232" s="190" t="s">
        <v>848</v>
      </c>
      <c r="B232" s="190" t="s">
        <v>850</v>
      </c>
      <c r="C232" s="60">
        <v>0.6756501760279211</v>
      </c>
      <c r="D232" s="60">
        <v>1.6199818474428591E-2</v>
      </c>
      <c r="E232" s="61">
        <v>0.67600000000000005</v>
      </c>
      <c r="F232" s="62">
        <v>776637.54999999993</v>
      </c>
      <c r="G232" s="79">
        <v>1540.5</v>
      </c>
      <c r="H232" s="191">
        <v>776638</v>
      </c>
      <c r="I232" s="64"/>
      <c r="J232" s="64"/>
      <c r="K232" s="64"/>
    </row>
    <row r="233" spans="1:11" ht="15">
      <c r="A233" s="190" t="s">
        <v>489</v>
      </c>
      <c r="B233" s="190" t="s">
        <v>1347</v>
      </c>
      <c r="C233" s="60">
        <v>0.66200830921189791</v>
      </c>
      <c r="D233" s="60">
        <v>1.280308345360749E-2</v>
      </c>
      <c r="E233" s="61">
        <v>0.66200000000000003</v>
      </c>
      <c r="F233" s="62">
        <v>122785.65</v>
      </c>
      <c r="G233" s="79">
        <v>0</v>
      </c>
      <c r="H233" s="191">
        <v>122786</v>
      </c>
      <c r="I233" s="64"/>
      <c r="J233" s="64"/>
      <c r="K233" s="64"/>
    </row>
    <row r="234" spans="1:11" ht="15">
      <c r="A234" s="190" t="s">
        <v>851</v>
      </c>
      <c r="B234" s="190" t="s">
        <v>1348</v>
      </c>
      <c r="C234" s="60">
        <v>0.67588443533005815</v>
      </c>
      <c r="D234" s="60">
        <v>1.4322191293917022E-2</v>
      </c>
      <c r="E234" s="61">
        <v>0.67600000000000005</v>
      </c>
      <c r="F234" s="62">
        <v>493439.05</v>
      </c>
      <c r="G234" s="79">
        <v>0</v>
      </c>
      <c r="H234" s="191">
        <v>493439</v>
      </c>
      <c r="I234" s="64"/>
      <c r="J234" s="64"/>
      <c r="K234" s="64"/>
    </row>
    <row r="235" spans="1:11" ht="15">
      <c r="A235" s="190" t="s">
        <v>855</v>
      </c>
      <c r="B235" s="190" t="s">
        <v>1349</v>
      </c>
      <c r="C235" s="60">
        <v>0.7626495916222773</v>
      </c>
      <c r="D235" s="60">
        <v>3.6844850636324283E-2</v>
      </c>
      <c r="E235" s="61">
        <v>0.76300000000000001</v>
      </c>
      <c r="F235" s="62">
        <v>268029.45</v>
      </c>
      <c r="G235" s="79">
        <v>0</v>
      </c>
      <c r="H235" s="191">
        <v>268029</v>
      </c>
      <c r="I235" s="64"/>
      <c r="J235" s="64"/>
      <c r="K235" s="64"/>
    </row>
    <row r="236" spans="1:11" ht="15">
      <c r="A236" s="190" t="s">
        <v>858</v>
      </c>
      <c r="B236" s="190" t="s">
        <v>860</v>
      </c>
      <c r="C236" s="60">
        <v>0.7124676503092221</v>
      </c>
      <c r="D236" s="60">
        <v>2.8044714509741466E-2</v>
      </c>
      <c r="E236" s="61">
        <v>0.71199999999999997</v>
      </c>
      <c r="F236" s="62">
        <v>336599.25</v>
      </c>
      <c r="G236" s="79">
        <v>0</v>
      </c>
      <c r="H236" s="191">
        <v>336599</v>
      </c>
      <c r="I236" s="64"/>
      <c r="J236" s="64"/>
      <c r="K236" s="64"/>
    </row>
    <row r="237" spans="1:11" ht="15">
      <c r="A237" s="190" t="s">
        <v>1350</v>
      </c>
      <c r="B237" s="190" t="s">
        <v>1351</v>
      </c>
      <c r="C237" s="60">
        <v>0.71761959463798919</v>
      </c>
      <c r="D237" s="60">
        <v>3.2861360780564945E-2</v>
      </c>
      <c r="E237" s="61">
        <v>0.71799999999999997</v>
      </c>
      <c r="F237" s="62">
        <v>160653.35</v>
      </c>
      <c r="G237" s="79">
        <v>0</v>
      </c>
      <c r="H237" s="191">
        <v>160653</v>
      </c>
      <c r="I237" s="64"/>
      <c r="J237" s="64"/>
      <c r="K237" s="64"/>
    </row>
    <row r="238" spans="1:11" ht="15">
      <c r="A238" s="190" t="s">
        <v>864</v>
      </c>
      <c r="B238" s="190" t="s">
        <v>866</v>
      </c>
      <c r="C238" s="60">
        <v>0.69226423142698945</v>
      </c>
      <c r="D238" s="60">
        <v>2.3871966779016558E-2</v>
      </c>
      <c r="E238" s="61">
        <v>0.69199999999999995</v>
      </c>
      <c r="F238" s="62">
        <v>336756.32899999997</v>
      </c>
      <c r="G238" s="79">
        <v>1576.25</v>
      </c>
      <c r="H238" s="191">
        <v>336756</v>
      </c>
      <c r="I238" s="64"/>
      <c r="J238" s="64"/>
      <c r="K238" s="64"/>
    </row>
    <row r="239" spans="1:11" ht="15">
      <c r="A239" s="190" t="s">
        <v>867</v>
      </c>
      <c r="B239" s="190" t="s">
        <v>869</v>
      </c>
      <c r="C239" s="60">
        <v>0.69382976995733858</v>
      </c>
      <c r="D239" s="60">
        <v>1.2839700710012491E-2</v>
      </c>
      <c r="E239" s="61">
        <v>0.69399999999999995</v>
      </c>
      <c r="F239" s="62">
        <v>96892.25</v>
      </c>
      <c r="G239" s="79">
        <v>0</v>
      </c>
      <c r="H239" s="191">
        <v>96892</v>
      </c>
      <c r="I239" s="64"/>
      <c r="J239" s="64"/>
      <c r="K239" s="64"/>
    </row>
    <row r="240" spans="1:11" ht="15">
      <c r="A240" s="190" t="s">
        <v>870</v>
      </c>
      <c r="B240" s="190" t="s">
        <v>1352</v>
      </c>
      <c r="C240" s="60">
        <v>0.68478160621800654</v>
      </c>
      <c r="D240" s="60">
        <v>1.8798285132496938E-2</v>
      </c>
      <c r="E240" s="61">
        <v>0.68500000000000005</v>
      </c>
      <c r="F240" s="62">
        <v>97698.25</v>
      </c>
      <c r="G240" s="79">
        <v>1638</v>
      </c>
      <c r="H240" s="191">
        <v>97698</v>
      </c>
      <c r="I240" s="64"/>
      <c r="J240" s="64"/>
      <c r="K240" s="64"/>
    </row>
    <row r="241" spans="1:11" ht="15">
      <c r="A241" s="190" t="s">
        <v>873</v>
      </c>
      <c r="B241" s="190" t="s">
        <v>875</v>
      </c>
      <c r="C241" s="60">
        <v>0.64478668907797765</v>
      </c>
      <c r="D241" s="60">
        <v>1.1427552820240649E-2</v>
      </c>
      <c r="E241" s="61">
        <v>0.64500000000000002</v>
      </c>
      <c r="F241" s="62">
        <v>214310.52499999999</v>
      </c>
      <c r="G241" s="79">
        <v>0</v>
      </c>
      <c r="H241" s="191">
        <v>214311</v>
      </c>
      <c r="I241" s="64"/>
      <c r="J241" s="64"/>
      <c r="K241" s="64"/>
    </row>
    <row r="242" spans="1:11" ht="15">
      <c r="A242" s="190" t="s">
        <v>876</v>
      </c>
      <c r="B242" s="190" t="s">
        <v>878</v>
      </c>
      <c r="C242" s="60">
        <v>0.65761775964679192</v>
      </c>
      <c r="D242" s="60">
        <v>1.4421951771964325E-2</v>
      </c>
      <c r="E242" s="61">
        <v>0.65800000000000003</v>
      </c>
      <c r="F242" s="62">
        <v>121847.04999999999</v>
      </c>
      <c r="G242" s="79">
        <v>0</v>
      </c>
      <c r="H242" s="191">
        <v>121847</v>
      </c>
      <c r="I242" s="64"/>
      <c r="J242" s="64"/>
      <c r="K242" s="64"/>
    </row>
    <row r="243" spans="1:11" ht="15">
      <c r="A243" s="190" t="s">
        <v>879</v>
      </c>
      <c r="B243" s="190" t="s">
        <v>881</v>
      </c>
      <c r="C243" s="60">
        <v>0.70080751120222684</v>
      </c>
      <c r="D243" s="60">
        <v>2.0664958191284919E-2</v>
      </c>
      <c r="E243" s="61">
        <v>0.70099999999999996</v>
      </c>
      <c r="F243" s="62">
        <v>256170.19999999998</v>
      </c>
      <c r="G243" s="79">
        <v>0</v>
      </c>
      <c r="H243" s="191">
        <v>256170</v>
      </c>
      <c r="I243" s="64"/>
      <c r="J243" s="64"/>
      <c r="K243" s="64"/>
    </row>
    <row r="244" spans="1:11" ht="15">
      <c r="A244" s="190" t="s">
        <v>1353</v>
      </c>
      <c r="B244" s="190" t="s">
        <v>1354</v>
      </c>
      <c r="C244" s="60">
        <v>0.63894109428715562</v>
      </c>
      <c r="D244" s="60">
        <v>1.1540314223546748E-2</v>
      </c>
      <c r="E244" s="61">
        <v>0.63900000000000001</v>
      </c>
      <c r="F244" s="62">
        <v>313865.17499999999</v>
      </c>
      <c r="G244" s="79">
        <v>0</v>
      </c>
      <c r="H244" s="191">
        <v>313865</v>
      </c>
      <c r="I244" s="64"/>
      <c r="J244" s="64"/>
      <c r="K244" s="64"/>
    </row>
    <row r="245" spans="1:11" ht="15">
      <c r="A245" s="190" t="s">
        <v>882</v>
      </c>
      <c r="B245" s="190" t="s">
        <v>884</v>
      </c>
      <c r="C245" s="60">
        <v>0.67183727146105854</v>
      </c>
      <c r="D245" s="60">
        <v>1.3276986687004284E-2</v>
      </c>
      <c r="E245" s="61">
        <v>0.67200000000000004</v>
      </c>
      <c r="F245" s="62">
        <v>170194.05</v>
      </c>
      <c r="G245" s="79">
        <v>910</v>
      </c>
      <c r="H245" s="191">
        <v>170194</v>
      </c>
      <c r="I245" s="64"/>
      <c r="J245" s="64"/>
      <c r="K245" s="64"/>
    </row>
    <row r="246" spans="1:11" ht="15">
      <c r="A246" s="190" t="s">
        <v>1355</v>
      </c>
      <c r="B246" s="190" t="s">
        <v>1356</v>
      </c>
      <c r="C246" s="60">
        <v>0.68195976149546533</v>
      </c>
      <c r="D246" s="60">
        <v>1.3288146298547486E-2</v>
      </c>
      <c r="E246" s="61">
        <v>0.68200000000000005</v>
      </c>
      <c r="F246" s="62">
        <v>124948.84999999999</v>
      </c>
      <c r="G246" s="79">
        <v>0</v>
      </c>
      <c r="H246" s="191">
        <v>124949</v>
      </c>
      <c r="I246" s="64"/>
      <c r="J246" s="64"/>
      <c r="K246" s="64"/>
    </row>
    <row r="247" spans="1:11" ht="15">
      <c r="A247" s="190" t="s">
        <v>885</v>
      </c>
      <c r="B247" s="190" t="s">
        <v>887</v>
      </c>
      <c r="C247" s="60">
        <v>0.70599500603864496</v>
      </c>
      <c r="D247" s="60">
        <v>2.1377147111185567E-2</v>
      </c>
      <c r="E247" s="61">
        <v>0.70599999999999996</v>
      </c>
      <c r="F247" s="62">
        <v>260414.69999999998</v>
      </c>
      <c r="G247" s="79">
        <v>0</v>
      </c>
      <c r="H247" s="191">
        <v>260415</v>
      </c>
      <c r="I247" s="64"/>
      <c r="J247" s="64"/>
      <c r="K247" s="64"/>
    </row>
    <row r="248" spans="1:11" ht="15">
      <c r="A248" s="190" t="s">
        <v>888</v>
      </c>
      <c r="B248" s="190" t="s">
        <v>890</v>
      </c>
      <c r="C248" s="60">
        <v>0.67177625359705151</v>
      </c>
      <c r="D248" s="60">
        <v>1.6441512299887689E-2</v>
      </c>
      <c r="E248" s="61">
        <v>0.67200000000000004</v>
      </c>
      <c r="F248" s="62">
        <v>166739.29999999999</v>
      </c>
      <c r="G248" s="79">
        <v>0</v>
      </c>
      <c r="H248" s="191">
        <v>166739</v>
      </c>
      <c r="I248" s="64"/>
      <c r="J248" s="64"/>
      <c r="K248" s="64"/>
    </row>
    <row r="249" spans="1:11" ht="15">
      <c r="A249" s="190" t="s">
        <v>1357</v>
      </c>
      <c r="B249" s="190" t="s">
        <v>1358</v>
      </c>
      <c r="C249" s="60">
        <v>0.6702579514094168</v>
      </c>
      <c r="D249" s="60">
        <v>1.4782705979029757E-2</v>
      </c>
      <c r="E249" s="61">
        <v>0.67</v>
      </c>
      <c r="F249" s="62">
        <v>261835.59999999998</v>
      </c>
      <c r="G249" s="79">
        <v>0</v>
      </c>
      <c r="H249" s="191">
        <v>261836</v>
      </c>
      <c r="I249" s="64"/>
      <c r="J249" s="64"/>
      <c r="K249" s="64"/>
    </row>
    <row r="250" spans="1:11" ht="15">
      <c r="A250" s="190" t="s">
        <v>891</v>
      </c>
      <c r="B250" s="190" t="s">
        <v>893</v>
      </c>
      <c r="C250" s="60">
        <v>0.67151373395888569</v>
      </c>
      <c r="D250" s="60">
        <v>1.1976752408085899E-2</v>
      </c>
      <c r="E250" s="61">
        <v>0.67200000000000004</v>
      </c>
      <c r="F250" s="62">
        <v>104747.825</v>
      </c>
      <c r="G250" s="79">
        <v>0</v>
      </c>
      <c r="H250" s="191">
        <v>104748</v>
      </c>
      <c r="I250" s="64"/>
      <c r="J250" s="64"/>
      <c r="K250" s="64"/>
    </row>
    <row r="251" spans="1:11" ht="15">
      <c r="A251" s="190" t="s">
        <v>894</v>
      </c>
      <c r="B251" s="190" t="s">
        <v>896</v>
      </c>
      <c r="C251" s="60">
        <v>0.6623694452939316</v>
      </c>
      <c r="D251" s="60">
        <v>1.4297940544524376E-2</v>
      </c>
      <c r="E251" s="61">
        <v>0.66200000000000003</v>
      </c>
      <c r="F251" s="62">
        <v>158714.4</v>
      </c>
      <c r="G251" s="79">
        <v>0</v>
      </c>
      <c r="H251" s="191">
        <v>158714</v>
      </c>
      <c r="I251" s="64"/>
      <c r="J251" s="64"/>
      <c r="K251" s="64"/>
    </row>
    <row r="252" spans="1:11" ht="15">
      <c r="A252" s="190" t="s">
        <v>897</v>
      </c>
      <c r="B252" s="190" t="s">
        <v>1359</v>
      </c>
      <c r="C252" s="60">
        <v>0.70415150321298703</v>
      </c>
      <c r="D252" s="60">
        <v>2.3868178214083588E-2</v>
      </c>
      <c r="E252" s="61">
        <v>0.70399999999999996</v>
      </c>
      <c r="F252" s="62">
        <v>391398.8</v>
      </c>
      <c r="G252" s="79">
        <v>0</v>
      </c>
      <c r="H252" s="191">
        <v>391399</v>
      </c>
      <c r="I252" s="64"/>
      <c r="J252" s="64"/>
      <c r="K252" s="64"/>
    </row>
    <row r="253" spans="1:11" ht="15">
      <c r="A253" s="190" t="s">
        <v>900</v>
      </c>
      <c r="B253" s="190" t="s">
        <v>1360</v>
      </c>
      <c r="C253" s="60">
        <v>0.6842402656804778</v>
      </c>
      <c r="D253" s="60">
        <v>1.3122114850595659E-2</v>
      </c>
      <c r="E253" s="61">
        <v>0.68400000000000005</v>
      </c>
      <c r="F253" s="62">
        <v>245019.44999999998</v>
      </c>
      <c r="G253" s="79">
        <v>0</v>
      </c>
      <c r="H253" s="191">
        <v>245019</v>
      </c>
      <c r="I253" s="64"/>
      <c r="J253" s="64"/>
      <c r="K253" s="64"/>
    </row>
    <row r="254" spans="1:11" ht="15">
      <c r="A254" s="190" t="s">
        <v>903</v>
      </c>
      <c r="B254" s="190" t="s">
        <v>905</v>
      </c>
      <c r="C254" s="60">
        <v>0.75859212045296587</v>
      </c>
      <c r="D254" s="60">
        <v>2.3471902424408404E-2</v>
      </c>
      <c r="E254" s="61">
        <v>0.75900000000000001</v>
      </c>
      <c r="F254" s="62">
        <v>620293.69999999995</v>
      </c>
      <c r="G254" s="79">
        <v>0</v>
      </c>
      <c r="H254" s="191">
        <v>620294</v>
      </c>
      <c r="I254" s="64"/>
      <c r="J254" s="64"/>
      <c r="K254" s="64"/>
    </row>
    <row r="255" spans="1:11" ht="15">
      <c r="A255" s="190" t="s">
        <v>906</v>
      </c>
      <c r="B255" s="190" t="s">
        <v>908</v>
      </c>
      <c r="C255" s="60">
        <v>0.72359211129014966</v>
      </c>
      <c r="D255" s="60">
        <v>2.4684789965980898E-2</v>
      </c>
      <c r="E255" s="61">
        <v>0.72399999999999998</v>
      </c>
      <c r="F255" s="62">
        <v>166977.19999999998</v>
      </c>
      <c r="G255" s="79">
        <v>0</v>
      </c>
      <c r="H255" s="191">
        <v>166977</v>
      </c>
      <c r="I255" s="64"/>
      <c r="J255" s="64"/>
      <c r="K255" s="64"/>
    </row>
    <row r="256" spans="1:11" ht="15">
      <c r="A256" s="190" t="s">
        <v>909</v>
      </c>
      <c r="B256" s="190" t="s">
        <v>911</v>
      </c>
      <c r="C256" s="60">
        <v>0.73606112950434244</v>
      </c>
      <c r="D256" s="60">
        <v>3.3090123540419479E-2</v>
      </c>
      <c r="E256" s="61">
        <v>0.76900000000000002</v>
      </c>
      <c r="F256" s="62">
        <v>0</v>
      </c>
      <c r="G256" s="79">
        <v>0</v>
      </c>
      <c r="H256" s="191">
        <v>0</v>
      </c>
      <c r="I256" s="64"/>
      <c r="J256" s="64"/>
      <c r="K256" s="64"/>
    </row>
    <row r="257" spans="1:11" ht="15">
      <c r="A257" s="190" t="s">
        <v>1361</v>
      </c>
      <c r="B257" s="190" t="s">
        <v>1362</v>
      </c>
      <c r="C257" s="60">
        <v>0.71388662594237617</v>
      </c>
      <c r="D257" s="60">
        <v>2.341706677398302E-2</v>
      </c>
      <c r="E257" s="61">
        <v>0.71399999999999997</v>
      </c>
      <c r="F257" s="62">
        <v>251405.05</v>
      </c>
      <c r="G257" s="79">
        <v>0</v>
      </c>
      <c r="H257" s="191">
        <v>251405</v>
      </c>
      <c r="I257" s="64"/>
      <c r="J257" s="64"/>
      <c r="K257" s="64"/>
    </row>
    <row r="258" spans="1:11" ht="15">
      <c r="A258" s="190" t="s">
        <v>912</v>
      </c>
      <c r="B258" s="190" t="s">
        <v>1363</v>
      </c>
      <c r="C258" s="60">
        <v>0.67407061065521667</v>
      </c>
      <c r="D258" s="60">
        <v>1.6723381423008964E-2</v>
      </c>
      <c r="E258" s="61">
        <v>0.67400000000000004</v>
      </c>
      <c r="F258" s="62">
        <v>226258.5</v>
      </c>
      <c r="G258" s="79">
        <v>0</v>
      </c>
      <c r="H258" s="191">
        <v>226259</v>
      </c>
      <c r="I258" s="64"/>
      <c r="J258" s="64"/>
      <c r="K258" s="64"/>
    </row>
    <row r="259" spans="1:11" ht="15">
      <c r="A259" s="190" t="s">
        <v>915</v>
      </c>
      <c r="B259" s="190" t="s">
        <v>917</v>
      </c>
      <c r="C259" s="60">
        <v>0.70229892413478212</v>
      </c>
      <c r="D259" s="60">
        <v>1.8357139765039353E-2</v>
      </c>
      <c r="E259" s="61">
        <v>0.70199999999999996</v>
      </c>
      <c r="F259" s="62">
        <v>228046</v>
      </c>
      <c r="G259" s="79">
        <v>0</v>
      </c>
      <c r="H259" s="191">
        <v>228046</v>
      </c>
      <c r="I259" s="64"/>
      <c r="J259" s="64"/>
      <c r="K259" s="64"/>
    </row>
    <row r="260" spans="1:11" ht="15">
      <c r="A260" s="190" t="s">
        <v>918</v>
      </c>
      <c r="B260" s="190" t="s">
        <v>920</v>
      </c>
      <c r="C260" s="60">
        <v>0.66386131638318402</v>
      </c>
      <c r="D260" s="60">
        <v>9.3317213527899581E-3</v>
      </c>
      <c r="E260" s="61">
        <v>0.66400000000000003</v>
      </c>
      <c r="F260" s="62">
        <v>96351.45</v>
      </c>
      <c r="G260" s="79">
        <v>0</v>
      </c>
      <c r="H260" s="191">
        <v>96351</v>
      </c>
      <c r="I260" s="64"/>
      <c r="J260" s="64"/>
      <c r="K260" s="64"/>
    </row>
    <row r="261" spans="1:11" ht="15">
      <c r="A261" s="190" t="s">
        <v>921</v>
      </c>
      <c r="B261" s="190" t="s">
        <v>923</v>
      </c>
      <c r="C261" s="60">
        <v>0.73272669704358295</v>
      </c>
      <c r="D261" s="60">
        <v>2.5467709435425229E-2</v>
      </c>
      <c r="E261" s="61">
        <v>0.73299999999999998</v>
      </c>
      <c r="F261" s="62">
        <v>149181.5</v>
      </c>
      <c r="G261" s="79">
        <v>0</v>
      </c>
      <c r="H261" s="191">
        <v>149182</v>
      </c>
      <c r="I261" s="64"/>
      <c r="J261" s="64"/>
      <c r="K261" s="64"/>
    </row>
    <row r="262" spans="1:11" ht="15">
      <c r="A262" s="190" t="s">
        <v>924</v>
      </c>
      <c r="B262" s="190" t="s">
        <v>926</v>
      </c>
      <c r="C262" s="60">
        <v>0.66796594885709448</v>
      </c>
      <c r="D262" s="60">
        <v>1.4251702352982076E-2</v>
      </c>
      <c r="E262" s="61">
        <v>0.66800000000000004</v>
      </c>
      <c r="F262" s="62">
        <v>454275.57499999995</v>
      </c>
      <c r="G262" s="79">
        <v>0</v>
      </c>
      <c r="H262" s="191">
        <v>454276</v>
      </c>
      <c r="I262" s="64"/>
      <c r="J262" s="64"/>
      <c r="K262" s="64"/>
    </row>
    <row r="263" spans="1:11" ht="15">
      <c r="A263" s="190" t="s">
        <v>927</v>
      </c>
      <c r="B263" s="190" t="s">
        <v>1364</v>
      </c>
      <c r="C263" s="60">
        <v>0.66902690245636909</v>
      </c>
      <c r="D263" s="60">
        <v>2.0482406805614112E-2</v>
      </c>
      <c r="E263" s="61">
        <v>0.66900000000000004</v>
      </c>
      <c r="F263" s="62">
        <v>289251.3</v>
      </c>
      <c r="G263" s="79">
        <v>1511.25</v>
      </c>
      <c r="H263" s="191">
        <v>289251</v>
      </c>
      <c r="I263" s="64"/>
      <c r="J263" s="64"/>
      <c r="K263" s="64"/>
    </row>
    <row r="264" spans="1:11" ht="15">
      <c r="A264" s="190" t="s">
        <v>930</v>
      </c>
      <c r="B264" s="190" t="s">
        <v>1365</v>
      </c>
      <c r="C264" s="60">
        <v>0.67026133601313653</v>
      </c>
      <c r="D264" s="60">
        <v>1.3025263771983637E-2</v>
      </c>
      <c r="E264" s="61">
        <v>0.67</v>
      </c>
      <c r="F264" s="62">
        <v>335586.55</v>
      </c>
      <c r="G264" s="79">
        <v>0</v>
      </c>
      <c r="H264" s="191">
        <v>335587</v>
      </c>
      <c r="I264" s="64"/>
      <c r="J264" s="64"/>
      <c r="K264" s="64"/>
    </row>
    <row r="265" spans="1:11" ht="15">
      <c r="A265" s="190" t="s">
        <v>933</v>
      </c>
      <c r="B265" s="190" t="s">
        <v>935</v>
      </c>
      <c r="C265" s="60">
        <v>0.68313539611050977</v>
      </c>
      <c r="D265" s="60">
        <v>1.7398391540228604E-2</v>
      </c>
      <c r="E265" s="61">
        <v>0.68300000000000005</v>
      </c>
      <c r="F265" s="62">
        <v>310653.84999999998</v>
      </c>
      <c r="G265" s="79">
        <v>0</v>
      </c>
      <c r="H265" s="191">
        <v>310654</v>
      </c>
      <c r="I265" s="64"/>
      <c r="J265" s="64"/>
      <c r="K265" s="64"/>
    </row>
    <row r="266" spans="1:11" ht="15">
      <c r="A266" s="190" t="s">
        <v>936</v>
      </c>
      <c r="B266" s="190" t="s">
        <v>938</v>
      </c>
      <c r="C266" s="60">
        <v>0.66726717927169021</v>
      </c>
      <c r="D266" s="60">
        <v>1.2455092433818407E-2</v>
      </c>
      <c r="E266" s="61">
        <v>0.66700000000000004</v>
      </c>
      <c r="F266" s="62">
        <v>116792</v>
      </c>
      <c r="G266" s="79">
        <v>0</v>
      </c>
      <c r="H266" s="191">
        <v>116792</v>
      </c>
      <c r="I266" s="64"/>
      <c r="J266" s="64"/>
      <c r="K266" s="64"/>
    </row>
    <row r="267" spans="1:11" ht="15">
      <c r="A267" s="190" t="s">
        <v>1366</v>
      </c>
      <c r="B267" s="190" t="s">
        <v>1367</v>
      </c>
      <c r="C267" s="60">
        <v>0.6465892436502082</v>
      </c>
      <c r="D267" s="60">
        <v>1.0886059433121839E-2</v>
      </c>
      <c r="E267" s="61">
        <v>0.64700000000000002</v>
      </c>
      <c r="F267" s="62">
        <v>189458.42499999999</v>
      </c>
      <c r="G267" s="79">
        <v>0</v>
      </c>
      <c r="H267" s="191">
        <v>189458</v>
      </c>
      <c r="I267" s="64"/>
      <c r="J267" s="64"/>
      <c r="K267" s="64"/>
    </row>
    <row r="268" spans="1:11" ht="15">
      <c r="A268" s="190" t="s">
        <v>939</v>
      </c>
      <c r="B268" s="190" t="s">
        <v>941</v>
      </c>
      <c r="C268" s="60">
        <v>0.67628910939221398</v>
      </c>
      <c r="D268" s="60">
        <v>1.4102915053448201E-2</v>
      </c>
      <c r="E268" s="61">
        <v>0.67600000000000005</v>
      </c>
      <c r="F268" s="62">
        <v>304030.34999999998</v>
      </c>
      <c r="G268" s="79">
        <v>711.75</v>
      </c>
      <c r="H268" s="191">
        <v>304030</v>
      </c>
      <c r="I268" s="64"/>
      <c r="J268" s="64"/>
      <c r="K268" s="64"/>
    </row>
    <row r="269" spans="1:11" ht="15">
      <c r="A269" s="190" t="s">
        <v>942</v>
      </c>
      <c r="B269" s="190" t="s">
        <v>944</v>
      </c>
      <c r="C269" s="60">
        <v>0.72722111095322584</v>
      </c>
      <c r="D269" s="60">
        <v>2.1441224800609192E-2</v>
      </c>
      <c r="E269" s="61">
        <v>0.749</v>
      </c>
      <c r="F269" s="62">
        <v>0</v>
      </c>
      <c r="G269" s="79">
        <v>0</v>
      </c>
      <c r="H269" s="191">
        <v>0</v>
      </c>
      <c r="I269" s="64"/>
      <c r="J269" s="64"/>
      <c r="K269" s="64"/>
    </row>
    <row r="270" spans="1:11" ht="15">
      <c r="A270" s="190" t="s">
        <v>945</v>
      </c>
      <c r="B270" s="190" t="s">
        <v>947</v>
      </c>
      <c r="C270" s="60">
        <v>0.73644907526555348</v>
      </c>
      <c r="D270" s="60">
        <v>1.4684835448147318E-2</v>
      </c>
      <c r="E270" s="61">
        <v>0.73599999999999999</v>
      </c>
      <c r="F270" s="62">
        <v>169858</v>
      </c>
      <c r="G270" s="79">
        <v>0</v>
      </c>
      <c r="H270" s="191">
        <v>169858</v>
      </c>
      <c r="I270" s="64"/>
      <c r="J270" s="64"/>
      <c r="K270" s="64"/>
    </row>
    <row r="271" spans="1:11" ht="15">
      <c r="A271" s="190" t="s">
        <v>948</v>
      </c>
      <c r="B271" s="190" t="s">
        <v>950</v>
      </c>
      <c r="C271" s="60">
        <v>0.6921342830585091</v>
      </c>
      <c r="D271" s="60">
        <v>1.4987935556695252E-2</v>
      </c>
      <c r="E271" s="61">
        <v>0.69199999999999995</v>
      </c>
      <c r="F271" s="62">
        <v>213525</v>
      </c>
      <c r="G271" s="79">
        <v>0</v>
      </c>
      <c r="H271" s="191">
        <v>213525</v>
      </c>
      <c r="I271" s="64"/>
      <c r="J271" s="64"/>
      <c r="K271" s="64"/>
    </row>
    <row r="272" spans="1:11" ht="15">
      <c r="A272" s="190" t="s">
        <v>951</v>
      </c>
      <c r="B272" s="190" t="s">
        <v>1368</v>
      </c>
      <c r="C272" s="60">
        <v>0.71130317255976327</v>
      </c>
      <c r="D272" s="60">
        <v>2.3621862511637476E-2</v>
      </c>
      <c r="E272" s="61">
        <v>0.71099999999999997</v>
      </c>
      <c r="F272" s="62">
        <v>326103.05</v>
      </c>
      <c r="G272" s="79">
        <v>0</v>
      </c>
      <c r="H272" s="191">
        <v>326103</v>
      </c>
      <c r="I272" s="64"/>
      <c r="J272" s="64"/>
      <c r="K272" s="64"/>
    </row>
    <row r="273" spans="1:11" ht="15">
      <c r="A273" s="190" t="s">
        <v>954</v>
      </c>
      <c r="B273" s="190" t="s">
        <v>956</v>
      </c>
      <c r="C273" s="60">
        <v>0.64568922236281701</v>
      </c>
      <c r="D273" s="60">
        <v>1.2397009197736761E-2</v>
      </c>
      <c r="E273" s="61">
        <v>0.64600000000000002</v>
      </c>
      <c r="F273" s="62">
        <v>269087.84499999997</v>
      </c>
      <c r="G273" s="79">
        <v>0</v>
      </c>
      <c r="H273" s="191">
        <v>269088</v>
      </c>
      <c r="I273" s="64"/>
      <c r="J273" s="64"/>
      <c r="K273" s="64"/>
    </row>
    <row r="274" spans="1:11" ht="15">
      <c r="A274" s="190" t="s">
        <v>957</v>
      </c>
      <c r="B274" s="190" t="s">
        <v>959</v>
      </c>
      <c r="C274" s="60">
        <v>0.70887161162401591</v>
      </c>
      <c r="D274" s="60">
        <v>2.2351070566088989E-2</v>
      </c>
      <c r="E274" s="61">
        <v>0.70899999999999996</v>
      </c>
      <c r="F274" s="62">
        <v>129145.25</v>
      </c>
      <c r="G274" s="79">
        <v>0</v>
      </c>
      <c r="H274" s="191">
        <v>129145</v>
      </c>
      <c r="I274" s="64"/>
      <c r="J274" s="64"/>
      <c r="K274" s="64"/>
    </row>
    <row r="275" spans="1:11" ht="15">
      <c r="A275" s="190" t="s">
        <v>960</v>
      </c>
      <c r="B275" s="190" t="s">
        <v>962</v>
      </c>
      <c r="C275" s="60">
        <v>0.69171228272690854</v>
      </c>
      <c r="D275" s="60">
        <v>1.6077097653384349E-2</v>
      </c>
      <c r="E275" s="61">
        <v>0.69199999999999995</v>
      </c>
      <c r="F275" s="62">
        <v>145578.54999999999</v>
      </c>
      <c r="G275" s="79">
        <v>0</v>
      </c>
      <c r="H275" s="191">
        <v>145579</v>
      </c>
      <c r="I275" s="64"/>
      <c r="J275" s="64"/>
      <c r="K275" s="64"/>
    </row>
    <row r="276" spans="1:11" ht="15">
      <c r="A276" s="190" t="s">
        <v>1369</v>
      </c>
      <c r="B276" s="190" t="s">
        <v>1370</v>
      </c>
      <c r="C276" s="60">
        <v>0.67967977950792002</v>
      </c>
      <c r="D276" s="60">
        <v>1.7179273314914246E-2</v>
      </c>
      <c r="E276" s="61">
        <v>0.68</v>
      </c>
      <c r="F276" s="62">
        <v>214370.86410999999</v>
      </c>
      <c r="G276" s="79">
        <v>0</v>
      </c>
      <c r="H276" s="191">
        <v>214371</v>
      </c>
      <c r="I276" s="64"/>
      <c r="J276" s="64"/>
      <c r="K276" s="64"/>
    </row>
    <row r="277" spans="1:11" ht="15">
      <c r="A277" s="190" t="s">
        <v>963</v>
      </c>
      <c r="B277" s="190" t="s">
        <v>965</v>
      </c>
      <c r="C277" s="60">
        <v>0.65806223690519017</v>
      </c>
      <c r="D277" s="60">
        <v>1.3539802623081475E-2</v>
      </c>
      <c r="E277" s="61">
        <v>0.65800000000000003</v>
      </c>
      <c r="F277" s="62">
        <v>217930.375</v>
      </c>
      <c r="G277" s="79">
        <v>880.75</v>
      </c>
      <c r="H277" s="191">
        <v>217930</v>
      </c>
      <c r="I277" s="64"/>
      <c r="J277" s="64"/>
      <c r="K277" s="64"/>
    </row>
    <row r="278" spans="1:11" ht="15">
      <c r="A278" s="190" t="s">
        <v>966</v>
      </c>
      <c r="B278" s="190" t="s">
        <v>1371</v>
      </c>
      <c r="C278" s="60">
        <v>0.69529051556316479</v>
      </c>
      <c r="D278" s="60">
        <v>1.9120876989532527E-2</v>
      </c>
      <c r="E278" s="61">
        <v>0.69499999999999995</v>
      </c>
      <c r="F278" s="62">
        <v>290039.75</v>
      </c>
      <c r="G278" s="79">
        <v>0</v>
      </c>
      <c r="H278" s="191">
        <v>290040</v>
      </c>
      <c r="I278" s="64"/>
      <c r="J278" s="64"/>
      <c r="K278" s="64"/>
    </row>
    <row r="279" spans="1:11" ht="15">
      <c r="A279" s="190" t="s">
        <v>969</v>
      </c>
      <c r="B279" s="190" t="s">
        <v>971</v>
      </c>
      <c r="C279" s="60">
        <v>0.65349693185546109</v>
      </c>
      <c r="D279" s="60">
        <v>9.0682576918733153E-3</v>
      </c>
      <c r="E279" s="61">
        <v>0.65300000000000002</v>
      </c>
      <c r="F279" s="62">
        <v>32762.274999999998</v>
      </c>
      <c r="G279" s="79">
        <v>0</v>
      </c>
      <c r="H279" s="191">
        <v>32762</v>
      </c>
      <c r="I279" s="64"/>
      <c r="J279" s="64"/>
      <c r="K279" s="64"/>
    </row>
    <row r="280" spans="1:11" ht="15">
      <c r="A280" s="190" t="s">
        <v>972</v>
      </c>
      <c r="B280" s="190" t="s">
        <v>974</v>
      </c>
      <c r="C280" s="60">
        <v>0.69657467034673637</v>
      </c>
      <c r="D280" s="60">
        <v>2.295827350873644E-2</v>
      </c>
      <c r="E280" s="61">
        <v>0.69699999999999995</v>
      </c>
      <c r="F280" s="62">
        <v>284965.84999999998</v>
      </c>
      <c r="G280" s="79">
        <v>0</v>
      </c>
      <c r="H280" s="191">
        <v>284966</v>
      </c>
      <c r="I280" s="64"/>
      <c r="J280" s="64"/>
      <c r="K280" s="64"/>
    </row>
    <row r="281" spans="1:11" ht="15">
      <c r="A281" s="190" t="s">
        <v>975</v>
      </c>
      <c r="B281" s="190" t="s">
        <v>977</v>
      </c>
      <c r="C281" s="60">
        <v>0.69403416741011426</v>
      </c>
      <c r="D281" s="60">
        <v>1.7690191253767241E-2</v>
      </c>
      <c r="E281" s="61">
        <v>0.69399999999999995</v>
      </c>
      <c r="F281" s="62">
        <v>152333.02499999999</v>
      </c>
      <c r="G281" s="79">
        <v>0</v>
      </c>
      <c r="H281" s="191">
        <v>152333</v>
      </c>
      <c r="I281" s="64"/>
      <c r="J281" s="64"/>
      <c r="K281" s="64"/>
    </row>
    <row r="282" spans="1:11" ht="15">
      <c r="A282" s="190" t="s">
        <v>978</v>
      </c>
      <c r="B282" s="190" t="s">
        <v>980</v>
      </c>
      <c r="C282" s="60">
        <v>0.65334833336094422</v>
      </c>
      <c r="D282" s="60">
        <v>9.7008999032592545E-3</v>
      </c>
      <c r="E282" s="61">
        <v>0.65300000000000002</v>
      </c>
      <c r="F282" s="62">
        <v>150409.02499999999</v>
      </c>
      <c r="G282" s="79">
        <v>0</v>
      </c>
      <c r="H282" s="191">
        <v>150409</v>
      </c>
      <c r="I282" s="64"/>
      <c r="J282" s="64"/>
      <c r="K282" s="64"/>
    </row>
    <row r="283" spans="1:11" ht="15">
      <c r="A283" s="190" t="s">
        <v>981</v>
      </c>
      <c r="B283" s="190" t="s">
        <v>983</v>
      </c>
      <c r="C283" s="60">
        <v>0.76496077176985922</v>
      </c>
      <c r="D283" s="60">
        <v>2.8124669960219204E-2</v>
      </c>
      <c r="E283" s="61">
        <v>0.76500000000000001</v>
      </c>
      <c r="F283" s="62">
        <v>157075.75</v>
      </c>
      <c r="G283" s="79">
        <v>0</v>
      </c>
      <c r="H283" s="191">
        <v>157076</v>
      </c>
      <c r="I283" s="64"/>
      <c r="J283" s="64"/>
      <c r="K283" s="64"/>
    </row>
    <row r="284" spans="1:11" ht="15">
      <c r="A284" s="190" t="s">
        <v>984</v>
      </c>
      <c r="B284" s="190" t="s">
        <v>1372</v>
      </c>
      <c r="C284" s="60">
        <v>0.70678240292540973</v>
      </c>
      <c r="D284" s="60">
        <v>2.2319316134343764E-2</v>
      </c>
      <c r="E284" s="61">
        <v>0.70699999999999996</v>
      </c>
      <c r="F284" s="62">
        <v>242783.44999999998</v>
      </c>
      <c r="G284" s="79">
        <v>0</v>
      </c>
      <c r="H284" s="191">
        <v>242783</v>
      </c>
      <c r="I284" s="64"/>
      <c r="J284" s="64"/>
      <c r="K284" s="64"/>
    </row>
    <row r="285" spans="1:11" ht="15">
      <c r="A285" s="190" t="s">
        <v>987</v>
      </c>
      <c r="B285" s="190" t="s">
        <v>1373</v>
      </c>
      <c r="C285" s="60">
        <v>0.7058867570016667</v>
      </c>
      <c r="D285" s="60">
        <v>2.672653414869124E-2</v>
      </c>
      <c r="E285" s="61">
        <v>0.70599999999999996</v>
      </c>
      <c r="F285" s="62">
        <v>242277.75</v>
      </c>
      <c r="G285" s="79">
        <v>0</v>
      </c>
      <c r="H285" s="191">
        <v>242278</v>
      </c>
      <c r="I285" s="64"/>
      <c r="J285" s="64"/>
      <c r="K285" s="64"/>
    </row>
    <row r="286" spans="1:11" ht="15">
      <c r="A286" s="190" t="s">
        <v>990</v>
      </c>
      <c r="B286" s="190" t="s">
        <v>1374</v>
      </c>
      <c r="C286" s="60">
        <v>0.65998918426723041</v>
      </c>
      <c r="D286" s="60">
        <v>1.1362529173943165E-2</v>
      </c>
      <c r="E286" s="61">
        <v>0.66</v>
      </c>
      <c r="F286" s="62">
        <v>200028.4</v>
      </c>
      <c r="G286" s="79">
        <v>0</v>
      </c>
      <c r="H286" s="191">
        <v>200028</v>
      </c>
      <c r="I286" s="64"/>
      <c r="J286" s="64"/>
      <c r="K286" s="64"/>
    </row>
    <row r="287" spans="1:11" ht="15">
      <c r="A287" s="190" t="s">
        <v>993</v>
      </c>
      <c r="B287" s="190" t="s">
        <v>995</v>
      </c>
      <c r="C287" s="60">
        <v>0.62544332128944746</v>
      </c>
      <c r="D287" s="60">
        <v>7.9966440643665839E-3</v>
      </c>
      <c r="E287" s="61">
        <v>0.625</v>
      </c>
      <c r="F287" s="62">
        <v>90182.3</v>
      </c>
      <c r="G287" s="79">
        <v>0</v>
      </c>
      <c r="H287" s="191">
        <v>90182</v>
      </c>
      <c r="I287" s="64"/>
      <c r="J287" s="64"/>
      <c r="K287" s="64"/>
    </row>
    <row r="288" spans="1:11" ht="15">
      <c r="A288" s="190" t="s">
        <v>996</v>
      </c>
      <c r="B288" s="190" t="s">
        <v>998</v>
      </c>
      <c r="C288" s="60">
        <v>0.71941514022733377</v>
      </c>
      <c r="D288" s="60">
        <v>1.8966135241777652E-2</v>
      </c>
      <c r="E288" s="61">
        <v>0.71899999999999997</v>
      </c>
      <c r="F288" s="62">
        <v>703657.82499999995</v>
      </c>
      <c r="G288" s="79">
        <v>0</v>
      </c>
      <c r="H288" s="191">
        <v>703658</v>
      </c>
      <c r="I288" s="64"/>
      <c r="J288" s="64"/>
      <c r="K288" s="64"/>
    </row>
    <row r="289" spans="1:11" ht="15">
      <c r="A289" s="190" t="s">
        <v>999</v>
      </c>
      <c r="B289" s="190" t="s">
        <v>1001</v>
      </c>
      <c r="C289" s="60">
        <v>0.69689162162039509</v>
      </c>
      <c r="D289" s="60">
        <v>2.2488309264486882E-2</v>
      </c>
      <c r="E289" s="61">
        <v>0.69699999999999995</v>
      </c>
      <c r="F289" s="62">
        <v>509018.25</v>
      </c>
      <c r="G289" s="79">
        <v>0</v>
      </c>
      <c r="H289" s="191">
        <v>509018</v>
      </c>
      <c r="I289" s="64"/>
      <c r="J289" s="64"/>
      <c r="K289" s="64"/>
    </row>
    <row r="290" spans="1:11" ht="15">
      <c r="A290" s="190" t="s">
        <v>1002</v>
      </c>
      <c r="B290" s="190" t="s">
        <v>1004</v>
      </c>
      <c r="C290" s="60">
        <v>0.70405582153306712</v>
      </c>
      <c r="D290" s="60">
        <v>2.6059518559355094E-2</v>
      </c>
      <c r="E290" s="61">
        <v>0.70399999999999996</v>
      </c>
      <c r="F290" s="62">
        <v>279546.14999999997</v>
      </c>
      <c r="G290" s="79">
        <v>0</v>
      </c>
      <c r="H290" s="191">
        <v>279546</v>
      </c>
      <c r="I290" s="64"/>
      <c r="J290" s="64"/>
      <c r="K290" s="64"/>
    </row>
    <row r="291" spans="1:11" ht="15">
      <c r="A291" s="190" t="s">
        <v>1005</v>
      </c>
      <c r="B291" s="190" t="s">
        <v>1007</v>
      </c>
      <c r="C291" s="60">
        <v>0.70670703971982785</v>
      </c>
      <c r="D291" s="60">
        <v>1.7922034602748278E-2</v>
      </c>
      <c r="E291" s="61">
        <v>0.70699999999999996</v>
      </c>
      <c r="F291" s="62">
        <v>182313.3</v>
      </c>
      <c r="G291" s="79">
        <v>0</v>
      </c>
      <c r="H291" s="191">
        <v>182313</v>
      </c>
      <c r="I291" s="64"/>
      <c r="J291" s="64"/>
      <c r="K291" s="64"/>
    </row>
    <row r="292" spans="1:11" ht="15">
      <c r="A292" s="190" t="s">
        <v>1008</v>
      </c>
      <c r="B292" s="190" t="s">
        <v>1010</v>
      </c>
      <c r="C292" s="60">
        <v>0.68772913100477095</v>
      </c>
      <c r="D292" s="60">
        <v>2.342654459638845E-2</v>
      </c>
      <c r="E292" s="61">
        <v>0.68799999999999994</v>
      </c>
      <c r="F292" s="62">
        <v>221815.75</v>
      </c>
      <c r="G292" s="79">
        <v>8307</v>
      </c>
      <c r="H292" s="191">
        <v>221816</v>
      </c>
      <c r="I292" s="64"/>
      <c r="J292" s="64"/>
      <c r="K292" s="64"/>
    </row>
    <row r="293" spans="1:11" ht="15">
      <c r="A293" s="190" t="s">
        <v>1011</v>
      </c>
      <c r="B293" s="190" t="s">
        <v>1013</v>
      </c>
      <c r="C293" s="60">
        <v>0.68211661609341079</v>
      </c>
      <c r="D293" s="60">
        <v>1.6976280640920476E-2</v>
      </c>
      <c r="E293" s="61">
        <v>0.68200000000000005</v>
      </c>
      <c r="F293" s="62">
        <v>610199.85</v>
      </c>
      <c r="G293" s="79">
        <v>432.25</v>
      </c>
      <c r="H293" s="191">
        <v>610200</v>
      </c>
      <c r="I293" s="64"/>
      <c r="J293" s="64"/>
      <c r="K293" s="64"/>
    </row>
    <row r="294" spans="1:11" ht="15">
      <c r="A294" s="190" t="s">
        <v>1014</v>
      </c>
      <c r="B294" s="190" t="s">
        <v>1016</v>
      </c>
      <c r="C294" s="60">
        <v>0.67189009930491839</v>
      </c>
      <c r="D294" s="60">
        <v>1.4142339815802868E-2</v>
      </c>
      <c r="E294" s="61">
        <v>0.67200000000000004</v>
      </c>
      <c r="F294" s="62">
        <v>332705.75</v>
      </c>
      <c r="G294" s="79">
        <v>1023.75</v>
      </c>
      <c r="H294" s="191">
        <v>332706</v>
      </c>
      <c r="I294" s="64"/>
      <c r="J294" s="64"/>
      <c r="K294" s="64"/>
    </row>
    <row r="295" spans="1:11" ht="15">
      <c r="A295" s="190" t="s">
        <v>1017</v>
      </c>
      <c r="B295" s="190" t="s">
        <v>1019</v>
      </c>
      <c r="C295" s="60">
        <v>0.76942956223291337</v>
      </c>
      <c r="D295" s="60">
        <v>0</v>
      </c>
      <c r="E295" s="61">
        <v>0.76900000000000002</v>
      </c>
      <c r="F295" s="62">
        <v>252326.75</v>
      </c>
      <c r="G295" s="79">
        <v>0</v>
      </c>
      <c r="H295" s="191">
        <v>252327</v>
      </c>
      <c r="I295" s="64"/>
      <c r="J295" s="64"/>
      <c r="K295" s="64"/>
    </row>
    <row r="296" spans="1:11" ht="15">
      <c r="A296" s="190" t="s">
        <v>1020</v>
      </c>
      <c r="B296" s="190" t="s">
        <v>1022</v>
      </c>
      <c r="C296" s="60">
        <v>0.76120188685328194</v>
      </c>
      <c r="D296" s="60">
        <v>2.2148016916571339E-2</v>
      </c>
      <c r="E296" s="61">
        <v>0.76100000000000001</v>
      </c>
      <c r="F296" s="62">
        <v>465838.75</v>
      </c>
      <c r="G296" s="79">
        <v>17307.55</v>
      </c>
      <c r="H296" s="191">
        <v>465839</v>
      </c>
      <c r="I296" s="64"/>
      <c r="J296" s="64"/>
      <c r="K296" s="64"/>
    </row>
    <row r="297" spans="1:11" ht="15">
      <c r="A297" s="190" t="s">
        <v>1023</v>
      </c>
      <c r="B297" s="190" t="s">
        <v>1375</v>
      </c>
      <c r="C297" s="60">
        <v>0.69491021635993133</v>
      </c>
      <c r="D297" s="60">
        <v>2.3047423215024315E-2</v>
      </c>
      <c r="E297" s="61">
        <v>0.69499999999999995</v>
      </c>
      <c r="F297" s="62">
        <v>399335.94999999995</v>
      </c>
      <c r="G297" s="79">
        <v>3581.5</v>
      </c>
      <c r="H297" s="191">
        <v>399336</v>
      </c>
      <c r="I297" s="64"/>
      <c r="J297" s="64"/>
      <c r="K297" s="64"/>
    </row>
    <row r="298" spans="1:11" ht="15">
      <c r="A298" s="190" t="s">
        <v>1026</v>
      </c>
      <c r="B298" s="190" t="s">
        <v>1028</v>
      </c>
      <c r="C298" s="60">
        <v>0.69983834366395092</v>
      </c>
      <c r="D298" s="60">
        <v>2.3078102692361314E-2</v>
      </c>
      <c r="E298" s="61">
        <v>0.7</v>
      </c>
      <c r="F298" s="62">
        <v>312886.17099999997</v>
      </c>
      <c r="G298" s="79">
        <v>0</v>
      </c>
      <c r="H298" s="191">
        <v>312886</v>
      </c>
      <c r="I298" s="64"/>
      <c r="J298" s="64"/>
      <c r="K298" s="64"/>
    </row>
    <row r="299" spans="1:11" ht="15">
      <c r="A299" s="190" t="s">
        <v>1029</v>
      </c>
      <c r="B299" s="190" t="s">
        <v>1031</v>
      </c>
      <c r="C299" s="60">
        <v>0.7266440202542227</v>
      </c>
      <c r="D299" s="60">
        <v>2.8192917687504329E-2</v>
      </c>
      <c r="E299" s="61">
        <v>0.72699999999999998</v>
      </c>
      <c r="F299" s="62">
        <v>218796.5</v>
      </c>
      <c r="G299" s="79">
        <v>0</v>
      </c>
      <c r="H299" s="191">
        <v>218797</v>
      </c>
      <c r="I299" s="64"/>
      <c r="J299" s="64"/>
      <c r="K299" s="64"/>
    </row>
    <row r="300" spans="1:11" ht="15">
      <c r="A300" s="190" t="s">
        <v>1376</v>
      </c>
      <c r="B300" s="190" t="s">
        <v>1377</v>
      </c>
      <c r="C300" s="60">
        <v>0.63526956402167156</v>
      </c>
      <c r="D300" s="60">
        <v>1.0547698539107163E-2</v>
      </c>
      <c r="E300" s="61">
        <v>0.63500000000000001</v>
      </c>
      <c r="F300" s="62">
        <v>149271.13499999998</v>
      </c>
      <c r="G300" s="79">
        <v>1413.75</v>
      </c>
      <c r="H300" s="191">
        <v>149271</v>
      </c>
      <c r="I300" s="64"/>
      <c r="J300" s="64"/>
      <c r="K300" s="64"/>
    </row>
    <row r="301" spans="1:11" ht="15">
      <c r="A301" s="190" t="s">
        <v>1032</v>
      </c>
      <c r="B301" s="190" t="s">
        <v>1034</v>
      </c>
      <c r="C301" s="60">
        <v>0.7243204587788088</v>
      </c>
      <c r="D301" s="60">
        <v>2.3789092159180677E-2</v>
      </c>
      <c r="E301" s="61">
        <v>0.72399999999999998</v>
      </c>
      <c r="F301" s="62">
        <v>268980.39999999997</v>
      </c>
      <c r="G301" s="79">
        <v>0</v>
      </c>
      <c r="H301" s="191">
        <v>268980</v>
      </c>
      <c r="I301" s="64"/>
      <c r="J301" s="64"/>
      <c r="K301" s="64"/>
    </row>
    <row r="302" spans="1:11" ht="15">
      <c r="A302" s="190" t="s">
        <v>1035</v>
      </c>
      <c r="B302" s="190" t="s">
        <v>1037</v>
      </c>
      <c r="C302" s="60">
        <v>0.68176178071839177</v>
      </c>
      <c r="D302" s="60">
        <v>1.195293822829439E-2</v>
      </c>
      <c r="E302" s="61">
        <v>0.68200000000000005</v>
      </c>
      <c r="F302" s="62">
        <v>255271.25</v>
      </c>
      <c r="G302" s="79">
        <v>0</v>
      </c>
      <c r="H302" s="191">
        <v>255271</v>
      </c>
      <c r="I302" s="64"/>
      <c r="J302" s="64"/>
      <c r="K302" s="64"/>
    </row>
    <row r="303" spans="1:11" ht="15">
      <c r="A303" s="190" t="s">
        <v>1378</v>
      </c>
      <c r="B303" s="190" t="s">
        <v>1379</v>
      </c>
      <c r="C303" s="60">
        <v>0.67911887406272142</v>
      </c>
      <c r="D303" s="60">
        <v>1.7628361917316253E-2</v>
      </c>
      <c r="E303" s="61">
        <v>0.67900000000000005</v>
      </c>
      <c r="F303" s="62">
        <v>138267.35</v>
      </c>
      <c r="G303" s="79">
        <v>0</v>
      </c>
      <c r="H303" s="191">
        <v>138267</v>
      </c>
      <c r="I303" s="64"/>
      <c r="J303" s="64"/>
      <c r="K303" s="64"/>
    </row>
    <row r="304" spans="1:11" ht="15">
      <c r="A304" s="190" t="s">
        <v>1038</v>
      </c>
      <c r="B304" s="190" t="s">
        <v>1040</v>
      </c>
      <c r="C304" s="60">
        <v>0.72348270070053922</v>
      </c>
      <c r="D304" s="60">
        <v>2.8112446352422459E-2</v>
      </c>
      <c r="E304" s="61">
        <v>0.72299999999999998</v>
      </c>
      <c r="F304" s="62">
        <v>207173.84999999998</v>
      </c>
      <c r="G304" s="79">
        <v>0</v>
      </c>
      <c r="H304" s="191">
        <v>207174</v>
      </c>
      <c r="I304" s="64"/>
      <c r="J304" s="64"/>
      <c r="K304" s="64"/>
    </row>
    <row r="305" spans="1:11" ht="15">
      <c r="A305" s="190" t="s">
        <v>1041</v>
      </c>
      <c r="B305" s="190" t="s">
        <v>1380</v>
      </c>
      <c r="C305" s="60">
        <v>0.7254638786794213</v>
      </c>
      <c r="D305" s="60">
        <v>2.5373409185480943E-2</v>
      </c>
      <c r="E305" s="61">
        <v>0.72499999999999998</v>
      </c>
      <c r="F305" s="62">
        <v>378769.3</v>
      </c>
      <c r="G305" s="79">
        <v>0</v>
      </c>
      <c r="H305" s="191">
        <v>378769</v>
      </c>
      <c r="I305" s="64"/>
      <c r="J305" s="64"/>
      <c r="K305" s="64"/>
    </row>
    <row r="306" spans="1:11" ht="15">
      <c r="A306" s="190" t="s">
        <v>1044</v>
      </c>
      <c r="B306" s="190" t="s">
        <v>1046</v>
      </c>
      <c r="C306" s="60">
        <v>0.66818406011380538</v>
      </c>
      <c r="D306" s="60">
        <v>1.106306394072358E-2</v>
      </c>
      <c r="E306" s="61">
        <v>0.66800000000000004</v>
      </c>
      <c r="F306" s="62">
        <v>80976.349999999991</v>
      </c>
      <c r="G306" s="79">
        <v>0</v>
      </c>
      <c r="H306" s="191">
        <v>80976</v>
      </c>
      <c r="I306" s="64"/>
      <c r="J306" s="64"/>
      <c r="K306" s="64"/>
    </row>
    <row r="307" spans="1:11" ht="15">
      <c r="A307" s="190" t="s">
        <v>1381</v>
      </c>
      <c r="B307" s="190" t="s">
        <v>1382</v>
      </c>
      <c r="C307" s="60">
        <v>0.6752373194872795</v>
      </c>
      <c r="D307" s="60">
        <v>1.397550052492637E-2</v>
      </c>
      <c r="E307" s="61">
        <v>0.67500000000000004</v>
      </c>
      <c r="F307" s="62">
        <v>257645.69999999998</v>
      </c>
      <c r="G307" s="79">
        <v>0</v>
      </c>
      <c r="H307" s="191">
        <v>257646</v>
      </c>
      <c r="I307" s="64"/>
      <c r="J307" s="64"/>
      <c r="K307" s="64"/>
    </row>
    <row r="308" spans="1:11" ht="15">
      <c r="A308" s="190" t="s">
        <v>1047</v>
      </c>
      <c r="B308" s="190" t="s">
        <v>1049</v>
      </c>
      <c r="C308" s="60">
        <v>0.68321598459003963</v>
      </c>
      <c r="D308" s="60">
        <v>1.7426710775483401E-2</v>
      </c>
      <c r="E308" s="61">
        <v>0.68300000000000005</v>
      </c>
      <c r="F308" s="62">
        <v>165429.54999999999</v>
      </c>
      <c r="G308" s="79">
        <v>0</v>
      </c>
      <c r="H308" s="191">
        <v>165430</v>
      </c>
      <c r="I308" s="64"/>
      <c r="J308" s="64"/>
      <c r="K308" s="64"/>
    </row>
    <row r="309" spans="1:11" ht="15">
      <c r="A309" s="190" t="s">
        <v>1050</v>
      </c>
      <c r="B309" s="190" t="s">
        <v>1052</v>
      </c>
      <c r="C309" s="60">
        <v>0.64759849002615899</v>
      </c>
      <c r="D309" s="60">
        <v>1.3584172376153862E-2</v>
      </c>
      <c r="E309" s="61">
        <v>0.64800000000000002</v>
      </c>
      <c r="F309" s="62">
        <v>106463.5</v>
      </c>
      <c r="G309" s="79">
        <v>0</v>
      </c>
      <c r="H309" s="191">
        <v>106464</v>
      </c>
      <c r="I309" s="64"/>
      <c r="J309" s="64"/>
      <c r="K309" s="64"/>
    </row>
    <row r="310" spans="1:11" ht="15">
      <c r="A310" s="190" t="s">
        <v>1056</v>
      </c>
      <c r="B310" s="190" t="s">
        <v>1058</v>
      </c>
      <c r="C310" s="60">
        <v>0.70046944836361769</v>
      </c>
      <c r="D310" s="60">
        <v>2.2907120318150398E-2</v>
      </c>
      <c r="E310" s="61">
        <v>0.7</v>
      </c>
      <c r="F310" s="62">
        <v>253189.83299999998</v>
      </c>
      <c r="G310" s="79">
        <v>0</v>
      </c>
      <c r="H310" s="191">
        <v>253190</v>
      </c>
      <c r="I310" s="64"/>
      <c r="J310" s="64"/>
      <c r="K310" s="64"/>
    </row>
    <row r="311" spans="1:11" ht="15">
      <c r="A311" s="190" t="s">
        <v>1383</v>
      </c>
      <c r="B311" s="190" t="s">
        <v>1384</v>
      </c>
      <c r="C311" s="60">
        <v>0.64239606995766718</v>
      </c>
      <c r="D311" s="60">
        <v>9.249084429248074E-3</v>
      </c>
      <c r="E311" s="61">
        <v>0.64200000000000002</v>
      </c>
      <c r="F311" s="62">
        <v>59944.078999999998</v>
      </c>
      <c r="G311" s="79">
        <v>0</v>
      </c>
      <c r="H311" s="191">
        <v>59944</v>
      </c>
      <c r="I311" s="64"/>
      <c r="J311" s="64"/>
      <c r="K311" s="64"/>
    </row>
    <row r="312" spans="1:11" ht="15">
      <c r="A312" s="190" t="s">
        <v>1062</v>
      </c>
      <c r="B312" s="190" t="s">
        <v>1064</v>
      </c>
      <c r="C312" s="60">
        <v>0.73576527695646698</v>
      </c>
      <c r="D312" s="60">
        <v>4.5907178882730965E-2</v>
      </c>
      <c r="E312" s="61">
        <v>0.73599999999999999</v>
      </c>
      <c r="F312" s="62">
        <v>2085807.75</v>
      </c>
      <c r="G312" s="79">
        <v>0</v>
      </c>
      <c r="H312" s="191">
        <v>2085808</v>
      </c>
      <c r="I312" s="64"/>
      <c r="J312" s="64"/>
      <c r="K312" s="64"/>
    </row>
    <row r="313" spans="1:11" ht="15">
      <c r="A313" s="190" t="s">
        <v>1385</v>
      </c>
      <c r="B313" s="190" t="s">
        <v>1386</v>
      </c>
      <c r="C313" s="60">
        <v>0.66165653995056517</v>
      </c>
      <c r="D313" s="60">
        <v>1.2099848669986847E-2</v>
      </c>
      <c r="E313" s="61">
        <v>0.66200000000000003</v>
      </c>
      <c r="F313" s="62">
        <v>87033.062999999995</v>
      </c>
      <c r="G313" s="79">
        <v>0</v>
      </c>
      <c r="H313" s="191">
        <v>87033</v>
      </c>
      <c r="I313" s="64"/>
      <c r="J313" s="64"/>
      <c r="K313" s="64"/>
    </row>
    <row r="314" spans="1:11" ht="15">
      <c r="A314" s="190" t="s">
        <v>1068</v>
      </c>
      <c r="B314" s="190" t="s">
        <v>1070</v>
      </c>
      <c r="C314" s="60">
        <v>0.66512775054678064</v>
      </c>
      <c r="D314" s="60">
        <v>1.4846557493696639E-2</v>
      </c>
      <c r="E314" s="61">
        <v>0.66500000000000004</v>
      </c>
      <c r="F314" s="62">
        <v>395163.6</v>
      </c>
      <c r="G314" s="79">
        <v>0</v>
      </c>
      <c r="H314" s="191">
        <v>395164</v>
      </c>
      <c r="I314" s="64"/>
      <c r="J314" s="64"/>
      <c r="K314" s="64"/>
    </row>
    <row r="315" spans="1:11" ht="15">
      <c r="A315" s="190" t="s">
        <v>1071</v>
      </c>
      <c r="B315" s="190" t="s">
        <v>1387</v>
      </c>
      <c r="C315" s="60">
        <v>0.68544515135590223</v>
      </c>
      <c r="D315" s="60">
        <v>1.6192344008819453E-2</v>
      </c>
      <c r="E315" s="61">
        <v>0.68500000000000005</v>
      </c>
      <c r="F315" s="62">
        <v>687037.32499999995</v>
      </c>
      <c r="G315" s="79">
        <v>0</v>
      </c>
      <c r="H315" s="191">
        <v>687037</v>
      </c>
      <c r="I315" s="64"/>
      <c r="J315" s="64"/>
      <c r="K315" s="64"/>
    </row>
    <row r="316" spans="1:11" ht="15">
      <c r="A316" s="190" t="s">
        <v>1074</v>
      </c>
      <c r="B316" s="190" t="s">
        <v>1076</v>
      </c>
      <c r="C316" s="60">
        <v>0.70663541019004539</v>
      </c>
      <c r="D316" s="60">
        <v>2.5634169717422509E-2</v>
      </c>
      <c r="E316" s="61">
        <v>0.70699999999999996</v>
      </c>
      <c r="F316" s="62">
        <v>289318.89999999997</v>
      </c>
      <c r="G316" s="79">
        <v>0</v>
      </c>
      <c r="H316" s="191">
        <v>289319</v>
      </c>
      <c r="I316" s="64"/>
      <c r="J316" s="64"/>
      <c r="K316" s="64"/>
    </row>
    <row r="317" spans="1:11" ht="15">
      <c r="A317" s="190" t="s">
        <v>1077</v>
      </c>
      <c r="B317" s="190" t="s">
        <v>1388</v>
      </c>
      <c r="C317" s="60">
        <v>0.73885158636885151</v>
      </c>
      <c r="D317" s="60">
        <v>3.1083710020451995E-2</v>
      </c>
      <c r="E317" s="61">
        <v>0.73899999999999999</v>
      </c>
      <c r="F317" s="62">
        <v>369961.8</v>
      </c>
      <c r="G317" s="79">
        <v>0</v>
      </c>
      <c r="H317" s="191">
        <v>369962</v>
      </c>
      <c r="I317" s="64"/>
      <c r="J317" s="64"/>
      <c r="K317" s="64"/>
    </row>
    <row r="318" spans="1:11" ht="15">
      <c r="A318" s="190" t="s">
        <v>1080</v>
      </c>
      <c r="B318" s="190" t="s">
        <v>1082</v>
      </c>
      <c r="C318" s="60">
        <v>0.6657477335405283</v>
      </c>
      <c r="D318" s="60">
        <v>1.403361692336243E-2</v>
      </c>
      <c r="E318" s="61">
        <v>0.66600000000000004</v>
      </c>
      <c r="F318" s="62">
        <v>346626.8</v>
      </c>
      <c r="G318" s="79">
        <v>1397.5</v>
      </c>
      <c r="H318" s="191">
        <v>346627</v>
      </c>
      <c r="I318" s="64"/>
      <c r="J318" s="64"/>
      <c r="K318" s="64"/>
    </row>
    <row r="319" spans="1:11" ht="15">
      <c r="A319" s="190" t="s">
        <v>1083</v>
      </c>
      <c r="B319" s="190" t="s">
        <v>1085</v>
      </c>
      <c r="C319" s="60">
        <v>0.73801904137891161</v>
      </c>
      <c r="D319" s="60">
        <v>3.6492418117432153E-2</v>
      </c>
      <c r="E319" s="61">
        <v>0.73799999999999999</v>
      </c>
      <c r="F319" s="62">
        <v>210479.09999999998</v>
      </c>
      <c r="G319" s="79">
        <v>0</v>
      </c>
      <c r="H319" s="191">
        <v>210479</v>
      </c>
      <c r="I319" s="64"/>
      <c r="J319" s="64"/>
      <c r="K319" s="64"/>
    </row>
    <row r="320" spans="1:11" ht="15">
      <c r="A320" s="190" t="s">
        <v>1086</v>
      </c>
      <c r="B320" s="190" t="s">
        <v>1389</v>
      </c>
      <c r="C320" s="60">
        <v>0.7083162191569331</v>
      </c>
      <c r="D320" s="60">
        <v>3.0901014089139929E-2</v>
      </c>
      <c r="E320" s="61">
        <v>0.70799999999999996</v>
      </c>
      <c r="F320" s="62">
        <v>275382.25</v>
      </c>
      <c r="G320" s="79">
        <v>0</v>
      </c>
      <c r="H320" s="191">
        <v>275382</v>
      </c>
      <c r="I320" s="64"/>
      <c r="J320" s="64"/>
      <c r="K320" s="64"/>
    </row>
    <row r="321" spans="1:13" ht="15">
      <c r="A321" s="190" t="s">
        <v>1089</v>
      </c>
      <c r="B321" s="190" t="s">
        <v>1091</v>
      </c>
      <c r="C321" s="60">
        <v>0.67838087137162639</v>
      </c>
      <c r="D321" s="60">
        <v>1.4203058275502571E-2</v>
      </c>
      <c r="E321" s="61">
        <v>0.67800000000000005</v>
      </c>
      <c r="F321" s="62">
        <v>353063.75</v>
      </c>
      <c r="G321" s="79">
        <v>0</v>
      </c>
      <c r="H321" s="191">
        <v>353064</v>
      </c>
      <c r="I321" s="64"/>
      <c r="J321" s="64"/>
      <c r="K321" s="64"/>
    </row>
    <row r="322" spans="1:13" ht="15">
      <c r="A322" s="190" t="s">
        <v>1092</v>
      </c>
      <c r="B322" s="190" t="s">
        <v>1094</v>
      </c>
      <c r="C322" s="60">
        <v>0.70581785785918605</v>
      </c>
      <c r="D322" s="60">
        <v>2.1588996739325798E-2</v>
      </c>
      <c r="E322" s="61">
        <v>0.70599999999999996</v>
      </c>
      <c r="F322" s="62">
        <v>181078.94999999998</v>
      </c>
      <c r="G322" s="79">
        <v>0</v>
      </c>
      <c r="H322" s="191">
        <v>181079</v>
      </c>
      <c r="I322" s="64"/>
      <c r="J322" s="64"/>
      <c r="K322" s="64"/>
    </row>
    <row r="323" spans="1:13" ht="15">
      <c r="A323" s="190" t="s">
        <v>1095</v>
      </c>
      <c r="B323" s="190" t="s">
        <v>1097</v>
      </c>
      <c r="C323" s="60">
        <v>0.6888152018223056</v>
      </c>
      <c r="D323" s="60">
        <v>1.6213738557332644E-2</v>
      </c>
      <c r="E323" s="61">
        <v>0.68899999999999995</v>
      </c>
      <c r="F323" s="62">
        <v>151672.29999999999</v>
      </c>
      <c r="G323" s="79">
        <v>0</v>
      </c>
      <c r="H323" s="191">
        <v>151672</v>
      </c>
      <c r="I323" s="64"/>
      <c r="J323" s="64"/>
      <c r="K323" s="64"/>
    </row>
    <row r="324" spans="1:13" ht="15">
      <c r="A324" s="190" t="s">
        <v>1098</v>
      </c>
      <c r="B324" s="190" t="s">
        <v>1100</v>
      </c>
      <c r="C324" s="60">
        <v>0.66535439567957921</v>
      </c>
      <c r="D324" s="60">
        <v>1.3440627835265366E-2</v>
      </c>
      <c r="E324" s="61">
        <v>0.66500000000000004</v>
      </c>
      <c r="F324" s="62">
        <v>206879.07499999998</v>
      </c>
      <c r="G324" s="79">
        <v>0</v>
      </c>
      <c r="H324" s="191">
        <v>206879</v>
      </c>
      <c r="I324" s="64"/>
      <c r="J324" s="64"/>
      <c r="K324" s="64"/>
    </row>
    <row r="325" spans="1:13" ht="15">
      <c r="A325" s="190" t="s">
        <v>1390</v>
      </c>
      <c r="B325" s="190" t="s">
        <v>1391</v>
      </c>
      <c r="C325" s="60">
        <v>0.72102872045160626</v>
      </c>
      <c r="D325" s="60">
        <v>2.9383687556776214E-2</v>
      </c>
      <c r="E325" s="61">
        <v>0.72099999999999997</v>
      </c>
      <c r="F325" s="62">
        <v>360549.14999999997</v>
      </c>
      <c r="G325" s="79">
        <v>0</v>
      </c>
      <c r="H325" s="191">
        <v>360549</v>
      </c>
      <c r="I325" s="64"/>
      <c r="J325" s="64"/>
      <c r="K325" s="64"/>
    </row>
    <row r="326" spans="1:13" ht="15">
      <c r="A326" s="190" t="s">
        <v>1101</v>
      </c>
      <c r="B326" s="190" t="s">
        <v>1103</v>
      </c>
      <c r="C326" s="60">
        <v>0.66009228403244968</v>
      </c>
      <c r="D326" s="60">
        <v>1.2328029303518648E-2</v>
      </c>
      <c r="E326" s="61">
        <v>0.66</v>
      </c>
      <c r="F326" s="62">
        <v>151194.22500000001</v>
      </c>
      <c r="G326" s="79">
        <v>1911</v>
      </c>
      <c r="H326" s="191">
        <v>151194</v>
      </c>
      <c r="I326" s="64"/>
      <c r="J326" s="64"/>
      <c r="K326" s="64"/>
    </row>
    <row r="327" spans="1:13" ht="15">
      <c r="A327" s="190" t="s">
        <v>1104</v>
      </c>
      <c r="B327" s="190" t="s">
        <v>1106</v>
      </c>
      <c r="C327" s="60">
        <v>0.66846599004708485</v>
      </c>
      <c r="D327" s="60">
        <v>1.523221989263196E-2</v>
      </c>
      <c r="E327" s="61">
        <v>0.66800000000000004</v>
      </c>
      <c r="F327" s="62">
        <v>151978.44999999998</v>
      </c>
      <c r="G327" s="79">
        <v>0</v>
      </c>
      <c r="H327" s="191">
        <v>151978</v>
      </c>
      <c r="I327" s="64"/>
      <c r="J327" s="64"/>
      <c r="K327" s="64"/>
    </row>
    <row r="328" spans="1:13" ht="15">
      <c r="A328" s="190" t="s">
        <v>1107</v>
      </c>
      <c r="B328" s="190" t="s">
        <v>1392</v>
      </c>
      <c r="C328" s="60">
        <v>0.71664022292654517</v>
      </c>
      <c r="D328" s="60">
        <v>2.3781378085830245E-2</v>
      </c>
      <c r="E328" s="61">
        <v>0.71699999999999997</v>
      </c>
      <c r="F328" s="62">
        <v>371386.33999999997</v>
      </c>
      <c r="G328" s="79">
        <v>2184</v>
      </c>
      <c r="H328" s="191">
        <v>371386</v>
      </c>
      <c r="I328" s="64"/>
      <c r="J328" s="64"/>
      <c r="K328" s="64"/>
    </row>
    <row r="329" spans="1:13" ht="15">
      <c r="E329" s="192"/>
      <c r="H329" s="193"/>
      <c r="I329" s="64"/>
      <c r="J329" s="64"/>
      <c r="K329" s="64"/>
    </row>
    <row r="330" spans="1:13" ht="15">
      <c r="A330" s="194" t="s">
        <v>1393</v>
      </c>
      <c r="B330" s="187"/>
      <c r="C330" s="187"/>
      <c r="D330" s="187"/>
      <c r="E330" s="187"/>
      <c r="F330" s="189"/>
      <c r="G330" s="189"/>
      <c r="H330" s="187"/>
      <c r="I330" s="64"/>
      <c r="J330" s="64"/>
      <c r="K330" s="64"/>
    </row>
    <row r="331" spans="1:13" ht="15">
      <c r="A331" s="190" t="s">
        <v>240</v>
      </c>
      <c r="B331" s="190" t="s">
        <v>1394</v>
      </c>
      <c r="C331" s="60"/>
      <c r="D331" s="60"/>
      <c r="E331" s="195">
        <v>0.69599999999999995</v>
      </c>
      <c r="F331" s="62">
        <v>690784.25</v>
      </c>
      <c r="G331" s="79">
        <v>0</v>
      </c>
      <c r="H331" s="191">
        <v>690784</v>
      </c>
      <c r="I331" s="64"/>
      <c r="J331" s="64"/>
      <c r="K331" s="64"/>
    </row>
    <row r="332" spans="1:13" ht="15">
      <c r="A332" s="190" t="s">
        <v>412</v>
      </c>
      <c r="B332" s="190" t="s">
        <v>1395</v>
      </c>
      <c r="C332" s="60"/>
      <c r="D332" s="60"/>
      <c r="E332" s="195">
        <v>0.67600000000000005</v>
      </c>
      <c r="F332" s="62">
        <v>696947.30299999996</v>
      </c>
      <c r="G332" s="79">
        <v>0</v>
      </c>
      <c r="H332" s="191">
        <v>696947</v>
      </c>
      <c r="I332" s="64"/>
      <c r="J332" s="64"/>
      <c r="K332" s="64"/>
    </row>
    <row r="333" spans="1:13" ht="15">
      <c r="A333" s="190" t="s">
        <v>452</v>
      </c>
      <c r="B333" s="190" t="s">
        <v>454</v>
      </c>
      <c r="C333" s="60"/>
      <c r="D333" s="60"/>
      <c r="E333" s="195">
        <v>0.64100000000000001</v>
      </c>
      <c r="F333" s="62">
        <v>338729.55999999994</v>
      </c>
      <c r="G333" s="79">
        <v>1413.75</v>
      </c>
      <c r="H333" s="191">
        <v>338730</v>
      </c>
      <c r="I333" s="64"/>
      <c r="J333" s="64"/>
      <c r="K333" s="64"/>
    </row>
    <row r="334" spans="1:13" ht="15">
      <c r="A334" s="190" t="s">
        <v>1059</v>
      </c>
      <c r="B334" s="190" t="s">
        <v>1061</v>
      </c>
      <c r="C334" s="60"/>
      <c r="D334" s="60"/>
      <c r="E334" s="195">
        <v>0.70899999999999996</v>
      </c>
      <c r="F334" s="62">
        <v>391071.85</v>
      </c>
      <c r="G334" s="79">
        <v>0</v>
      </c>
      <c r="H334" s="191">
        <v>391072</v>
      </c>
      <c r="I334" s="64"/>
      <c r="J334" s="64"/>
      <c r="K334" s="64"/>
    </row>
    <row r="335" spans="1:13" ht="15">
      <c r="A335" s="190" t="s">
        <v>1396</v>
      </c>
      <c r="B335" s="190" t="s">
        <v>1397</v>
      </c>
      <c r="C335" s="60"/>
      <c r="D335" s="60"/>
      <c r="E335" s="195">
        <v>0.66800000000000004</v>
      </c>
      <c r="F335" s="62">
        <v>274314.94310999999</v>
      </c>
      <c r="G335" s="79">
        <v>0</v>
      </c>
      <c r="H335" s="191">
        <v>274315</v>
      </c>
      <c r="I335" s="64"/>
      <c r="J335" s="64"/>
      <c r="K335" s="64"/>
      <c r="M335" s="65"/>
    </row>
    <row r="336" spans="1:13" ht="15">
      <c r="E336" s="192"/>
      <c r="H336" s="193"/>
      <c r="I336" s="64"/>
      <c r="J336" s="64"/>
      <c r="K336" s="64"/>
    </row>
    <row r="337" spans="1:12" ht="15">
      <c r="A337" s="194" t="s">
        <v>1398</v>
      </c>
      <c r="B337" s="187"/>
      <c r="C337" s="187"/>
      <c r="D337" s="187"/>
      <c r="E337" s="187"/>
      <c r="F337" s="189"/>
      <c r="G337" s="189"/>
      <c r="H337" s="187"/>
      <c r="I337" s="64"/>
      <c r="J337" s="64"/>
      <c r="K337" s="64"/>
    </row>
    <row r="338" spans="1:12" ht="15">
      <c r="A338" s="190" t="s">
        <v>293</v>
      </c>
      <c r="B338" s="190" t="s">
        <v>295</v>
      </c>
      <c r="C338" s="60"/>
      <c r="D338" s="60"/>
      <c r="E338" s="195">
        <v>0.71599999999999997</v>
      </c>
      <c r="F338" s="62">
        <v>944636.25099999993</v>
      </c>
      <c r="G338" s="79">
        <v>6818.5</v>
      </c>
      <c r="H338" s="191">
        <v>944636</v>
      </c>
      <c r="I338" s="64"/>
      <c r="J338" s="64"/>
      <c r="K338" s="64"/>
    </row>
    <row r="339" spans="1:12">
      <c r="I339" s="64"/>
      <c r="J339" s="64"/>
      <c r="K339" s="64"/>
    </row>
    <row r="340" spans="1:12" ht="15">
      <c r="A340" s="194" t="s">
        <v>1399</v>
      </c>
      <c r="B340" s="187"/>
      <c r="C340" s="187"/>
      <c r="D340" s="187"/>
      <c r="E340" s="187"/>
      <c r="F340" s="189"/>
      <c r="G340" s="189"/>
      <c r="H340" s="187"/>
      <c r="I340" s="64"/>
      <c r="J340" s="64"/>
      <c r="K340" s="64"/>
    </row>
    <row r="341" spans="1:12" ht="15">
      <c r="A341" s="190" t="s">
        <v>1053</v>
      </c>
      <c r="B341" s="190" t="s">
        <v>1055</v>
      </c>
      <c r="C341" s="60"/>
      <c r="D341" s="60"/>
      <c r="E341" s="195">
        <v>0.68600000000000005</v>
      </c>
      <c r="F341" s="62">
        <v>630725.875</v>
      </c>
      <c r="G341" s="79">
        <v>21079.5</v>
      </c>
      <c r="H341" s="191">
        <v>630726</v>
      </c>
      <c r="I341" s="64"/>
      <c r="J341" s="64"/>
      <c r="K341" s="64"/>
    </row>
    <row r="342" spans="1:12" ht="15">
      <c r="A342" s="190" t="s">
        <v>727</v>
      </c>
      <c r="B342" s="190" t="s">
        <v>729</v>
      </c>
      <c r="C342" s="60"/>
      <c r="D342" s="60"/>
      <c r="E342" s="195">
        <v>0.67800000000000005</v>
      </c>
      <c r="F342" s="62">
        <v>378428.69999999995</v>
      </c>
      <c r="G342" s="79">
        <v>0</v>
      </c>
      <c r="H342" s="191">
        <v>378429</v>
      </c>
      <c r="I342" s="64"/>
      <c r="J342" s="64"/>
      <c r="K342" s="64"/>
    </row>
    <row r="343" spans="1:12">
      <c r="I343" s="64"/>
      <c r="J343" s="64"/>
      <c r="K343" s="64"/>
    </row>
    <row r="344" spans="1:12" ht="15">
      <c r="A344" s="194" t="s">
        <v>1400</v>
      </c>
      <c r="B344" s="187"/>
      <c r="C344" s="187"/>
      <c r="D344" s="187"/>
      <c r="E344" s="187"/>
      <c r="F344" s="189"/>
      <c r="G344" s="189"/>
      <c r="H344" s="187"/>
      <c r="I344" s="64"/>
      <c r="J344" s="64"/>
      <c r="K344" s="64"/>
    </row>
    <row r="345" spans="1:12" ht="15">
      <c r="A345" s="190" t="s">
        <v>387</v>
      </c>
      <c r="B345" s="190" t="s">
        <v>1401</v>
      </c>
      <c r="C345" s="60"/>
      <c r="D345" s="60"/>
      <c r="E345" s="195">
        <v>0.64800000000000002</v>
      </c>
      <c r="F345" s="62">
        <v>480778.35</v>
      </c>
      <c r="G345" s="79">
        <v>4910.75</v>
      </c>
      <c r="H345" s="191">
        <v>480778</v>
      </c>
      <c r="I345" s="64"/>
      <c r="J345" s="64"/>
      <c r="K345" s="64"/>
      <c r="L345" s="64"/>
    </row>
    <row r="346" spans="1:12" ht="15">
      <c r="A346" s="190" t="s">
        <v>744</v>
      </c>
      <c r="B346" s="190" t="s">
        <v>1402</v>
      </c>
      <c r="C346" s="60"/>
      <c r="D346" s="60"/>
      <c r="E346" s="195">
        <v>0.66</v>
      </c>
      <c r="F346" s="62">
        <v>1151873.9049999998</v>
      </c>
      <c r="G346" s="79">
        <v>0</v>
      </c>
      <c r="H346" s="191">
        <v>1151874</v>
      </c>
      <c r="I346" s="64"/>
      <c r="J346" s="64"/>
      <c r="K346" s="64"/>
      <c r="L346" s="64"/>
    </row>
    <row r="347" spans="1:12" ht="15">
      <c r="A347" s="190" t="s">
        <v>861</v>
      </c>
      <c r="B347" s="190" t="s">
        <v>1403</v>
      </c>
      <c r="C347" s="60"/>
      <c r="D347" s="60"/>
      <c r="E347" s="195">
        <v>0.67</v>
      </c>
      <c r="F347" s="62">
        <v>954805.01310999994</v>
      </c>
      <c r="G347" s="79">
        <v>0</v>
      </c>
      <c r="H347" s="191">
        <v>954805</v>
      </c>
      <c r="I347" s="64"/>
      <c r="J347" s="64"/>
      <c r="K347" s="64"/>
      <c r="L347" s="64"/>
    </row>
    <row r="348" spans="1:12" ht="15">
      <c r="A348" s="190" t="s">
        <v>1065</v>
      </c>
      <c r="B348" s="190" t="s">
        <v>1067</v>
      </c>
      <c r="C348" s="60"/>
      <c r="D348" s="60"/>
      <c r="E348" s="195">
        <v>0.64</v>
      </c>
      <c r="F348" s="62">
        <v>497735.22499999998</v>
      </c>
      <c r="G348" s="79">
        <v>0</v>
      </c>
      <c r="H348" s="191">
        <v>497735</v>
      </c>
      <c r="I348" s="64"/>
      <c r="J348" s="64"/>
      <c r="K348" s="64"/>
      <c r="L348" s="64"/>
    </row>
    <row r="351" spans="1:12">
      <c r="F351" s="65"/>
    </row>
  </sheetData>
  <mergeCells count="1">
    <mergeCell ref="L3:P9"/>
  </mergeCells>
  <pageMargins left="0.70866141732283472" right="0.70866141732283472" top="0.74803149606299213" bottom="0.74803149606299213" header="0.31496062992125984" footer="0.31496062992125984"/>
  <pageSetup paperSize="9" fitToHeight="0" orientation="landscape" horizontalDpi="300" verticalDpi="300" r:id="rId1"/>
  <headerFooter>
    <oddHeader>&amp;C&amp;"Calibri"&amp;10&amp;K000000 OFFICIAL-SENSITIVE&amp;1#_x000D_</oddHeader>
    <oddFooter>&amp;C_x000D_&amp;1#&amp;"Calibri"&amp;10&amp;K000000 OFFICIAL-SENSITIVE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i="http://www.w3.org/2001/XMLSchema-instance" xmlns:xsd="http://www.w3.org/2001/XMLSchema" xmlns="http://www.boldonjames.com/2008/01/sie/internal/label" sislVersion="0" policy="8270c081-d9f3-48ae-83c7-c2320a8ca25c"/>
</file>

<file path=customXml/item2.xml><?xml version="1.0" encoding="utf-8"?>
<ct:contentTypeSchema xmlns:ct="http://schemas.microsoft.com/office/2006/metadata/contentType" xmlns:ma="http://schemas.microsoft.com/office/2006/metadata/properties/metaAttributes" ct:_="" ma:_="" ma:contentTypeName="Document" ma:contentTypeID="0x010100713C99ACC31DEB4CA85155C1C4B2BED4" ma:contentTypeVersion="17" ma:contentTypeDescription="Create a new document." ma:contentTypeScope="" ma:versionID="c7987c15ba795144c4a468f6fdee5d17">
  <xsd:schema xmlns:xsd="http://www.w3.org/2001/XMLSchema" xmlns:xs="http://www.w3.org/2001/XMLSchema" xmlns:p="http://schemas.microsoft.com/office/2006/metadata/properties" xmlns:ns1="http://schemas.microsoft.com/sharepoint/v3" xmlns:ns2="39934131-7fde-4d86-ab4d-ac2a3524cd21" xmlns:ns3="94122ef2-339f-40fe-87e7-fc327ef66535" targetNamespace="http://schemas.microsoft.com/office/2006/metadata/properties" ma:root="true" ma:fieldsID="65694f43162327d9199f405ddfbe6811" ns1:_="" ns2:_="" ns3:_="">
    <xsd:import namespace="http://schemas.microsoft.com/sharepoint/v3"/>
    <xsd:import namespace="39934131-7fde-4d86-ab4d-ac2a3524cd21"/>
    <xsd:import namespace="94122ef2-339f-40fe-87e7-fc327ef6653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1:_ip_UnifiedCompliancePolicyProperties" minOccurs="0"/>
                <xsd:element ref="ns1:_ip_UnifiedCompliancePolicyUIAction" minOccurs="0"/>
                <xsd:element ref="ns2:Numb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934131-7fde-4d86-ab4d-ac2a3524cd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element name="Number" ma:index="22" nillable="true" ma:displayName="Folder Number" ma:description="Numbered folders as an alternative to sorting alphabetically." ma:format="Dropdown" ma:internalName="Number">
      <xsd:simpleType>
        <xsd:union memberTypes="dms:Text">
          <xsd:simpleType>
            <xsd:restriction base="dms:Choice">
              <xsd:enumeration value="1"/>
              <xsd:enumeration value="2"/>
              <xsd:enumeration value="3"/>
              <xsd:enumeration value="4"/>
              <xsd:enumeration value="5"/>
              <xsd:enumeration value="6"/>
              <xsd:enumeration value="7"/>
              <xsd:enumeration value="8"/>
              <xsd:enumeration value="9"/>
              <xsd:enumeration value="10"/>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94122ef2-339f-40fe-87e7-fc327ef6653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f8f7caa-4a43-4578-b526-95b1999a86d2}" ma:internalName="TaxCatchAll" ma:showField="CatchAllData" ma:web="94122ef2-339f-40fe-87e7-fc327ef665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9934131-7fde-4d86-ab4d-ac2a3524cd21">
      <Terms xmlns="http://schemas.microsoft.com/office/infopath/2007/PartnerControls"/>
    </lcf76f155ced4ddcb4097134ff3c332f>
    <TaxCatchAll xmlns="94122ef2-339f-40fe-87e7-fc327ef66535" xsi:nil="true"/>
    <Number xmlns="39934131-7fde-4d86-ab4d-ac2a3524cd21"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88AF621-9CDA-4356-A11B-049F10CA45DC}"/>
</file>

<file path=customXml/itemProps2.xml><?xml version="1.0" encoding="utf-8"?>
<ds:datastoreItem xmlns:ds="http://schemas.openxmlformats.org/officeDocument/2006/customXml" ds:itemID="{AABB3685-FE7C-434B-B11E-0B2695B9AFDA}"/>
</file>

<file path=customXml/itemProps3.xml><?xml version="1.0" encoding="utf-8"?>
<ds:datastoreItem xmlns:ds="http://schemas.openxmlformats.org/officeDocument/2006/customXml" ds:itemID="{9434EE2E-7E82-4B31-8FB6-475F3C046B10}"/>
</file>

<file path=customXml/itemProps4.xml><?xml version="1.0" encoding="utf-8"?>
<ds:datastoreItem xmlns:ds="http://schemas.openxmlformats.org/officeDocument/2006/customXml" ds:itemID="{4460CBA8-9235-4D68-9A3F-D91541DBE85D}"/>
</file>

<file path=docMetadata/LabelInfo.xml><?xml version="1.0" encoding="utf-8"?>
<clbl:labelList xmlns:clbl="http://schemas.microsoft.com/office/2020/mipLabelMetadata">
  <clbl:label id="{247d46da-5217-4778-863d-a406d1533580}"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Department for Communities and Local Government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Brand</dc:creator>
  <cp:keywords/>
  <dc:description/>
  <cp:lastModifiedBy>Jade Berry</cp:lastModifiedBy>
  <cp:revision/>
  <dcterms:created xsi:type="dcterms:W3CDTF">2018-11-23T11:08:41Z</dcterms:created>
  <dcterms:modified xsi:type="dcterms:W3CDTF">2026-04-08T14:50:20Z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1079d609-b7ca-48d8-b996-53ef04c5338e</vt:lpwstr>
  </property>
  <property fmtid="{D5CDD505-2E9C-101B-9397-08002B2CF9AE}" pid="3" name="bjSaver">
    <vt:lpwstr>x83X+1/811XqcBvxUzZI2s9tCYeE/WZu</vt:lpwstr>
  </property>
  <property fmtid="{D5CDD505-2E9C-101B-9397-08002B2CF9AE}" pid="4" name="bjDocumentSecurityLabel">
    <vt:lpwstr>No Marking</vt:lpwstr>
  </property>
  <property fmtid="{D5CDD505-2E9C-101B-9397-08002B2CF9AE}" pid="5" name="ContentTypeId">
    <vt:lpwstr>0x010100713C99ACC31DEB4CA85155C1C4B2BED4</vt:lpwstr>
  </property>
  <property fmtid="{D5CDD505-2E9C-101B-9397-08002B2CF9AE}" pid="6" name="AuthorIds_UIVersion_2560">
    <vt:lpwstr>124</vt:lpwstr>
  </property>
  <property fmtid="{D5CDD505-2E9C-101B-9397-08002B2CF9AE}" pid="7" name="AuthorIds_UIVersion_2048">
    <vt:lpwstr>4213</vt:lpwstr>
  </property>
  <property fmtid="{D5CDD505-2E9C-101B-9397-08002B2CF9AE}" pid="8" name="AuthorIds_UIVersion_1536">
    <vt:lpwstr>124</vt:lpwstr>
  </property>
  <property fmtid="{D5CDD505-2E9C-101B-9397-08002B2CF9AE}" pid="9" name="MediaServiceImageTags">
    <vt:lpwstr/>
  </property>
  <property fmtid="{D5CDD505-2E9C-101B-9397-08002B2CF9AE}" pid="10" name="xd_ProgID">
    <vt:lpwstr/>
  </property>
  <property fmtid="{D5CDD505-2E9C-101B-9397-08002B2CF9AE}" pid="11" name="ComplianceAssetId">
    <vt:lpwstr/>
  </property>
  <property fmtid="{D5CDD505-2E9C-101B-9397-08002B2CF9AE}" pid="12" name="TemplateUrl">
    <vt:lpwstr/>
  </property>
  <property fmtid="{D5CDD505-2E9C-101B-9397-08002B2CF9AE}" pid="13" name="_ExtendedDescription">
    <vt:lpwstr/>
  </property>
  <property fmtid="{D5CDD505-2E9C-101B-9397-08002B2CF9AE}" pid="14" name="TriggerFlowInfo">
    <vt:lpwstr/>
  </property>
  <property fmtid="{D5CDD505-2E9C-101B-9397-08002B2CF9AE}" pid="15" name="Link">
    <vt:lpwstr>, </vt:lpwstr>
  </property>
  <property fmtid="{D5CDD505-2E9C-101B-9397-08002B2CF9AE}" pid="16" name="xd_Signature">
    <vt:bool>false</vt:bool>
  </property>
</Properties>
</file>