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0040E47B-C5D5-41F3-9BF4-47B70AE2770E}"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89" i="1" l="1"/>
  <c r="M389" i="1"/>
  <c r="L389" i="1"/>
  <c r="K389" i="1"/>
  <c r="J389" i="1"/>
  <c r="I389" i="1"/>
  <c r="H389" i="1"/>
  <c r="G389" i="1"/>
  <c r="F389" i="1"/>
  <c r="E389" i="1"/>
  <c r="D389" i="1"/>
  <c r="C389" i="1"/>
  <c r="C377" i="1"/>
  <c r="M130" i="10"/>
  <c r="L130" i="10"/>
  <c r="K130" i="10"/>
  <c r="J130" i="10"/>
  <c r="I130" i="10"/>
  <c r="H130" i="10"/>
  <c r="G130" i="10"/>
  <c r="F130" i="10"/>
  <c r="E130" i="10"/>
  <c r="D130" i="10"/>
  <c r="C130" i="10"/>
  <c r="B130" i="10"/>
  <c r="M129" i="10"/>
  <c r="L129" i="10"/>
  <c r="K129" i="10"/>
  <c r="J129" i="10"/>
  <c r="I129" i="10"/>
  <c r="H129" i="10"/>
  <c r="G129" i="10"/>
  <c r="F129" i="10"/>
  <c r="E129" i="10"/>
  <c r="D129" i="10"/>
  <c r="C129" i="10"/>
  <c r="B129" i="10"/>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D36" i="11" l="1"/>
  <c r="C36" i="11"/>
  <c r="B36" i="11"/>
  <c r="M36" i="11"/>
  <c r="K36" i="11"/>
  <c r="H36" i="11"/>
  <c r="L36" i="11"/>
  <c r="J36" i="11"/>
  <c r="I36" i="11"/>
  <c r="G36" i="11"/>
  <c r="F36" i="11"/>
  <c r="E36" i="11"/>
  <c r="C378" i="1"/>
  <c r="C379" i="1" s="1"/>
  <c r="C380" i="1" s="1"/>
  <c r="C381" i="1" s="1"/>
  <c r="C382" i="1" s="1"/>
  <c r="C383" i="1" s="1"/>
  <c r="C384" i="1" s="1"/>
  <c r="C385" i="1" s="1"/>
  <c r="C386" i="1" s="1"/>
  <c r="C387" i="1" s="1"/>
  <c r="C388" i="1" s="1"/>
  <c r="D377" i="1"/>
  <c r="D378" i="1" s="1"/>
  <c r="D379" i="1" s="1"/>
  <c r="D380" i="1" s="1"/>
  <c r="D381" i="1" s="1"/>
  <c r="D382" i="1" s="1"/>
  <c r="D383" i="1" s="1"/>
  <c r="D384" i="1" s="1"/>
  <c r="D385" i="1" s="1"/>
  <c r="D386" i="1" s="1"/>
  <c r="D387" i="1" s="1"/>
  <c r="D388" i="1" s="1"/>
  <c r="E377" i="1"/>
  <c r="E378" i="1" s="1"/>
  <c r="E379" i="1" s="1"/>
  <c r="E380" i="1" s="1"/>
  <c r="E381" i="1" s="1"/>
  <c r="E382" i="1" s="1"/>
  <c r="E383" i="1" s="1"/>
  <c r="E384" i="1" s="1"/>
  <c r="E385" i="1" s="1"/>
  <c r="E386" i="1" s="1"/>
  <c r="E387" i="1" s="1"/>
  <c r="E388" i="1" s="1"/>
  <c r="F377" i="1"/>
  <c r="F378" i="1" s="1"/>
  <c r="F379" i="1" s="1"/>
  <c r="F380" i="1" s="1"/>
  <c r="F381" i="1" s="1"/>
  <c r="F382" i="1" s="1"/>
  <c r="F383" i="1" s="1"/>
  <c r="F384" i="1" s="1"/>
  <c r="F385" i="1" s="1"/>
  <c r="F386" i="1" s="1"/>
  <c r="F387" i="1" s="1"/>
  <c r="F388" i="1" s="1"/>
  <c r="G377" i="1"/>
  <c r="G378" i="1" s="1"/>
  <c r="G379" i="1" s="1"/>
  <c r="G380" i="1" s="1"/>
  <c r="G381" i="1" s="1"/>
  <c r="G382" i="1" s="1"/>
  <c r="G383" i="1" s="1"/>
  <c r="G384" i="1" s="1"/>
  <c r="G385" i="1" s="1"/>
  <c r="G386" i="1" s="1"/>
  <c r="G387" i="1" s="1"/>
  <c r="G388" i="1" s="1"/>
  <c r="H377" i="1"/>
  <c r="H378" i="1" s="1"/>
  <c r="H379" i="1" s="1"/>
  <c r="H380" i="1" s="1"/>
  <c r="H381" i="1" s="1"/>
  <c r="H382" i="1" s="1"/>
  <c r="H383" i="1" s="1"/>
  <c r="H384" i="1" s="1"/>
  <c r="H385" i="1" s="1"/>
  <c r="H386" i="1" s="1"/>
  <c r="H387" i="1" s="1"/>
  <c r="H388" i="1" s="1"/>
  <c r="I377" i="1"/>
  <c r="I378" i="1" s="1"/>
  <c r="I379" i="1" s="1"/>
  <c r="I380" i="1" s="1"/>
  <c r="I381" i="1" s="1"/>
  <c r="I382" i="1" s="1"/>
  <c r="I383" i="1" s="1"/>
  <c r="I384" i="1" s="1"/>
  <c r="I385" i="1" s="1"/>
  <c r="I386" i="1" s="1"/>
  <c r="I387" i="1" s="1"/>
  <c r="I388" i="1" s="1"/>
  <c r="J377" i="1"/>
  <c r="J378" i="1" s="1"/>
  <c r="J379" i="1" s="1"/>
  <c r="J380" i="1" s="1"/>
  <c r="J381" i="1" s="1"/>
  <c r="J382" i="1" s="1"/>
  <c r="J383" i="1" s="1"/>
  <c r="J384" i="1" s="1"/>
  <c r="J385" i="1" s="1"/>
  <c r="J386" i="1" s="1"/>
  <c r="J387" i="1" s="1"/>
  <c r="J388" i="1" s="1"/>
  <c r="K377" i="1"/>
  <c r="K378" i="1" s="1"/>
  <c r="K379" i="1" s="1"/>
  <c r="K380" i="1" s="1"/>
  <c r="K381" i="1" s="1"/>
  <c r="K382" i="1" s="1"/>
  <c r="K383" i="1" s="1"/>
  <c r="K384" i="1" s="1"/>
  <c r="K385" i="1" s="1"/>
  <c r="K386" i="1" s="1"/>
  <c r="K387" i="1" s="1"/>
  <c r="K388" i="1" s="1"/>
  <c r="L377" i="1"/>
  <c r="L378" i="1" s="1"/>
  <c r="L379" i="1" s="1"/>
  <c r="L380" i="1" s="1"/>
  <c r="L381" i="1" s="1"/>
  <c r="L382" i="1" s="1"/>
  <c r="L383" i="1" s="1"/>
  <c r="L384" i="1" s="1"/>
  <c r="L385" i="1" s="1"/>
  <c r="L386" i="1" s="1"/>
  <c r="L387" i="1" s="1"/>
  <c r="L388" i="1" s="1"/>
  <c r="M377" i="1"/>
  <c r="M378" i="1" s="1"/>
  <c r="M379" i="1" s="1"/>
  <c r="M380" i="1" s="1"/>
  <c r="M381" i="1" s="1"/>
  <c r="M382" i="1" s="1"/>
  <c r="M383" i="1" s="1"/>
  <c r="M384" i="1" s="1"/>
  <c r="M385" i="1" s="1"/>
  <c r="M386" i="1" s="1"/>
  <c r="M387" i="1" s="1"/>
  <c r="M388" i="1" s="1"/>
  <c r="N377" i="1"/>
  <c r="N378" i="1" s="1"/>
  <c r="N379" i="1" s="1"/>
  <c r="N380" i="1" s="1"/>
  <c r="N381" i="1" s="1"/>
  <c r="N382" i="1" s="1"/>
  <c r="N383" i="1" s="1"/>
  <c r="N384" i="1" s="1"/>
  <c r="N385" i="1" s="1"/>
  <c r="N386" i="1" s="1"/>
  <c r="N387" i="1" s="1"/>
  <c r="N388"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K366" i="1" s="1"/>
  <c r="K367" i="1" s="1"/>
  <c r="K368" i="1" s="1"/>
  <c r="K369" i="1" s="1"/>
  <c r="K370" i="1" s="1"/>
  <c r="K371" i="1" s="1"/>
  <c r="K372" i="1" s="1"/>
  <c r="K373" i="1" s="1"/>
  <c r="K374" i="1" s="1"/>
  <c r="K375" i="1" s="1"/>
  <c r="K376" i="1" s="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Q8" i="1"/>
  <c r="A378" i="1" l="1"/>
  <c r="A379" i="1" s="1"/>
  <c r="A380" i="1" s="1"/>
  <c r="A381" i="1" s="1"/>
  <c r="A382" i="1" s="1"/>
  <c r="A383" i="1" s="1"/>
  <c r="A384" i="1" s="1"/>
  <c r="A385" i="1" l="1"/>
  <c r="A386" i="1" s="1"/>
  <c r="A387" i="1" s="1"/>
  <c r="A388" i="1" s="1"/>
  <c r="C126" i="10"/>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M35" i="11" l="1"/>
  <c r="H35" i="11"/>
  <c r="B35" i="11"/>
  <c r="L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L14" i="12"/>
  <c r="F14" i="12"/>
  <c r="B14" i="12"/>
  <c r="J14" i="12"/>
  <c r="C14" i="12"/>
  <c r="A14" i="12"/>
  <c r="K14" i="12"/>
  <c r="G14" i="12"/>
  <c r="M14" i="12"/>
  <c r="H14" i="12"/>
  <c r="I14" i="12"/>
  <c r="D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G15" i="12"/>
  <c r="D15" i="12"/>
  <c r="B18" i="12"/>
  <c r="K15" i="12"/>
  <c r="E15" i="12"/>
  <c r="D18" i="12"/>
  <c r="K18" i="12"/>
  <c r="F15" i="12"/>
  <c r="C15" i="12"/>
  <c r="C18" i="12"/>
  <c r="M18" i="12"/>
  <c r="L18" i="12"/>
  <c r="G18" i="12"/>
  <c r="A18" i="12"/>
  <c r="A5" i="12"/>
  <c r="I18" i="12"/>
  <c r="B15" i="12"/>
  <c r="H15" i="12"/>
  <c r="J15" i="12"/>
  <c r="I15" i="12"/>
  <c r="F18" i="12"/>
  <c r="A15" i="12"/>
  <c r="H18" i="12"/>
  <c r="M15" i="12"/>
  <c r="E18" i="12"/>
  <c r="J18" i="12"/>
  <c r="A11" i="12"/>
  <c r="L15"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B19" i="12"/>
  <c r="B16" i="12"/>
  <c r="K16" i="12"/>
  <c r="J16" i="12"/>
  <c r="E19" i="12"/>
  <c r="H19" i="12"/>
  <c r="I19" i="12"/>
  <c r="L19" i="12"/>
  <c r="D16" i="12"/>
  <c r="M19" i="12"/>
  <c r="C16" i="12"/>
  <c r="C19" i="12"/>
  <c r="F16" i="12"/>
  <c r="D19" i="12"/>
  <c r="A6" i="12"/>
  <c r="J19" i="12"/>
  <c r="K19" i="12"/>
  <c r="A16" i="12"/>
  <c r="F19" i="12"/>
  <c r="E16" i="12"/>
  <c r="M16" i="12"/>
  <c r="L16" i="12"/>
  <c r="A19" i="12"/>
  <c r="I16" i="12"/>
  <c r="G16" i="12"/>
  <c r="H16" i="12"/>
  <c r="G19" i="12"/>
  <c r="M17" i="12" l="1"/>
  <c r="L17" i="12"/>
  <c r="K17" i="12"/>
  <c r="J17" i="12"/>
  <c r="I17" i="12"/>
  <c r="H17" i="12"/>
  <c r="G17" i="12"/>
  <c r="F17" i="12"/>
  <c r="E17" i="12"/>
  <c r="D17" i="12"/>
  <c r="C17" i="12"/>
  <c r="B17" i="12"/>
  <c r="Z49" i="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K20" i="12"/>
  <c r="A7" i="12"/>
  <c r="F20" i="12"/>
  <c r="G20" i="12"/>
  <c r="C20" i="12"/>
  <c r="L20" i="12"/>
  <c r="D20" i="12"/>
  <c r="I20" i="12"/>
  <c r="H20" i="12"/>
  <c r="E20" i="12"/>
  <c r="B20" i="12"/>
  <c r="A20" i="12"/>
  <c r="M20" i="12"/>
  <c r="J20" i="12"/>
  <c r="J21" i="12" l="1"/>
  <c r="J22" i="12" s="1"/>
  <c r="M21" i="12"/>
  <c r="L21" i="12"/>
  <c r="K21" i="12"/>
  <c r="I21" i="12"/>
  <c r="H21" i="12"/>
  <c r="G21" i="12"/>
  <c r="F21" i="12"/>
  <c r="E21" i="12"/>
  <c r="D21" i="12"/>
  <c r="C21" i="12"/>
  <c r="B21" i="12"/>
  <c r="T12" i="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12" i="12"/>
  <c r="A8"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G9" i="12"/>
  <c r="H9" i="12"/>
  <c r="I9" i="12"/>
  <c r="A9" i="12"/>
  <c r="F9" i="12"/>
  <c r="C9" i="12"/>
  <c r="E9" i="12"/>
  <c r="D9" i="12"/>
  <c r="B9" i="12"/>
  <c r="M9" i="12"/>
  <c r="K9" i="12"/>
  <c r="J9" i="12"/>
  <c r="L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T82" i="1" a="1"/>
  <c r="U82" i="1" a="1"/>
  <c r="W82" i="1" a="1"/>
  <c r="X82" i="1" a="1"/>
  <c r="Z82" i="1" a="1"/>
  <c r="AA82" i="1" a="1"/>
  <c r="AD82" i="1" a="1"/>
  <c r="AB82" i="1" a="1"/>
  <c r="Y82" i="1" a="1"/>
  <c r="AE82" i="1" a="1"/>
  <c r="AC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U83" i="1" a="1"/>
  <c r="X91" i="1" a="1"/>
  <c r="AC83" i="1" a="1"/>
  <c r="AE83" i="1" a="1"/>
  <c r="Y83" i="1" a="1"/>
  <c r="W83" i="1" a="1"/>
  <c r="V91" i="1" a="1"/>
  <c r="AD91" i="1" a="1"/>
  <c r="AB83" i="1" a="1"/>
  <c r="U91" i="1" a="1"/>
  <c r="AD83" i="1" a="1"/>
  <c r="Z83" i="1" a="1"/>
  <c r="X83" i="1" a="1"/>
  <c r="T83" i="1" a="1"/>
  <c r="AA83" i="1" a="1"/>
  <c r="AC91" i="1" a="1"/>
  <c r="AE91" i="1" a="1"/>
  <c r="Z91" i="1" a="1"/>
  <c r="Y91" i="1" a="1"/>
  <c r="W91" i="1" a="1"/>
  <c r="T91" i="1" a="1"/>
  <c r="AB91" i="1" a="1"/>
  <c r="AA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AC92" i="1" a="1"/>
  <c r="Y92" i="1" a="1"/>
  <c r="AA92" i="1" a="1"/>
  <c r="AD92" i="1" a="1"/>
  <c r="V92" i="1" a="1"/>
  <c r="T92" i="1" a="1"/>
  <c r="AB92" i="1" a="1"/>
  <c r="Z92" i="1" a="1"/>
  <c r="AE92" i="1" a="1"/>
  <c r="W92" i="1" a="1"/>
  <c r="U92" i="1" a="1"/>
  <c r="X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W87" i="1" a="1"/>
  <c r="C5" i="12"/>
  <c r="V83" i="1" a="1"/>
  <c r="D5" i="12"/>
  <c r="B6" i="12"/>
  <c r="Y88" i="1" a="1"/>
  <c r="AD88" i="1" a="1"/>
  <c r="X88" i="1" a="1"/>
  <c r="C6" i="12"/>
  <c r="Z88" i="1" a="1"/>
  <c r="D6" i="12"/>
  <c r="AA87" i="1" a="1"/>
  <c r="AB88" i="1" a="1"/>
  <c r="E5" i="12"/>
  <c r="H5" i="12"/>
  <c r="Y87" i="1" a="1"/>
  <c r="J5" i="12"/>
  <c r="I5" i="12"/>
  <c r="H6" i="12"/>
  <c r="AE88" i="1" a="1"/>
  <c r="F6" i="12"/>
  <c r="F5" i="12"/>
  <c r="G6" i="12"/>
  <c r="L5" i="12"/>
  <c r="G5" i="12"/>
  <c r="T87" i="1" a="1"/>
  <c r="AA88" i="1" a="1"/>
  <c r="J7" i="12"/>
  <c r="I6" i="12"/>
  <c r="Z87" i="1" a="1"/>
  <c r="U88" i="1" a="1"/>
  <c r="V87" i="1" a="1"/>
  <c r="V82" i="1" a="1"/>
  <c r="M5" i="12"/>
  <c r="V88" i="1" a="1"/>
  <c r="AE87" i="1" a="1"/>
  <c r="X87" i="1" a="1"/>
  <c r="AC88" i="1" a="1"/>
  <c r="AB87" i="1" a="1"/>
  <c r="W88" i="1" a="1"/>
  <c r="AD87" i="1" a="1"/>
  <c r="U87" i="1" a="1"/>
  <c r="AC87" i="1" a="1"/>
  <c r="T88" i="1" a="1"/>
  <c r="B5" i="12"/>
  <c r="K5" i="12"/>
  <c r="V82" i="1" l="1"/>
  <c r="AB88" i="1"/>
  <c r="Y87" i="1"/>
  <c r="U88" i="1"/>
  <c r="AC88" i="1"/>
  <c r="T88" i="1"/>
  <c r="Z87" i="1"/>
  <c r="V88" i="1"/>
  <c r="AD88" i="1"/>
  <c r="X87" i="1"/>
  <c r="AA87" i="1"/>
  <c r="W88" i="1"/>
  <c r="AE88" i="1"/>
  <c r="T87" i="1"/>
  <c r="U87" i="1"/>
  <c r="AC87" i="1"/>
  <c r="Y88" i="1"/>
  <c r="X88" i="1"/>
  <c r="V83" i="1"/>
  <c r="V87" i="1"/>
  <c r="AD87" i="1"/>
  <c r="Z88" i="1"/>
  <c r="AB87" i="1"/>
  <c r="W87" i="1"/>
  <c r="AE87" i="1"/>
  <c r="AA88" i="1"/>
  <c r="E6" i="12"/>
  <c r="B7" i="12"/>
  <c r="F7" i="12"/>
  <c r="L7" i="12"/>
  <c r="K7" i="12"/>
  <c r="C7" i="12"/>
  <c r="D7" i="12"/>
  <c r="I7" i="12"/>
  <c r="K6" i="12"/>
  <c r="G7" i="12"/>
  <c r="H7" i="12"/>
  <c r="E7" i="12"/>
  <c r="L6" i="12"/>
  <c r="M7" i="12"/>
  <c r="J6" i="12"/>
  <c r="M6" i="12"/>
  <c r="F8" i="12"/>
  <c r="F10" i="12" l="1"/>
  <c r="L8" i="12"/>
  <c r="G8" i="12"/>
  <c r="B11" i="12"/>
  <c r="H11" i="12"/>
  <c r="K11" i="12"/>
  <c r="E8" i="12"/>
  <c r="K8" i="12"/>
  <c r="I8" i="12"/>
  <c r="F11" i="12"/>
  <c r="M8" i="12"/>
  <c r="H8" i="12"/>
  <c r="J11" i="12"/>
  <c r="L11" i="12"/>
  <c r="G11" i="12"/>
  <c r="D8" i="12"/>
  <c r="C8" i="12"/>
  <c r="J8" i="12"/>
  <c r="I11" i="12"/>
  <c r="M11" i="12"/>
  <c r="D11" i="12"/>
  <c r="C11" i="12"/>
  <c r="B8" i="12"/>
  <c r="E11" i="12"/>
  <c r="I22" i="12" l="1"/>
  <c r="B22" i="12"/>
  <c r="B10" i="12"/>
  <c r="C10" i="12"/>
  <c r="D10" i="12"/>
  <c r="H10" i="12"/>
  <c r="I10" i="12"/>
  <c r="J10" i="12"/>
  <c r="M10" i="12"/>
  <c r="G10" i="12"/>
  <c r="L10" i="12"/>
  <c r="E10" i="12"/>
  <c r="K10" i="12"/>
  <c r="D22" i="12"/>
  <c r="H22" i="12"/>
  <c r="F22" i="12"/>
  <c r="L22" i="12"/>
  <c r="K22" i="12"/>
  <c r="G22" i="12"/>
  <c r="E22" i="12"/>
  <c r="M22" i="12"/>
  <c r="B12" i="12"/>
  <c r="C12" i="12"/>
  <c r="J12" i="12"/>
  <c r="L12" i="12"/>
  <c r="G12" i="12"/>
  <c r="F12" i="12"/>
  <c r="H12" i="12"/>
  <c r="E12" i="12"/>
  <c r="K12" i="12"/>
  <c r="I12" i="12"/>
  <c r="D12" i="12"/>
  <c r="M12" i="12"/>
  <c r="M13" i="12" l="1"/>
  <c r="B13" i="12"/>
  <c r="H13" i="12"/>
  <c r="K13" i="12"/>
  <c r="F13" i="12"/>
  <c r="E13" i="12"/>
  <c r="I13" i="12"/>
  <c r="D13" i="12"/>
  <c r="G13" i="12"/>
  <c r="J13" i="12"/>
  <c r="L13" i="12"/>
</calcChain>
</file>

<file path=xl/sharedStrings.xml><?xml version="1.0" encoding="utf-8"?>
<sst xmlns="http://schemas.openxmlformats.org/spreadsheetml/2006/main" count="2105" uniqueCount="758">
  <si>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</si>
  <si>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</si>
  <si>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</si>
  <si>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</si>
  <si>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</si>
  <si>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</si>
  <si>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</si>
  <si>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</si>
  <si>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</si>
  <si>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</si>
  <si>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</si>
  <si>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</si>
  <si>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</si>
  <si>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</si>
  <si>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</si>
  <si>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</si>
  <si>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</si>
  <si>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</si>
  <si>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</si>
  <si>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</si>
  <si>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</si>
  <si>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</si>
  <si>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</si>
  <si>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</si>
  <si>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</si>
  <si>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</si>
  <si>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</si>
  <si>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</si>
  <si>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</si>
  <si>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</si>
  <si>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</si>
  <si>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</si>
  <si>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</si>
  <si>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</si>
  <si>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</si>
  <si>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</si>
  <si>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</si>
  <si>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</si>
  <si>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</si>
  <si>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</si>
  <si>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</si>
  <si>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</si>
  <si>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</si>
  <si>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</si>
  <si>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</si>
  <si>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</si>
  <si>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</si>
  <si>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</si>
  <si>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</si>
  <si>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</si>
  <si>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</si>
  <si>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</si>
  <si>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</si>
  <si>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</si>
  <si>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</si>
  <si>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</si>
  <si>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</si>
  <si>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</si>
  <si>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</si>
  <si>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</si>
  <si>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</si>
  <si>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</si>
  <si>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</si>
  <si>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</si>
  <si>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</si>
  <si>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</si>
  <si>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</si>
  <si>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</si>
  <si>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</si>
  <si>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</si>
  <si>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</si>
  <si>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</si>
  <si>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</si>
  <si>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</si>
  <si>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</si>
  <si>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</si>
  <si>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</si>
  <si>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</si>
  <si>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</si>
  <si>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</si>
  <si>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</si>
  <si>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</si>
  <si>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</si>
  <si>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</si>
  <si>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</si>
  <si>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</si>
  <si>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</si>
  <si>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</si>
  <si>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</si>
  <si>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</si>
  <si>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</si>
  <si>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</si>
  <si>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</si>
  <si>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</si>
  <si>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</si>
  <si>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</si>
  <si>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</si>
  <si>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</si>
  <si>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</si>
  <si>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</si>
  <si>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</si>
  <si>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</si>
  <si>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</si>
  <si>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</si>
  <si>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</si>
  <si>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</si>
  <si>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</si>
  <si>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</si>
  <si>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</si>
  <si>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</si>
  <si>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</si>
  <si>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</si>
  <si>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</si>
  <si>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</si>
  <si>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</si>
  <si>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</si>
  <si>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</si>
  <si>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</si>
  <si>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</si>
  <si>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</si>
  <si>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</si>
  <si>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</si>
  <si>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</si>
  <si>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</si>
  <si>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</si>
  <si>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</si>
  <si>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</si>
  <si>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</si>
  <si>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</si>
  <si>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</si>
  <si>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</si>
  <si>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</si>
  <si>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</si>
  <si>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</si>
  <si>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</si>
  <si>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</si>
  <si>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</si>
  <si>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</si>
  <si>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</si>
  <si>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</si>
  <si>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</si>
  <si>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</si>
  <si>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</si>
  <si>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</si>
  <si>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</si>
  <si>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</si>
  <si>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</si>
  <si>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</si>
  <si>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</si>
  <si>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</si>
  <si>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</si>
  <si>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</si>
  <si>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</si>
  <si>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</si>
  <si>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</si>
  <si>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</si>
  <si>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</si>
  <si>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</si>
  <si>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</si>
  <si>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</si>
  <si>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</si>
  <si>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</si>
  <si>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</si>
  <si>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</si>
  <si>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</si>
  <si>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</si>
  <si>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</si>
  <si>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</si>
  <si>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</si>
  <si>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</si>
  <si>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</si>
  <si>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</si>
  <si>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</si>
  <si>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</si>
  <si>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</si>
  <si>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</si>
  <si>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</si>
  <si>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</si>
  <si>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</si>
  <si>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</si>
  <si>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</si>
  <si>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</si>
  <si>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</si>
  <si>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</si>
  <si>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</si>
  <si>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</si>
  <si>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</si>
  <si>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</si>
  <si>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</si>
  <si>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</si>
  <si>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</si>
  <si>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</si>
  <si>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</si>
  <si>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</si>
  <si>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</si>
  <si>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</si>
  <si>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</si>
  <si>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</si>
  <si>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</si>
  <si>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</si>
  <si>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</si>
  <si>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</si>
  <si>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</si>
  <si>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</si>
  <si>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</si>
  <si>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</si>
  <si>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</si>
  <si>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</si>
  <si>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</si>
  <si>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</si>
  <si>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</si>
  <si>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</si>
  <si>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</si>
  <si>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</si>
  <si>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</si>
  <si>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</si>
  <si>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</si>
  <si>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</si>
  <si>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</si>
  <si>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</si>
  <si>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</si>
  <si>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</si>
  <si>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</si>
  <si>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</si>
  <si>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</si>
  <si>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</si>
  <si>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</si>
  <si>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</si>
  <si>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</si>
  <si>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</si>
  <si>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</si>
  <si>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</si>
  <si>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</si>
  <si>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</si>
  <si>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</si>
  <si>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</si>
  <si>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</si>
  <si>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</si>
  <si>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</si>
  <si>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</si>
  <si>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</si>
  <si>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</si>
  <si>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</si>
  <si>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</si>
  <si>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</si>
  <si>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</si>
  <si>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</si>
  <si>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</si>
  <si>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</si>
  <si>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</si>
  <si>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</si>
  <si>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</si>
  <si>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</si>
  <si>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</si>
  <si>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</si>
  <si>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</si>
  <si>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</si>
  <si>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</si>
  <si>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</si>
  <si>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</si>
  <si>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</si>
  <si>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</si>
  <si>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</si>
  <si>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</si>
  <si>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</si>
  <si>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</si>
  <si>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</si>
  <si>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</si>
  <si>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</si>
  <si>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</si>
  <si>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</si>
  <si>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</si>
  <si>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</si>
  <si>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</si>
  <si>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</si>
  <si>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</si>
  <si>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</si>
  <si>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</si>
  <si>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</si>
  <si>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</si>
  <si>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</si>
  <si>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</si>
  <si>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</si>
  <si>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</si>
  <si>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</si>
  <si>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</si>
  <si>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</si>
  <si>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</si>
  <si>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</si>
  <si>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</si>
  <si>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</si>
  <si>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</si>
  <si>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</si>
  <si>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</si>
  <si>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</si>
  <si>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</si>
  <si>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</si>
  <si>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</si>
  <si>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</si>
  <si>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</si>
  <si>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</si>
  <si>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</si>
  <si>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</si>
  <si>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</si>
  <si>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</si>
  <si>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</si>
  <si>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</si>
  <si>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</si>
  <si>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</si>
  <si>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</si>
  <si>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</si>
  <si>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</si>
  <si>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</si>
  <si>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</si>
  <si>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</si>
  <si>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</si>
  <si>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</si>
  <si>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</si>
  <si>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</si>
  <si>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</si>
  <si>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</si>
  <si>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</si>
  <si>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</si>
  <si>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</si>
  <si>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</si>
  <si>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</si>
  <si>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</si>
  <si>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</si>
  <si>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</si>
  <si>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</si>
  <si>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</si>
  <si>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</si>
  <si>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</si>
  <si>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</si>
  <si>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</si>
  <si>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</si>
  <si>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</si>
  <si>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</si>
  <si>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</si>
  <si>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</si>
  <si>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</si>
  <si>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</si>
  <si>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</si>
  <si>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</si>
  <si>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</si>
  <si>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</si>
  <si>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</si>
  <si>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</si>
  <si>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</si>
  <si>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</si>
  <si>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</si>
  <si>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</si>
  <si>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</si>
  <si>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</si>
  <si>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</si>
  <si>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</si>
  <si>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</si>
  <si>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</si>
  <si>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</si>
  <si>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</si>
  <si>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</si>
  <si>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</si>
  <si>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</si>
  <si>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</si>
  <si>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</si>
  <si>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</si>
  <si>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</si>
  <si>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</si>
  <si>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</si>
  <si>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</si>
  <si>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</si>
  <si>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</si>
  <si>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</si>
  <si>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</si>
  <si>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</si>
  <si>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</si>
  <si>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</si>
  <si>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</si>
  <si>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</si>
  <si>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</si>
  <si>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</si>
  <si>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</si>
  <si>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</si>
  <si>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</si>
  <si>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</si>
  <si>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</si>
  <si>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</si>
  <si>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</si>
  <si>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</si>
  <si>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</si>
  <si>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</si>
  <si>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</si>
  <si>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</si>
  <si>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</si>
  <si>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</si>
  <si>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</si>
  <si>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</si>
  <si>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</si>
  <si>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</si>
  <si>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</si>
  <si>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</si>
  <si>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</si>
  <si>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</si>
  <si>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</si>
  <si>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</si>
  <si>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</si>
  <si>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</si>
  <si>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</si>
  <si>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</si>
  <si>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</si>
  <si>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</si>
  <si>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</si>
  <si>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</si>
  <si>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</si>
  <si>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</si>
  <si>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</si>
  <si>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</si>
  <si>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</si>
  <si>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</si>
  <si>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</si>
  <si>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</si>
  <si>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</si>
  <si>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</si>
  <si>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</si>
  <si>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</si>
  <si>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</si>
  <si>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</si>
  <si>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</si>
  <si>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</si>
  <si>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</si>
  <si>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</si>
  <si>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</si>
  <si>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</si>
  <si>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</si>
  <si>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</si>
  <si>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</si>
  <si>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</si>
  <si>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</si>
  <si>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</si>
  <si>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</si>
  <si>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</si>
  <si>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</si>
  <si>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</si>
  <si>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</si>
  <si>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</si>
  <si>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</si>
  <si>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</si>
  <si>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</si>
  <si>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</si>
  <si>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</si>
  <si>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</si>
  <si>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</si>
  <si>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</si>
  <si>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</si>
  <si>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</si>
  <si>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</si>
  <si>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</si>
  <si>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</si>
  <si>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</si>
  <si>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</si>
  <si>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</si>
  <si>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</si>
  <si>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</si>
  <si>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</si>
  <si>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</si>
  <si>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</si>
  <si>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</si>
  <si>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</si>
  <si>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</si>
  <si>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</si>
  <si>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</si>
  <si>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</si>
  <si>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</si>
  <si>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</si>
  <si>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</si>
  <si>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</si>
  <si>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</si>
  <si>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</si>
  <si>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</si>
  <si>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</si>
  <si>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</si>
  <si>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</si>
  <si>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</si>
  <si>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</si>
  <si>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</si>
  <si>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</si>
  <si>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</si>
  <si>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</si>
  <si>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</si>
  <si>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</si>
  <si>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</si>
  <si>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</si>
  <si>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</si>
  <si>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</si>
  <si>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</si>
  <si>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</si>
  <si>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</si>
  <si>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</si>
  <si>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</si>
  <si>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</si>
  <si>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</si>
  <si>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</si>
  <si>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</si>
  <si>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</si>
  <si>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</si>
  <si>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</si>
  <si>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</si>
  <si>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</si>
  <si>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</si>
  <si>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</si>
  <si>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</si>
  <si>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</si>
  <si>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</si>
  <si>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</si>
  <si>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</si>
  <si>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</si>
  <si>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</si>
  <si>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</si>
  <si>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</si>
  <si>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</si>
  <si>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</si>
  <si>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</si>
  <si>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</si>
  <si>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</si>
  <si>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</si>
  <si>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</si>
  <si>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</si>
  <si>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</si>
  <si>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</si>
  <si>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</si>
  <si>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</si>
  <si>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</si>
  <si>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</si>
  <si>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</si>
  <si>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</si>
  <si>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</si>
  <si>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</si>
  <si>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</si>
  <si>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</si>
  <si>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</si>
  <si>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</si>
  <si>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</si>
  <si>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</si>
  <si>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</si>
  <si>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</si>
  <si>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</si>
  <si>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</si>
  <si>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</si>
  <si>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</si>
  <si>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</si>
  <si>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</si>
  <si>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</si>
  <si>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</si>
  <si>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</si>
  <si>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</si>
  <si>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</si>
  <si>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</si>
  <si>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</si>
  <si>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</si>
  <si>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</si>
  <si>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</si>
  <si>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</si>
  <si>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</si>
  <si>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</si>
  <si>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</si>
  <si>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</si>
  <si>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</si>
  <si>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</si>
  <si>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</si>
  <si>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</si>
  <si>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</si>
  <si>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</si>
  <si>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</si>
  <si>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</si>
  <si>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</si>
  <si>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</si>
  <si>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Table 5.3 Fuel used in electricity generation by major producers, annual data (million tonnes of oil equivalent) </t>
  </si>
  <si>
    <t xml:space="preserve">Fuel used in electricity generation by major producers, annual data (million tonnes of oil equivalent) </t>
  </si>
  <si>
    <t xml:space="preserve">Table 5.3 Fuel used in electricity generation by major producers, quarterly data (million tonnes of oil equivalent) </t>
  </si>
  <si>
    <t xml:space="preserve">Fuel used in electricity generation by major producers, quarterly data (million tonnes of oil equivalent) </t>
  </si>
  <si>
    <t xml:space="preserve">Table 5.3 Fuel used in electricity generation by major producers, monthly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</si>
  <si>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</si>
  <si>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</si>
  <si>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</si>
  <si>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</si>
  <si>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</si>
  <si>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</si>
  <si>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</si>
  <si>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</si>
  <si>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</si>
  <si>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</si>
  <si>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</si>
  <si>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</si>
  <si>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</si>
  <si>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</si>
  <si>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</si>
  <si>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</si>
  <si>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</si>
  <si>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</si>
  <si>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</si>
  <si>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</si>
  <si>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</si>
  <si>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</si>
  <si>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</si>
  <si>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</si>
  <si>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</si>
  <si>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</si>
  <si>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</si>
  <si>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</si>
  <si>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</si>
  <si>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</si>
  <si>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</si>
  <si>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</si>
  <si>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</si>
  <si>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</si>
  <si>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</si>
  <si>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</si>
  <si>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</si>
  <si>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</si>
  <si>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</si>
  <si>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</si>
  <si>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</si>
  <si>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</si>
  <si>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</si>
  <si>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</si>
  <si>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</si>
  <si>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</si>
  <si>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</si>
  <si>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</si>
  <si>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</si>
  <si>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</si>
  <si>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</si>
  <si>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</si>
  <si>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</si>
  <si>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</si>
  <si>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</si>
  <si>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</si>
  <si>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</si>
  <si>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</si>
  <si>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</si>
  <si>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</si>
  <si>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</si>
  <si>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</si>
  <si>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</si>
  <si>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</si>
  <si>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</si>
  <si>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</si>
  <si>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</si>
  <si>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</si>
  <si>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</si>
  <si>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</si>
  <si>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</si>
  <si>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</si>
  <si>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</si>
  <si>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</si>
  <si>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</si>
  <si>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</si>
  <si>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</si>
  <si>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</si>
  <si>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</si>
  <si>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</si>
  <si>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</si>
  <si>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</si>
  <si>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</si>
  <si>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</si>
  <si>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</si>
  <si>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</si>
  <si>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</si>
  <si>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</si>
  <si>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</si>
  <si>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</si>
  <si>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</si>
  <si>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</si>
  <si>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</si>
  <si>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</si>
  <si>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</si>
  <si>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</si>
  <si>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</si>
  <si>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</si>
  <si>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</si>
  <si>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</si>
  <si>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</si>
  <si>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</si>
  <si>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</si>
  <si>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</si>
  <si>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</si>
  <si>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</si>
  <si>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</si>
  <si>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</si>
  <si>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</si>
  <si>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</si>
  <si>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</si>
  <si>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</si>
  <si>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</si>
  <si>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</si>
  <si>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</si>
  <si>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</si>
  <si>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</si>
  <si>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</si>
  <si>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</si>
  <si>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</si>
  <si>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</si>
  <si>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</si>
  <si>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</si>
  <si>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</si>
  <si>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</si>
  <si>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</si>
  <si>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</si>
  <si>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</si>
  <si>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</si>
  <si>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</si>
  <si>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</si>
  <si>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</si>
  <si>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</si>
  <si>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</si>
  <si>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</si>
  <si>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</si>
  <si>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</si>
  <si>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</si>
  <si>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</si>
  <si>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</si>
  <si>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August 2025</t>
  </si>
  <si>
    <t>Quarter 2 2025</t>
  </si>
  <si>
    <t>September 2025</t>
  </si>
  <si>
    <t>October 2025</t>
  </si>
  <si>
    <t>Gas use fell, displaced by high wind supply</t>
  </si>
  <si>
    <t>In the latest year</t>
  </si>
  <si>
    <t>November 2025</t>
  </si>
  <si>
    <t>Quarter 3 2025</t>
  </si>
  <si>
    <t>Quarter 4 2025 [provisional]</t>
  </si>
  <si>
    <t>2025 [provisional]</t>
  </si>
  <si>
    <t>Fuel consumption by Major Power Producers remained low</t>
  </si>
  <si>
    <t>Fuel used by Major Power Producers fell as non-thermal generation increased</t>
  </si>
  <si>
    <t>January 2026 [provisional]</t>
  </si>
  <si>
    <t>December 2025</t>
  </si>
  <si>
    <t>January - December 2025</t>
  </si>
  <si>
    <t>January - November 2025</t>
  </si>
  <si>
    <t>January - October 2025</t>
  </si>
  <si>
    <t>January - September 2025</t>
  </si>
  <si>
    <t>January - August 2025</t>
  </si>
  <si>
    <t>January - July 2025</t>
  </si>
  <si>
    <t>January - February 2025</t>
  </si>
  <si>
    <t>January - March 2025</t>
  </si>
  <si>
    <t>January - April 2025</t>
  </si>
  <si>
    <t>January - May 2025</t>
  </si>
  <si>
    <t>January - June 2025</t>
  </si>
  <si>
    <r>
      <t xml:space="preserve">This spreadsheet contains monthly data including </t>
    </r>
    <r>
      <rPr>
        <b/>
        <sz val="12"/>
        <rFont val="Calibri"/>
        <family val="2"/>
        <scheme val="minor"/>
      </rPr>
      <t>new data for January 2026</t>
    </r>
  </si>
  <si>
    <r>
      <t>The revisions period covers</t>
    </r>
    <r>
      <rPr>
        <b/>
        <sz val="12"/>
        <rFont val="Calibri"/>
        <family val="2"/>
        <scheme val="minor"/>
      </rPr>
      <t xml:space="preserve"> January 2024 to December 2025</t>
    </r>
    <r>
      <rPr>
        <sz val="12"/>
        <rFont val="Calibri"/>
        <family val="2"/>
        <scheme val="minor"/>
      </rPr>
      <t xml:space="preserve">
Revisions are due to updates from data suppliers or the receipt of data replacing estimates unless otherwise stated.</t>
    </r>
  </si>
  <si>
    <t>Major Power Producers (MPP) consumed 35.7 Mtoe of fuel in 2025, just 0.2 per cent above the record low value in 2024. This came as non-thermal renewable technologies continued to be a substantial part of the generation mix [note 1] and total MPP electricity generation rose 1.0 per cent [note 3].</t>
  </si>
  <si>
    <t>Decreased fuel use for low-carbon generation with record low nuclear but record high renewable equivalent fuel use</t>
  </si>
  <si>
    <t>Fossil fuel use increased as gas replaced lower nuclear generation and net imports, but coal use ceased completely</t>
  </si>
  <si>
    <t>MPP fossil fuel consumption totalled 14.6 Mtoe in 2025, an increase of 4.8 per cent compared to 2024. Despite the increase, the 2025 value was the second lowest annual figure within the published time series. No coal was used in electricity generation in 2025, since the last coal plant closed in September 2024, but gas use increased 8.2 per cent in 2025, up to 14.5 Mtoe, replacing lower nuclear generation and net imports.</t>
  </si>
  <si>
    <t>Total Major Power Producers' (MPP) fuel use for electricity generation fell 3.2 per cent to 10.5 Mtoe in the three months to January 2026 compared with the same period a year ago. Although MPP generation rose by 2.3 per cent [note 3], the fuel used in generation fell due to higher output from non-thermal renewables and lower output from gas generation [note 1].</t>
  </si>
  <si>
    <t>Higher assumed fuel use for renewable technologies, but nuclear fell</t>
  </si>
  <si>
    <t>In 2025, low-carbon MPP generators consumed an equivalent fuel use of 21.1 Mtoe, a decrease of 2.8 per cent compared to 2024. Nuclear was the largest low-carbon technology in terms of fuel use, consuming an equivalent of 7.8 Mtoe, down 12 per cent on 2024 to a record low in the published time series. Renewable generators [note 1] consumed the equivalent of 13.3 Mtoe of fuel, a 3.3 per cent increase from 2024. This is a record high within the published time series. Bioenergy fuel use increased by 3.0 per cent to 5.8 Mtoe, the highest figure within the published time series. Assumed fuel use by solar generators saw the largest percentage increase, up 21 per cent to a record 0.5 Mtoe, while assumed fuel use by wind generators increased 3.1 per cent to 6.7 Mtoe.</t>
  </si>
  <si>
    <t xml:space="preserve">Renewable MPP generators consumed the equivalent of 4.3 Mtoe of fuel from November 2025 to January 2026, up 21 per cent on the same period a year earlier with increases for all renewable technologies. Assumed fuel use [note 1] by wind generators rose 30 per cent to 2.4 Mtoe, with increased capacity and higher wind speeds increasing supply [note 2][note 5]. Bioenergy fuel use increased to 1.7 Mtoe, up 11 per cent. Assumed fuel use in hydro generation increased 11 per cent to 0.1 Mtoe in line with higher rainfall in the period increasing hydro supply. Increased capacity and daily sun hours saw assumed fuel use in solar generation increase by 25 per cent, although the total amount remained small. 
In the three months to January 2026, low-carbon fuel use increased by 8.5 per cent to 6.1 Mtoe. This was driven by the increased assumed fuel use for renewable technologies as nuclear fuel use fell 12 per cent to 1.9 Mtoe. This was in line with the percentage decrease in electricity supply from nuclear [note 3], as refuelling and outages continued. </t>
  </si>
  <si>
    <t>MPP fossil fuel use in electricity generation fell 16 per cent to 4.3 Mtoe in the three months to January 2026. Almost all of the fossil fuel used was gas, which fell 16 per cent over the same time period as it was displaced by higher wind supply.</t>
  </si>
  <si>
    <r>
      <t xml:space="preserve">These data were published on </t>
    </r>
    <r>
      <rPr>
        <b/>
        <sz val="12"/>
        <color theme="1"/>
        <rFont val="Calibri"/>
        <family val="2"/>
        <scheme val="minor"/>
      </rPr>
      <t>Thursday 2nd April 2026</t>
    </r>
    <r>
      <rPr>
        <sz val="12"/>
        <color theme="1"/>
        <rFont val="Calibri"/>
        <family val="2"/>
        <scheme val="minor"/>
      </rPr>
      <t xml:space="preserve">
The next publication date is </t>
    </r>
    <r>
      <rPr>
        <b/>
        <sz val="12"/>
        <color theme="1"/>
        <rFont val="Calibri"/>
        <family val="2"/>
        <scheme val="minor"/>
      </rPr>
      <t>Thursday 30th April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</si>
</sst>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000;\-#,##0.000000"/>
    <numFmt numFmtId="179" formatCode="0.000"/>
    <numFmt numFmtId="180" formatCode="0.00000"/>
    <numFmt numFmtId="181" formatCode="#,##0.000;\-#,##0.000"/>
    <numFmt numFmtId="182" formatCode="#,##0.0000;\-#,##0.0000"/>
    <numFmt numFmtId="183" formatCode="#,##0.0;\-#,##0.0"/>
    <numFmt numFmtId="184" formatCode="#,##0.0000\ "/>
    <numFmt numFmtId="185" formatCode="#,##0.00_ ;\-#,##0.00\ "/>
    <numFmt numFmtId="186" formatCode="#,##0.0000_ ;\-#,##0.0000\ "/>
  </numFmts>
  <fonts count="51">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
      <b/>
      <sz val="12"/>
      <color theme="1"/>
      <name val="Calibri"/>
      <family val="2"/>
      <scheme val="minor"/>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9">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5" borderId="11" xfId="17" applyNumberFormat="1" applyFill="1" applyBorder="1" applyAlignment="1">
      <alignment horizontal="right" vertical="center"/>
    </xf>
    <xf numFmtId="179"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80" fontId="33" fillId="0" borderId="0" xfId="17" applyNumberFormat="1" applyFill="1">
      <alignment horizontal="left" vertical="center"/>
    </xf>
    <xf numFmtId="165" fontId="33" fillId="0" borderId="0" xfId="17" applyNumberFormat="1" applyFill="1">
      <alignment horizontal="left" vertical="center"/>
    </xf>
    <xf numFmtId="181"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6" fillId="0" borderId="0" xfId="24" applyFill="1" applyAlignment="1">
      <alignment vertical="center" wrapText="1"/>
    </xf>
    <xf numFmtId="0" fontId="0" fillId="0" borderId="0" xfId="0" applyAlignment="1" applyProtection="1">
      <alignment wrapText="1"/>
      <protection hidden="1"/>
    </xf>
    <xf numFmtId="182" fontId="33" fillId="5" borderId="10" xfId="17" applyNumberFormat="1" applyFill="1" applyBorder="1" applyAlignment="1">
      <alignment horizontal="right" vertical="center"/>
    </xf>
    <xf numFmtId="166" fontId="0" fillId="0" borderId="0" xfId="0" applyNumberFormat="1"/>
    <xf numFmtId="177" fontId="33" fillId="5" borderId="4" xfId="17" applyNumberFormat="1" applyFill="1" applyBorder="1" applyAlignment="1">
      <alignment horizontal="righ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3" fontId="33" fillId="5" borderId="10" xfId="17" applyNumberFormat="1" applyFill="1" applyBorder="1" applyAlignment="1">
      <alignment horizontal="right" vertical="center"/>
    </xf>
    <xf numFmtId="184" fontId="42" fillId="0" borderId="0" xfId="0" applyNumberFormat="1" applyFont="1"/>
    <xf numFmtId="185" fontId="42" fillId="0" borderId="0" xfId="0" applyNumberFormat="1" applyFont="1" applyAlignment="1">
      <alignment horizontal="right" vertical="center"/>
    </xf>
    <xf numFmtId="10" fontId="33" fillId="0" borderId="0" xfId="20" applyNumberFormat="1" applyFont="1" applyFill="1" applyAlignment="1">
      <alignment horizontal="right" vertical="center"/>
    </xf>
    <xf numFmtId="186" fontId="33" fillId="0" borderId="0" xfId="17" applyNumberFormat="1" applyAlignment="1">
      <alignment horizontal="right" vertical="center"/>
    </xf>
    <xf numFmtId="10" fontId="0" fillId="0" borderId="0" xfId="20" applyNumberFormat="1" applyFont="1"/>
    <xf numFmtId="0" fontId="42" fillId="0" borderId="0" xfId="17" applyFont="1" applyAlignment="1">
      <alignment vertical="center" wrapText="1"/>
    </xf>
    <xf numFmtId="0" fontId="42" fillId="0" borderId="0" xfId="17" applyFont="1">
      <alignment horizontal="left" vertical="center"/>
    </xf>
    <xf numFmtId="2" fontId="47" fillId="0" borderId="0" xfId="21" applyNumberFormat="1" applyFont="1"/>
    <xf numFmtId="2" fontId="23" fillId="0" borderId="0" xfId="25" applyNumberFormat="1" applyFont="1"/>
    <xf numFmtId="0" fontId="33" fillId="0" borderId="0" xfId="0" applyFont="1" applyAlignment="1">
      <alignment vertical="center" wrapText="1"/>
    </xf>
    <xf numFmtId="0" fontId="35" fillId="0" borderId="0" xfId="0" applyFont="1" applyAlignment="1">
      <alignment vertical="center" wrapText="1"/>
    </xf>
    <xf numFmtId="0" fontId="31" fillId="0" borderId="0" xfId="0" applyFont="1" applyAlignment="1">
      <alignment vertical="center" wrapText="1"/>
    </xf>
    <xf numFmtId="0" fontId="32" fillId="0" borderId="0" xfId="0" applyFont="1" applyAlignment="1">
      <alignment horizontal="left"/>
    </xf>
    <xf numFmtId="0" fontId="33" fillId="0" borderId="0" xfId="0" applyFont="1" applyAlignment="1">
      <alignment vertical="top" wrapText="1"/>
    </xf>
    <xf numFmtId="0" fontId="32" fillId="0" borderId="0" xfId="0" applyFont="1" applyAlignment="1">
      <alignment vertical="center" wrapText="1"/>
    </xf>
    <xf numFmtId="0" fontId="35" fillId="0" borderId="0" xfId="0" applyFont="1"/>
    <xf numFmtId="0" fontId="45" fillId="0" borderId="0" xfId="0" applyFont="1" applyAlignment="1" applyProtection="1">
      <alignment vertical="top"/>
      <protection hidden="1"/>
    </xf>
    <xf numFmtId="0" fontId="42" fillId="0" borderId="0" xfId="0" applyFont="1" applyAlignment="1" applyProtection="1">
      <alignment vertical="top" wrapText="1"/>
      <protection hidden="1"/>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6"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30"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79"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709</v>
      </c>
    </row>
    <row r="3" spans="1:5" ht="30" customHeight="1">
      <c r="A3" s="201" t="s">
        <v>85</v>
      </c>
    </row>
    <row r="4" spans="1:5" ht="31">
      <c r="A4" s="85" t="s">
        <v>757</v>
      </c>
    </row>
    <row r="5" spans="1:5" ht="30" customHeight="1">
      <c r="A5" s="201" t="s">
        <v>86</v>
      </c>
    </row>
    <row r="6" spans="1:5" ht="20.25" customHeight="1">
      <c r="A6" s="227" t="s">
        <v>746</v>
      </c>
    </row>
    <row r="7" spans="1:5" ht="30" customHeight="1">
      <c r="A7" s="201" t="s">
        <v>87</v>
      </c>
      <c r="B7" s="95"/>
    </row>
    <row r="8" spans="1:5" ht="31">
      <c r="A8" s="226" t="s">
        <v>747</v>
      </c>
    </row>
    <row r="9" spans="1:5" ht="30" customHeight="1">
      <c r="A9" s="93" t="s">
        <v>88</v>
      </c>
      <c r="C9" s="96"/>
      <c r="D9" s="96"/>
      <c r="E9" s="97"/>
    </row>
    <row r="10" spans="1:5" ht="31">
      <c r="A10" s="98" t="s">
        <v>116</v>
      </c>
      <c r="C10" s="96"/>
      <c r="D10" s="96"/>
      <c r="E10" s="97"/>
    </row>
    <row r="11" spans="1:5" ht="20.25" customHeight="1">
      <c r="A11" s="202" t="s">
        <v>648</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9" t="s">
        <v>92</v>
      </c>
      <c r="E17" s="102"/>
    </row>
    <row r="18" spans="1:257" s="81" customFormat="1" ht="20.25" customHeight="1">
      <c r="A18" s="199" t="s">
        <v>610</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2" t="s">
        <v>649</v>
      </c>
    </row>
    <row r="23" spans="1:257" ht="20.25" customHeight="1">
      <c r="A23" s="188" t="s">
        <v>607</v>
      </c>
      <c r="B23" s="100"/>
    </row>
    <row r="24" spans="1:257" ht="20.25" customHeight="1">
      <c r="A24" s="103" t="s">
        <v>95</v>
      </c>
      <c r="E24" s="118"/>
      <c r="F24" s="118"/>
      <c r="G24" s="118"/>
      <c r="H24" s="118"/>
      <c r="I24" s="118"/>
      <c r="J24" s="118"/>
      <c r="K24" s="118"/>
      <c r="L24" s="118"/>
    </row>
    <row r="25" spans="1:257" ht="20.25" customHeight="1">
      <c r="A25" s="200" t="s">
        <v>645</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577</v>
      </c>
      <c r="B10" s="90" t="s">
        <v>142</v>
      </c>
    </row>
    <row r="11" spans="1:2" ht="20.25" customHeight="1">
      <c r="A11" s="85" t="s">
        <v>579</v>
      </c>
      <c r="B11" s="90" t="s">
        <v>143</v>
      </c>
    </row>
    <row r="12" spans="1:2" ht="20.25" customHeight="1">
      <c r="A12" s="85" t="s">
        <v>581</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582</v>
      </c>
      <c r="B3" s="81"/>
    </row>
    <row r="4" spans="1:2" ht="33" customHeight="1">
      <c r="A4" s="80" t="s">
        <v>106</v>
      </c>
      <c r="B4" s="80" t="s">
        <v>101</v>
      </c>
    </row>
    <row r="5" spans="1:2" ht="62">
      <c r="A5" s="85" t="s">
        <v>107</v>
      </c>
      <c r="B5" s="84" t="s">
        <v>712</v>
      </c>
    </row>
    <row r="6" spans="1:2" ht="20.25" customHeight="1">
      <c r="A6" s="85" t="s">
        <v>108</v>
      </c>
      <c r="B6" s="85" t="s">
        <v>111</v>
      </c>
    </row>
    <row r="7" spans="1:2" ht="20.25" customHeight="1">
      <c r="A7" s="85" t="s">
        <v>109</v>
      </c>
      <c r="B7" s="88" t="s">
        <v>112</v>
      </c>
    </row>
    <row r="8" spans="1:2" ht="62">
      <c r="A8" s="82" t="s">
        <v>110</v>
      </c>
      <c r="B8" s="89" t="s">
        <v>708</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47" customHeight="1">
      <c r="A18" s="82" t="s">
        <v>131</v>
      </c>
      <c r="B18" s="85" t="s">
        <v>658</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25"/>
  <sheetViews>
    <sheetView showGridLines="0" zoomScaleNormal="100" workbookViewId="0"/>
  </sheetViews>
  <sheetFormatPr defaultColWidth="3.54296875" defaultRowHeight="13"/>
  <cols>
    <col min="1" max="1" width="136.1796875" style="198" bestFit="1" customWidth="1"/>
    <col min="2" max="16384" width="3.54296875" style="197"/>
  </cols>
  <sheetData>
    <row r="1" spans="1:1" ht="26">
      <c r="A1" s="232" t="s">
        <v>103</v>
      </c>
    </row>
    <row r="2" spans="1:1" ht="21">
      <c r="A2" s="233" t="s">
        <v>726</v>
      </c>
    </row>
    <row r="3" spans="1:1" ht="18.5">
      <c r="A3" s="231" t="s">
        <v>731</v>
      </c>
    </row>
    <row r="4" spans="1:1" ht="46.5">
      <c r="A4" s="230" t="s">
        <v>748</v>
      </c>
    </row>
    <row r="5" spans="1:1" ht="25.5" customHeight="1">
      <c r="A5" s="231" t="s">
        <v>749</v>
      </c>
    </row>
    <row r="6" spans="1:1" s="237" customFormat="1" ht="102" customHeight="1">
      <c r="A6" s="234" t="s">
        <v>754</v>
      </c>
    </row>
    <row r="7" spans="1:1" ht="18.5">
      <c r="A7" s="231" t="s">
        <v>750</v>
      </c>
    </row>
    <row r="8" spans="1:1" ht="51.75" customHeight="1">
      <c r="A8" s="234" t="s">
        <v>751</v>
      </c>
    </row>
    <row r="9" spans="1:1" ht="21">
      <c r="A9" s="235" t="s">
        <v>707</v>
      </c>
    </row>
    <row r="10" spans="1:1" ht="18.5">
      <c r="A10" s="236" t="s">
        <v>732</v>
      </c>
    </row>
    <row r="11" spans="1:1" ht="57.5" customHeight="1">
      <c r="A11" s="234" t="s">
        <v>752</v>
      </c>
    </row>
    <row r="12" spans="1:1" ht="18.5">
      <c r="A12" s="236" t="s">
        <v>753</v>
      </c>
    </row>
    <row r="13" spans="1:1" ht="152.5" customHeight="1">
      <c r="A13" s="238" t="s">
        <v>755</v>
      </c>
    </row>
    <row r="14" spans="1:1" ht="18.5">
      <c r="A14" s="236" t="s">
        <v>725</v>
      </c>
    </row>
    <row r="15" spans="1:1" ht="39" customHeight="1">
      <c r="A15" s="234" t="s">
        <v>756</v>
      </c>
    </row>
    <row r="16" spans="1:1" ht="15.5">
      <c r="A16" s="215"/>
    </row>
    <row r="18" spans="1:1">
      <c r="A18" s="203"/>
    </row>
    <row r="20" spans="1:1" ht="15.5">
      <c r="A20" s="219"/>
    </row>
    <row r="21" spans="1:1">
      <c r="A21" s="197"/>
    </row>
    <row r="22" spans="1:1">
      <c r="A22" s="197"/>
    </row>
    <row r="23" spans="1:1">
      <c r="A23" s="197"/>
    </row>
    <row r="24" spans="1:1">
      <c r="A24" s="197"/>
    </row>
    <row r="25" spans="1:1">
      <c r="A25" s="197"/>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713</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714</v>
      </c>
      <c r="E4" s="147" t="s">
        <v>5</v>
      </c>
      <c r="F4" s="147" t="s">
        <v>54</v>
      </c>
      <c r="G4" s="147" t="s">
        <v>7</v>
      </c>
      <c r="H4" s="147" t="s">
        <v>715</v>
      </c>
      <c r="I4" s="147" t="s">
        <v>716</v>
      </c>
      <c r="J4" s="147" t="s">
        <v>48</v>
      </c>
      <c r="K4" s="147" t="s">
        <v>717</v>
      </c>
      <c r="L4" s="147" t="s">
        <v>718</v>
      </c>
      <c r="M4" s="148" t="s">
        <v>719</v>
      </c>
    </row>
    <row r="5" spans="1:15" ht="20.25" customHeight="1">
      <c r="A5" s="141">
        <f ca="1">INDIRECT(calculation_hide!R9)</f>
        <v>2021</v>
      </c>
      <c r="B5" s="162">
        <f ca="1">INDIRECT(calculation_hide!S9)</f>
        <v>42.798599999999993</v>
      </c>
      <c r="C5" s="162">
        <f ca="1">INDIRECT(calculation_hide!T9)</f>
        <v>1.6635</v>
      </c>
      <c r="D5" s="162">
        <f ca="1">INDIRECT(calculation_hide!U9)</f>
        <v>0.1754</v>
      </c>
      <c r="E5" s="162">
        <f ca="1">INDIRECT(calculation_hide!V9)</f>
        <v>19.6402</v>
      </c>
      <c r="F5" s="162">
        <f ca="1">INDIRECT(calculation_hide!W9)</f>
        <v>9.9458000000000002</v>
      </c>
      <c r="G5" s="162">
        <f ca="1">INDIRECT(calculation_hide!X9)</f>
        <v>0.32129999999999997</v>
      </c>
      <c r="H5" s="162">
        <f ca="1">INDIRECT(calculation_hide!Y9)</f>
        <v>4.9421999999999997</v>
      </c>
      <c r="I5" s="162">
        <f ca="1">INDIRECT(calculation_hide!Z9)</f>
        <v>5.7399000000000004</v>
      </c>
      <c r="J5" s="162">
        <f ca="1">INDIRECT(calculation_hide!AA9)</f>
        <v>0.37019999999999997</v>
      </c>
      <c r="K5" s="162">
        <f ca="1">INDIRECT(calculation_hide!AB9)</f>
        <v>21.319700000000001</v>
      </c>
      <c r="L5" s="162">
        <f ca="1">INDIRECT(calculation_hide!AC9)</f>
        <v>11.3736</v>
      </c>
      <c r="M5" s="163">
        <f ca="1">INDIRECT(calculation_hide!AD9)</f>
        <v>21.479199999999999</v>
      </c>
      <c r="O5" s="180"/>
    </row>
    <row r="6" spans="1:15" ht="20.25" customHeight="1">
      <c r="A6" s="141">
        <f ca="1">INDIRECT(calculation_hide!R10)</f>
        <v>2022</v>
      </c>
      <c r="B6" s="162">
        <f ca="1">INDIRECT(calculation_hide!S10)</f>
        <v>43.757899999999992</v>
      </c>
      <c r="C6" s="162">
        <f ca="1">INDIRECT(calculation_hide!T10)</f>
        <v>1.3901000000000001</v>
      </c>
      <c r="D6" s="162">
        <f ca="1">INDIRECT(calculation_hide!U10)</f>
        <v>0.19369999999999998</v>
      </c>
      <c r="E6" s="162">
        <f ca="1">INDIRECT(calculation_hide!V10)</f>
        <v>20.145499999999998</v>
      </c>
      <c r="F6" s="162">
        <f ca="1">INDIRECT(calculation_hide!W10)</f>
        <v>10.287800000000001</v>
      </c>
      <c r="G6" s="162">
        <f ca="1">INDIRECT(calculation_hide!X10)</f>
        <v>0.33660000000000001</v>
      </c>
      <c r="H6" s="162">
        <f ca="1">INDIRECT(calculation_hide!Y10)</f>
        <v>6.1587999999999994</v>
      </c>
      <c r="I6" s="162">
        <f ca="1">INDIRECT(calculation_hide!Z10)</f>
        <v>4.8384</v>
      </c>
      <c r="J6" s="162">
        <f ca="1">INDIRECT(calculation_hide!AA10)</f>
        <v>0.40720000000000001</v>
      </c>
      <c r="K6" s="162">
        <f ca="1">INDIRECT(calculation_hide!AB10)</f>
        <v>22.0289</v>
      </c>
      <c r="L6" s="162">
        <f ca="1">INDIRECT(calculation_hide!AC10)</f>
        <v>11.741</v>
      </c>
      <c r="M6" s="163">
        <f ca="1">INDIRECT(calculation_hide!AD10)</f>
        <v>21.729199999999999</v>
      </c>
      <c r="O6" s="180"/>
    </row>
    <row r="7" spans="1:15" ht="20.25" customHeight="1">
      <c r="A7" s="141">
        <f ca="1">INDIRECT(calculation_hide!R11)</f>
        <v>2023</v>
      </c>
      <c r="B7" s="162">
        <f ca="1">INDIRECT(calculation_hide!S11)</f>
        <v>37.231300000000005</v>
      </c>
      <c r="C7" s="162">
        <f ca="1">INDIRECT(calculation_hide!T11)</f>
        <v>0.89690000000000014</v>
      </c>
      <c r="D7" s="162">
        <f ca="1">INDIRECT(calculation_hide!U11)</f>
        <v>0.13669999999999999</v>
      </c>
      <c r="E7" s="162">
        <f ca="1">INDIRECT(calculation_hide!V11)</f>
        <v>15.858200000000002</v>
      </c>
      <c r="F7" s="162">
        <f ca="1">INDIRECT(calculation_hide!W11)</f>
        <v>8.7904</v>
      </c>
      <c r="G7" s="162">
        <f ca="1">INDIRECT(calculation_hide!X11)</f>
        <v>0.32779999999999998</v>
      </c>
      <c r="H7" s="162">
        <f ca="1">INDIRECT(calculation_hide!Y11)</f>
        <v>6.3682999999999996</v>
      </c>
      <c r="I7" s="162">
        <f ca="1">INDIRECT(calculation_hide!Z11)</f>
        <v>4.4579000000000004</v>
      </c>
      <c r="J7" s="162">
        <f ca="1">INDIRECT(calculation_hide!AA11)</f>
        <v>0.39500000000000002</v>
      </c>
      <c r="K7" s="162">
        <f ca="1">INDIRECT(calculation_hide!AB11)</f>
        <v>20.339700000000001</v>
      </c>
      <c r="L7" s="162">
        <f ca="1">INDIRECT(calculation_hide!AC11)</f>
        <v>11.5494</v>
      </c>
      <c r="M7" s="163">
        <f ca="1">INDIRECT(calculation_hide!AD11)</f>
        <v>16.891500000000001</v>
      </c>
      <c r="O7" s="180"/>
    </row>
    <row r="8" spans="1:15" ht="20.25" customHeight="1">
      <c r="A8" s="141">
        <f ca="1">INDIRECT(calculation_hide!R12)</f>
        <v>2024</v>
      </c>
      <c r="B8" s="162">
        <f ca="1">INDIRECT(calculation_hide!S12)</f>
        <v>35.651700000000005</v>
      </c>
      <c r="C8" s="162">
        <f ca="1">INDIRECT(calculation_hide!T12)</f>
        <v>0.41459999999999997</v>
      </c>
      <c r="D8" s="162">
        <f ca="1">INDIRECT(calculation_hide!U12)</f>
        <v>0.10830000000000001</v>
      </c>
      <c r="E8" s="162">
        <f ca="1">INDIRECT(calculation_hide!V12)</f>
        <v>13.408199999999999</v>
      </c>
      <c r="F8" s="162">
        <f ca="1">INDIRECT(calculation_hide!W12)</f>
        <v>8.8171999999999997</v>
      </c>
      <c r="G8" s="162">
        <f ca="1">INDIRECT(calculation_hide!X12)</f>
        <v>0.34670000000000001</v>
      </c>
      <c r="H8" s="162">
        <f ca="1">INDIRECT(calculation_hide!Y12)</f>
        <v>6.5424999999999995</v>
      </c>
      <c r="I8" s="162">
        <f ca="1">INDIRECT(calculation_hide!Z12)</f>
        <v>5.6058000000000003</v>
      </c>
      <c r="J8" s="162">
        <f ca="1">INDIRECT(calculation_hide!AA12)</f>
        <v>0.40859999999999996</v>
      </c>
      <c r="K8" s="162">
        <f ca="1">INDIRECT(calculation_hide!AB12)</f>
        <v>21.720599999999997</v>
      </c>
      <c r="L8" s="162">
        <f ca="1">INDIRECT(calculation_hide!AC12)</f>
        <v>12.903700000000001</v>
      </c>
      <c r="M8" s="163">
        <f ca="1">INDIRECT(calculation_hide!AD12)</f>
        <v>13.9308</v>
      </c>
      <c r="O8" s="180"/>
    </row>
    <row r="9" spans="1:15" ht="20.25" customHeight="1">
      <c r="A9" s="141" t="str">
        <f ca="1">INDIRECT(calculation_hide!R13)</f>
        <v>2025 [provisional]</v>
      </c>
      <c r="B9" s="162">
        <f ca="1">INDIRECT(calculation_hide!S13)</f>
        <v>35.7209</v>
      </c>
      <c r="C9" s="162">
        <f ca="1">INDIRECT(calculation_hide!T13)</f>
        <v>0</v>
      </c>
      <c r="D9" s="162">
        <f ca="1">INDIRECT(calculation_hide!U13)</f>
        <v>0.10150000000000001</v>
      </c>
      <c r="E9" s="162">
        <f ca="1">INDIRECT(calculation_hide!V13)</f>
        <v>14.504200000000001</v>
      </c>
      <c r="F9" s="162">
        <f ca="1">INDIRECT(calculation_hide!W13)</f>
        <v>7.7880999999999991</v>
      </c>
      <c r="G9" s="162">
        <f ca="1">INDIRECT(calculation_hide!X13)</f>
        <v>0.315</v>
      </c>
      <c r="H9" s="162">
        <f ca="1">INDIRECT(calculation_hide!Y13)</f>
        <v>6.7435999999999998</v>
      </c>
      <c r="I9" s="162">
        <f ca="1">INDIRECT(calculation_hide!Z13)</f>
        <v>5.7733000000000008</v>
      </c>
      <c r="J9" s="162">
        <f ca="1">INDIRECT(calculation_hide!AA13)</f>
        <v>0.49540000000000001</v>
      </c>
      <c r="K9" s="162">
        <f ca="1">INDIRECT(calculation_hide!AB13)</f>
        <v>21.114899999999999</v>
      </c>
      <c r="L9" s="162">
        <f ca="1">INDIRECT(calculation_hide!AC13)</f>
        <v>13.326999999999998</v>
      </c>
      <c r="M9" s="163">
        <f ca="1">INDIRECT(calculation_hide!AD13)</f>
        <v>14.605599999999999</v>
      </c>
      <c r="O9" s="180"/>
    </row>
    <row r="10" spans="1:15" ht="20.25" customHeight="1">
      <c r="A10" s="142" t="s">
        <v>720</v>
      </c>
      <c r="B10" s="165" t="str">
        <f t="shared" ref="B10:M10" ca="1" si="0">IF(((B9-B8)/B8*100)&gt;100,"(+) ",IF(((B9-B8)/B8*100)&lt;-100,"(-) ",IF(ROUND(((B9-B8)/B8*100),1)=0,"- ",IF(((B9-B8)/B8*100)&gt;0,TEXT(((B9-B8)/B8*100),"+0.0 "),TEXT(((B9-B8)/B8*100),"0.0 ")))))</f>
        <v xml:space="preserve">+0.2 </v>
      </c>
      <c r="C10" s="206" t="str">
        <f t="shared" ca="1" si="0"/>
        <v xml:space="preserve">-100.0 </v>
      </c>
      <c r="D10" s="165" t="str">
        <f t="shared" ca="1" si="0"/>
        <v xml:space="preserve">-6.3 </v>
      </c>
      <c r="E10" s="165" t="str">
        <f t="shared" ca="1" si="0"/>
        <v xml:space="preserve">+8.2 </v>
      </c>
      <c r="F10" s="165" t="str">
        <f t="shared" ca="1" si="0"/>
        <v xml:space="preserve">-11.7 </v>
      </c>
      <c r="G10" s="165" t="str">
        <f t="shared" ca="1" si="0"/>
        <v xml:space="preserve">-9.1 </v>
      </c>
      <c r="H10" s="165" t="str">
        <f t="shared" ca="1" si="0"/>
        <v xml:space="preserve">+3.1 </v>
      </c>
      <c r="I10" s="165" t="str">
        <f t="shared" ca="1" si="0"/>
        <v xml:space="preserve">+3.0 </v>
      </c>
      <c r="J10" s="165" t="str">
        <f t="shared" ca="1" si="0"/>
        <v xml:space="preserve">+21.2 </v>
      </c>
      <c r="K10" s="165" t="str">
        <f t="shared" ca="1" si="0"/>
        <v xml:space="preserve">-2.8 </v>
      </c>
      <c r="L10" s="165" t="str">
        <f t="shared" ca="1" si="0"/>
        <v xml:space="preserve">+3.3 </v>
      </c>
      <c r="M10" s="166" t="str">
        <f t="shared" ca="1" si="0"/>
        <v xml:space="preserve">+4.8 </v>
      </c>
      <c r="O10" s="180"/>
    </row>
    <row r="11" spans="1:15" ht="20.25" customHeight="1">
      <c r="A11" s="162" t="str">
        <f ca="1">INDIRECT(calculation_hide!R39)</f>
        <v>January 2025</v>
      </c>
      <c r="B11" s="177">
        <f ca="1">INDIRECT(calculation_hide!S39)</f>
        <v>3.9411</v>
      </c>
      <c r="C11" s="162">
        <f ca="1">INDIRECT(calculation_hide!T39)</f>
        <v>0</v>
      </c>
      <c r="D11" s="162">
        <f ca="1">INDIRECT(calculation_hide!U39)</f>
        <v>8.8999999999999999E-3</v>
      </c>
      <c r="E11" s="162">
        <f ca="1">INDIRECT(calculation_hide!V39)</f>
        <v>2.0110000000000001</v>
      </c>
      <c r="F11" s="162">
        <f ca="1">INDIRECT(calculation_hide!W39)</f>
        <v>0.74739999999999995</v>
      </c>
      <c r="G11" s="162">
        <f ca="1">INDIRECT(calculation_hide!X39)</f>
        <v>4.19E-2</v>
      </c>
      <c r="H11" s="162">
        <f ca="1">INDIRECT(calculation_hide!Y39)</f>
        <v>0.5907</v>
      </c>
      <c r="I11" s="162">
        <f ca="1">INDIRECT(calculation_hide!Z39)</f>
        <v>0.52969999999999995</v>
      </c>
      <c r="J11" s="162">
        <f ca="1">INDIRECT(calculation_hide!AA39)</f>
        <v>1.1599999999999999E-2</v>
      </c>
      <c r="K11" s="162">
        <f ca="1">INDIRECT(calculation_hide!AB39)</f>
        <v>1.9212</v>
      </c>
      <c r="L11" s="162">
        <f ca="1">INDIRECT(calculation_hide!AC39)</f>
        <v>1.1738999999999999</v>
      </c>
      <c r="M11" s="163">
        <f ca="1">INDIRECT(calculation_hide!AD39)</f>
        <v>2.0198999999999998</v>
      </c>
      <c r="O11" s="180"/>
    </row>
    <row r="12" spans="1:15" ht="20.25" customHeight="1">
      <c r="A12" s="162" t="str">
        <f ca="1">INDIRECT(calculation_hide!R40)</f>
        <v>January 2026 [provisional]</v>
      </c>
      <c r="B12" s="178">
        <f ca="1">INDIRECT(calculation_hide!S40)</f>
        <v>3.7932000000000001</v>
      </c>
      <c r="C12" s="162">
        <f ca="1">INDIRECT(calculation_hide!T40)</f>
        <v>0</v>
      </c>
      <c r="D12" s="162">
        <f ca="1">INDIRECT(calculation_hide!U40)</f>
        <v>1.24E-2</v>
      </c>
      <c r="E12" s="162">
        <f ca="1">INDIRECT(calculation_hide!V40)</f>
        <v>1.6981999999999999</v>
      </c>
      <c r="F12" s="162">
        <f ca="1">INDIRECT(calculation_hide!W40)</f>
        <v>0.65459999999999996</v>
      </c>
      <c r="G12" s="162">
        <f ca="1">INDIRECT(calculation_hide!X40)</f>
        <v>3.4000000000000002E-2</v>
      </c>
      <c r="H12" s="162">
        <f ca="1">INDIRECT(calculation_hide!Y40)</f>
        <v>0.8397</v>
      </c>
      <c r="I12" s="162">
        <f ca="1">INDIRECT(calculation_hide!Z40)</f>
        <v>0.54310000000000003</v>
      </c>
      <c r="J12" s="162">
        <f ca="1">INDIRECT(calculation_hide!AA40)</f>
        <v>1.12E-2</v>
      </c>
      <c r="K12" s="162">
        <f ca="1">INDIRECT(calculation_hide!AB40)</f>
        <v>2.0825999999999998</v>
      </c>
      <c r="L12" s="162">
        <f ca="1">INDIRECT(calculation_hide!AC40)</f>
        <v>1.4279999999999999</v>
      </c>
      <c r="M12" s="163">
        <f ca="1">INDIRECT(calculation_hide!AD40)</f>
        <v>1.7105999999999999</v>
      </c>
      <c r="O12" s="180"/>
    </row>
    <row r="13" spans="1:15" ht="20.25" customHeight="1">
      <c r="A13" s="142" t="s">
        <v>59</v>
      </c>
      <c r="B13" s="165" t="str">
        <f t="shared" ref="B13:L13" ca="1" si="1">IF(((B12-B11)/B11*100)&gt;100,"(+) ",IF(((B12-B11)/B11*100)&lt;-100,"(-) ",IF(ROUND(((B12-B11)/B11*100),1)=0,"- ",IF(((B12-B11)/B11*100)&gt;0,TEXT(((B12-B11)/B11*100),"+0.0 "),TEXT(((B12-B11)/B11*100),"0.0 ")))))</f>
        <v xml:space="preserve">-3.8 </v>
      </c>
      <c r="C13" s="165"/>
      <c r="D13" s="165" t="str">
        <f t="shared" ca="1" si="1"/>
        <v xml:space="preserve">+39.3 </v>
      </c>
      <c r="E13" s="165" t="str">
        <f t="shared" ca="1" si="1"/>
        <v xml:space="preserve">-15.6 </v>
      </c>
      <c r="F13" s="165" t="str">
        <f t="shared" ca="1" si="1"/>
        <v xml:space="preserve">-12.4 </v>
      </c>
      <c r="G13" s="165" t="str">
        <f t="shared" ca="1" si="1"/>
        <v xml:space="preserve">-18.9 </v>
      </c>
      <c r="H13" s="165" t="str">
        <f t="shared" ca="1" si="1"/>
        <v xml:space="preserve">+42.2 </v>
      </c>
      <c r="I13" s="165" t="str">
        <f t="shared" ca="1" si="1"/>
        <v xml:space="preserve">+2.5 </v>
      </c>
      <c r="J13" s="165" t="str">
        <f t="shared" ca="1" si="1"/>
        <v xml:space="preserve">-3.4 </v>
      </c>
      <c r="K13" s="165" t="str">
        <f t="shared" ca="1" si="1"/>
        <v xml:space="preserve">+8.4 </v>
      </c>
      <c r="L13" s="165" t="str">
        <f t="shared" ca="1" si="1"/>
        <v xml:space="preserve">+21.6 </v>
      </c>
      <c r="M13" s="166" t="str">
        <f ca="1">IF(((M12-M11)/M11*100)&gt;100,"(+) ",IF(((M12-M11)/M11*100)&lt;-100,"(-) ",IF(ROUND(((M12-M11)/M11*100),1)=0,"- ",IF(((M12-M11)/M11*100)&gt;0,TEXT(((M12-M11)/M11*100),"+0.0 "),TEXT(((M12-M11)/M11*100),"0.0 ")))))</f>
        <v xml:space="preserve">-15.3 </v>
      </c>
      <c r="O13" s="180"/>
    </row>
    <row r="14" spans="1:15" ht="20.25" customHeight="1">
      <c r="A14" s="141" t="str">
        <f ca="1">INDIRECT(calculation_hide!R22)</f>
        <v>November 2024</v>
      </c>
      <c r="B14" s="162">
        <f ca="1">INDIRECT(calculation_hide!S22)</f>
        <v>3.4853999999999998</v>
      </c>
      <c r="C14" s="162">
        <f ca="1">INDIRECT(calculation_hide!T22)</f>
        <v>0</v>
      </c>
      <c r="D14" s="162">
        <f ca="1">INDIRECT(calculation_hide!U22)</f>
        <v>9.5999999999999992E-3</v>
      </c>
      <c r="E14" s="162">
        <f ca="1">INDIRECT(calculation_hide!V22)</f>
        <v>1.7212000000000001</v>
      </c>
      <c r="F14" s="162">
        <f ca="1">INDIRECT(calculation_hide!W22)</f>
        <v>0.69569999999999999</v>
      </c>
      <c r="G14" s="162">
        <f ca="1">INDIRECT(calculation_hide!X22)</f>
        <v>2.1000000000000001E-2</v>
      </c>
      <c r="H14" s="162">
        <f ca="1">INDIRECT(calculation_hide!Y22)</f>
        <v>0.51459999999999995</v>
      </c>
      <c r="I14" s="162">
        <f ca="1">INDIRECT(calculation_hide!Z22)</f>
        <v>0.51280000000000003</v>
      </c>
      <c r="J14" s="162">
        <f ca="1">INDIRECT(calculation_hide!AA22)</f>
        <v>1.06E-2</v>
      </c>
      <c r="K14" s="162">
        <f ca="1">INDIRECT(calculation_hide!AB22)</f>
        <v>1.7546999999999999</v>
      </c>
      <c r="L14" s="162">
        <f ca="1">INDIRECT(calculation_hide!AC22)</f>
        <v>1.0589999999999999</v>
      </c>
      <c r="M14" s="163">
        <f ca="1">INDIRECT(calculation_hide!AD22)</f>
        <v>1.7306999999999999</v>
      </c>
      <c r="O14" s="180"/>
    </row>
    <row r="15" spans="1:15" ht="20.25" customHeight="1">
      <c r="A15" s="141" t="str">
        <f ca="1">INDIRECT(calculation_hide!R23)</f>
        <v>December 2024</v>
      </c>
      <c r="B15" s="162">
        <f ca="1">INDIRECT(calculation_hide!S23)</f>
        <v>3.3719999999999999</v>
      </c>
      <c r="C15" s="162">
        <f ca="1">INDIRECT(calculation_hide!T23)</f>
        <v>0</v>
      </c>
      <c r="D15" s="162">
        <f ca="1">INDIRECT(calculation_hide!U23)</f>
        <v>7.3000000000000001E-3</v>
      </c>
      <c r="E15" s="162">
        <f ca="1">INDIRECT(calculation_hide!V23)</f>
        <v>1.3877999999999999</v>
      </c>
      <c r="F15" s="162">
        <f ca="1">INDIRECT(calculation_hide!W23)</f>
        <v>0.69930000000000003</v>
      </c>
      <c r="G15" s="162">
        <f ca="1">INDIRECT(calculation_hide!X23)</f>
        <v>5.0700000000000002E-2</v>
      </c>
      <c r="H15" s="162">
        <f ca="1">INDIRECT(calculation_hide!Y23)</f>
        <v>0.76470000000000005</v>
      </c>
      <c r="I15" s="162">
        <f ca="1">INDIRECT(calculation_hide!Z23)</f>
        <v>0.45610000000000001</v>
      </c>
      <c r="J15" s="162">
        <f ca="1">INDIRECT(calculation_hide!AA23)</f>
        <v>6.3E-3</v>
      </c>
      <c r="K15" s="162">
        <f ca="1">INDIRECT(calculation_hide!AB23)</f>
        <v>1.9770000000000001</v>
      </c>
      <c r="L15" s="162">
        <f ca="1">INDIRECT(calculation_hide!AC23)</f>
        <v>1.2777000000000001</v>
      </c>
      <c r="M15" s="163">
        <f ca="1">INDIRECT(calculation_hide!AD23)</f>
        <v>1.395</v>
      </c>
      <c r="O15" s="180"/>
    </row>
    <row r="16" spans="1:15" ht="20.25" customHeight="1">
      <c r="A16" s="141" t="str">
        <f ca="1">INDIRECT(calculation_hide!R24)</f>
        <v>January 2025</v>
      </c>
      <c r="B16" s="162">
        <f ca="1">INDIRECT(calculation_hide!S24)</f>
        <v>3.9411</v>
      </c>
      <c r="C16" s="162">
        <f ca="1">INDIRECT(calculation_hide!T24)</f>
        <v>0</v>
      </c>
      <c r="D16" s="162">
        <f ca="1">INDIRECT(calculation_hide!U24)</f>
        <v>8.8999999999999999E-3</v>
      </c>
      <c r="E16" s="162">
        <f ca="1">INDIRECT(calculation_hide!V24)</f>
        <v>2.0110000000000001</v>
      </c>
      <c r="F16" s="162">
        <f ca="1">INDIRECT(calculation_hide!W24)</f>
        <v>0.74739999999999995</v>
      </c>
      <c r="G16" s="162">
        <f ca="1">INDIRECT(calculation_hide!X24)</f>
        <v>4.19E-2</v>
      </c>
      <c r="H16" s="162">
        <f ca="1">INDIRECT(calculation_hide!Y24)</f>
        <v>0.5907</v>
      </c>
      <c r="I16" s="162">
        <f ca="1">INDIRECT(calculation_hide!Z24)</f>
        <v>0.52969999999999995</v>
      </c>
      <c r="J16" s="162">
        <f ca="1">INDIRECT(calculation_hide!AA24)</f>
        <v>1.1599999999999999E-2</v>
      </c>
      <c r="K16" s="162">
        <f ca="1">INDIRECT(calculation_hide!AB24)</f>
        <v>1.9212</v>
      </c>
      <c r="L16" s="162">
        <f ca="1">INDIRECT(calculation_hide!AC24)</f>
        <v>1.1738999999999999</v>
      </c>
      <c r="M16" s="163">
        <f ca="1">INDIRECT(calculation_hide!AD24)</f>
        <v>2.0198999999999998</v>
      </c>
      <c r="O16" s="180"/>
    </row>
    <row r="17" spans="1:19" ht="20.25" customHeight="1">
      <c r="A17" s="144" t="s">
        <v>2</v>
      </c>
      <c r="B17" s="167">
        <f t="shared" ref="B17:M17" ca="1" si="2">SUM(B14:B16)</f>
        <v>10.798500000000001</v>
      </c>
      <c r="C17" s="167">
        <f t="shared" ca="1" si="2"/>
        <v>0</v>
      </c>
      <c r="D17" s="167">
        <f t="shared" ca="1" si="2"/>
        <v>2.5799999999999997E-2</v>
      </c>
      <c r="E17" s="167">
        <f t="shared" ca="1" si="2"/>
        <v>5.12</v>
      </c>
      <c r="F17" s="167">
        <f t="shared" ca="1" si="2"/>
        <v>2.1423999999999999</v>
      </c>
      <c r="G17" s="167">
        <f t="shared" ca="1" si="2"/>
        <v>0.11360000000000001</v>
      </c>
      <c r="H17" s="167">
        <f t="shared" ca="1" si="2"/>
        <v>1.87</v>
      </c>
      <c r="I17" s="167">
        <f t="shared" ca="1" si="2"/>
        <v>1.4986000000000002</v>
      </c>
      <c r="J17" s="167">
        <f t="shared" ca="1" si="2"/>
        <v>2.8499999999999998E-2</v>
      </c>
      <c r="K17" s="167">
        <f t="shared" ca="1" si="2"/>
        <v>5.6528999999999998</v>
      </c>
      <c r="L17" s="167">
        <f t="shared" ca="1" si="2"/>
        <v>3.5106000000000002</v>
      </c>
      <c r="M17" s="168">
        <f t="shared" ca="1" si="2"/>
        <v>5.1456</v>
      </c>
      <c r="O17" s="180"/>
    </row>
    <row r="18" spans="1:19" ht="20.25" customHeight="1">
      <c r="A18" s="141" t="str">
        <f ca="1">INDIRECT(calculation_hide!R34)</f>
        <v>November 2025</v>
      </c>
      <c r="B18" s="162">
        <f ca="1">INDIRECT(calculation_hide!S34)</f>
        <v>3.3424999999999998</v>
      </c>
      <c r="C18" s="162">
        <f ca="1">INDIRECT(calculation_hide!T34)</f>
        <v>0</v>
      </c>
      <c r="D18" s="162">
        <f ca="1">INDIRECT(calculation_hide!U34)</f>
        <v>1.0699999999999999E-2</v>
      </c>
      <c r="E18" s="162">
        <f ca="1">INDIRECT(calculation_hide!V34)</f>
        <v>1.3294999999999999</v>
      </c>
      <c r="F18" s="162">
        <f ca="1">INDIRECT(calculation_hide!W34)</f>
        <v>0.60640000000000005</v>
      </c>
      <c r="G18" s="162">
        <f ca="1">INDIRECT(calculation_hide!X34)</f>
        <v>4.2799999999999998E-2</v>
      </c>
      <c r="H18" s="162">
        <f ca="1">INDIRECT(calculation_hide!Y34)</f>
        <v>0.77100000000000002</v>
      </c>
      <c r="I18" s="162">
        <f ca="1">INDIRECT(calculation_hide!Z34)</f>
        <v>0.5675</v>
      </c>
      <c r="J18" s="162">
        <f ca="1">INDIRECT(calculation_hide!AA34)</f>
        <v>1.46E-2</v>
      </c>
      <c r="K18" s="162">
        <f ca="1">INDIRECT(calculation_hide!AB34)</f>
        <v>2.0022000000000002</v>
      </c>
      <c r="L18" s="162">
        <f ca="1">INDIRECT(calculation_hide!AC34)</f>
        <v>1.3957999999999999</v>
      </c>
      <c r="M18" s="163">
        <f ca="1">INDIRECT(calculation_hide!AD34)</f>
        <v>1.3402000000000001</v>
      </c>
      <c r="N18" s="138"/>
      <c r="O18" s="180"/>
      <c r="P18" s="138"/>
      <c r="Q18" s="138"/>
      <c r="R18" s="138"/>
      <c r="S18" s="138"/>
    </row>
    <row r="19" spans="1:19" ht="20.25" customHeight="1">
      <c r="A19" s="141" t="str">
        <f ca="1">INDIRECT(calculation_hide!R35)</f>
        <v>December 2025</v>
      </c>
      <c r="B19" s="162">
        <f ca="1">INDIRECT(calculation_hide!S35)</f>
        <v>3.3193000000000001</v>
      </c>
      <c r="C19" s="162">
        <f ca="1">INDIRECT(calculation_hide!T35)</f>
        <v>0</v>
      </c>
      <c r="D19" s="162">
        <f ca="1">INDIRECT(calculation_hide!U35)</f>
        <v>1.21E-2</v>
      </c>
      <c r="E19" s="162">
        <f ca="1">INDIRECT(calculation_hide!V35)</f>
        <v>1.2557</v>
      </c>
      <c r="F19" s="162">
        <f ca="1">INDIRECT(calculation_hide!W35)</f>
        <v>0.62919999999999998</v>
      </c>
      <c r="G19" s="162">
        <f ca="1">INDIRECT(calculation_hide!X35)</f>
        <v>4.9000000000000002E-2</v>
      </c>
      <c r="H19" s="162">
        <f ca="1">INDIRECT(calculation_hide!Y35)</f>
        <v>0.81379999999999997</v>
      </c>
      <c r="I19" s="162">
        <f ca="1">INDIRECT(calculation_hide!Z35)</f>
        <v>0.54979999999999996</v>
      </c>
      <c r="J19" s="162">
        <f ca="1">INDIRECT(calculation_hide!AA35)</f>
        <v>9.7000000000000003E-3</v>
      </c>
      <c r="K19" s="162">
        <f ca="1">INDIRECT(calculation_hide!AB35)</f>
        <v>2.0514000000000001</v>
      </c>
      <c r="L19" s="162">
        <f ca="1">INDIRECT(calculation_hide!AC35)</f>
        <v>1.4221999999999999</v>
      </c>
      <c r="M19" s="163">
        <f ca="1">INDIRECT(calculation_hide!AD35)</f>
        <v>1.2679</v>
      </c>
      <c r="N19" s="138"/>
      <c r="O19" s="180"/>
      <c r="P19" s="138"/>
      <c r="Q19" s="138"/>
      <c r="R19" s="138"/>
      <c r="S19" s="138"/>
    </row>
    <row r="20" spans="1:19" ht="20.25" customHeight="1">
      <c r="A20" s="141" t="str">
        <f ca="1">INDIRECT(calculation_hide!R36)</f>
        <v>January 2026 [provisional]</v>
      </c>
      <c r="B20" s="162">
        <f ca="1">INDIRECT(calculation_hide!S36)</f>
        <v>3.7932000000000001</v>
      </c>
      <c r="C20" s="162">
        <f ca="1">INDIRECT(calculation_hide!T36)</f>
        <v>0</v>
      </c>
      <c r="D20" s="162">
        <f ca="1">INDIRECT(calculation_hide!U36)</f>
        <v>1.24E-2</v>
      </c>
      <c r="E20" s="162">
        <f ca="1">INDIRECT(calculation_hide!V36)</f>
        <v>1.6981999999999999</v>
      </c>
      <c r="F20" s="162">
        <f ca="1">INDIRECT(calculation_hide!W36)</f>
        <v>0.65459999999999996</v>
      </c>
      <c r="G20" s="162">
        <f ca="1">INDIRECT(calculation_hide!X36)</f>
        <v>3.4000000000000002E-2</v>
      </c>
      <c r="H20" s="162">
        <f ca="1">INDIRECT(calculation_hide!Y36)</f>
        <v>0.8397</v>
      </c>
      <c r="I20" s="162">
        <f ca="1">INDIRECT(calculation_hide!Z36)</f>
        <v>0.54310000000000003</v>
      </c>
      <c r="J20" s="162">
        <f ca="1">INDIRECT(calculation_hide!AA36)</f>
        <v>1.12E-2</v>
      </c>
      <c r="K20" s="162">
        <f ca="1">INDIRECT(calculation_hide!AB36)</f>
        <v>2.0825999999999998</v>
      </c>
      <c r="L20" s="162">
        <f ca="1">INDIRECT(calculation_hide!AC36)</f>
        <v>1.4279999999999999</v>
      </c>
      <c r="M20" s="163">
        <f ca="1">INDIRECT(calculation_hide!AD36)</f>
        <v>1.7105999999999999</v>
      </c>
      <c r="O20" s="180"/>
    </row>
    <row r="21" spans="1:19" ht="20.25" customHeight="1">
      <c r="A21" s="144" t="s">
        <v>2</v>
      </c>
      <c r="B21" s="167">
        <f t="shared" ref="B21:M21" ca="1" si="3">SUM(B18:B20)</f>
        <v>10.455</v>
      </c>
      <c r="C21" s="167">
        <f t="shared" ca="1" si="3"/>
        <v>0</v>
      </c>
      <c r="D21" s="167">
        <f t="shared" ca="1" si="3"/>
        <v>3.5200000000000002E-2</v>
      </c>
      <c r="E21" s="167">
        <f t="shared" ca="1" si="3"/>
        <v>4.2834000000000003</v>
      </c>
      <c r="F21" s="167">
        <f t="shared" ca="1" si="3"/>
        <v>1.8902000000000001</v>
      </c>
      <c r="G21" s="167">
        <f t="shared" ca="1" si="3"/>
        <v>0.1258</v>
      </c>
      <c r="H21" s="167">
        <f t="shared" ca="1" si="3"/>
        <v>2.4245000000000001</v>
      </c>
      <c r="I21" s="167">
        <f t="shared" ca="1" si="3"/>
        <v>1.6604000000000001</v>
      </c>
      <c r="J21" s="167">
        <f ca="1">SUM(J18:J20)</f>
        <v>3.5500000000000004E-2</v>
      </c>
      <c r="K21" s="167">
        <f t="shared" ca="1" si="3"/>
        <v>6.1362000000000005</v>
      </c>
      <c r="L21" s="167">
        <f t="shared" ca="1" si="3"/>
        <v>4.2459999999999996</v>
      </c>
      <c r="M21" s="168">
        <f t="shared" ca="1" si="3"/>
        <v>4.3186999999999998</v>
      </c>
      <c r="O21" s="180"/>
    </row>
    <row r="22" spans="1:19" ht="20.25" customHeight="1">
      <c r="A22" s="143" t="s">
        <v>147</v>
      </c>
      <c r="B22" s="181" t="str">
        <f ca="1">IF(((B21-B17)/B17*100)&gt;100,"(+) ",IF(((B21-B17)/B17*100)&lt;-100,"(-) ",IF(ROUND(((B21-B17)/B17*100),1)=0,"- ",IF(((B21-B17)/B17*100)&gt;0,TEXT(((B21-B17)/B17*100),"+0.0 "),TEXT(((B21-B17)/B17*100),"0.0 ")))))</f>
        <v xml:space="preserve">-3.2 </v>
      </c>
      <c r="C22" s="204"/>
      <c r="D22" s="169" t="str">
        <f ca="1">IF(((D21-D17)/D17*100)&gt;100,"(+) ",IF(((D21-D17)/D17*100)&lt;-100,"(-) ",IF(ROUND(((D21-D17)/D17*100),1)=0,"- ",IF(((D21-D17)/D17*100)&gt;0,TEXT(((D21-D17)/D17*100),"+0.0 "),TEXT(((D21-D17)/D17*100),"0.0 ")))))</f>
        <v xml:space="preserve">+36.4 </v>
      </c>
      <c r="E22" s="169" t="str">
        <f t="shared" ref="E22:M22" ca="1" si="4">IF(((E21-E17)/E17*100)&gt;100,"(+) ",IF(((E21-E17)/E17*100)&lt;-100,"(-) ",IF(ROUND(((E21-E17)/E17*100),1)=0,"- ",IF(((E21-E17)/E17*100)&gt;0,TEXT(((E21-E17)/E17*100),"+0.0 "),TEXT(((E21-E17)/E17*100),"0.0 ")))))</f>
        <v xml:space="preserve">-16.3 </v>
      </c>
      <c r="F22" s="193" t="str">
        <f t="shared" ca="1" si="4"/>
        <v xml:space="preserve">-11.8 </v>
      </c>
      <c r="G22" s="193" t="str">
        <f t="shared" ca="1" si="4"/>
        <v xml:space="preserve">+10.7 </v>
      </c>
      <c r="H22" s="169" t="str">
        <f t="shared" ca="1" si="4"/>
        <v xml:space="preserve">+29.7 </v>
      </c>
      <c r="I22" s="220" t="str">
        <f t="shared" ca="1" si="4"/>
        <v xml:space="preserve">+10.8 </v>
      </c>
      <c r="J22" s="181" t="str">
        <f ca="1">IF(((J21-J17)/J17*100)&gt;100,"(+) ",IF(((J21-J17)/J17*100)&lt;-100,"(-) ",IF(ROUND(((J21-J17)/J17*100),1)=0,"- ",IF(((J21-J17)/J17*100)&gt;0,TEXT(((J21-J17)/J17*100),"+0.0 "),TEXT(((J21-J17)/J17*100),"0.0 ")))))</f>
        <v xml:space="preserve">+24.6 </v>
      </c>
      <c r="K22" s="169" t="str">
        <f t="shared" ca="1" si="4"/>
        <v xml:space="preserve">+8.5 </v>
      </c>
      <c r="L22" s="169" t="str">
        <f t="shared" ca="1" si="4"/>
        <v xml:space="preserve">+20.9 </v>
      </c>
      <c r="M22" s="186" t="str">
        <f t="shared" ca="1" si="4"/>
        <v xml:space="preserve">-16.1 </v>
      </c>
      <c r="O22" s="180"/>
    </row>
    <row r="23" spans="1:19">
      <c r="B23" s="139"/>
      <c r="C23" s="139"/>
      <c r="D23" s="139"/>
      <c r="E23" s="139"/>
      <c r="F23" s="139"/>
      <c r="G23" s="139"/>
      <c r="H23" s="139"/>
      <c r="I23" s="139"/>
      <c r="J23" s="139"/>
      <c r="K23" s="139"/>
      <c r="L23" s="139"/>
      <c r="M23" s="139"/>
      <c r="O23" s="180"/>
    </row>
    <row r="24" spans="1:19">
      <c r="B24" s="223"/>
      <c r="C24" s="223"/>
      <c r="D24" s="223"/>
      <c r="E24" s="223"/>
      <c r="F24" s="223"/>
      <c r="G24" s="223"/>
      <c r="H24" s="224"/>
      <c r="I24" s="223"/>
      <c r="J24" s="224"/>
      <c r="K24" s="223"/>
      <c r="L24" s="223"/>
      <c r="M24" s="223"/>
      <c r="N24" s="139"/>
    </row>
    <row r="25" spans="1:19">
      <c r="B25" s="187"/>
      <c r="C25" s="208"/>
      <c r="D25" s="139"/>
      <c r="E25" s="190"/>
      <c r="F25" s="192"/>
      <c r="G25" s="192"/>
      <c r="H25" s="139"/>
      <c r="I25" s="162"/>
      <c r="J25" s="190"/>
      <c r="K25" s="190"/>
      <c r="L25" s="190"/>
      <c r="M25" s="162"/>
    </row>
    <row r="26" spans="1:19">
      <c r="B26" s="191"/>
      <c r="C26" s="191"/>
      <c r="D26" s="139"/>
      <c r="E26" s="139"/>
      <c r="F26" s="190"/>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7"/>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576</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714</v>
      </c>
      <c r="E5" s="147" t="s">
        <v>5</v>
      </c>
      <c r="F5" s="147" t="s">
        <v>54</v>
      </c>
      <c r="G5" s="147" t="s">
        <v>7</v>
      </c>
      <c r="H5" s="147" t="s">
        <v>715</v>
      </c>
      <c r="I5" s="147" t="s">
        <v>716</v>
      </c>
      <c r="J5" s="147" t="s">
        <v>48</v>
      </c>
      <c r="K5" s="147" t="s">
        <v>717</v>
      </c>
      <c r="L5" s="147" t="s">
        <v>718</v>
      </c>
      <c r="M5" s="148" t="s">
        <v>719</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37.231300000000005</v>
      </c>
      <c r="C34" s="151">
        <f>SUM(Quarter!C119:C122)</f>
        <v>0.89690000000000014</v>
      </c>
      <c r="D34" s="151">
        <f>SUM(Quarter!D119:D122)</f>
        <v>0.13669999999999999</v>
      </c>
      <c r="E34" s="151">
        <f>SUM(Quarter!E119:E122)</f>
        <v>15.858200000000002</v>
      </c>
      <c r="F34" s="151">
        <f>SUM(Quarter!F119:F122)</f>
        <v>8.7904</v>
      </c>
      <c r="G34" s="151">
        <f>SUM(Quarter!G119:G122)</f>
        <v>0.32779999999999998</v>
      </c>
      <c r="H34" s="151">
        <f>SUM(Quarter!H119:H122)</f>
        <v>6.3682999999999996</v>
      </c>
      <c r="I34" s="151">
        <f>SUM(Quarter!I119:I122)</f>
        <v>4.4579000000000004</v>
      </c>
      <c r="J34" s="151">
        <f>SUM(Quarter!J119:J122)</f>
        <v>0.39500000000000002</v>
      </c>
      <c r="K34" s="151">
        <f>SUM(Quarter!K119:K122)</f>
        <v>20.339700000000001</v>
      </c>
      <c r="L34" s="151">
        <f>SUM(Quarter!L119:L122)</f>
        <v>11.5494</v>
      </c>
      <c r="M34" s="152">
        <f>SUM(Quarter!M119:M122)</f>
        <v>16.891500000000001</v>
      </c>
    </row>
    <row r="35" spans="1:13" ht="15.5">
      <c r="A35" s="155">
        <v>2024</v>
      </c>
      <c r="B35" s="151">
        <f>SUM(Quarter!B123:B126)</f>
        <v>35.651700000000005</v>
      </c>
      <c r="C35" s="151">
        <f>SUM(Quarter!C123:C126)</f>
        <v>0.41459999999999997</v>
      </c>
      <c r="D35" s="151">
        <f>SUM(Quarter!D123:D126)</f>
        <v>0.10830000000000001</v>
      </c>
      <c r="E35" s="151">
        <f>SUM(Quarter!E123:E126)</f>
        <v>13.408199999999999</v>
      </c>
      <c r="F35" s="151">
        <f>SUM(Quarter!F123:F126)</f>
        <v>8.8171999999999997</v>
      </c>
      <c r="G35" s="151">
        <f>SUM(Quarter!G123:G126)</f>
        <v>0.34670000000000001</v>
      </c>
      <c r="H35" s="151">
        <f>SUM(Quarter!H123:H126)</f>
        <v>6.5424999999999995</v>
      </c>
      <c r="I35" s="151">
        <f>SUM(Quarter!I123:I126)</f>
        <v>5.6058000000000003</v>
      </c>
      <c r="J35" s="151">
        <f>SUM(Quarter!J123:J126)</f>
        <v>0.40859999999999996</v>
      </c>
      <c r="K35" s="151">
        <f>SUM(Quarter!K123:K126)</f>
        <v>21.720599999999997</v>
      </c>
      <c r="L35" s="151">
        <f>SUM(Quarter!L123:L126)</f>
        <v>12.903700000000001</v>
      </c>
      <c r="M35" s="152">
        <f>SUM(Quarter!M123:M126)</f>
        <v>13.9308</v>
      </c>
    </row>
    <row r="36" spans="1:13" ht="15.5">
      <c r="A36" s="155" t="s">
        <v>730</v>
      </c>
      <c r="B36" s="151">
        <f>SUM(Quarter!B127:B130)</f>
        <v>35.7209</v>
      </c>
      <c r="C36" s="222">
        <f>SUM(Quarter!C127:C130)</f>
        <v>0</v>
      </c>
      <c r="D36" s="151">
        <f>SUM(Quarter!D127:D130)</f>
        <v>0.10150000000000001</v>
      </c>
      <c r="E36" s="151">
        <f>SUM(Quarter!E127:E130)</f>
        <v>14.504200000000001</v>
      </c>
      <c r="F36" s="151">
        <f>SUM(Quarter!F127:F130)</f>
        <v>7.7880999999999991</v>
      </c>
      <c r="G36" s="151">
        <f>SUM(Quarter!G127:G130)</f>
        <v>0.315</v>
      </c>
      <c r="H36" s="151">
        <f>SUM(Quarter!H127:H130)</f>
        <v>6.7435999999999998</v>
      </c>
      <c r="I36" s="151">
        <f>SUM(Quarter!I127:I130)</f>
        <v>5.7733000000000008</v>
      </c>
      <c r="J36" s="151">
        <f>SUM(Quarter!J127:J130)</f>
        <v>0.49540000000000001</v>
      </c>
      <c r="K36" s="151">
        <f>SUM(Quarter!K127:K130)</f>
        <v>21.114899999999999</v>
      </c>
      <c r="L36" s="151">
        <f>SUM(Quarter!L127:L130)</f>
        <v>13.326999999999998</v>
      </c>
      <c r="M36" s="152">
        <f>SUM(Quarter!M127:M130)</f>
        <v>14.605599999999999</v>
      </c>
    </row>
    <row r="37" spans="1:13" ht="13.5">
      <c r="B37" s="124"/>
      <c r="C37" s="124"/>
      <c r="D37" s="124"/>
      <c r="E37" s="115"/>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4"/>
      <c r="E45" s="124"/>
      <c r="F45" s="124"/>
      <c r="G45" s="124"/>
    </row>
    <row r="46" spans="1:13" ht="13.5">
      <c r="B46" s="124"/>
      <c r="C46" s="124"/>
      <c r="D46" s="126"/>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row r="447" spans="2:7" ht="13.5">
      <c r="B447" s="124"/>
      <c r="C447" s="124"/>
      <c r="D447" s="124"/>
      <c r="E447" s="124"/>
      <c r="F447" s="124"/>
      <c r="G447"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30"/>
  <sheetViews>
    <sheetView showGridLines="0" workbookViewId="0">
      <pane xSplit="1" ySplit="6" topLeftCell="B126" activePane="bottomRight" state="frozen"/>
      <selection activeCell="A2" sqref="A2"/>
      <selection pane="topRight" activeCell="A2" sqref="A2"/>
      <selection pane="bottomLeft" activeCell="A2" sqref="A2"/>
      <selection pane="bottomRight" activeCell="B126" sqref="B126"/>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578</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714</v>
      </c>
      <c r="E6" s="147" t="s">
        <v>5</v>
      </c>
      <c r="F6" s="147" t="s">
        <v>54</v>
      </c>
      <c r="G6" s="147" t="s">
        <v>7</v>
      </c>
      <c r="H6" s="147" t="s">
        <v>715</v>
      </c>
      <c r="I6" s="147" t="s">
        <v>716</v>
      </c>
      <c r="J6" s="147" t="s">
        <v>48</v>
      </c>
      <c r="K6" s="147" t="s">
        <v>717</v>
      </c>
      <c r="L6" s="147" t="s">
        <v>718</v>
      </c>
      <c r="M6" s="148" t="s">
        <v>719</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600</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604</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609</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10" t="s">
        <v>625</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10" t="s">
        <v>629</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09" t="s">
        <v>644</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09" t="s">
        <v>647</v>
      </c>
      <c r="B119" s="164">
        <f>SUM(Month!B343:B345)</f>
        <v>9.9583000000000013</v>
      </c>
      <c r="C119" s="164">
        <f>SUM(Month!C343:C345)</f>
        <v>0.29520000000000002</v>
      </c>
      <c r="D119" s="164">
        <f>SUM(Month!D343:D345)</f>
        <v>4.4199999999999996E-2</v>
      </c>
      <c r="E119" s="164">
        <f>SUM(Month!E343:E345)</f>
        <v>4.1851000000000003</v>
      </c>
      <c r="F119" s="164">
        <f>SUM(Month!F343:F345)</f>
        <v>2.1135000000000002</v>
      </c>
      <c r="G119" s="164">
        <f>SUM(Month!G343:G345)</f>
        <v>0.10879999999999999</v>
      </c>
      <c r="H119" s="164">
        <f>SUM(Month!H343:H345)</f>
        <v>1.9600999999999997</v>
      </c>
      <c r="I119" s="164">
        <f>SUM(Month!I343:I345)</f>
        <v>1.1945999999999999</v>
      </c>
      <c r="J119" s="164">
        <f>SUM(Month!J343:J345)</f>
        <v>5.6899999999999999E-2</v>
      </c>
      <c r="K119" s="164">
        <f>SUM(Month!K343:K345)</f>
        <v>5.4339000000000004</v>
      </c>
      <c r="L119" s="164">
        <f>SUM(Month!L343:L345)</f>
        <v>3.3203999999999998</v>
      </c>
      <c r="M119" s="163">
        <f>SUM(Month!M343:M345)</f>
        <v>4.5244</v>
      </c>
    </row>
    <row r="120" spans="1:13">
      <c r="A120" s="209" t="s">
        <v>655</v>
      </c>
      <c r="B120" s="164">
        <f>SUM(Month!B346:B348)</f>
        <v>8.484</v>
      </c>
      <c r="C120" s="164">
        <f>SUM(Month!C346:C348)</f>
        <v>0.08</v>
      </c>
      <c r="D120" s="164">
        <f>SUM(Month!D346:D348)</f>
        <v>2.8799999999999999E-2</v>
      </c>
      <c r="E120" s="164">
        <f>SUM(Month!E346:E348)</f>
        <v>4.0365000000000002</v>
      </c>
      <c r="F120" s="164">
        <f>SUM(Month!F346:F348)</f>
        <v>2.1926999999999999</v>
      </c>
      <c r="G120" s="164">
        <f>SUM(Month!G346:G348)</f>
        <v>3.6699999999999997E-2</v>
      </c>
      <c r="H120" s="164">
        <f>SUM(Month!H346:H348)</f>
        <v>1.0637000000000001</v>
      </c>
      <c r="I120" s="164">
        <f>SUM(Month!I346:I348)</f>
        <v>0.88319999999999999</v>
      </c>
      <c r="J120" s="164">
        <f>SUM(Month!J346:J348)</f>
        <v>0.16239999999999999</v>
      </c>
      <c r="K120" s="164">
        <f>SUM(Month!K346:K348)</f>
        <v>4.3386999999999993</v>
      </c>
      <c r="L120" s="164">
        <f>SUM(Month!L346:L348)</f>
        <v>2.1460999999999997</v>
      </c>
      <c r="M120" s="163">
        <f>SUM(Month!M346:M348)</f>
        <v>4.1452999999999998</v>
      </c>
    </row>
    <row r="121" spans="1:13" ht="15" customHeight="1">
      <c r="A121" s="209" t="s">
        <v>660</v>
      </c>
      <c r="B121" s="164">
        <f>SUM(Month!B349:B351)</f>
        <v>8.7266999999999992</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1.278</v>
      </c>
      <c r="I121" s="164">
        <f>SUM(Month!I349:I351)</f>
        <v>0.9729000000000001</v>
      </c>
      <c r="J121" s="164">
        <f>SUM(Month!J349:J351)</f>
        <v>0.1295</v>
      </c>
      <c r="K121" s="164">
        <f>SUM(Month!K349:K351)</f>
        <v>4.7132000000000005</v>
      </c>
      <c r="L121" s="164">
        <f>SUM(Month!L349:L351)</f>
        <v>2.4426000000000001</v>
      </c>
      <c r="M121" s="163">
        <f>SUM(Month!M349:M351)</f>
        <v>4.0133000000000001</v>
      </c>
    </row>
    <row r="122" spans="1:13" ht="15.75" customHeight="1">
      <c r="A122" s="209" t="s">
        <v>675</v>
      </c>
      <c r="B122" s="164">
        <f>SUM(Month!B352:B354)</f>
        <v>10.0623</v>
      </c>
      <c r="C122" s="164">
        <f>SUM(Month!C352:C354)</f>
        <v>0.33340000000000003</v>
      </c>
      <c r="D122" s="164">
        <f>SUM(Month!D352:D354)</f>
        <v>3.1300000000000001E-2</v>
      </c>
      <c r="E122" s="164">
        <f>SUM(Month!E352:E354)</f>
        <v>3.8437000000000001</v>
      </c>
      <c r="F122" s="164">
        <f>SUM(Month!F352:F354)</f>
        <v>2.2136</v>
      </c>
      <c r="G122" s="164">
        <f>SUM(Month!G352:G354)</f>
        <v>0.1202</v>
      </c>
      <c r="H122" s="164">
        <f>SUM(Month!H352:H354)</f>
        <v>2.0665</v>
      </c>
      <c r="I122" s="164">
        <f>SUM(Month!I352:I354)</f>
        <v>1.4072</v>
      </c>
      <c r="J122" s="164">
        <f>SUM(Month!J352:J354)</f>
        <v>4.6199999999999998E-2</v>
      </c>
      <c r="K122" s="164">
        <f>SUM(Month!K352:K354)</f>
        <v>5.8539000000000003</v>
      </c>
      <c r="L122" s="164">
        <f>SUM(Month!L352:L354)</f>
        <v>3.6402999999999999</v>
      </c>
      <c r="M122" s="163">
        <f>SUM(Month!M352:M354)</f>
        <v>4.2084999999999999</v>
      </c>
    </row>
    <row r="123" spans="1:13">
      <c r="A123" s="209" t="s">
        <v>678</v>
      </c>
      <c r="B123" s="164">
        <f>SUM(Month!B355:B357)</f>
        <v>9.7029999999999994</v>
      </c>
      <c r="C123" s="164">
        <f>SUM(Month!C355:C357)</f>
        <v>0.27029999999999998</v>
      </c>
      <c r="D123" s="164">
        <f>SUM(Month!D355:D357)</f>
        <v>2.8299999999999999E-2</v>
      </c>
      <c r="E123" s="164">
        <f>SUM(Month!E355:E357)</f>
        <v>3.9681999999999999</v>
      </c>
      <c r="F123" s="164">
        <f>SUM(Month!F355:F357)</f>
        <v>1.7970000000000002</v>
      </c>
      <c r="G123" s="164">
        <f>SUM(Month!G355:G357)</f>
        <v>0.1265</v>
      </c>
      <c r="H123" s="164">
        <f>SUM(Month!H355:H357)</f>
        <v>2.0373999999999999</v>
      </c>
      <c r="I123" s="164">
        <f>SUM(Month!I355:I357)</f>
        <v>1.4046000000000001</v>
      </c>
      <c r="J123" s="164">
        <f>SUM(Month!J355:J357)</f>
        <v>7.0500000000000007E-2</v>
      </c>
      <c r="K123" s="164">
        <f>SUM(Month!K355:K357)</f>
        <v>5.4360999999999997</v>
      </c>
      <c r="L123" s="164">
        <f>SUM(Month!L355:L357)</f>
        <v>3.6392000000000007</v>
      </c>
      <c r="M123" s="163">
        <f>SUM(Month!M355:M357)</f>
        <v>4.2667999999999999</v>
      </c>
    </row>
    <row r="124" spans="1:13">
      <c r="A124" s="209" t="s">
        <v>683</v>
      </c>
      <c r="B124" s="164">
        <f>SUM(Month!B358:B360)</f>
        <v>7.966800000000001</v>
      </c>
      <c r="C124" s="164">
        <f>SUM(Month!C358:C360)</f>
        <v>8.5199999999999998E-2</v>
      </c>
      <c r="D124" s="164">
        <f>SUM(Month!D358:D360)</f>
        <v>0.03</v>
      </c>
      <c r="E124" s="164">
        <f>SUM(Month!E358:E360)</f>
        <v>2.4918</v>
      </c>
      <c r="F124" s="164">
        <f>SUM(Month!F358:F360)</f>
        <v>2.468</v>
      </c>
      <c r="G124" s="164">
        <f>SUM(Month!G358:G360)</f>
        <v>6.0799999999999993E-2</v>
      </c>
      <c r="H124" s="164">
        <f>SUM(Month!H358:H360)</f>
        <v>1.3496999999999999</v>
      </c>
      <c r="I124" s="164">
        <f>SUM(Month!I358:I360)</f>
        <v>1.3249</v>
      </c>
      <c r="J124" s="164">
        <f>SUM(Month!J358:J360)</f>
        <v>0.15639999999999998</v>
      </c>
      <c r="K124" s="164">
        <f>SUM(Month!K358:K360)</f>
        <v>5.3597000000000001</v>
      </c>
      <c r="L124" s="164">
        <f>SUM(Month!L358:L360)</f>
        <v>2.8919000000000001</v>
      </c>
      <c r="M124" s="163">
        <f>SUM(Month!M358:M360)</f>
        <v>2.6070000000000002</v>
      </c>
    </row>
    <row r="125" spans="1:13">
      <c r="A125" s="209" t="s">
        <v>686</v>
      </c>
      <c r="B125" s="164">
        <f>SUM(Month!B361:B363)</f>
        <v>8.0245999999999995</v>
      </c>
      <c r="C125" s="164">
        <f>SUM(Month!C361:C363)</f>
        <v>5.91E-2</v>
      </c>
      <c r="D125" s="164">
        <f>SUM(Month!D361:D363)</f>
        <v>2.6099999999999998E-2</v>
      </c>
      <c r="E125" s="164">
        <f>SUM(Month!E361:E363)</f>
        <v>2.5851999999999999</v>
      </c>
      <c r="F125" s="164">
        <f>SUM(Month!F361:F363)</f>
        <v>2.4599000000000002</v>
      </c>
      <c r="G125" s="164">
        <f>SUM(Month!G361:G363)</f>
        <v>6.5799999999999997E-2</v>
      </c>
      <c r="H125" s="164">
        <f>SUM(Month!H361:H363)</f>
        <v>1.3131999999999999</v>
      </c>
      <c r="I125" s="164">
        <f>SUM(Month!I361:I363)</f>
        <v>1.3756999999999999</v>
      </c>
      <c r="J125" s="164">
        <f>SUM(Month!J361:J363)</f>
        <v>0.13969999999999999</v>
      </c>
      <c r="K125" s="164">
        <f>SUM(Month!K361:K363)</f>
        <v>5.3541999999999996</v>
      </c>
      <c r="L125" s="164">
        <f>SUM(Month!L361:L363)</f>
        <v>2.8942999999999999</v>
      </c>
      <c r="M125" s="163">
        <f>SUM(Month!M361:M363)</f>
        <v>2.6703000000000001</v>
      </c>
    </row>
    <row r="126" spans="1:13">
      <c r="A126" s="212" t="s">
        <v>691</v>
      </c>
      <c r="B126" s="164">
        <f>SUM(Month!B364:B366)</f>
        <v>9.9573</v>
      </c>
      <c r="C126" s="164">
        <f>SUM(Month!C364:C366)</f>
        <v>0</v>
      </c>
      <c r="D126" s="164">
        <f>SUM(Month!D364:D366)</f>
        <v>2.3900000000000001E-2</v>
      </c>
      <c r="E126" s="164">
        <f>SUM(Month!E364:E366)</f>
        <v>4.3629999999999995</v>
      </c>
      <c r="F126" s="164">
        <f>SUM(Month!F364:F366)</f>
        <v>2.0922999999999998</v>
      </c>
      <c r="G126" s="164">
        <f>SUM(Month!G364:G366)</f>
        <v>9.3600000000000003E-2</v>
      </c>
      <c r="H126" s="164">
        <f>SUM(Month!H364:H366)</f>
        <v>1.8422000000000001</v>
      </c>
      <c r="I126" s="164">
        <f>SUM(Month!I364:I366)</f>
        <v>1.5005999999999999</v>
      </c>
      <c r="J126" s="164">
        <f>SUM(Month!J364:J366)</f>
        <v>4.2000000000000003E-2</v>
      </c>
      <c r="K126" s="164">
        <f>SUM(Month!K364:K366)</f>
        <v>5.5705999999999998</v>
      </c>
      <c r="L126" s="164">
        <f>SUM(Month!L364:L366)</f>
        <v>3.4782999999999999</v>
      </c>
      <c r="M126" s="163">
        <f>SUM(Month!M364:M366)</f>
        <v>4.3866999999999994</v>
      </c>
    </row>
    <row r="127" spans="1:13">
      <c r="A127" s="212" t="s">
        <v>706</v>
      </c>
      <c r="B127" s="164">
        <f>SUM(Month!B367:B369)</f>
        <v>10.4506</v>
      </c>
      <c r="C127" s="164">
        <f>SUM(Month!C367:C369)</f>
        <v>0</v>
      </c>
      <c r="D127" s="164">
        <f>SUM(Month!D367:D369)</f>
        <v>1.9400000000000001E-2</v>
      </c>
      <c r="E127" s="164">
        <f>SUM(Month!E367:E369)</f>
        <v>4.9794999999999998</v>
      </c>
      <c r="F127" s="164">
        <f>SUM(Month!F367:F369)</f>
        <v>2.0659000000000001</v>
      </c>
      <c r="G127" s="164">
        <f>SUM(Month!G367:G369)</f>
        <v>9.8599999999999993E-2</v>
      </c>
      <c r="H127" s="164">
        <f>SUM(Month!H367:H369)</f>
        <v>1.7496</v>
      </c>
      <c r="I127" s="164">
        <f>SUM(Month!I367:I369)</f>
        <v>1.4617</v>
      </c>
      <c r="J127" s="164">
        <f>SUM(Month!J367:J369)</f>
        <v>7.619999999999999E-2</v>
      </c>
      <c r="K127" s="164">
        <f>SUM(Month!K367:K369)</f>
        <v>5.4518000000000004</v>
      </c>
      <c r="L127" s="164">
        <f>SUM(Month!L367:L369)</f>
        <v>3.3859999999999997</v>
      </c>
      <c r="M127" s="163">
        <f>SUM(Month!M367:M369)</f>
        <v>4.9987999999999992</v>
      </c>
    </row>
    <row r="128" spans="1:13">
      <c r="A128" s="216" t="s">
        <v>722</v>
      </c>
      <c r="B128" s="164">
        <f>SUM(Month!B370:B372)</f>
        <v>7.7930999999999999</v>
      </c>
      <c r="C128" s="164">
        <f>SUM(Month!C370:C372)</f>
        <v>0</v>
      </c>
      <c r="D128" s="164">
        <f>SUM(Month!D370:D372)</f>
        <v>2.1700000000000001E-2</v>
      </c>
      <c r="E128" s="164">
        <f>SUM(Month!E370:E372)</f>
        <v>2.7109000000000001</v>
      </c>
      <c r="F128" s="164">
        <f>SUM(Month!F370:F372)</f>
        <v>2.1417999999999999</v>
      </c>
      <c r="G128" s="164">
        <f>SUM(Month!G370:G372)</f>
        <v>3.4500000000000003E-2</v>
      </c>
      <c r="H128" s="164">
        <f>SUM(Month!H370:H372)</f>
        <v>1.3639999999999999</v>
      </c>
      <c r="I128" s="164">
        <f>SUM(Month!I370:I372)</f>
        <v>1.3141</v>
      </c>
      <c r="J128" s="164">
        <f>SUM(Month!J370:J372)</f>
        <v>0.20599999999999999</v>
      </c>
      <c r="K128" s="164">
        <f>SUM(Month!K370:K372)</f>
        <v>5.0603999999999996</v>
      </c>
      <c r="L128" s="164">
        <f>SUM(Month!L370:L372)</f>
        <v>2.9185999999999996</v>
      </c>
      <c r="M128" s="163">
        <f>SUM(Month!M370:M372)</f>
        <v>2.7326000000000001</v>
      </c>
    </row>
    <row r="129" spans="1:13">
      <c r="A129" s="212" t="s">
        <v>728</v>
      </c>
      <c r="B129" s="164">
        <f>SUM(Month!B373:B375)</f>
        <v>7.7529000000000003</v>
      </c>
      <c r="C129" s="164">
        <f>SUM(Month!C373:C375)</f>
        <v>0</v>
      </c>
      <c r="D129" s="164">
        <f>SUM(Month!D373:D375)</f>
        <v>2.8199999999999996E-2</v>
      </c>
      <c r="E129" s="164">
        <f>SUM(Month!E373:E375)</f>
        <v>2.9173999999999998</v>
      </c>
      <c r="F129" s="164">
        <f>SUM(Month!F373:F375)</f>
        <v>1.7696999999999998</v>
      </c>
      <c r="G129" s="164">
        <f>SUM(Month!G373:G375)</f>
        <v>5.91E-2</v>
      </c>
      <c r="H129" s="164">
        <f>SUM(Month!H373:H375)</f>
        <v>1.3872</v>
      </c>
      <c r="I129" s="164">
        <f>SUM(Month!I373:I375)</f>
        <v>1.4256000000000002</v>
      </c>
      <c r="J129" s="164">
        <f>SUM(Month!J373:J375)</f>
        <v>0.16570000000000001</v>
      </c>
      <c r="K129" s="164">
        <f>SUM(Month!K373:K375)</f>
        <v>4.8071999999999999</v>
      </c>
      <c r="L129" s="164">
        <f>SUM(Month!L373:L375)</f>
        <v>3.0376000000000003</v>
      </c>
      <c r="M129" s="163">
        <f>SUM(Month!M373:M375)</f>
        <v>2.9455</v>
      </c>
    </row>
    <row r="130" spans="1:13">
      <c r="A130" s="212" t="s">
        <v>729</v>
      </c>
      <c r="B130" s="164">
        <f>SUM(Month!B376:B378)</f>
        <v>9.7242999999999995</v>
      </c>
      <c r="C130" s="164">
        <f>SUM(Month!C376:C378)</f>
        <v>0</v>
      </c>
      <c r="D130" s="164">
        <f>SUM(Month!D376:D378)</f>
        <v>3.2199999999999999E-2</v>
      </c>
      <c r="E130" s="164">
        <f>SUM(Month!E376:E378)</f>
        <v>3.8963999999999999</v>
      </c>
      <c r="F130" s="164">
        <f>SUM(Month!F376:F378)</f>
        <v>1.8107</v>
      </c>
      <c r="G130" s="164">
        <f>SUM(Month!G376:G378)</f>
        <v>0.12280000000000001</v>
      </c>
      <c r="H130" s="164">
        <f>SUM(Month!H376:H378)</f>
        <v>2.2427999999999999</v>
      </c>
      <c r="I130" s="164">
        <f>SUM(Month!I376:I378)</f>
        <v>1.5718999999999999</v>
      </c>
      <c r="J130" s="164">
        <f>SUM(Month!J376:J378)</f>
        <v>4.7500000000000001E-2</v>
      </c>
      <c r="K130" s="164">
        <f>SUM(Month!K376:K378)</f>
        <v>5.7955000000000005</v>
      </c>
      <c r="L130" s="164">
        <f>SUM(Month!L376:L378)</f>
        <v>3.9847999999999999</v>
      </c>
      <c r="M130" s="163">
        <f>SUM(Month!M376:M378)</f>
        <v>3.9287000000000001</v>
      </c>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B129:M129 B130:M130"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M519"/>
  <sheetViews>
    <sheetView showGridLines="0" zoomScaleNormal="100" workbookViewId="0">
      <pane xSplit="1" ySplit="6" topLeftCell="B373" activePane="bottomRight" state="frozen"/>
      <selection activeCell="A2" sqref="A2"/>
      <selection pane="topRight" activeCell="A2" sqref="A2"/>
      <selection pane="bottomLeft" activeCell="A2" sqref="A2"/>
      <selection pane="bottomRight" activeCell="B373" sqref="B373"/>
    </sheetView>
  </sheetViews>
  <sheetFormatPr defaultColWidth="9.453125" defaultRowHeight="13"/>
  <cols>
    <col min="1" max="1" width="30.54296875" customWidth="1"/>
    <col min="2" max="13" width="13.54296875" customWidth="1"/>
  </cols>
  <sheetData>
    <row r="1" spans="1:16" ht="45" customHeight="1">
      <c r="A1" s="111" t="s">
        <v>580</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714</v>
      </c>
      <c r="E6" s="147" t="s">
        <v>5</v>
      </c>
      <c r="F6" s="147" t="s">
        <v>54</v>
      </c>
      <c r="G6" s="147" t="s">
        <v>7</v>
      </c>
      <c r="H6" s="147" t="s">
        <v>715</v>
      </c>
      <c r="I6" s="147" t="s">
        <v>716</v>
      </c>
      <c r="J6" s="147" t="s">
        <v>48</v>
      </c>
      <c r="K6" s="147" t="s">
        <v>717</v>
      </c>
      <c r="L6" s="147" t="s">
        <v>718</v>
      </c>
      <c r="M6" s="148" t="s">
        <v>719</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583</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597</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1" t="s">
        <v>598</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1" t="s">
        <v>599</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1" t="s">
        <v>601</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1" t="s">
        <v>602</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1" t="s">
        <v>603</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1" t="s">
        <v>605</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1" t="s">
        <v>606</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1" t="s">
        <v>608</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1" t="s">
        <v>622</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1" t="s">
        <v>623</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1" t="s">
        <v>624</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1" t="s">
        <v>626</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1" t="s">
        <v>627</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9"/>
      <c r="O340" s="179"/>
      <c r="P340" s="179"/>
      <c r="Q340" s="179"/>
      <c r="R340" s="179"/>
      <c r="S340" s="179"/>
      <c r="T340" s="179"/>
      <c r="U340" s="179"/>
      <c r="V340" s="179"/>
      <c r="W340" s="179"/>
      <c r="X340" s="179"/>
      <c r="Y340" s="179"/>
      <c r="Z340" s="179"/>
      <c r="AA340" s="179"/>
    </row>
    <row r="341" spans="1:27" ht="15.5">
      <c r="A341" s="211" t="s">
        <v>628</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1" t="s">
        <v>641</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1" t="s">
        <v>642</v>
      </c>
      <c r="B343" s="173">
        <v>3.6177000000000001</v>
      </c>
      <c r="C343" s="173">
        <v>0.14779999999999999</v>
      </c>
      <c r="D343" s="173">
        <v>1.67E-2</v>
      </c>
      <c r="E343" s="173">
        <v>1.3429</v>
      </c>
      <c r="F343" s="173">
        <v>0.85960000000000003</v>
      </c>
      <c r="G343" s="173">
        <v>4.82E-2</v>
      </c>
      <c r="H343" s="173">
        <v>0.79310000000000003</v>
      </c>
      <c r="I343" s="173">
        <v>0.39779999999999999</v>
      </c>
      <c r="J343" s="173">
        <v>1.1599999999999999E-2</v>
      </c>
      <c r="K343" s="173">
        <v>2.1103000000000001</v>
      </c>
      <c r="L343" s="173">
        <v>1.2506999999999999</v>
      </c>
      <c r="M343" s="174">
        <v>1.5074000000000001</v>
      </c>
      <c r="O343" s="179"/>
      <c r="P343" s="179"/>
      <c r="Q343" s="179"/>
      <c r="R343" s="179"/>
      <c r="S343" s="179"/>
      <c r="T343" s="179"/>
      <c r="U343" s="179"/>
      <c r="V343" s="179"/>
      <c r="W343" s="179"/>
      <c r="X343" s="179"/>
      <c r="Y343" s="179"/>
      <c r="Z343" s="179"/>
      <c r="AA343" s="179"/>
    </row>
    <row r="344" spans="1:27" ht="15.5">
      <c r="A344" s="211" t="s">
        <v>643</v>
      </c>
      <c r="B344" s="173">
        <v>3.0720000000000001</v>
      </c>
      <c r="C344" s="173">
        <v>0.1032</v>
      </c>
      <c r="D344" s="173">
        <v>1.3899999999999999E-2</v>
      </c>
      <c r="E344" s="173">
        <v>1.3791</v>
      </c>
      <c r="F344" s="173">
        <v>0.54930000000000001</v>
      </c>
      <c r="G344" s="173">
        <v>3.5799999999999998E-2</v>
      </c>
      <c r="H344" s="173">
        <v>0.57299999999999995</v>
      </c>
      <c r="I344" s="173">
        <v>0.39850000000000002</v>
      </c>
      <c r="J344" s="173">
        <v>1.9199999999999998E-2</v>
      </c>
      <c r="K344" s="173">
        <v>1.5759000000000001</v>
      </c>
      <c r="L344" s="173">
        <v>1.0266</v>
      </c>
      <c r="M344" s="174">
        <v>1.4961</v>
      </c>
      <c r="O344" s="179"/>
      <c r="P344" s="179"/>
      <c r="Q344" s="179"/>
      <c r="R344" s="179"/>
      <c r="S344" s="179"/>
      <c r="T344" s="179"/>
      <c r="U344" s="179"/>
      <c r="V344" s="179"/>
      <c r="W344" s="179"/>
      <c r="X344" s="179"/>
      <c r="Y344" s="179"/>
      <c r="Z344" s="179"/>
      <c r="AA344" s="179"/>
    </row>
    <row r="345" spans="1:27" ht="15.5">
      <c r="A345" s="211" t="s">
        <v>646</v>
      </c>
      <c r="B345" s="173">
        <v>3.2686000000000002</v>
      </c>
      <c r="C345" s="173">
        <v>4.4200000000000003E-2</v>
      </c>
      <c r="D345" s="173">
        <v>1.3599999999999999E-2</v>
      </c>
      <c r="E345" s="173">
        <v>1.4631000000000001</v>
      </c>
      <c r="F345" s="173">
        <v>0.7046</v>
      </c>
      <c r="G345" s="173">
        <v>2.4799999999999999E-2</v>
      </c>
      <c r="H345" s="173">
        <v>0.59399999999999997</v>
      </c>
      <c r="I345" s="173">
        <v>0.39829999999999999</v>
      </c>
      <c r="J345" s="173">
        <v>2.6100000000000002E-2</v>
      </c>
      <c r="K345" s="173">
        <v>1.7477</v>
      </c>
      <c r="L345" s="173">
        <v>1.0430999999999999</v>
      </c>
      <c r="M345" s="174">
        <v>1.5208999999999999</v>
      </c>
      <c r="O345" s="179"/>
      <c r="P345" s="179"/>
      <c r="Q345" s="179"/>
      <c r="R345" s="179"/>
      <c r="S345" s="179"/>
      <c r="T345" s="179"/>
      <c r="U345" s="179"/>
      <c r="V345" s="179"/>
      <c r="W345" s="179"/>
      <c r="X345" s="179"/>
      <c r="Y345" s="179"/>
      <c r="Z345" s="179"/>
      <c r="AA345" s="179"/>
    </row>
    <row r="346" spans="1:27" ht="15.5">
      <c r="A346" s="211" t="s">
        <v>650</v>
      </c>
      <c r="B346" s="173">
        <v>2.9857</v>
      </c>
      <c r="C346" s="173">
        <v>1.9599999999999999E-2</v>
      </c>
      <c r="D346" s="173">
        <v>9.9000000000000008E-3</v>
      </c>
      <c r="E346" s="173">
        <v>1.3832</v>
      </c>
      <c r="F346" s="173">
        <v>0.70189999999999997</v>
      </c>
      <c r="G346" s="173">
        <v>2.0799999999999999E-2</v>
      </c>
      <c r="H346" s="173">
        <v>0.42909999999999998</v>
      </c>
      <c r="I346" s="173">
        <v>0.37759999999999999</v>
      </c>
      <c r="J346" s="173">
        <v>4.3700000000000003E-2</v>
      </c>
      <c r="K346" s="173">
        <v>1.573</v>
      </c>
      <c r="L346" s="173">
        <v>0.87119999999999997</v>
      </c>
      <c r="M346" s="174">
        <v>1.4127000000000001</v>
      </c>
      <c r="O346" s="179"/>
      <c r="P346" s="179"/>
      <c r="Q346" s="179"/>
      <c r="R346" s="179"/>
      <c r="S346" s="179"/>
      <c r="T346" s="179"/>
      <c r="U346" s="179"/>
      <c r="V346" s="179"/>
      <c r="W346" s="179"/>
      <c r="X346" s="179"/>
      <c r="Y346" s="179"/>
      <c r="Z346" s="179"/>
      <c r="AA346" s="179"/>
    </row>
    <row r="347" spans="1:27" ht="15.5">
      <c r="A347" s="211" t="s">
        <v>651</v>
      </c>
      <c r="B347" s="173">
        <v>2.6993</v>
      </c>
      <c r="C347" s="173">
        <v>2.07E-2</v>
      </c>
      <c r="D347" s="173">
        <v>8.3000000000000001E-3</v>
      </c>
      <c r="E347" s="173">
        <v>1.3068</v>
      </c>
      <c r="F347" s="173">
        <v>0.72130000000000005</v>
      </c>
      <c r="G347" s="173">
        <v>9.2999999999999992E-3</v>
      </c>
      <c r="H347" s="173">
        <v>0.3226</v>
      </c>
      <c r="I347" s="173">
        <v>0.25230000000000002</v>
      </c>
      <c r="J347" s="173">
        <v>5.8099999999999999E-2</v>
      </c>
      <c r="K347" s="173">
        <v>1.3634999999999999</v>
      </c>
      <c r="L347" s="173">
        <v>0.64219999999999999</v>
      </c>
      <c r="M347" s="174">
        <v>1.3358000000000001</v>
      </c>
      <c r="O347" s="179"/>
      <c r="P347" s="179"/>
      <c r="Q347" s="179"/>
      <c r="R347" s="179"/>
      <c r="S347" s="179"/>
      <c r="T347" s="179"/>
      <c r="U347" s="179"/>
      <c r="V347" s="179"/>
      <c r="W347" s="179"/>
      <c r="X347" s="179"/>
      <c r="Y347" s="179"/>
      <c r="Z347" s="179"/>
    </row>
    <row r="348" spans="1:27" ht="15.5">
      <c r="A348" s="211" t="s">
        <v>652</v>
      </c>
      <c r="B348" s="173">
        <v>2.7989999999999999</v>
      </c>
      <c r="C348" s="173">
        <v>3.9699999999999999E-2</v>
      </c>
      <c r="D348" s="173">
        <v>1.06E-2</v>
      </c>
      <c r="E348" s="173">
        <v>1.3465</v>
      </c>
      <c r="F348" s="173">
        <v>0.76949999999999996</v>
      </c>
      <c r="G348" s="173">
        <v>6.6E-3</v>
      </c>
      <c r="H348" s="173">
        <v>0.312</v>
      </c>
      <c r="I348" s="173">
        <v>0.25330000000000003</v>
      </c>
      <c r="J348" s="173">
        <v>6.0600000000000001E-2</v>
      </c>
      <c r="K348" s="173">
        <v>1.4021999999999999</v>
      </c>
      <c r="L348" s="173">
        <v>0.63270000000000004</v>
      </c>
      <c r="M348" s="174">
        <v>1.3968</v>
      </c>
      <c r="P348" s="179"/>
    </row>
    <row r="349" spans="1:27" ht="15.5">
      <c r="A349" s="211" t="s">
        <v>653</v>
      </c>
      <c r="B349" s="173">
        <v>2.8262999999999998</v>
      </c>
      <c r="C349" s="173">
        <v>4.5900000000000003E-2</v>
      </c>
      <c r="D349" s="173">
        <v>1.43E-2</v>
      </c>
      <c r="E349" s="173">
        <v>1.1473</v>
      </c>
      <c r="F349" s="173">
        <v>0.7147</v>
      </c>
      <c r="G349" s="173">
        <v>1.6199999999999999E-2</v>
      </c>
      <c r="H349" s="173">
        <v>0.4788</v>
      </c>
      <c r="I349" s="173">
        <v>0.36170000000000002</v>
      </c>
      <c r="J349" s="173">
        <v>4.7300000000000002E-2</v>
      </c>
      <c r="K349" s="173">
        <v>1.6188</v>
      </c>
      <c r="L349" s="173">
        <v>0.90410000000000001</v>
      </c>
      <c r="M349" s="174">
        <v>1.2074</v>
      </c>
    </row>
    <row r="350" spans="1:27" ht="15.5">
      <c r="A350" s="211" t="s">
        <v>654</v>
      </c>
      <c r="B350" s="173">
        <v>2.8767999999999998</v>
      </c>
      <c r="C350" s="173">
        <v>5.5599999999999997E-2</v>
      </c>
      <c r="D350" s="173">
        <v>8.8999999999999999E-3</v>
      </c>
      <c r="E350" s="173">
        <v>1.3441000000000001</v>
      </c>
      <c r="F350" s="173">
        <v>0.70189999999999997</v>
      </c>
      <c r="G350" s="173">
        <v>2.1100000000000001E-2</v>
      </c>
      <c r="H350" s="173">
        <v>0.38890000000000002</v>
      </c>
      <c r="I350" s="173">
        <v>0.3115</v>
      </c>
      <c r="J350" s="173">
        <v>4.4900000000000002E-2</v>
      </c>
      <c r="K350" s="173">
        <v>1.4682999999999999</v>
      </c>
      <c r="L350" s="173">
        <v>0.76639999999999997</v>
      </c>
      <c r="M350" s="174">
        <v>1.4085000000000001</v>
      </c>
    </row>
    <row r="351" spans="1:27" ht="15.5">
      <c r="A351" s="211" t="s">
        <v>656</v>
      </c>
      <c r="B351" s="173">
        <v>3.0236000000000001</v>
      </c>
      <c r="C351" s="173">
        <v>8.6800000000000002E-2</v>
      </c>
      <c r="D351" s="173">
        <v>9.1999999999999998E-3</v>
      </c>
      <c r="E351" s="173">
        <v>1.3015000000000001</v>
      </c>
      <c r="F351" s="173">
        <v>0.85399999999999998</v>
      </c>
      <c r="G351" s="173">
        <v>2.4799999999999999E-2</v>
      </c>
      <c r="H351" s="173">
        <v>0.4103</v>
      </c>
      <c r="I351" s="173">
        <v>0.29970000000000002</v>
      </c>
      <c r="J351" s="173">
        <v>3.73E-2</v>
      </c>
      <c r="K351" s="173">
        <v>1.6261000000000001</v>
      </c>
      <c r="L351" s="173">
        <v>0.77210000000000001</v>
      </c>
      <c r="M351" s="174">
        <v>1.3974</v>
      </c>
    </row>
    <row r="352" spans="1:27" ht="15.5">
      <c r="A352" s="211" t="s">
        <v>657</v>
      </c>
      <c r="B352" s="173">
        <v>3.1088</v>
      </c>
      <c r="C352" s="173">
        <v>9.8400000000000001E-2</v>
      </c>
      <c r="D352" s="173">
        <v>1.01E-2</v>
      </c>
      <c r="E352" s="173">
        <v>1.1595</v>
      </c>
      <c r="F352" s="173">
        <v>0.73499999999999999</v>
      </c>
      <c r="G352" s="173">
        <v>4.3999999999999997E-2</v>
      </c>
      <c r="H352" s="173">
        <v>0.61419999999999997</v>
      </c>
      <c r="I352" s="173">
        <v>0.4224</v>
      </c>
      <c r="J352" s="173">
        <v>2.52E-2</v>
      </c>
      <c r="K352" s="173">
        <v>1.8408</v>
      </c>
      <c r="L352" s="173">
        <v>1.1057999999999999</v>
      </c>
      <c r="M352" s="174">
        <v>1.268</v>
      </c>
    </row>
    <row r="353" spans="1:39" ht="15.5">
      <c r="A353" s="211" t="s">
        <v>659</v>
      </c>
      <c r="B353" s="173">
        <v>3.4163999999999999</v>
      </c>
      <c r="C353" s="173">
        <v>0.15659999999999999</v>
      </c>
      <c r="D353" s="173">
        <v>1.0800000000000001E-2</v>
      </c>
      <c r="E353" s="173">
        <v>1.4226000000000001</v>
      </c>
      <c r="F353" s="173">
        <v>0.64849999999999997</v>
      </c>
      <c r="G353" s="173">
        <v>3.5400000000000001E-2</v>
      </c>
      <c r="H353" s="173">
        <v>0.6159</v>
      </c>
      <c r="I353" s="173">
        <v>0.51200000000000001</v>
      </c>
      <c r="J353" s="173">
        <v>1.4500000000000001E-2</v>
      </c>
      <c r="K353" s="173">
        <v>1.8264</v>
      </c>
      <c r="L353" s="173">
        <v>1.1778999999999999</v>
      </c>
      <c r="M353" s="174">
        <v>1.59</v>
      </c>
    </row>
    <row r="354" spans="1:39" ht="15.5">
      <c r="A354" s="211" t="s">
        <v>661</v>
      </c>
      <c r="B354" s="173">
        <v>3.5371000000000001</v>
      </c>
      <c r="C354" s="173">
        <v>7.8399999999999997E-2</v>
      </c>
      <c r="D354" s="173">
        <v>1.04E-2</v>
      </c>
      <c r="E354" s="173">
        <v>1.2616000000000001</v>
      </c>
      <c r="F354" s="173">
        <v>0.83009999999999995</v>
      </c>
      <c r="G354" s="173">
        <v>4.0800000000000003E-2</v>
      </c>
      <c r="H354" s="173">
        <v>0.83640000000000003</v>
      </c>
      <c r="I354" s="173">
        <v>0.4728</v>
      </c>
      <c r="J354" s="173">
        <v>6.4999999999999997E-3</v>
      </c>
      <c r="K354" s="173">
        <v>2.1867000000000001</v>
      </c>
      <c r="L354" s="173">
        <v>1.3566</v>
      </c>
      <c r="M354" s="174">
        <v>1.3505</v>
      </c>
      <c r="N354" s="205"/>
    </row>
    <row r="355" spans="1:39" ht="15.5">
      <c r="A355" s="211" t="s">
        <v>673</v>
      </c>
      <c r="B355" s="173">
        <v>3.7231999999999998</v>
      </c>
      <c r="C355" s="173">
        <v>0.1216</v>
      </c>
      <c r="D355" s="173">
        <v>1.0999999999999999E-2</v>
      </c>
      <c r="E355" s="173">
        <v>1.7513000000000001</v>
      </c>
      <c r="F355" s="173">
        <v>0.55800000000000005</v>
      </c>
      <c r="G355" s="173">
        <v>4.2299999999999997E-2</v>
      </c>
      <c r="H355" s="173">
        <v>0.73409999999999997</v>
      </c>
      <c r="I355" s="173">
        <v>0.4929</v>
      </c>
      <c r="J355" s="173">
        <v>1.18E-2</v>
      </c>
      <c r="K355" s="173">
        <v>1.8392999999999999</v>
      </c>
      <c r="L355" s="173">
        <v>1.2813000000000001</v>
      </c>
      <c r="M355" s="174">
        <v>1.8838999999999999</v>
      </c>
      <c r="N355" s="205"/>
      <c r="O355" s="228"/>
      <c r="P355" s="228"/>
      <c r="Q355" s="229"/>
      <c r="R355" s="5"/>
      <c r="AB355" s="205"/>
      <c r="AC355" s="205"/>
      <c r="AD355" s="205"/>
      <c r="AE355" s="205"/>
      <c r="AF355" s="205"/>
      <c r="AG355" s="205"/>
      <c r="AH355" s="205"/>
      <c r="AI355" s="205"/>
      <c r="AJ355" s="205"/>
      <c r="AK355" s="205"/>
      <c r="AL355" s="205"/>
      <c r="AM355" s="205"/>
    </row>
    <row r="356" spans="1:39" ht="15.5">
      <c r="A356" s="211" t="s">
        <v>674</v>
      </c>
      <c r="B356" s="173">
        <v>3.0066000000000002</v>
      </c>
      <c r="C356" s="173">
        <v>5.9400000000000001E-2</v>
      </c>
      <c r="D356" s="173">
        <v>8.8999999999999999E-3</v>
      </c>
      <c r="E356" s="173">
        <v>1.1398999999999999</v>
      </c>
      <c r="F356" s="173">
        <v>0.59509999999999996</v>
      </c>
      <c r="G356" s="173">
        <v>4.7899999999999998E-2</v>
      </c>
      <c r="H356" s="173">
        <v>0.66979999999999995</v>
      </c>
      <c r="I356" s="173">
        <v>0.46960000000000002</v>
      </c>
      <c r="J356" s="173">
        <v>1.6E-2</v>
      </c>
      <c r="K356" s="173">
        <v>1.7984</v>
      </c>
      <c r="L356" s="173">
        <v>1.2033</v>
      </c>
      <c r="M356" s="174">
        <v>1.2081999999999999</v>
      </c>
      <c r="N356" s="205"/>
      <c r="O356" s="228"/>
      <c r="P356" s="228"/>
      <c r="Q356" s="229"/>
      <c r="R356" s="5"/>
      <c r="AB356" s="205"/>
      <c r="AC356" s="205"/>
      <c r="AD356" s="205"/>
      <c r="AE356" s="205"/>
      <c r="AF356" s="205"/>
      <c r="AG356" s="205"/>
      <c r="AH356" s="205"/>
      <c r="AI356" s="205"/>
      <c r="AJ356" s="205"/>
      <c r="AK356" s="205"/>
      <c r="AL356" s="205"/>
      <c r="AM356" s="205"/>
    </row>
    <row r="357" spans="1:39" ht="15.5">
      <c r="A357" s="211" t="s">
        <v>676</v>
      </c>
      <c r="B357" s="173">
        <v>2.9731999999999998</v>
      </c>
      <c r="C357" s="173">
        <v>8.9300000000000004E-2</v>
      </c>
      <c r="D357" s="173">
        <v>8.3999999999999995E-3</v>
      </c>
      <c r="E357" s="173">
        <v>1.077</v>
      </c>
      <c r="F357" s="173">
        <v>0.64390000000000003</v>
      </c>
      <c r="G357" s="173">
        <v>3.6299999999999999E-2</v>
      </c>
      <c r="H357" s="173">
        <v>0.63349999999999995</v>
      </c>
      <c r="I357" s="173">
        <v>0.44209999999999999</v>
      </c>
      <c r="J357" s="173">
        <v>4.2700000000000002E-2</v>
      </c>
      <c r="K357" s="173">
        <v>1.7984</v>
      </c>
      <c r="L357" s="173">
        <v>1.1546000000000001</v>
      </c>
      <c r="M357" s="174">
        <v>1.1747000000000001</v>
      </c>
      <c r="N357" s="205"/>
      <c r="O357" s="228"/>
      <c r="P357" s="228"/>
      <c r="Q357" s="229"/>
      <c r="R357" s="5"/>
      <c r="AB357" s="205"/>
      <c r="AC357" s="205"/>
      <c r="AD357" s="205"/>
      <c r="AE357" s="205"/>
      <c r="AF357" s="205"/>
      <c r="AG357" s="205"/>
      <c r="AH357" s="205"/>
      <c r="AI357" s="205"/>
      <c r="AJ357" s="205"/>
      <c r="AK357" s="205"/>
      <c r="AL357" s="205"/>
      <c r="AM357" s="205"/>
    </row>
    <row r="358" spans="1:39" ht="15.5">
      <c r="A358" s="211" t="s">
        <v>680</v>
      </c>
      <c r="B358" s="173">
        <v>2.8180000000000001</v>
      </c>
      <c r="C358" s="173">
        <v>5.4800000000000001E-2</v>
      </c>
      <c r="D358" s="173">
        <v>8.6E-3</v>
      </c>
      <c r="E358" s="173">
        <v>0.74250000000000005</v>
      </c>
      <c r="F358" s="173">
        <v>0.85309999999999997</v>
      </c>
      <c r="G358" s="173">
        <v>3.0099999999999998E-2</v>
      </c>
      <c r="H358" s="173">
        <v>0.63749999999999996</v>
      </c>
      <c r="I358" s="173">
        <v>0.44840000000000002</v>
      </c>
      <c r="J358" s="173">
        <v>4.2999999999999997E-2</v>
      </c>
      <c r="K358" s="173">
        <v>2.012</v>
      </c>
      <c r="L358" s="173">
        <v>1.159</v>
      </c>
      <c r="M358" s="174">
        <v>0.80600000000000005</v>
      </c>
      <c r="N358" s="122"/>
      <c r="O358" s="228"/>
      <c r="P358" s="228"/>
      <c r="Q358" s="229"/>
      <c r="R358" s="5"/>
      <c r="S358" s="122"/>
      <c r="T358" s="122"/>
      <c r="AB358" s="205"/>
      <c r="AC358" s="205"/>
      <c r="AD358" s="205"/>
      <c r="AE358" s="205"/>
      <c r="AF358" s="205"/>
      <c r="AG358" s="205"/>
      <c r="AH358" s="205"/>
      <c r="AI358" s="205"/>
      <c r="AJ358" s="205"/>
      <c r="AK358" s="205"/>
      <c r="AL358" s="205"/>
      <c r="AM358" s="205"/>
    </row>
    <row r="359" spans="1:39" ht="15.5">
      <c r="A359" s="211" t="s">
        <v>677</v>
      </c>
      <c r="B359" s="173">
        <v>2.6985999999999999</v>
      </c>
      <c r="C359" s="173">
        <v>2.4899999999999999E-2</v>
      </c>
      <c r="D359" s="173">
        <v>1.2999999999999999E-2</v>
      </c>
      <c r="E359" s="173">
        <v>0.98099999999999998</v>
      </c>
      <c r="F359" s="173">
        <v>0.8357</v>
      </c>
      <c r="G359" s="173">
        <v>1.6299999999999999E-2</v>
      </c>
      <c r="H359" s="173">
        <v>0.31640000000000001</v>
      </c>
      <c r="I359" s="173">
        <v>0.45850000000000002</v>
      </c>
      <c r="J359" s="173">
        <v>5.28E-2</v>
      </c>
      <c r="K359" s="173">
        <v>1.6797</v>
      </c>
      <c r="L359" s="173">
        <v>0.84399999999999997</v>
      </c>
      <c r="M359" s="174">
        <v>1.0188999999999999</v>
      </c>
      <c r="O359" s="228"/>
      <c r="P359" s="228"/>
      <c r="Q359" s="229"/>
      <c r="R359" s="5"/>
      <c r="AB359" s="205"/>
      <c r="AC359" s="205"/>
      <c r="AD359" s="205"/>
      <c r="AE359" s="205"/>
      <c r="AF359" s="205"/>
      <c r="AG359" s="205"/>
      <c r="AH359" s="205"/>
      <c r="AI359" s="205"/>
      <c r="AJ359" s="205"/>
      <c r="AK359" s="205"/>
      <c r="AL359" s="205"/>
      <c r="AM359" s="205"/>
    </row>
    <row r="360" spans="1:39" ht="15.5">
      <c r="A360" s="211" t="s">
        <v>679</v>
      </c>
      <c r="B360" s="173">
        <v>2.4502000000000002</v>
      </c>
      <c r="C360" s="173">
        <v>5.4999999999999997E-3</v>
      </c>
      <c r="D360" s="173">
        <v>8.3999999999999995E-3</v>
      </c>
      <c r="E360" s="173">
        <v>0.76829999999999998</v>
      </c>
      <c r="F360" s="173">
        <v>0.7792</v>
      </c>
      <c r="G360" s="173">
        <v>1.44E-2</v>
      </c>
      <c r="H360" s="173">
        <v>0.39579999999999999</v>
      </c>
      <c r="I360" s="173">
        <v>0.41799999999999998</v>
      </c>
      <c r="J360" s="173">
        <v>6.0600000000000001E-2</v>
      </c>
      <c r="K360" s="173">
        <v>1.6679999999999999</v>
      </c>
      <c r="L360" s="173">
        <v>0.88890000000000002</v>
      </c>
      <c r="M360" s="174">
        <v>0.78210000000000002</v>
      </c>
      <c r="O360" s="228"/>
      <c r="P360" s="228"/>
      <c r="Q360" s="229"/>
      <c r="R360" s="5"/>
      <c r="AB360" s="205"/>
      <c r="AC360" s="205"/>
      <c r="AD360" s="205"/>
      <c r="AE360" s="205"/>
      <c r="AF360" s="205"/>
      <c r="AG360" s="205"/>
      <c r="AH360" s="205"/>
      <c r="AI360" s="205"/>
      <c r="AJ360" s="205"/>
      <c r="AK360" s="205"/>
      <c r="AL360" s="205"/>
      <c r="AM360" s="205"/>
    </row>
    <row r="361" spans="1:39" ht="15.5">
      <c r="A361" s="211" t="s">
        <v>681</v>
      </c>
      <c r="B361" s="173">
        <v>2.5971000000000002</v>
      </c>
      <c r="C361" s="173">
        <v>2.64E-2</v>
      </c>
      <c r="D361" s="173">
        <v>7.1000000000000004E-3</v>
      </c>
      <c r="E361" s="173">
        <v>0.91169999999999995</v>
      </c>
      <c r="F361" s="173">
        <v>0.78259999999999996</v>
      </c>
      <c r="G361" s="173">
        <v>1.6500000000000001E-2</v>
      </c>
      <c r="H361" s="173">
        <v>0.34770000000000001</v>
      </c>
      <c r="I361" s="173">
        <v>0.45100000000000001</v>
      </c>
      <c r="J361" s="173">
        <v>5.3999999999999999E-2</v>
      </c>
      <c r="K361" s="173">
        <v>1.6517999999999999</v>
      </c>
      <c r="L361" s="173">
        <v>0.86919999999999997</v>
      </c>
      <c r="M361" s="174">
        <v>0.94520000000000004</v>
      </c>
      <c r="N361" s="122"/>
      <c r="O361" s="228"/>
      <c r="P361" s="228"/>
      <c r="Q361" s="229"/>
      <c r="R361" s="5"/>
      <c r="S361" s="122"/>
      <c r="T361" s="122"/>
      <c r="AB361" s="205"/>
      <c r="AC361" s="205"/>
      <c r="AD361" s="205"/>
      <c r="AE361" s="205"/>
      <c r="AF361" s="205"/>
      <c r="AG361" s="205"/>
      <c r="AH361" s="205"/>
      <c r="AI361" s="205"/>
      <c r="AJ361" s="205"/>
      <c r="AK361" s="205"/>
      <c r="AL361" s="205"/>
      <c r="AM361" s="205"/>
    </row>
    <row r="362" spans="1:39" ht="15.5">
      <c r="A362" s="211" t="s">
        <v>682</v>
      </c>
      <c r="B362" s="173">
        <v>2.6677</v>
      </c>
      <c r="C362" s="173">
        <v>1.35E-2</v>
      </c>
      <c r="D362" s="173">
        <v>9.5999999999999992E-3</v>
      </c>
      <c r="E362" s="173">
        <v>0.68959999999999999</v>
      </c>
      <c r="F362" s="173">
        <v>0.89629999999999999</v>
      </c>
      <c r="G362" s="173">
        <v>2.46E-2</v>
      </c>
      <c r="H362" s="173">
        <v>0.53059999999999996</v>
      </c>
      <c r="I362" s="173">
        <v>0.45229999999999998</v>
      </c>
      <c r="J362" s="173">
        <v>5.1299999999999998E-2</v>
      </c>
      <c r="K362" s="173">
        <v>1.9550000000000001</v>
      </c>
      <c r="L362" s="173">
        <v>1.0587</v>
      </c>
      <c r="M362" s="174">
        <v>0.7127</v>
      </c>
      <c r="N362" s="122"/>
      <c r="O362" s="228"/>
      <c r="P362" s="228"/>
      <c r="Q362" s="229"/>
      <c r="R362" s="5"/>
      <c r="S362" s="122"/>
      <c r="T362" s="122"/>
      <c r="AB362" s="205"/>
      <c r="AC362" s="205"/>
      <c r="AD362" s="205"/>
      <c r="AE362" s="205"/>
      <c r="AF362" s="205"/>
      <c r="AG362" s="205"/>
      <c r="AH362" s="205"/>
      <c r="AI362" s="205"/>
      <c r="AJ362" s="205"/>
      <c r="AK362" s="205"/>
      <c r="AL362" s="205"/>
      <c r="AM362" s="205"/>
    </row>
    <row r="363" spans="1:39" ht="15.5">
      <c r="A363" s="211" t="s">
        <v>684</v>
      </c>
      <c r="B363" s="173">
        <v>2.7597999999999998</v>
      </c>
      <c r="C363" s="173">
        <v>1.9199999999999998E-2</v>
      </c>
      <c r="D363" s="173">
        <v>9.4000000000000004E-3</v>
      </c>
      <c r="E363" s="173">
        <v>0.9839</v>
      </c>
      <c r="F363" s="173">
        <v>0.78100000000000003</v>
      </c>
      <c r="G363" s="173">
        <v>2.47E-2</v>
      </c>
      <c r="H363" s="173">
        <v>0.43490000000000001</v>
      </c>
      <c r="I363" s="173">
        <v>0.47239999999999999</v>
      </c>
      <c r="J363" s="173">
        <v>3.44E-2</v>
      </c>
      <c r="K363" s="173">
        <v>1.7474000000000001</v>
      </c>
      <c r="L363" s="173">
        <v>0.96640000000000004</v>
      </c>
      <c r="M363" s="174">
        <v>1.0124</v>
      </c>
      <c r="N363" s="122"/>
      <c r="O363" s="228"/>
      <c r="P363" s="228"/>
      <c r="Q363" s="229"/>
      <c r="R363" s="5"/>
      <c r="S363" s="122"/>
      <c r="T363" s="122"/>
      <c r="AB363" s="205"/>
      <c r="AC363" s="205"/>
      <c r="AD363" s="205"/>
      <c r="AE363" s="205"/>
      <c r="AF363" s="205"/>
      <c r="AG363" s="205"/>
      <c r="AH363" s="205"/>
      <c r="AI363" s="205"/>
      <c r="AJ363" s="205"/>
      <c r="AK363" s="205"/>
      <c r="AL363" s="205"/>
      <c r="AM363" s="205"/>
    </row>
    <row r="364" spans="1:39" ht="15.5">
      <c r="A364" s="211" t="s">
        <v>685</v>
      </c>
      <c r="B364" s="173">
        <v>3.0998999999999999</v>
      </c>
      <c r="C364" s="173">
        <v>0</v>
      </c>
      <c r="D364" s="173">
        <v>7.0000000000000001E-3</v>
      </c>
      <c r="E364" s="173">
        <v>1.254</v>
      </c>
      <c r="F364" s="173">
        <v>0.69730000000000003</v>
      </c>
      <c r="G364" s="173">
        <v>2.1899999999999999E-2</v>
      </c>
      <c r="H364" s="173">
        <v>0.56289999999999996</v>
      </c>
      <c r="I364" s="173">
        <v>0.53169999999999995</v>
      </c>
      <c r="J364" s="173">
        <v>2.5100000000000001E-2</v>
      </c>
      <c r="K364" s="173">
        <v>1.8389</v>
      </c>
      <c r="L364" s="173">
        <v>1.1415999999999999</v>
      </c>
      <c r="M364" s="174">
        <v>1.2609999999999999</v>
      </c>
      <c r="N364" s="122"/>
      <c r="O364" s="228"/>
      <c r="P364" s="228"/>
      <c r="Q364" s="229"/>
      <c r="R364" s="5"/>
      <c r="S364" s="122"/>
      <c r="T364" s="122"/>
      <c r="AB364" s="205"/>
      <c r="AC364" s="205"/>
      <c r="AD364" s="205"/>
      <c r="AE364" s="205"/>
      <c r="AF364" s="205"/>
      <c r="AG364" s="205"/>
      <c r="AH364" s="205"/>
      <c r="AI364" s="205"/>
      <c r="AJ364" s="205"/>
      <c r="AK364" s="205"/>
      <c r="AL364" s="205"/>
      <c r="AM364" s="205"/>
    </row>
    <row r="365" spans="1:39" ht="15.5">
      <c r="A365" s="211" t="s">
        <v>687</v>
      </c>
      <c r="B365" s="173">
        <v>3.4853999999999998</v>
      </c>
      <c r="C365" s="173">
        <v>0</v>
      </c>
      <c r="D365" s="173">
        <v>9.5999999999999992E-3</v>
      </c>
      <c r="E365" s="173">
        <v>1.7212000000000001</v>
      </c>
      <c r="F365" s="173">
        <v>0.69569999999999999</v>
      </c>
      <c r="G365" s="173">
        <v>2.1000000000000001E-2</v>
      </c>
      <c r="H365" s="173">
        <v>0.51459999999999995</v>
      </c>
      <c r="I365" s="173">
        <v>0.51280000000000003</v>
      </c>
      <c r="J365" s="173">
        <v>1.06E-2</v>
      </c>
      <c r="K365" s="173">
        <v>1.7546999999999999</v>
      </c>
      <c r="L365" s="173">
        <v>1.0589999999999999</v>
      </c>
      <c r="M365" s="174">
        <v>1.7306999999999999</v>
      </c>
      <c r="N365" s="122"/>
      <c r="O365" s="228"/>
      <c r="P365" s="228"/>
      <c r="Q365" s="229"/>
      <c r="R365" s="5"/>
      <c r="S365" s="122"/>
      <c r="T365" s="122"/>
      <c r="AB365" s="205"/>
      <c r="AC365" s="205"/>
      <c r="AD365" s="205"/>
      <c r="AE365" s="205"/>
      <c r="AF365" s="205"/>
      <c r="AG365" s="205"/>
      <c r="AH365" s="205"/>
      <c r="AI365" s="205"/>
      <c r="AJ365" s="205"/>
      <c r="AK365" s="205"/>
      <c r="AL365" s="205"/>
      <c r="AM365" s="205"/>
    </row>
    <row r="366" spans="1:39" ht="15.5">
      <c r="A366" s="211" t="s">
        <v>688</v>
      </c>
      <c r="B366" s="173">
        <v>3.3719999999999999</v>
      </c>
      <c r="C366" s="173">
        <v>0</v>
      </c>
      <c r="D366" s="173">
        <v>7.3000000000000001E-3</v>
      </c>
      <c r="E366" s="173">
        <v>1.3877999999999999</v>
      </c>
      <c r="F366" s="173">
        <v>0.69930000000000003</v>
      </c>
      <c r="G366" s="173">
        <v>5.0700000000000002E-2</v>
      </c>
      <c r="H366" s="173">
        <v>0.76470000000000005</v>
      </c>
      <c r="I366" s="173">
        <v>0.45610000000000001</v>
      </c>
      <c r="J366" s="173">
        <v>6.3E-3</v>
      </c>
      <c r="K366" s="173">
        <v>1.9770000000000001</v>
      </c>
      <c r="L366" s="173">
        <v>1.2777000000000001</v>
      </c>
      <c r="M366" s="174">
        <v>1.395</v>
      </c>
      <c r="N366" s="122"/>
      <c r="O366" s="228"/>
      <c r="P366" s="228"/>
      <c r="Q366" s="229"/>
      <c r="R366" s="5"/>
      <c r="S366" s="122"/>
      <c r="T366" s="122"/>
      <c r="AB366" s="205"/>
      <c r="AC366" s="205"/>
      <c r="AD366" s="205"/>
      <c r="AE366" s="205"/>
      <c r="AF366" s="205"/>
      <c r="AG366" s="205"/>
      <c r="AH366" s="205"/>
      <c r="AI366" s="205"/>
      <c r="AJ366" s="205"/>
      <c r="AK366" s="205"/>
      <c r="AL366" s="205"/>
      <c r="AM366" s="205"/>
    </row>
    <row r="367" spans="1:39" ht="15.5">
      <c r="A367" s="211" t="s">
        <v>689</v>
      </c>
      <c r="B367" s="173">
        <v>3.9411</v>
      </c>
      <c r="C367" s="173">
        <v>0</v>
      </c>
      <c r="D367" s="173">
        <v>8.8999999999999999E-3</v>
      </c>
      <c r="E367" s="173">
        <v>2.0110000000000001</v>
      </c>
      <c r="F367" s="173">
        <v>0.74739999999999995</v>
      </c>
      <c r="G367" s="173">
        <v>4.19E-2</v>
      </c>
      <c r="H367" s="173">
        <v>0.5907</v>
      </c>
      <c r="I367" s="173">
        <v>0.52969999999999995</v>
      </c>
      <c r="J367" s="173">
        <v>1.1599999999999999E-2</v>
      </c>
      <c r="K367" s="173">
        <v>1.9212</v>
      </c>
      <c r="L367" s="173">
        <v>1.1738999999999999</v>
      </c>
      <c r="M367" s="174">
        <v>2.0198999999999998</v>
      </c>
      <c r="N367" s="122"/>
      <c r="O367" s="228"/>
      <c r="P367" s="228"/>
      <c r="Q367" s="229"/>
      <c r="R367" s="5"/>
      <c r="S367" s="122"/>
      <c r="T367" s="122"/>
      <c r="AB367" s="205"/>
      <c r="AC367" s="205"/>
      <c r="AD367" s="205"/>
      <c r="AE367" s="205"/>
      <c r="AF367" s="205"/>
      <c r="AG367" s="205"/>
      <c r="AH367" s="205"/>
      <c r="AI367" s="205"/>
      <c r="AJ367" s="205"/>
      <c r="AK367" s="205"/>
      <c r="AL367" s="205"/>
      <c r="AM367" s="205"/>
    </row>
    <row r="368" spans="1:39" ht="15.5">
      <c r="A368" s="214" t="s">
        <v>690</v>
      </c>
      <c r="B368" s="173">
        <v>3.4119000000000002</v>
      </c>
      <c r="C368" s="173">
        <v>0</v>
      </c>
      <c r="D368" s="173">
        <v>5.5999999999999999E-3</v>
      </c>
      <c r="E368" s="173">
        <v>1.5271999999999999</v>
      </c>
      <c r="F368" s="173">
        <v>0.67789999999999995</v>
      </c>
      <c r="G368" s="173">
        <v>3.0800000000000001E-2</v>
      </c>
      <c r="H368" s="173">
        <v>0.6401</v>
      </c>
      <c r="I368" s="173">
        <v>0.5131</v>
      </c>
      <c r="J368" s="173">
        <v>1.72E-2</v>
      </c>
      <c r="K368" s="173">
        <v>1.8791</v>
      </c>
      <c r="L368" s="173">
        <v>1.2012</v>
      </c>
      <c r="M368" s="174">
        <v>1.5327999999999999</v>
      </c>
      <c r="O368" s="228"/>
      <c r="P368" s="228"/>
      <c r="Q368" s="229"/>
      <c r="R368" s="5"/>
      <c r="AB368" s="205"/>
      <c r="AC368" s="205"/>
      <c r="AD368" s="205"/>
      <c r="AE368" s="205"/>
      <c r="AF368" s="205"/>
      <c r="AG368" s="205"/>
      <c r="AH368" s="205"/>
      <c r="AI368" s="205"/>
      <c r="AJ368" s="205"/>
      <c r="AK368" s="205"/>
      <c r="AL368" s="205"/>
      <c r="AM368" s="205"/>
    </row>
    <row r="369" spans="1:39" ht="15.5">
      <c r="A369" s="214" t="s">
        <v>692</v>
      </c>
      <c r="B369" s="173">
        <v>3.0975999999999999</v>
      </c>
      <c r="C369" s="173">
        <v>0</v>
      </c>
      <c r="D369" s="173">
        <v>4.8999999999999998E-3</v>
      </c>
      <c r="E369" s="173">
        <v>1.4413</v>
      </c>
      <c r="F369" s="173">
        <v>0.64059999999999995</v>
      </c>
      <c r="G369" s="173">
        <v>2.5899999999999999E-2</v>
      </c>
      <c r="H369" s="173">
        <v>0.51880000000000004</v>
      </c>
      <c r="I369" s="173">
        <v>0.41889999999999999</v>
      </c>
      <c r="J369" s="173">
        <v>4.7399999999999998E-2</v>
      </c>
      <c r="K369" s="173">
        <v>1.6515</v>
      </c>
      <c r="L369" s="173">
        <v>1.0108999999999999</v>
      </c>
      <c r="M369" s="174">
        <v>1.4460999999999999</v>
      </c>
      <c r="O369" s="228"/>
      <c r="P369" s="228"/>
      <c r="Q369" s="229"/>
      <c r="R369" s="5"/>
      <c r="AB369" s="205"/>
      <c r="AC369" s="205"/>
      <c r="AD369" s="205"/>
      <c r="AE369" s="205"/>
      <c r="AF369" s="205"/>
      <c r="AG369" s="205"/>
      <c r="AH369" s="205"/>
      <c r="AI369" s="205"/>
      <c r="AJ369" s="205"/>
      <c r="AK369" s="205"/>
      <c r="AL369" s="205"/>
      <c r="AM369" s="205"/>
    </row>
    <row r="370" spans="1:39" ht="15.5">
      <c r="A370" s="214" t="s">
        <v>693</v>
      </c>
      <c r="B370" s="173">
        <v>2.6436999999999999</v>
      </c>
      <c r="C370" s="173">
        <v>0</v>
      </c>
      <c r="D370" s="173">
        <v>7.9000000000000008E-3</v>
      </c>
      <c r="E370" s="173">
        <v>1.0769</v>
      </c>
      <c r="F370" s="173">
        <v>0.65690000000000004</v>
      </c>
      <c r="G370" s="173">
        <v>1.0200000000000001E-2</v>
      </c>
      <c r="H370" s="173">
        <v>0.37969999999999998</v>
      </c>
      <c r="I370" s="173">
        <v>0.44790000000000002</v>
      </c>
      <c r="J370" s="173">
        <v>6.4199999999999993E-2</v>
      </c>
      <c r="K370" s="173">
        <v>1.5589</v>
      </c>
      <c r="L370" s="173">
        <v>0.90200000000000002</v>
      </c>
      <c r="M370" s="174">
        <v>1.0847</v>
      </c>
      <c r="O370" s="228"/>
      <c r="P370" s="228"/>
      <c r="Q370" s="229"/>
      <c r="R370" s="5"/>
      <c r="AB370" s="205"/>
      <c r="AC370" s="205"/>
      <c r="AD370" s="205"/>
      <c r="AE370" s="205"/>
      <c r="AF370" s="205"/>
      <c r="AG370" s="205"/>
      <c r="AH370" s="205"/>
      <c r="AI370" s="205"/>
      <c r="AJ370" s="205"/>
      <c r="AK370" s="205"/>
      <c r="AL370" s="205"/>
      <c r="AM370" s="205"/>
    </row>
    <row r="371" spans="1:39" ht="15.5">
      <c r="A371" s="214" t="s">
        <v>694</v>
      </c>
      <c r="B371" s="173">
        <v>2.5911</v>
      </c>
      <c r="C371" s="173">
        <v>0</v>
      </c>
      <c r="D371" s="173">
        <v>5.4999999999999997E-3</v>
      </c>
      <c r="E371" s="173">
        <v>0.86650000000000005</v>
      </c>
      <c r="F371" s="173">
        <v>0.75919999999999999</v>
      </c>
      <c r="G371" s="173">
        <v>1.01E-2</v>
      </c>
      <c r="H371" s="173">
        <v>0.44829999999999998</v>
      </c>
      <c r="I371" s="173">
        <v>0.42980000000000002</v>
      </c>
      <c r="J371" s="173">
        <v>7.17E-2</v>
      </c>
      <c r="K371" s="173">
        <v>1.7191000000000001</v>
      </c>
      <c r="L371" s="173">
        <v>0.95989999999999998</v>
      </c>
      <c r="M371" s="174">
        <v>0.872</v>
      </c>
      <c r="O371" s="228"/>
      <c r="P371" s="228"/>
      <c r="Q371" s="229"/>
      <c r="R371" s="5"/>
      <c r="AB371" s="205"/>
      <c r="AC371" s="205"/>
      <c r="AD371" s="205"/>
      <c r="AE371" s="205"/>
      <c r="AF371" s="205"/>
      <c r="AG371" s="205"/>
      <c r="AH371" s="205"/>
      <c r="AI371" s="205"/>
      <c r="AJ371" s="205"/>
      <c r="AK371" s="205"/>
      <c r="AL371" s="205"/>
      <c r="AM371" s="205"/>
    </row>
    <row r="372" spans="1:39" ht="15.5">
      <c r="A372" s="214" t="s">
        <v>710</v>
      </c>
      <c r="B372" s="173">
        <v>2.5583</v>
      </c>
      <c r="C372" s="173">
        <v>0</v>
      </c>
      <c r="D372" s="173">
        <v>8.3000000000000001E-3</v>
      </c>
      <c r="E372" s="173">
        <v>0.76749999999999996</v>
      </c>
      <c r="F372" s="173">
        <v>0.72570000000000001</v>
      </c>
      <c r="G372" s="173">
        <v>1.4200000000000001E-2</v>
      </c>
      <c r="H372" s="173">
        <v>0.53600000000000003</v>
      </c>
      <c r="I372" s="173">
        <v>0.43640000000000001</v>
      </c>
      <c r="J372" s="173">
        <v>7.0099999999999996E-2</v>
      </c>
      <c r="K372" s="173">
        <v>1.7824</v>
      </c>
      <c r="L372" s="173">
        <v>1.0567</v>
      </c>
      <c r="M372" s="174">
        <v>0.77590000000000003</v>
      </c>
      <c r="O372" s="228"/>
      <c r="P372" s="228"/>
      <c r="Q372" s="229"/>
      <c r="R372" s="5"/>
      <c r="AB372" s="205"/>
      <c r="AC372" s="205"/>
      <c r="AD372" s="205"/>
      <c r="AE372" s="205"/>
      <c r="AF372" s="205"/>
      <c r="AG372" s="205"/>
      <c r="AH372" s="205"/>
      <c r="AI372" s="205"/>
      <c r="AJ372" s="205"/>
      <c r="AK372" s="205"/>
      <c r="AL372" s="205"/>
      <c r="AM372" s="205"/>
    </row>
    <row r="373" spans="1:39" ht="15.5">
      <c r="A373" s="214" t="s">
        <v>711</v>
      </c>
      <c r="B373" s="173">
        <v>2.6972</v>
      </c>
      <c r="C373" s="173">
        <v>0</v>
      </c>
      <c r="D373" s="173">
        <v>1.06E-2</v>
      </c>
      <c r="E373" s="173">
        <v>1.0304</v>
      </c>
      <c r="F373" s="173">
        <v>0.73719999999999997</v>
      </c>
      <c r="G373" s="173">
        <v>1.78E-2</v>
      </c>
      <c r="H373" s="173">
        <v>0.33179999999999998</v>
      </c>
      <c r="I373" s="173">
        <v>0.50590000000000002</v>
      </c>
      <c r="J373" s="173">
        <v>6.3500000000000001E-2</v>
      </c>
      <c r="K373" s="173">
        <v>1.6560999999999999</v>
      </c>
      <c r="L373" s="173">
        <v>0.91890000000000005</v>
      </c>
      <c r="M373" s="174">
        <v>1.0409999999999999</v>
      </c>
      <c r="N373" s="122"/>
      <c r="O373" s="228"/>
      <c r="P373" s="228"/>
      <c r="Q373" s="229"/>
      <c r="R373" s="5"/>
      <c r="S373" s="122"/>
      <c r="T373" s="122"/>
      <c r="AB373" s="205"/>
      <c r="AC373" s="205"/>
      <c r="AD373" s="205"/>
      <c r="AE373" s="205"/>
      <c r="AF373" s="205"/>
      <c r="AG373" s="205"/>
      <c r="AH373" s="205"/>
      <c r="AI373" s="205"/>
      <c r="AJ373" s="205"/>
      <c r="AK373" s="205"/>
      <c r="AL373" s="205"/>
      <c r="AM373" s="205"/>
    </row>
    <row r="374" spans="1:39" ht="15.5">
      <c r="A374" s="214" t="s">
        <v>721</v>
      </c>
      <c r="B374" s="173">
        <v>2.4946999999999999</v>
      </c>
      <c r="C374" s="173">
        <v>0</v>
      </c>
      <c r="D374" s="173">
        <v>6.3E-3</v>
      </c>
      <c r="E374" s="173">
        <v>0.95909999999999995</v>
      </c>
      <c r="F374" s="173">
        <v>0.54759999999999998</v>
      </c>
      <c r="G374" s="173">
        <v>1.7899999999999999E-2</v>
      </c>
      <c r="H374" s="173">
        <v>0.44080000000000003</v>
      </c>
      <c r="I374" s="173">
        <v>0.46500000000000002</v>
      </c>
      <c r="J374" s="173">
        <v>5.8000000000000003E-2</v>
      </c>
      <c r="K374" s="173">
        <v>1.5293000000000001</v>
      </c>
      <c r="L374" s="173">
        <v>0.98180000000000001</v>
      </c>
      <c r="M374" s="174">
        <v>0.96540000000000004</v>
      </c>
      <c r="N374" s="122"/>
      <c r="O374" s="228"/>
      <c r="P374" s="228"/>
      <c r="Q374" s="229"/>
      <c r="R374" s="5"/>
      <c r="S374" s="122"/>
      <c r="T374" s="122"/>
      <c r="AB374" s="205"/>
      <c r="AC374" s="205"/>
      <c r="AD374" s="205"/>
      <c r="AE374" s="205"/>
      <c r="AF374" s="205"/>
      <c r="AG374" s="205"/>
      <c r="AH374" s="205"/>
      <c r="AI374" s="205"/>
      <c r="AJ374" s="205"/>
      <c r="AK374" s="205"/>
      <c r="AL374" s="205"/>
      <c r="AM374" s="205"/>
    </row>
    <row r="375" spans="1:39" ht="15.5">
      <c r="A375" s="214" t="s">
        <v>723</v>
      </c>
      <c r="B375" s="173">
        <v>2.5609999999999999</v>
      </c>
      <c r="C375" s="173">
        <v>0</v>
      </c>
      <c r="D375" s="173">
        <v>1.1299999999999999E-2</v>
      </c>
      <c r="E375" s="173">
        <v>0.92789999999999995</v>
      </c>
      <c r="F375" s="173">
        <v>0.4849</v>
      </c>
      <c r="G375" s="173">
        <v>2.3400000000000001E-2</v>
      </c>
      <c r="H375" s="173">
        <v>0.61460000000000004</v>
      </c>
      <c r="I375" s="173">
        <v>0.45469999999999999</v>
      </c>
      <c r="J375" s="173">
        <v>4.4200000000000003E-2</v>
      </c>
      <c r="K375" s="173">
        <v>1.6217999999999999</v>
      </c>
      <c r="L375" s="173">
        <v>1.1369</v>
      </c>
      <c r="M375" s="174">
        <v>0.93910000000000005</v>
      </c>
      <c r="N375" s="122"/>
      <c r="O375" s="228"/>
      <c r="P375" s="228"/>
      <c r="Q375" s="229"/>
      <c r="R375" s="5"/>
      <c r="S375" s="122"/>
      <c r="T375" s="122"/>
      <c r="AB375" s="205"/>
      <c r="AC375" s="205"/>
      <c r="AD375" s="205"/>
      <c r="AE375" s="205"/>
      <c r="AF375" s="205"/>
      <c r="AG375" s="205"/>
      <c r="AH375" s="205"/>
      <c r="AI375" s="205"/>
      <c r="AJ375" s="205"/>
      <c r="AK375" s="205"/>
      <c r="AL375" s="205"/>
      <c r="AM375" s="205"/>
    </row>
    <row r="376" spans="1:39" ht="15.5">
      <c r="A376" s="214" t="s">
        <v>724</v>
      </c>
      <c r="B376" s="173">
        <v>3.0625</v>
      </c>
      <c r="C376" s="173">
        <v>0</v>
      </c>
      <c r="D376" s="173">
        <v>9.4000000000000004E-3</v>
      </c>
      <c r="E376" s="173">
        <v>1.3111999999999999</v>
      </c>
      <c r="F376" s="173">
        <v>0.57509999999999994</v>
      </c>
      <c r="G376" s="173">
        <v>3.1E-2</v>
      </c>
      <c r="H376" s="173">
        <v>0.65800000000000003</v>
      </c>
      <c r="I376" s="173">
        <v>0.4546</v>
      </c>
      <c r="J376" s="173">
        <v>2.3199999999999998E-2</v>
      </c>
      <c r="K376" s="173">
        <v>1.7419</v>
      </c>
      <c r="L376" s="173">
        <v>1.1668000000000001</v>
      </c>
      <c r="M376" s="174">
        <v>1.3206</v>
      </c>
      <c r="N376" s="122"/>
      <c r="O376" s="228"/>
      <c r="P376" s="228"/>
      <c r="Q376" s="229"/>
      <c r="R376" s="5"/>
      <c r="S376" s="122"/>
      <c r="T376" s="122"/>
      <c r="AB376" s="205"/>
      <c r="AC376" s="205"/>
      <c r="AD376" s="205"/>
      <c r="AE376" s="205"/>
      <c r="AF376" s="205"/>
      <c r="AG376" s="205"/>
      <c r="AH376" s="205"/>
      <c r="AI376" s="205"/>
      <c r="AJ376" s="205"/>
      <c r="AK376" s="205"/>
      <c r="AL376" s="205"/>
      <c r="AM376" s="205"/>
    </row>
    <row r="377" spans="1:39" ht="15.5">
      <c r="A377" s="214" t="s">
        <v>727</v>
      </c>
      <c r="B377" s="173">
        <v>3.3424999999999998</v>
      </c>
      <c r="C377" s="173">
        <v>0</v>
      </c>
      <c r="D377" s="173">
        <v>1.0699999999999999E-2</v>
      </c>
      <c r="E377" s="173">
        <v>1.3294999999999999</v>
      </c>
      <c r="F377" s="173">
        <v>0.60640000000000005</v>
      </c>
      <c r="G377" s="173">
        <v>4.2799999999999998E-2</v>
      </c>
      <c r="H377" s="173">
        <v>0.77100000000000002</v>
      </c>
      <c r="I377" s="173">
        <v>0.5675</v>
      </c>
      <c r="J377" s="173">
        <v>1.46E-2</v>
      </c>
      <c r="K377" s="173">
        <v>2.0022000000000002</v>
      </c>
      <c r="L377" s="173">
        <v>1.3957999999999999</v>
      </c>
      <c r="M377" s="174">
        <v>1.3402000000000001</v>
      </c>
      <c r="N377" s="122"/>
      <c r="O377" s="228"/>
      <c r="P377" s="228"/>
      <c r="Q377" s="229"/>
      <c r="R377" s="5"/>
      <c r="S377" s="122"/>
      <c r="T377" s="122"/>
      <c r="AB377" s="205"/>
      <c r="AC377" s="205"/>
      <c r="AD377" s="205"/>
      <c r="AE377" s="205"/>
      <c r="AF377" s="205"/>
      <c r="AG377" s="205"/>
      <c r="AH377" s="205"/>
      <c r="AI377" s="205"/>
      <c r="AJ377" s="205"/>
      <c r="AK377" s="205"/>
      <c r="AL377" s="205"/>
      <c r="AM377" s="205"/>
    </row>
    <row r="378" spans="1:39" ht="15.5">
      <c r="A378" s="214" t="s">
        <v>734</v>
      </c>
      <c r="B378" s="173">
        <v>3.3193000000000001</v>
      </c>
      <c r="C378" s="173">
        <v>0</v>
      </c>
      <c r="D378" s="173">
        <v>1.21E-2</v>
      </c>
      <c r="E378" s="173">
        <v>1.2557</v>
      </c>
      <c r="F378" s="173">
        <v>0.62919999999999998</v>
      </c>
      <c r="G378" s="173">
        <v>4.9000000000000002E-2</v>
      </c>
      <c r="H378" s="173">
        <v>0.81379999999999997</v>
      </c>
      <c r="I378" s="173">
        <v>0.54979999999999996</v>
      </c>
      <c r="J378" s="173">
        <v>9.7000000000000003E-3</v>
      </c>
      <c r="K378" s="173">
        <v>2.0514000000000001</v>
      </c>
      <c r="L378" s="173">
        <v>1.4221999999999999</v>
      </c>
      <c r="M378" s="174">
        <v>1.2679</v>
      </c>
      <c r="N378" s="122"/>
      <c r="O378" s="228"/>
      <c r="P378" s="228"/>
      <c r="Q378" s="229"/>
      <c r="R378" s="5"/>
      <c r="S378" s="122"/>
      <c r="T378" s="122"/>
      <c r="AB378" s="205"/>
      <c r="AC378" s="205"/>
      <c r="AD378" s="205"/>
      <c r="AE378" s="205"/>
      <c r="AF378" s="205"/>
      <c r="AG378" s="205"/>
      <c r="AH378" s="205"/>
      <c r="AI378" s="205"/>
      <c r="AJ378" s="205"/>
      <c r="AK378" s="205"/>
      <c r="AL378" s="205"/>
      <c r="AM378" s="205"/>
    </row>
    <row r="379" spans="1:39" ht="15.5">
      <c r="A379" s="214" t="s">
        <v>733</v>
      </c>
      <c r="B379" s="173">
        <v>3.7932000000000001</v>
      </c>
      <c r="C379" s="173">
        <v>0</v>
      </c>
      <c r="D379" s="173">
        <v>1.24E-2</v>
      </c>
      <c r="E379" s="173">
        <v>1.6981999999999999</v>
      </c>
      <c r="F379" s="173">
        <v>0.65459999999999996</v>
      </c>
      <c r="G379" s="173">
        <v>3.4000000000000002E-2</v>
      </c>
      <c r="H379" s="173">
        <v>0.8397</v>
      </c>
      <c r="I379" s="173">
        <v>0.54310000000000003</v>
      </c>
      <c r="J379" s="173">
        <v>1.12E-2</v>
      </c>
      <c r="K379" s="173">
        <v>2.0825999999999998</v>
      </c>
      <c r="L379" s="173">
        <v>1.4279999999999999</v>
      </c>
      <c r="M379" s="174">
        <v>1.7105999999999999</v>
      </c>
      <c r="N379" s="122"/>
      <c r="O379" s="228"/>
      <c r="P379" s="228"/>
      <c r="Q379" s="229"/>
      <c r="R379" s="5"/>
      <c r="S379" s="122"/>
      <c r="T379" s="122"/>
      <c r="AB379" s="205"/>
      <c r="AC379" s="205"/>
      <c r="AD379" s="205"/>
      <c r="AE379" s="205"/>
      <c r="AF379" s="205"/>
      <c r="AG379" s="205"/>
      <c r="AH379" s="205"/>
      <c r="AI379" s="205"/>
      <c r="AJ379" s="205"/>
      <c r="AK379" s="205"/>
      <c r="AL379" s="205"/>
      <c r="AM379" s="205"/>
    </row>
    <row r="380" spans="1:39" ht="15.5">
      <c r="A380" s="120"/>
      <c r="B380" s="122"/>
      <c r="C380" s="122"/>
      <c r="D380" s="122"/>
      <c r="E380" s="122"/>
      <c r="F380" s="122"/>
      <c r="G380" s="122"/>
      <c r="H380" s="122"/>
      <c r="I380" s="122"/>
      <c r="J380" s="122"/>
      <c r="K380" s="122"/>
      <c r="L380" s="122"/>
      <c r="M380" s="122"/>
      <c r="N380" s="122"/>
      <c r="O380" s="122"/>
      <c r="P380" s="122"/>
      <c r="Q380" s="122"/>
      <c r="R380" s="122"/>
      <c r="S380" s="122"/>
      <c r="T380" s="122"/>
    </row>
    <row r="381" spans="1:39" ht="15.5">
      <c r="A381" s="120"/>
      <c r="B381" s="122"/>
      <c r="C381" s="122"/>
      <c r="D381" s="122"/>
      <c r="E381" s="122"/>
      <c r="F381" s="221"/>
      <c r="G381" s="122"/>
      <c r="H381" s="122"/>
      <c r="I381" s="122"/>
      <c r="J381" s="122"/>
      <c r="K381" s="122"/>
      <c r="L381" s="122"/>
      <c r="M381" s="122"/>
      <c r="N381" s="122"/>
      <c r="O381" s="122"/>
      <c r="P381" s="122"/>
      <c r="Q381" s="122"/>
      <c r="R381" s="122"/>
      <c r="S381" s="122"/>
      <c r="T381" s="122"/>
      <c r="AE381" s="225"/>
    </row>
    <row r="382" spans="1:39" ht="15.5">
      <c r="A382" s="120"/>
      <c r="B382" s="122"/>
      <c r="C382" s="122"/>
      <c r="D382" s="122"/>
      <c r="E382" s="122"/>
      <c r="F382" s="122"/>
      <c r="G382" s="122"/>
      <c r="H382" s="122"/>
      <c r="I382" s="120"/>
      <c r="J382" s="120"/>
      <c r="K382" s="120"/>
      <c r="L382" s="120"/>
      <c r="M382" s="120"/>
      <c r="N382" s="122"/>
      <c r="O382" s="122"/>
      <c r="P382" s="122"/>
      <c r="Q382" s="122"/>
      <c r="R382" s="122"/>
      <c r="S382" s="122"/>
      <c r="T382" s="122"/>
      <c r="AE382" s="225"/>
    </row>
    <row r="383" spans="1:39" ht="15.5">
      <c r="A383" s="120"/>
      <c r="B383" s="122"/>
      <c r="C383" s="122"/>
      <c r="D383" s="122"/>
      <c r="E383" s="122"/>
      <c r="F383" s="122"/>
      <c r="G383" s="122"/>
      <c r="H383" s="122"/>
      <c r="I383" s="122"/>
      <c r="J383" s="122"/>
      <c r="K383" s="122"/>
      <c r="L383" s="122"/>
      <c r="M383" s="122"/>
      <c r="N383" s="122"/>
      <c r="O383" s="122"/>
      <c r="P383" s="122"/>
      <c r="Q383" s="122"/>
      <c r="R383" s="122"/>
      <c r="S383" s="122"/>
      <c r="T383" s="122"/>
      <c r="AE383" s="225"/>
    </row>
    <row r="384" spans="1:39" ht="15.5">
      <c r="A384" s="120"/>
      <c r="B384" s="122"/>
      <c r="C384" s="122"/>
      <c r="D384" s="122"/>
      <c r="E384" s="122"/>
      <c r="F384" s="122"/>
      <c r="G384" s="122"/>
      <c r="H384" s="122"/>
      <c r="I384" s="122"/>
      <c r="J384" s="122"/>
      <c r="K384" s="122"/>
      <c r="L384" s="122"/>
      <c r="M384" s="122"/>
      <c r="N384" s="122"/>
      <c r="O384" s="122"/>
      <c r="P384" s="122"/>
      <c r="Q384" s="122"/>
      <c r="R384" s="122"/>
      <c r="S384" s="122"/>
      <c r="T384" s="122"/>
      <c r="AE384" s="225"/>
    </row>
    <row r="385" spans="1:31" ht="15.5">
      <c r="A385" s="120"/>
      <c r="B385" s="122"/>
      <c r="C385" s="122"/>
      <c r="D385" s="122"/>
      <c r="E385" s="122"/>
      <c r="F385" s="122"/>
      <c r="G385" s="122"/>
      <c r="H385" s="122"/>
      <c r="I385" s="122"/>
      <c r="J385" s="122"/>
      <c r="K385" s="122"/>
      <c r="L385" s="122"/>
      <c r="M385" s="122"/>
      <c r="AE385" s="225"/>
    </row>
    <row r="386" spans="1:31" ht="15.5">
      <c r="A386" s="120"/>
      <c r="B386" s="122"/>
      <c r="C386" s="122"/>
      <c r="D386" s="122"/>
      <c r="E386" s="122"/>
      <c r="F386" s="122"/>
      <c r="G386" s="122"/>
      <c r="H386" s="122"/>
      <c r="I386" s="122"/>
      <c r="J386" s="122"/>
      <c r="K386" s="122"/>
      <c r="L386" s="122"/>
      <c r="M386" s="122"/>
      <c r="AE386" s="225"/>
    </row>
    <row r="387" spans="1:31" ht="15.5">
      <c r="A387" s="120"/>
      <c r="B387" s="122"/>
      <c r="C387" s="122"/>
      <c r="D387" s="122"/>
      <c r="E387" s="122"/>
      <c r="F387" s="122"/>
      <c r="G387" s="122"/>
      <c r="H387" s="122"/>
      <c r="I387" s="122"/>
      <c r="J387" s="122"/>
      <c r="K387" s="122"/>
      <c r="L387" s="122"/>
      <c r="M387" s="122"/>
      <c r="AE387" s="225"/>
    </row>
    <row r="388" spans="1:31" ht="15.5">
      <c r="A388" s="120"/>
      <c r="B388" s="122"/>
      <c r="C388" s="122"/>
      <c r="D388" s="122"/>
      <c r="E388" s="122"/>
      <c r="F388" s="122"/>
      <c r="G388" s="122"/>
      <c r="H388" s="122"/>
      <c r="I388" s="122"/>
      <c r="J388" s="122"/>
      <c r="K388" s="122"/>
      <c r="L388" s="122"/>
      <c r="M388" s="122"/>
      <c r="AE388" s="225"/>
    </row>
    <row r="389" spans="1:31" ht="15.5">
      <c r="A389" s="120"/>
      <c r="B389" s="122"/>
      <c r="C389" s="122"/>
      <c r="D389" s="122"/>
      <c r="E389" s="122"/>
      <c r="F389" s="122"/>
      <c r="G389" s="122"/>
      <c r="H389" s="122"/>
      <c r="I389" s="122"/>
      <c r="J389" s="122"/>
      <c r="K389" s="122"/>
      <c r="L389" s="122"/>
      <c r="M389" s="122"/>
      <c r="AE389" s="225"/>
    </row>
    <row r="390" spans="1:31" ht="15.5">
      <c r="A390" s="120"/>
      <c r="B390" s="122"/>
      <c r="C390" s="122"/>
      <c r="D390" s="122"/>
      <c r="E390" s="122"/>
      <c r="F390" s="122"/>
      <c r="G390" s="122"/>
      <c r="H390" s="122"/>
      <c r="I390" s="122"/>
      <c r="J390" s="122"/>
      <c r="K390" s="122"/>
      <c r="L390" s="122"/>
      <c r="M390" s="122"/>
      <c r="AE390" s="225"/>
    </row>
    <row r="391" spans="1:31" ht="15.5">
      <c r="A391" s="120"/>
      <c r="B391" s="122"/>
      <c r="C391" s="122"/>
      <c r="D391" s="122"/>
      <c r="E391" s="122"/>
      <c r="F391" s="122"/>
      <c r="G391" s="122"/>
      <c r="H391" s="122"/>
      <c r="I391" s="122"/>
      <c r="J391" s="122"/>
      <c r="K391" s="122"/>
      <c r="L391" s="122"/>
      <c r="M391" s="122"/>
      <c r="AE391" s="225"/>
    </row>
    <row r="392" spans="1:31" ht="15.5">
      <c r="A392" s="120"/>
      <c r="B392" s="122"/>
      <c r="C392" s="122"/>
      <c r="D392" s="122"/>
      <c r="E392" s="122"/>
      <c r="F392" s="122"/>
      <c r="G392" s="122"/>
      <c r="H392" s="122"/>
      <c r="I392" s="122"/>
      <c r="J392" s="122"/>
      <c r="K392" s="122"/>
      <c r="L392" s="122"/>
      <c r="M392" s="122"/>
      <c r="AE392" s="225"/>
    </row>
    <row r="393" spans="1:31" ht="15.5">
      <c r="A393" s="120"/>
      <c r="B393" s="122"/>
      <c r="C393" s="122"/>
      <c r="D393" s="122"/>
      <c r="E393" s="122"/>
      <c r="F393" s="122"/>
      <c r="G393" s="122"/>
      <c r="H393" s="122"/>
      <c r="I393" s="122"/>
      <c r="J393" s="122"/>
      <c r="K393" s="122"/>
      <c r="L393" s="122"/>
      <c r="M393" s="122"/>
      <c r="AE393" s="225"/>
    </row>
    <row r="394" spans="1:31" ht="15.5">
      <c r="A394" s="120"/>
      <c r="B394" s="122"/>
      <c r="C394" s="122"/>
      <c r="D394" s="122"/>
      <c r="E394" s="122"/>
      <c r="F394" s="122"/>
      <c r="G394" s="122"/>
      <c r="H394" s="122"/>
      <c r="I394" s="122"/>
      <c r="J394" s="122"/>
      <c r="K394" s="122"/>
      <c r="L394" s="122"/>
      <c r="M394" s="122"/>
      <c r="AE394" s="225"/>
    </row>
    <row r="395" spans="1:31" ht="15.5">
      <c r="A395" s="120"/>
      <c r="B395" s="122"/>
      <c r="C395" s="122"/>
      <c r="D395" s="122"/>
      <c r="E395" s="122"/>
      <c r="F395" s="122"/>
      <c r="G395" s="122"/>
      <c r="H395" s="122"/>
      <c r="I395" s="122"/>
      <c r="J395" s="122"/>
      <c r="K395" s="122"/>
      <c r="L395" s="122"/>
      <c r="M395" s="122"/>
      <c r="AE395" s="225"/>
    </row>
    <row r="396" spans="1:31" ht="15.5">
      <c r="A396" s="120"/>
      <c r="B396" s="122"/>
      <c r="C396" s="122"/>
      <c r="D396" s="122"/>
      <c r="E396" s="122"/>
      <c r="F396" s="122"/>
      <c r="G396" s="122"/>
      <c r="H396" s="122"/>
      <c r="I396" s="122"/>
      <c r="J396" s="122"/>
      <c r="K396" s="122"/>
      <c r="L396" s="122"/>
      <c r="M396" s="122"/>
      <c r="AE396" s="225"/>
    </row>
    <row r="397" spans="1:31" ht="15.5">
      <c r="A397" s="120"/>
      <c r="B397" s="122"/>
      <c r="C397" s="122"/>
      <c r="D397" s="122"/>
      <c r="E397" s="122"/>
      <c r="F397" s="122"/>
      <c r="G397" s="122"/>
      <c r="H397" s="122"/>
      <c r="I397" s="122"/>
      <c r="J397" s="122"/>
      <c r="K397" s="122"/>
      <c r="L397" s="122"/>
      <c r="M397" s="122"/>
      <c r="AE397" s="225"/>
    </row>
    <row r="398" spans="1:31" ht="15.5">
      <c r="A398" s="120"/>
      <c r="B398" s="122"/>
      <c r="C398" s="122"/>
      <c r="D398" s="122"/>
      <c r="E398" s="122"/>
      <c r="F398" s="122"/>
      <c r="G398" s="122"/>
      <c r="H398" s="122"/>
      <c r="I398" s="122"/>
      <c r="J398" s="122"/>
      <c r="K398" s="122"/>
      <c r="L398" s="122"/>
      <c r="M398" s="122"/>
      <c r="AE398" s="225"/>
    </row>
    <row r="399" spans="1:31" ht="15.5">
      <c r="A399" s="120"/>
      <c r="B399" s="122"/>
      <c r="C399" s="122"/>
      <c r="D399" s="122"/>
      <c r="E399" s="122"/>
      <c r="F399" s="122"/>
      <c r="G399" s="122"/>
      <c r="H399" s="122"/>
      <c r="I399" s="122"/>
      <c r="J399" s="122"/>
      <c r="K399" s="122"/>
      <c r="L399" s="122"/>
      <c r="M399" s="122"/>
      <c r="AE399" s="225"/>
    </row>
    <row r="400" spans="1:31" ht="15.5">
      <c r="A400" s="120"/>
      <c r="B400" s="122"/>
      <c r="C400" s="122"/>
      <c r="D400" s="122"/>
      <c r="E400" s="122"/>
      <c r="F400" s="122"/>
      <c r="G400" s="122"/>
      <c r="H400" s="122"/>
      <c r="I400" s="122"/>
      <c r="J400" s="122"/>
      <c r="K400" s="122"/>
      <c r="L400" s="122"/>
      <c r="M400" s="122"/>
      <c r="AE400" s="225"/>
    </row>
    <row r="401" spans="1:31" ht="15.5">
      <c r="A401" s="120"/>
      <c r="B401" s="122"/>
      <c r="C401" s="122"/>
      <c r="D401" s="122"/>
      <c r="E401" s="122"/>
      <c r="F401" s="122"/>
      <c r="G401" s="122"/>
      <c r="H401" s="122"/>
      <c r="I401" s="122"/>
      <c r="J401" s="122"/>
      <c r="K401" s="122"/>
      <c r="L401" s="122"/>
      <c r="M401" s="122"/>
      <c r="AE401" s="225"/>
    </row>
    <row r="402" spans="1:31" ht="15.5">
      <c r="A402" s="120"/>
      <c r="B402" s="122"/>
      <c r="C402" s="122"/>
      <c r="D402" s="122"/>
      <c r="E402" s="122"/>
      <c r="F402" s="122"/>
      <c r="G402" s="122"/>
      <c r="H402" s="122"/>
      <c r="I402" s="122"/>
      <c r="J402" s="122"/>
      <c r="K402" s="122"/>
      <c r="L402" s="122"/>
      <c r="M402" s="122"/>
      <c r="AE402" s="225"/>
    </row>
    <row r="403" spans="1:31" ht="15.5">
      <c r="A403" s="120"/>
      <c r="B403" s="122"/>
      <c r="C403" s="122"/>
      <c r="D403" s="122"/>
      <c r="E403" s="122"/>
      <c r="F403" s="122"/>
      <c r="G403" s="122"/>
      <c r="H403" s="122"/>
      <c r="I403" s="122"/>
      <c r="J403" s="122"/>
      <c r="K403" s="122"/>
      <c r="L403" s="122"/>
      <c r="M403" s="122"/>
      <c r="AE403" s="225"/>
    </row>
    <row r="404" spans="1:31" ht="15.5">
      <c r="A404" s="120"/>
      <c r="B404" s="122"/>
      <c r="C404" s="122"/>
      <c r="D404" s="122"/>
      <c r="E404" s="122"/>
      <c r="F404" s="122"/>
      <c r="G404" s="122"/>
      <c r="H404" s="122"/>
      <c r="I404" s="122"/>
      <c r="J404" s="122"/>
      <c r="K404" s="122"/>
      <c r="L404" s="122"/>
      <c r="M404" s="122"/>
      <c r="AE404" s="225"/>
    </row>
    <row r="405" spans="1:31" ht="15.5">
      <c r="A405" s="120"/>
      <c r="B405" s="122"/>
      <c r="C405" s="122"/>
      <c r="D405" s="122"/>
      <c r="E405" s="122"/>
      <c r="F405" s="122"/>
      <c r="G405" s="122"/>
      <c r="H405" s="122"/>
      <c r="I405" s="122"/>
      <c r="J405" s="122"/>
      <c r="K405" s="122"/>
      <c r="L405" s="122"/>
      <c r="M405" s="122"/>
      <c r="AE405" s="225"/>
    </row>
    <row r="406" spans="1:31" ht="15.5">
      <c r="A406" s="120"/>
      <c r="B406" s="122"/>
      <c r="C406" s="122"/>
      <c r="D406" s="122"/>
      <c r="E406" s="122"/>
      <c r="F406" s="122"/>
      <c r="G406" s="122"/>
      <c r="H406" s="122"/>
      <c r="I406" s="122"/>
      <c r="J406" s="122"/>
      <c r="K406" s="122"/>
      <c r="L406" s="122"/>
      <c r="M406" s="122"/>
      <c r="AE406" s="225"/>
    </row>
    <row r="407" spans="1:31" ht="15.5">
      <c r="A407" s="120"/>
      <c r="B407" s="122"/>
      <c r="C407" s="122"/>
      <c r="D407" s="122"/>
      <c r="E407" s="122"/>
      <c r="F407" s="122"/>
      <c r="G407" s="122"/>
      <c r="H407" s="122"/>
      <c r="I407" s="122"/>
      <c r="J407" s="122"/>
      <c r="K407" s="122"/>
      <c r="L407" s="122"/>
      <c r="M407" s="122"/>
      <c r="AE407" s="225"/>
    </row>
    <row r="408" spans="1:31" ht="15.5">
      <c r="A408" s="120"/>
      <c r="B408" s="122"/>
      <c r="C408" s="122"/>
      <c r="D408" s="122"/>
      <c r="E408" s="122"/>
      <c r="F408" s="122"/>
      <c r="G408" s="122"/>
      <c r="H408" s="122"/>
      <c r="I408" s="122"/>
      <c r="J408" s="122"/>
      <c r="K408" s="122"/>
      <c r="L408" s="122"/>
      <c r="M408" s="122"/>
      <c r="AE408" s="225"/>
    </row>
    <row r="409" spans="1:31" ht="15.5">
      <c r="A409" s="120"/>
      <c r="B409" s="122"/>
      <c r="C409" s="122"/>
      <c r="D409" s="122"/>
      <c r="E409" s="122"/>
      <c r="F409" s="122"/>
      <c r="G409" s="122"/>
      <c r="H409" s="122"/>
      <c r="I409" s="122"/>
      <c r="J409" s="122"/>
      <c r="K409" s="122"/>
      <c r="L409" s="122"/>
      <c r="M409" s="122"/>
      <c r="AE409" s="225"/>
    </row>
    <row r="410" spans="1:31" ht="15.5">
      <c r="A410" s="120"/>
      <c r="B410" s="122"/>
      <c r="C410" s="122"/>
      <c r="D410" s="122"/>
      <c r="E410" s="122"/>
      <c r="F410" s="122"/>
      <c r="G410" s="122"/>
      <c r="H410" s="122"/>
      <c r="I410" s="122"/>
      <c r="J410" s="122"/>
      <c r="K410" s="122"/>
      <c r="L410" s="122"/>
      <c r="M410" s="122"/>
      <c r="AE410" s="225"/>
    </row>
    <row r="411" spans="1:31" ht="15.5">
      <c r="A411" s="120"/>
      <c r="B411" s="122"/>
      <c r="C411" s="122"/>
      <c r="D411" s="122"/>
      <c r="E411" s="122"/>
      <c r="F411" s="122"/>
      <c r="G411" s="122"/>
      <c r="H411" s="122"/>
      <c r="I411" s="122"/>
      <c r="J411" s="122"/>
      <c r="K411" s="122"/>
      <c r="L411" s="122"/>
      <c r="M411" s="122"/>
      <c r="AE411" s="225"/>
    </row>
    <row r="412" spans="1:31" ht="15.5">
      <c r="A412" s="120"/>
      <c r="B412" s="122"/>
      <c r="C412" s="122"/>
      <c r="D412" s="122"/>
      <c r="E412" s="122"/>
      <c r="F412" s="122"/>
      <c r="G412" s="122"/>
      <c r="H412" s="122"/>
      <c r="I412" s="122"/>
      <c r="J412" s="122"/>
      <c r="K412" s="122"/>
      <c r="L412" s="122"/>
      <c r="M412" s="122"/>
      <c r="AE412" s="225"/>
    </row>
    <row r="413" spans="1:31" ht="15.5">
      <c r="A413" s="120"/>
      <c r="B413" s="122"/>
      <c r="C413" s="122"/>
      <c r="D413" s="122"/>
      <c r="E413" s="122"/>
      <c r="F413" s="122"/>
      <c r="G413" s="122"/>
      <c r="H413" s="122"/>
      <c r="I413" s="122"/>
      <c r="J413" s="122"/>
      <c r="K413" s="122"/>
      <c r="L413" s="122"/>
      <c r="M413" s="122"/>
      <c r="AE413" s="225"/>
    </row>
    <row r="414" spans="1:31" ht="15.5">
      <c r="A414" s="120"/>
      <c r="B414" s="122"/>
      <c r="C414" s="122"/>
      <c r="D414" s="122"/>
      <c r="E414" s="122"/>
      <c r="F414" s="122"/>
      <c r="G414" s="122"/>
      <c r="H414" s="122"/>
      <c r="I414" s="122"/>
      <c r="J414" s="122"/>
      <c r="K414" s="122"/>
      <c r="L414" s="122"/>
      <c r="M414" s="122"/>
      <c r="AE414" s="225"/>
    </row>
    <row r="415" spans="1:31" ht="15.5">
      <c r="A415" s="120"/>
      <c r="B415" s="122"/>
      <c r="C415" s="122"/>
      <c r="D415" s="122"/>
      <c r="E415" s="122"/>
      <c r="F415" s="122"/>
      <c r="G415" s="122"/>
      <c r="H415" s="122"/>
      <c r="I415" s="122"/>
      <c r="J415" s="122"/>
      <c r="K415" s="122"/>
      <c r="L415" s="122"/>
      <c r="M415" s="122"/>
      <c r="AE415" s="225"/>
    </row>
    <row r="416" spans="1:31" ht="15.5">
      <c r="A416" s="120"/>
      <c r="B416" s="122"/>
      <c r="C416" s="122"/>
      <c r="D416" s="122"/>
      <c r="E416" s="122"/>
      <c r="F416" s="122"/>
      <c r="G416" s="122"/>
      <c r="H416" s="122"/>
      <c r="I416" s="122"/>
      <c r="J416" s="122"/>
      <c r="K416" s="122"/>
      <c r="L416" s="122"/>
      <c r="M416" s="122"/>
      <c r="AE416" s="225"/>
    </row>
    <row r="417" spans="1:13" ht="15.5">
      <c r="A417" s="120"/>
      <c r="B417" s="122"/>
      <c r="C417" s="122"/>
      <c r="D417" s="122"/>
      <c r="E417" s="122"/>
      <c r="F417" s="122"/>
      <c r="G417" s="122"/>
      <c r="H417" s="122"/>
      <c r="I417" s="122"/>
      <c r="J417" s="122"/>
      <c r="K417" s="122"/>
      <c r="L417" s="122"/>
      <c r="M417" s="122"/>
    </row>
    <row r="418" spans="1:13" ht="15.5">
      <c r="A418" s="120"/>
      <c r="B418" s="122"/>
      <c r="C418" s="122"/>
      <c r="D418" s="122"/>
      <c r="E418" s="122"/>
      <c r="F418" s="122"/>
      <c r="G418" s="122"/>
      <c r="H418" s="122"/>
      <c r="I418" s="120"/>
      <c r="J418" s="120"/>
      <c r="K418" s="120"/>
      <c r="L418" s="120"/>
      <c r="M418" s="120"/>
    </row>
    <row r="419" spans="1:13" ht="15.5">
      <c r="A419" s="120"/>
      <c r="B419" s="122"/>
      <c r="C419" s="122"/>
      <c r="D419" s="122"/>
      <c r="E419" s="122"/>
      <c r="F419" s="122"/>
      <c r="G419" s="122"/>
      <c r="H419" s="122"/>
      <c r="I419" s="120"/>
      <c r="J419" s="120"/>
      <c r="K419" s="120"/>
      <c r="L419" s="120"/>
      <c r="M419" s="120"/>
    </row>
    <row r="420" spans="1:13" ht="15.5">
      <c r="A420" s="120"/>
      <c r="B420" s="122"/>
      <c r="C420" s="122"/>
      <c r="D420" s="122"/>
      <c r="E420" s="122"/>
      <c r="F420" s="122"/>
      <c r="G420" s="122"/>
      <c r="H420" s="122"/>
      <c r="I420" s="120"/>
      <c r="J420" s="120"/>
      <c r="K420" s="120"/>
      <c r="L420" s="120"/>
      <c r="M420" s="120"/>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1:13" ht="15.5">
      <c r="A481" s="120"/>
      <c r="B481" s="122"/>
      <c r="C481" s="122"/>
      <c r="D481" s="122"/>
      <c r="E481" s="122"/>
      <c r="F481" s="122"/>
      <c r="G481" s="122"/>
      <c r="H481" s="122"/>
      <c r="I481" s="120"/>
      <c r="J481" s="120"/>
      <c r="K481" s="120"/>
      <c r="L481" s="120"/>
      <c r="M481" s="120"/>
    </row>
    <row r="482" spans="1:13" ht="15.5">
      <c r="A482" s="120"/>
      <c r="B482" s="122"/>
      <c r="C482" s="122"/>
      <c r="D482" s="122"/>
      <c r="E482" s="122"/>
      <c r="F482" s="122"/>
      <c r="G482" s="122"/>
      <c r="H482" s="122"/>
      <c r="I482" s="120"/>
      <c r="J482" s="120"/>
      <c r="K482" s="120"/>
      <c r="L482" s="120"/>
      <c r="M482" s="120"/>
    </row>
    <row r="483" spans="1:13" ht="15.5">
      <c r="A483" s="120"/>
      <c r="B483" s="122"/>
      <c r="C483" s="122"/>
      <c r="D483" s="122"/>
      <c r="E483" s="122"/>
      <c r="F483" s="122"/>
      <c r="G483" s="122"/>
      <c r="H483" s="122"/>
      <c r="I483" s="120"/>
      <c r="J483" s="120"/>
      <c r="K483" s="120"/>
      <c r="L483" s="120"/>
      <c r="M483" s="120"/>
    </row>
    <row r="484" spans="1:13" ht="15.5">
      <c r="A484" s="120"/>
      <c r="B484" s="122"/>
      <c r="C484" s="122"/>
      <c r="D484" s="122"/>
      <c r="E484" s="122"/>
      <c r="F484" s="122"/>
      <c r="G484" s="122"/>
      <c r="H484" s="122"/>
      <c r="I484" s="120"/>
      <c r="J484" s="120"/>
      <c r="K484" s="120"/>
      <c r="L484" s="120"/>
      <c r="M484" s="120"/>
    </row>
    <row r="485" spans="1:13" ht="15.5">
      <c r="A485" s="120"/>
      <c r="B485" s="122"/>
      <c r="C485" s="122"/>
      <c r="D485" s="122"/>
      <c r="E485" s="122"/>
      <c r="F485" s="122"/>
      <c r="G485" s="122"/>
      <c r="H485" s="122"/>
      <c r="I485" s="120"/>
      <c r="J485" s="120"/>
      <c r="K485" s="120"/>
      <c r="L485" s="120"/>
      <c r="M485" s="120"/>
    </row>
    <row r="486" spans="1:13" ht="13.5">
      <c r="B486" s="124"/>
      <c r="C486" s="124"/>
      <c r="D486" s="124"/>
      <c r="E486" s="124"/>
      <c r="F486" s="124"/>
      <c r="G486" s="124"/>
      <c r="H486" s="124"/>
    </row>
    <row r="487" spans="1:13" ht="13.5">
      <c r="B487" s="124"/>
      <c r="C487" s="124"/>
      <c r="D487" s="124"/>
      <c r="E487" s="124"/>
      <c r="F487" s="124"/>
      <c r="G487" s="124"/>
      <c r="H487" s="124"/>
    </row>
    <row r="488" spans="1:13" ht="13.5">
      <c r="B488" s="124"/>
      <c r="C488" s="124"/>
      <c r="D488" s="124"/>
      <c r="E488" s="124"/>
      <c r="F488" s="124"/>
      <c r="G488" s="124"/>
      <c r="H488" s="124"/>
    </row>
    <row r="489" spans="1:13" ht="13.5">
      <c r="B489" s="124"/>
      <c r="C489" s="124"/>
      <c r="D489" s="124"/>
      <c r="E489" s="124"/>
      <c r="F489" s="124"/>
      <c r="G489" s="124"/>
      <c r="H489" s="124"/>
    </row>
    <row r="490" spans="1:13" ht="13.5">
      <c r="B490" s="124"/>
      <c r="C490" s="124"/>
      <c r="D490" s="124"/>
      <c r="E490" s="124"/>
      <c r="F490" s="124"/>
      <c r="G490" s="124"/>
      <c r="H490" s="124"/>
    </row>
    <row r="491" spans="1:13" ht="13.5">
      <c r="B491" s="124"/>
      <c r="C491" s="124"/>
      <c r="D491" s="124"/>
      <c r="E491" s="124"/>
      <c r="F491" s="124"/>
      <c r="G491" s="124"/>
      <c r="H491" s="124"/>
    </row>
    <row r="492" spans="1:13" ht="13.5">
      <c r="B492" s="124"/>
      <c r="C492" s="124"/>
      <c r="D492" s="124"/>
      <c r="E492" s="124"/>
      <c r="F492" s="124"/>
      <c r="G492" s="124"/>
      <c r="H492" s="124"/>
    </row>
    <row r="493" spans="1:13" ht="13.5">
      <c r="B493" s="124"/>
      <c r="C493" s="124"/>
      <c r="D493" s="124"/>
      <c r="E493" s="124"/>
      <c r="F493" s="124"/>
      <c r="G493" s="124"/>
      <c r="H493" s="124"/>
    </row>
    <row r="494" spans="1:13" ht="13.5">
      <c r="B494" s="124"/>
      <c r="C494" s="124"/>
      <c r="D494" s="124"/>
      <c r="E494" s="124"/>
      <c r="F494" s="124"/>
      <c r="G494" s="124"/>
      <c r="H494" s="124"/>
    </row>
    <row r="495" spans="1:13" ht="13.5">
      <c r="B495" s="124"/>
      <c r="C495" s="124"/>
      <c r="D495" s="124"/>
      <c r="E495" s="124"/>
      <c r="F495" s="124"/>
      <c r="G495" s="124"/>
      <c r="H495" s="124"/>
    </row>
    <row r="496" spans="1:13"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row r="515" spans="2:8" ht="13.5">
      <c r="B515" s="124"/>
      <c r="C515" s="124"/>
      <c r="D515" s="124"/>
      <c r="E515" s="124"/>
      <c r="F515" s="124"/>
      <c r="G515" s="124"/>
      <c r="H515" s="124"/>
    </row>
    <row r="516" spans="2:8" ht="13.5">
      <c r="B516" s="124"/>
      <c r="C516" s="124"/>
      <c r="D516" s="124"/>
      <c r="E516" s="124"/>
      <c r="F516" s="124"/>
      <c r="G516" s="124"/>
      <c r="H516" s="124"/>
    </row>
    <row r="517" spans="2:8" ht="13.5">
      <c r="B517" s="124"/>
      <c r="C517" s="124"/>
      <c r="D517" s="124"/>
      <c r="E517" s="124"/>
      <c r="F517" s="124"/>
      <c r="G517" s="124"/>
      <c r="H517" s="124"/>
    </row>
    <row r="518" spans="2:8" ht="13.5">
      <c r="B518" s="124"/>
      <c r="C518" s="124"/>
      <c r="D518" s="124"/>
      <c r="E518" s="124"/>
      <c r="F518" s="124"/>
      <c r="G518" s="124"/>
      <c r="H518" s="124"/>
    </row>
    <row r="519" spans="2:8" ht="13.5">
      <c r="B519" s="124"/>
      <c r="C519" s="124"/>
      <c r="D519" s="124"/>
      <c r="E519" s="124"/>
      <c r="F519" s="124"/>
      <c r="G519" s="124"/>
      <c r="H519"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89"/>
  <sheetViews>
    <sheetView topLeftCell="A356" zoomScaleNormal="100" workbookViewId="0">
      <selection activeCell="B390" sqref="B390"/>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2026</v>
      </c>
    </row>
    <row r="3" spans="1:34" ht="13.5" thickBot="1">
      <c r="B3" s="4" t="s">
        <v>1</v>
      </c>
      <c r="C3" s="29">
        <v>1</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13">
        <f>$C$2-1995+ROUND($C$3/23,0)</f>
        <v>31</v>
      </c>
      <c r="R8" s="127" t="str">
        <f t="shared" ref="R8:AD13" si="0">$T$5&amp;R$7&amp;$Q8</f>
        <v>Annual!a31</v>
      </c>
      <c r="S8" s="127" t="str">
        <f t="shared" si="0"/>
        <v>Annual!b31</v>
      </c>
      <c r="T8" s="127" t="str">
        <f t="shared" si="0"/>
        <v>Annual!c31</v>
      </c>
      <c r="U8" s="127" t="str">
        <f t="shared" si="0"/>
        <v>Annual!d31</v>
      </c>
      <c r="V8" s="127" t="str">
        <f t="shared" si="0"/>
        <v>Annual!e31</v>
      </c>
      <c r="W8" s="127" t="str">
        <f t="shared" si="0"/>
        <v>Annual!f31</v>
      </c>
      <c r="X8" s="127" t="str">
        <f t="shared" si="0"/>
        <v>Annual!g31</v>
      </c>
      <c r="Y8" s="127" t="str">
        <f t="shared" si="0"/>
        <v>Annual!h31</v>
      </c>
      <c r="Z8" s="127" t="str">
        <f t="shared" si="0"/>
        <v>Annual!i31</v>
      </c>
      <c r="AA8" s="127" t="str">
        <f t="shared" si="0"/>
        <v>Annual!j31</v>
      </c>
      <c r="AB8" s="127" t="str">
        <f t="shared" si="0"/>
        <v>Annual!k31</v>
      </c>
      <c r="AC8" s="127" t="str">
        <f t="shared" si="0"/>
        <v>Annual!l31</v>
      </c>
      <c r="AD8" s="127" t="str">
        <f t="shared" si="0"/>
        <v>Annual!m31</v>
      </c>
    </row>
    <row r="9" spans="1:34" s="11" customFormat="1">
      <c r="C9" s="12"/>
      <c r="D9" s="12"/>
      <c r="E9" s="12"/>
      <c r="F9" s="12"/>
      <c r="G9" s="12"/>
      <c r="H9" s="12"/>
      <c r="I9" s="12"/>
      <c r="J9" s="23"/>
      <c r="K9" s="12"/>
      <c r="L9" s="12"/>
      <c r="M9" s="12"/>
      <c r="N9" s="12"/>
      <c r="O9" s="12"/>
      <c r="P9" s="12"/>
      <c r="Q9" s="26">
        <f>Q8+1</f>
        <v>32</v>
      </c>
      <c r="R9" s="127" t="str">
        <f t="shared" si="0"/>
        <v>Annual!a32</v>
      </c>
      <c r="S9" s="127" t="str">
        <f t="shared" si="0"/>
        <v>Annual!b32</v>
      </c>
      <c r="T9" s="127" t="str">
        <f t="shared" si="0"/>
        <v>Annual!c32</v>
      </c>
      <c r="U9" s="127" t="str">
        <f t="shared" si="0"/>
        <v>Annual!d32</v>
      </c>
      <c r="V9" s="127" t="str">
        <f t="shared" si="0"/>
        <v>Annual!e32</v>
      </c>
      <c r="W9" s="127" t="str">
        <f t="shared" si="0"/>
        <v>Annual!f32</v>
      </c>
      <c r="X9" s="127" t="str">
        <f t="shared" si="0"/>
        <v>Annual!g32</v>
      </c>
      <c r="Y9" s="127" t="str">
        <f t="shared" si="0"/>
        <v>Annual!h32</v>
      </c>
      <c r="Z9" s="127" t="str">
        <f t="shared" si="0"/>
        <v>Annual!i32</v>
      </c>
      <c r="AA9" s="127" t="str">
        <f t="shared" si="0"/>
        <v>Annual!j32</v>
      </c>
      <c r="AB9" s="127" t="str">
        <f t="shared" si="0"/>
        <v>Annual!k32</v>
      </c>
      <c r="AC9" s="127" t="str">
        <f t="shared" si="0"/>
        <v>Annual!l32</v>
      </c>
      <c r="AD9" s="127" t="str">
        <f t="shared" si="0"/>
        <v>Annual!m32</v>
      </c>
    </row>
    <row r="10" spans="1:34" s="6" customFormat="1">
      <c r="A10" s="7"/>
      <c r="J10" s="24"/>
      <c r="Q10" s="14">
        <f>Q9+1</f>
        <v>33</v>
      </c>
      <c r="R10" s="127" t="str">
        <f t="shared" si="0"/>
        <v>Annual!a33</v>
      </c>
      <c r="S10" s="127" t="str">
        <f t="shared" si="0"/>
        <v>Annual!b33</v>
      </c>
      <c r="T10" s="127" t="str">
        <f t="shared" si="0"/>
        <v>Annual!c33</v>
      </c>
      <c r="U10" s="127" t="str">
        <f t="shared" si="0"/>
        <v>Annual!d33</v>
      </c>
      <c r="V10" s="127" t="str">
        <f t="shared" si="0"/>
        <v>Annual!e33</v>
      </c>
      <c r="W10" s="127" t="str">
        <f t="shared" si="0"/>
        <v>Annual!f33</v>
      </c>
      <c r="X10" s="127" t="str">
        <f t="shared" si="0"/>
        <v>Annual!g33</v>
      </c>
      <c r="Y10" s="127" t="str">
        <f t="shared" si="0"/>
        <v>Annual!h33</v>
      </c>
      <c r="Z10" s="127" t="str">
        <f t="shared" si="0"/>
        <v>Annual!i33</v>
      </c>
      <c r="AA10" s="127" t="str">
        <f t="shared" si="0"/>
        <v>Annual!j33</v>
      </c>
      <c r="AB10" s="127" t="str">
        <f t="shared" si="0"/>
        <v>Annual!k33</v>
      </c>
      <c r="AC10" s="127" t="str">
        <f t="shared" si="0"/>
        <v>Annual!l33</v>
      </c>
      <c r="AD10" s="127" t="str">
        <f t="shared" si="0"/>
        <v>Annual!m33</v>
      </c>
    </row>
    <row r="11" spans="1:34" s="8" customFormat="1">
      <c r="A11" s="9"/>
      <c r="J11" s="24"/>
      <c r="Q11" s="14">
        <f>Q10+1</f>
        <v>34</v>
      </c>
      <c r="R11" s="127" t="str">
        <f t="shared" si="0"/>
        <v>Annual!a34</v>
      </c>
      <c r="S11" s="127" t="str">
        <f t="shared" si="0"/>
        <v>Annual!b34</v>
      </c>
      <c r="T11" s="127" t="str">
        <f t="shared" si="0"/>
        <v>Annual!c34</v>
      </c>
      <c r="U11" s="127" t="str">
        <f t="shared" si="0"/>
        <v>Annual!d34</v>
      </c>
      <c r="V11" s="127" t="str">
        <f t="shared" si="0"/>
        <v>Annual!e34</v>
      </c>
      <c r="W11" s="127" t="str">
        <f t="shared" si="0"/>
        <v>Annual!f34</v>
      </c>
      <c r="X11" s="127" t="str">
        <f t="shared" si="0"/>
        <v>Annual!g34</v>
      </c>
      <c r="Y11" s="127" t="str">
        <f t="shared" si="0"/>
        <v>Annual!h34</v>
      </c>
      <c r="Z11" s="127" t="str">
        <f t="shared" si="0"/>
        <v>Annual!i34</v>
      </c>
      <c r="AA11" s="127" t="str">
        <f t="shared" si="0"/>
        <v>Annual!j34</v>
      </c>
      <c r="AB11" s="127" t="str">
        <f t="shared" si="0"/>
        <v>Annual!k34</v>
      </c>
      <c r="AC11" s="127" t="str">
        <f t="shared" si="0"/>
        <v>Annual!l34</v>
      </c>
      <c r="AD11" s="127" t="str">
        <f t="shared" si="0"/>
        <v>Annual!m34</v>
      </c>
    </row>
    <row r="12" spans="1:34" s="6" customFormat="1">
      <c r="A12" s="7"/>
      <c r="J12" s="24"/>
      <c r="Q12" s="14">
        <f>Q11+1</f>
        <v>35</v>
      </c>
      <c r="R12" s="128" t="str">
        <f>$T$5&amp;R$7&amp;$Q12</f>
        <v>Annual!a35</v>
      </c>
      <c r="S12" s="128" t="str">
        <f t="shared" si="0"/>
        <v>Annual!b35</v>
      </c>
      <c r="T12" s="128" t="str">
        <f>$T$5&amp;T$7&amp;$Q12</f>
        <v>Annual!c35</v>
      </c>
      <c r="U12" s="128" t="str">
        <f t="shared" si="0"/>
        <v>Annual!d35</v>
      </c>
      <c r="V12" s="128" t="str">
        <f t="shared" si="0"/>
        <v>Annual!e35</v>
      </c>
      <c r="W12" s="128" t="str">
        <f t="shared" si="0"/>
        <v>Annual!f35</v>
      </c>
      <c r="X12" s="128" t="str">
        <f t="shared" si="0"/>
        <v>Annual!g35</v>
      </c>
      <c r="Y12" s="128" t="str">
        <f t="shared" si="0"/>
        <v>Annual!h35</v>
      </c>
      <c r="Z12" s="128" t="str">
        <f t="shared" si="0"/>
        <v>Annual!i35</v>
      </c>
      <c r="AA12" s="128" t="str">
        <f t="shared" si="0"/>
        <v>Annual!j35</v>
      </c>
      <c r="AB12" s="128" t="str">
        <f t="shared" si="0"/>
        <v>Annual!k35</v>
      </c>
      <c r="AC12" s="128" t="str">
        <f t="shared" si="0"/>
        <v>Annual!l35</v>
      </c>
      <c r="AD12" s="128" t="str">
        <f t="shared" si="0"/>
        <v>Annual!m35</v>
      </c>
    </row>
    <row r="13" spans="1:34" s="6" customFormat="1">
      <c r="A13" s="7"/>
      <c r="J13" s="24"/>
      <c r="Q13" s="14">
        <f>Q12+1</f>
        <v>36</v>
      </c>
      <c r="R13" s="128" t="str">
        <f>$T$5&amp;R$7&amp;$Q13</f>
        <v>Annual!a36</v>
      </c>
      <c r="S13" s="128" t="str">
        <f t="shared" si="0"/>
        <v>Annual!b36</v>
      </c>
      <c r="T13" s="128" t="str">
        <f t="shared" si="0"/>
        <v>Annual!c36</v>
      </c>
      <c r="U13" s="128" t="str">
        <f t="shared" si="0"/>
        <v>Annual!d36</v>
      </c>
      <c r="V13" s="128" t="str">
        <f t="shared" si="0"/>
        <v>Annual!e36</v>
      </c>
      <c r="W13" s="128" t="str">
        <f t="shared" si="0"/>
        <v>Annual!f36</v>
      </c>
      <c r="X13" s="128" t="str">
        <f t="shared" si="0"/>
        <v>Annual!g36</v>
      </c>
      <c r="Y13" s="128" t="str">
        <f t="shared" si="0"/>
        <v>Annual!h36</v>
      </c>
      <c r="Z13" s="128" t="str">
        <f t="shared" si="0"/>
        <v>Annual!i36</v>
      </c>
      <c r="AA13" s="128" t="str">
        <f t="shared" si="0"/>
        <v>Annual!j36</v>
      </c>
      <c r="AB13" s="128" t="str">
        <f t="shared" si="0"/>
        <v>Annual!k36</v>
      </c>
      <c r="AC13" s="128" t="str">
        <f t="shared" si="0"/>
        <v>Annual!l36</v>
      </c>
      <c r="AD13" s="128" t="str">
        <f t="shared" si="0"/>
        <v>Annual!m36</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365</v>
      </c>
      <c r="R22" s="2" t="str">
        <f>$T$15&amp;R$17&amp;$Q22</f>
        <v>Month!a365</v>
      </c>
      <c r="S22" s="2" t="str">
        <f t="shared" ref="S22:AE36" si="1">$T$15&amp;S$17&amp;$Q22</f>
        <v>Month!b365</v>
      </c>
      <c r="T22" s="2" t="str">
        <f t="shared" si="1"/>
        <v>Month!c365</v>
      </c>
      <c r="U22" s="2" t="str">
        <f t="shared" si="1"/>
        <v>Month!d365</v>
      </c>
      <c r="V22" s="2" t="str">
        <f t="shared" si="1"/>
        <v>Month!e365</v>
      </c>
      <c r="W22" s="2" t="str">
        <f t="shared" si="1"/>
        <v>Month!f365</v>
      </c>
      <c r="X22" s="2" t="str">
        <f t="shared" si="1"/>
        <v>Month!g365</v>
      </c>
      <c r="Y22" s="2" t="str">
        <f t="shared" si="1"/>
        <v>Month!h365</v>
      </c>
      <c r="Z22" s="2" t="str">
        <f t="shared" si="1"/>
        <v>Month!i365</v>
      </c>
      <c r="AA22" s="2" t="str">
        <f t="shared" si="1"/>
        <v>Month!j365</v>
      </c>
      <c r="AB22" s="2" t="str">
        <f t="shared" si="1"/>
        <v>Month!k365</v>
      </c>
      <c r="AC22" s="2" t="str">
        <f t="shared" si="1"/>
        <v>Month!l365</v>
      </c>
      <c r="AD22" s="2" t="str">
        <f t="shared" si="1"/>
        <v>Month!m365</v>
      </c>
      <c r="AE22" s="2" t="str">
        <f t="shared" si="1"/>
        <v>Month!n365</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366</v>
      </c>
      <c r="R23" s="2" t="str">
        <f t="shared" ref="R23:R36" si="3">$T$15&amp;R$17&amp;$Q23</f>
        <v>Month!a366</v>
      </c>
      <c r="S23" s="2" t="str">
        <f t="shared" si="1"/>
        <v>Month!b366</v>
      </c>
      <c r="T23" s="2" t="str">
        <f t="shared" si="1"/>
        <v>Month!c366</v>
      </c>
      <c r="U23" s="2" t="str">
        <f t="shared" si="1"/>
        <v>Month!d366</v>
      </c>
      <c r="V23" s="2" t="str">
        <f t="shared" si="1"/>
        <v>Month!e366</v>
      </c>
      <c r="W23" s="2" t="str">
        <f t="shared" si="1"/>
        <v>Month!f366</v>
      </c>
      <c r="X23" s="2" t="str">
        <f t="shared" si="1"/>
        <v>Month!g366</v>
      </c>
      <c r="Y23" s="2" t="str">
        <f t="shared" si="1"/>
        <v>Month!h366</v>
      </c>
      <c r="Z23" s="2" t="str">
        <f t="shared" si="1"/>
        <v>Month!i366</v>
      </c>
      <c r="AA23" s="2" t="str">
        <f t="shared" si="1"/>
        <v>Month!j366</v>
      </c>
      <c r="AB23" s="2" t="str">
        <f t="shared" si="1"/>
        <v>Month!k366</v>
      </c>
      <c r="AC23" s="2" t="str">
        <f t="shared" si="1"/>
        <v>Month!l366</v>
      </c>
      <c r="AD23" s="2" t="str">
        <f t="shared" si="1"/>
        <v>Month!m366</v>
      </c>
      <c r="AE23" s="2" t="str">
        <f t="shared" si="1"/>
        <v>Month!n366</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367</v>
      </c>
      <c r="R24" s="2" t="str">
        <f t="shared" si="3"/>
        <v>Month!a367</v>
      </c>
      <c r="S24" s="2" t="str">
        <f t="shared" si="1"/>
        <v>Month!b367</v>
      </c>
      <c r="T24" s="2" t="str">
        <f t="shared" si="1"/>
        <v>Month!c367</v>
      </c>
      <c r="U24" s="2" t="str">
        <f t="shared" si="1"/>
        <v>Month!d367</v>
      </c>
      <c r="V24" s="2" t="str">
        <f t="shared" si="1"/>
        <v>Month!e367</v>
      </c>
      <c r="W24" s="2" t="str">
        <f t="shared" si="1"/>
        <v>Month!f367</v>
      </c>
      <c r="X24" s="2" t="str">
        <f t="shared" si="1"/>
        <v>Month!g367</v>
      </c>
      <c r="Y24" s="2" t="str">
        <f t="shared" si="1"/>
        <v>Month!h367</v>
      </c>
      <c r="Z24" s="2" t="str">
        <f t="shared" si="1"/>
        <v>Month!i367</v>
      </c>
      <c r="AA24" s="2" t="str">
        <f t="shared" si="1"/>
        <v>Month!j367</v>
      </c>
      <c r="AB24" s="2" t="str">
        <f t="shared" si="1"/>
        <v>Month!k367</v>
      </c>
      <c r="AC24" s="2" t="str">
        <f t="shared" si="1"/>
        <v>Month!l367</v>
      </c>
      <c r="AD24" s="2" t="str">
        <f t="shared" si="1"/>
        <v>Month!m367</v>
      </c>
      <c r="AE24" s="2" t="str">
        <f t="shared" si="1"/>
        <v>Month!n367</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368</v>
      </c>
      <c r="R25" s="2" t="str">
        <f t="shared" si="3"/>
        <v>Month!a368</v>
      </c>
      <c r="S25" s="2" t="str">
        <f t="shared" si="1"/>
        <v>Month!b368</v>
      </c>
      <c r="T25" s="2" t="str">
        <f t="shared" si="1"/>
        <v>Month!c368</v>
      </c>
      <c r="U25" s="2" t="str">
        <f t="shared" si="1"/>
        <v>Month!d368</v>
      </c>
      <c r="V25" s="2" t="str">
        <f t="shared" si="1"/>
        <v>Month!e368</v>
      </c>
      <c r="W25" s="2" t="str">
        <f t="shared" si="1"/>
        <v>Month!f368</v>
      </c>
      <c r="X25" s="2" t="str">
        <f t="shared" si="1"/>
        <v>Month!g368</v>
      </c>
      <c r="Y25" s="2" t="str">
        <f t="shared" si="1"/>
        <v>Month!h368</v>
      </c>
      <c r="Z25" s="2" t="str">
        <f t="shared" si="1"/>
        <v>Month!i368</v>
      </c>
      <c r="AA25" s="2" t="str">
        <f t="shared" si="1"/>
        <v>Month!j368</v>
      </c>
      <c r="AB25" s="2" t="str">
        <f t="shared" si="1"/>
        <v>Month!k368</v>
      </c>
      <c r="AC25" s="2" t="str">
        <f t="shared" si="1"/>
        <v>Month!l368</v>
      </c>
      <c r="AD25" s="2" t="str">
        <f t="shared" si="1"/>
        <v>Month!m368</v>
      </c>
      <c r="AE25" s="2" t="str">
        <f t="shared" si="1"/>
        <v>Month!n368</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369</v>
      </c>
      <c r="R26" s="2" t="str">
        <f t="shared" si="3"/>
        <v>Month!a369</v>
      </c>
      <c r="S26" s="2" t="str">
        <f t="shared" si="1"/>
        <v>Month!b369</v>
      </c>
      <c r="T26" s="2" t="str">
        <f t="shared" si="1"/>
        <v>Month!c369</v>
      </c>
      <c r="U26" s="2" t="str">
        <f t="shared" si="1"/>
        <v>Month!d369</v>
      </c>
      <c r="V26" s="2" t="str">
        <f t="shared" si="1"/>
        <v>Month!e369</v>
      </c>
      <c r="W26" s="2" t="str">
        <f t="shared" si="1"/>
        <v>Month!f369</v>
      </c>
      <c r="X26" s="2" t="str">
        <f t="shared" si="1"/>
        <v>Month!g369</v>
      </c>
      <c r="Y26" s="2" t="str">
        <f t="shared" si="1"/>
        <v>Month!h369</v>
      </c>
      <c r="Z26" s="2" t="str">
        <f t="shared" si="1"/>
        <v>Month!i369</v>
      </c>
      <c r="AA26" s="2" t="str">
        <f t="shared" si="1"/>
        <v>Month!j369</v>
      </c>
      <c r="AB26" s="2" t="str">
        <f t="shared" si="1"/>
        <v>Month!k369</v>
      </c>
      <c r="AC26" s="2" t="str">
        <f t="shared" si="1"/>
        <v>Month!l369</v>
      </c>
      <c r="AD26" s="2" t="str">
        <f t="shared" si="1"/>
        <v>Month!m369</v>
      </c>
      <c r="AE26" s="2" t="str">
        <f t="shared" si="1"/>
        <v>Month!n369</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370</v>
      </c>
      <c r="R27" s="2" t="str">
        <f t="shared" si="3"/>
        <v>Month!a370</v>
      </c>
      <c r="S27" s="2" t="str">
        <f t="shared" si="1"/>
        <v>Month!b370</v>
      </c>
      <c r="T27" s="2" t="str">
        <f t="shared" si="1"/>
        <v>Month!c370</v>
      </c>
      <c r="U27" s="2" t="str">
        <f t="shared" si="1"/>
        <v>Month!d370</v>
      </c>
      <c r="V27" s="2" t="str">
        <f t="shared" si="1"/>
        <v>Month!e370</v>
      </c>
      <c r="W27" s="2" t="str">
        <f t="shared" si="1"/>
        <v>Month!f370</v>
      </c>
      <c r="X27" s="2" t="str">
        <f t="shared" si="1"/>
        <v>Month!g370</v>
      </c>
      <c r="Y27" s="2" t="str">
        <f t="shared" si="1"/>
        <v>Month!h370</v>
      </c>
      <c r="Z27" s="2" t="str">
        <f t="shared" si="1"/>
        <v>Month!i370</v>
      </c>
      <c r="AA27" s="2" t="str">
        <f t="shared" si="1"/>
        <v>Month!j370</v>
      </c>
      <c r="AB27" s="2" t="str">
        <f t="shared" si="1"/>
        <v>Month!k370</v>
      </c>
      <c r="AC27" s="2" t="str">
        <f t="shared" si="1"/>
        <v>Month!l370</v>
      </c>
      <c r="AD27" s="2" t="str">
        <f t="shared" si="1"/>
        <v>Month!m370</v>
      </c>
      <c r="AE27" s="2" t="str">
        <f t="shared" si="1"/>
        <v>Month!n370</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371</v>
      </c>
      <c r="R28" s="2" t="str">
        <f t="shared" si="3"/>
        <v>Month!a371</v>
      </c>
      <c r="S28" s="2" t="str">
        <f t="shared" si="1"/>
        <v>Month!b371</v>
      </c>
      <c r="T28" s="2" t="str">
        <f t="shared" si="1"/>
        <v>Month!c371</v>
      </c>
      <c r="U28" s="2" t="str">
        <f t="shared" si="1"/>
        <v>Month!d371</v>
      </c>
      <c r="V28" s="2" t="str">
        <f t="shared" si="1"/>
        <v>Month!e371</v>
      </c>
      <c r="W28" s="2" t="str">
        <f t="shared" si="1"/>
        <v>Month!f371</v>
      </c>
      <c r="X28" s="2" t="str">
        <f t="shared" si="1"/>
        <v>Month!g371</v>
      </c>
      <c r="Y28" s="2" t="str">
        <f t="shared" si="1"/>
        <v>Month!h371</v>
      </c>
      <c r="Z28" s="2" t="str">
        <f t="shared" si="1"/>
        <v>Month!i371</v>
      </c>
      <c r="AA28" s="2" t="str">
        <f t="shared" si="1"/>
        <v>Month!j371</v>
      </c>
      <c r="AB28" s="2" t="str">
        <f t="shared" si="1"/>
        <v>Month!k371</v>
      </c>
      <c r="AC28" s="2" t="str">
        <f t="shared" si="1"/>
        <v>Month!l371</v>
      </c>
      <c r="AD28" s="2" t="str">
        <f t="shared" si="1"/>
        <v>Month!m371</v>
      </c>
      <c r="AE28" s="2" t="str">
        <f t="shared" si="1"/>
        <v>Month!n371</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372</v>
      </c>
      <c r="R29" s="2" t="str">
        <f t="shared" si="3"/>
        <v>Month!a372</v>
      </c>
      <c r="S29" s="2" t="str">
        <f t="shared" si="1"/>
        <v>Month!b372</v>
      </c>
      <c r="T29" s="2" t="str">
        <f t="shared" si="1"/>
        <v>Month!c372</v>
      </c>
      <c r="U29" s="2" t="str">
        <f t="shared" si="1"/>
        <v>Month!d372</v>
      </c>
      <c r="V29" s="2" t="str">
        <f t="shared" si="1"/>
        <v>Month!e372</v>
      </c>
      <c r="W29" s="2" t="str">
        <f t="shared" si="1"/>
        <v>Month!f372</v>
      </c>
      <c r="X29" s="2" t="str">
        <f t="shared" si="1"/>
        <v>Month!g372</v>
      </c>
      <c r="Y29" s="2" t="str">
        <f t="shared" si="1"/>
        <v>Month!h372</v>
      </c>
      <c r="Z29" s="2" t="str">
        <f t="shared" si="1"/>
        <v>Month!i372</v>
      </c>
      <c r="AA29" s="2" t="str">
        <f t="shared" si="1"/>
        <v>Month!j372</v>
      </c>
      <c r="AB29" s="2" t="str">
        <f t="shared" si="1"/>
        <v>Month!k372</v>
      </c>
      <c r="AC29" s="2" t="str">
        <f t="shared" si="1"/>
        <v>Month!l372</v>
      </c>
      <c r="AD29" s="2" t="str">
        <f t="shared" si="1"/>
        <v>Month!m372</v>
      </c>
      <c r="AE29" s="2" t="str">
        <f t="shared" si="1"/>
        <v>Month!n372</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373</v>
      </c>
      <c r="R30" s="2" t="str">
        <f t="shared" si="3"/>
        <v>Month!a373</v>
      </c>
      <c r="S30" s="2" t="str">
        <f t="shared" si="1"/>
        <v>Month!b373</v>
      </c>
      <c r="T30" s="2" t="str">
        <f t="shared" si="1"/>
        <v>Month!c373</v>
      </c>
      <c r="U30" s="2" t="str">
        <f t="shared" si="1"/>
        <v>Month!d373</v>
      </c>
      <c r="V30" s="2" t="str">
        <f t="shared" si="1"/>
        <v>Month!e373</v>
      </c>
      <c r="W30" s="2" t="str">
        <f t="shared" si="1"/>
        <v>Month!f373</v>
      </c>
      <c r="X30" s="2" t="str">
        <f t="shared" si="1"/>
        <v>Month!g373</v>
      </c>
      <c r="Y30" s="2" t="str">
        <f t="shared" si="1"/>
        <v>Month!h373</v>
      </c>
      <c r="Z30" s="2" t="str">
        <f t="shared" si="1"/>
        <v>Month!i373</v>
      </c>
      <c r="AA30" s="2" t="str">
        <f t="shared" si="1"/>
        <v>Month!j373</v>
      </c>
      <c r="AB30" s="2" t="str">
        <f t="shared" si="1"/>
        <v>Month!k373</v>
      </c>
      <c r="AC30" s="2" t="str">
        <f t="shared" si="1"/>
        <v>Month!l373</v>
      </c>
      <c r="AD30" s="2" t="str">
        <f t="shared" si="1"/>
        <v>Month!m373</v>
      </c>
      <c r="AE30" s="2" t="str">
        <f t="shared" si="1"/>
        <v>Month!n373</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374</v>
      </c>
      <c r="R31" s="2" t="str">
        <f t="shared" si="3"/>
        <v>Month!a374</v>
      </c>
      <c r="S31" s="2" t="str">
        <f t="shared" si="1"/>
        <v>Month!b374</v>
      </c>
      <c r="T31" s="2" t="str">
        <f t="shared" si="1"/>
        <v>Month!c374</v>
      </c>
      <c r="U31" s="2" t="str">
        <f t="shared" si="1"/>
        <v>Month!d374</v>
      </c>
      <c r="V31" s="2" t="str">
        <f t="shared" si="1"/>
        <v>Month!e374</v>
      </c>
      <c r="W31" s="2" t="str">
        <f t="shared" si="1"/>
        <v>Month!f374</v>
      </c>
      <c r="X31" s="2" t="str">
        <f t="shared" si="1"/>
        <v>Month!g374</v>
      </c>
      <c r="Y31" s="2" t="str">
        <f t="shared" si="1"/>
        <v>Month!h374</v>
      </c>
      <c r="Z31" s="2" t="str">
        <f t="shared" si="1"/>
        <v>Month!i374</v>
      </c>
      <c r="AA31" s="2" t="str">
        <f t="shared" si="1"/>
        <v>Month!j374</v>
      </c>
      <c r="AB31" s="2" t="str">
        <f t="shared" si="1"/>
        <v>Month!k374</v>
      </c>
      <c r="AC31" s="2" t="str">
        <f t="shared" si="1"/>
        <v>Month!l374</v>
      </c>
      <c r="AD31" s="2" t="str">
        <f t="shared" si="1"/>
        <v>Month!m374</v>
      </c>
      <c r="AE31" s="2" t="str">
        <f t="shared" si="1"/>
        <v>Month!n374</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375</v>
      </c>
      <c r="R32" s="2" t="str">
        <f t="shared" si="3"/>
        <v>Month!a375</v>
      </c>
      <c r="S32" s="2" t="str">
        <f t="shared" si="1"/>
        <v>Month!b375</v>
      </c>
      <c r="T32" s="2" t="str">
        <f t="shared" si="1"/>
        <v>Month!c375</v>
      </c>
      <c r="U32" s="2" t="str">
        <f t="shared" si="1"/>
        <v>Month!d375</v>
      </c>
      <c r="V32" s="2" t="str">
        <f t="shared" si="1"/>
        <v>Month!e375</v>
      </c>
      <c r="W32" s="2" t="str">
        <f t="shared" si="1"/>
        <v>Month!f375</v>
      </c>
      <c r="X32" s="2" t="str">
        <f t="shared" si="1"/>
        <v>Month!g375</v>
      </c>
      <c r="Y32" s="2" t="str">
        <f t="shared" si="1"/>
        <v>Month!h375</v>
      </c>
      <c r="Z32" s="2" t="str">
        <f t="shared" si="1"/>
        <v>Month!i375</v>
      </c>
      <c r="AA32" s="2" t="str">
        <f t="shared" si="1"/>
        <v>Month!j375</v>
      </c>
      <c r="AB32" s="2" t="str">
        <f t="shared" si="1"/>
        <v>Month!k375</v>
      </c>
      <c r="AC32" s="2" t="str">
        <f t="shared" si="1"/>
        <v>Month!l375</v>
      </c>
      <c r="AD32" s="2" t="str">
        <f t="shared" si="1"/>
        <v>Month!m375</v>
      </c>
      <c r="AE32" s="2" t="str">
        <f t="shared" si="1"/>
        <v>Month!n375</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376</v>
      </c>
      <c r="R33" s="2" t="str">
        <f t="shared" si="3"/>
        <v>Month!a376</v>
      </c>
      <c r="S33" s="2" t="str">
        <f t="shared" si="1"/>
        <v>Month!b376</v>
      </c>
      <c r="T33" s="2" t="str">
        <f t="shared" si="1"/>
        <v>Month!c376</v>
      </c>
      <c r="U33" s="2" t="str">
        <f t="shared" si="1"/>
        <v>Month!d376</v>
      </c>
      <c r="V33" s="2" t="str">
        <f t="shared" si="1"/>
        <v>Month!e376</v>
      </c>
      <c r="W33" s="2" t="str">
        <f t="shared" si="1"/>
        <v>Month!f376</v>
      </c>
      <c r="X33" s="2" t="str">
        <f t="shared" si="1"/>
        <v>Month!g376</v>
      </c>
      <c r="Y33" s="2" t="str">
        <f t="shared" si="1"/>
        <v>Month!h376</v>
      </c>
      <c r="Z33" s="2" t="str">
        <f t="shared" si="1"/>
        <v>Month!i376</v>
      </c>
      <c r="AA33" s="2" t="str">
        <f t="shared" si="1"/>
        <v>Month!j376</v>
      </c>
      <c r="AB33" s="2" t="str">
        <f t="shared" si="1"/>
        <v>Month!k376</v>
      </c>
      <c r="AC33" s="2" t="str">
        <f t="shared" si="1"/>
        <v>Month!l376</v>
      </c>
      <c r="AD33" s="2" t="str">
        <f t="shared" si="1"/>
        <v>Month!m376</v>
      </c>
      <c r="AE33" s="2" t="str">
        <f t="shared" si="1"/>
        <v>Month!n376</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377</v>
      </c>
      <c r="R34" s="2" t="str">
        <f>$T$15&amp;R$17&amp;$Q34</f>
        <v>Month!a377</v>
      </c>
      <c r="S34" s="2" t="str">
        <f t="shared" si="1"/>
        <v>Month!b377</v>
      </c>
      <c r="T34" s="2" t="str">
        <f t="shared" si="1"/>
        <v>Month!c377</v>
      </c>
      <c r="U34" s="2" t="str">
        <f t="shared" si="1"/>
        <v>Month!d377</v>
      </c>
      <c r="V34" s="2" t="str">
        <f t="shared" si="1"/>
        <v>Month!e377</v>
      </c>
      <c r="W34" s="2" t="str">
        <f t="shared" si="1"/>
        <v>Month!f377</v>
      </c>
      <c r="X34" s="2" t="str">
        <f t="shared" si="1"/>
        <v>Month!g377</v>
      </c>
      <c r="Y34" s="2" t="str">
        <f t="shared" si="1"/>
        <v>Month!h377</v>
      </c>
      <c r="Z34" s="2" t="str">
        <f t="shared" si="1"/>
        <v>Month!i377</v>
      </c>
      <c r="AA34" s="2" t="str">
        <f t="shared" si="1"/>
        <v>Month!j377</v>
      </c>
      <c r="AB34" s="2" t="str">
        <f t="shared" si="1"/>
        <v>Month!k377</v>
      </c>
      <c r="AC34" s="2" t="str">
        <f t="shared" si="1"/>
        <v>Month!l377</v>
      </c>
      <c r="AD34" s="2" t="str">
        <f t="shared" si="1"/>
        <v>Month!m377</v>
      </c>
      <c r="AE34" s="2" t="str">
        <f t="shared" si="1"/>
        <v>Month!n377</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378</v>
      </c>
      <c r="R35" s="2" t="str">
        <f t="shared" si="3"/>
        <v>Month!a378</v>
      </c>
      <c r="S35" s="2" t="str">
        <f t="shared" si="1"/>
        <v>Month!b378</v>
      </c>
      <c r="T35" s="2" t="str">
        <f t="shared" si="1"/>
        <v>Month!c378</v>
      </c>
      <c r="U35" s="2" t="str">
        <f t="shared" si="1"/>
        <v>Month!d378</v>
      </c>
      <c r="V35" s="2" t="str">
        <f t="shared" si="1"/>
        <v>Month!e378</v>
      </c>
      <c r="W35" s="2" t="str">
        <f t="shared" si="1"/>
        <v>Month!f378</v>
      </c>
      <c r="X35" s="2" t="str">
        <f t="shared" si="1"/>
        <v>Month!g378</v>
      </c>
      <c r="Y35" s="2" t="str">
        <f t="shared" si="1"/>
        <v>Month!h378</v>
      </c>
      <c r="Z35" s="2" t="str">
        <f t="shared" si="1"/>
        <v>Month!i378</v>
      </c>
      <c r="AA35" s="2" t="str">
        <f t="shared" si="1"/>
        <v>Month!j378</v>
      </c>
      <c r="AB35" s="2" t="str">
        <f t="shared" si="1"/>
        <v>Month!k378</v>
      </c>
      <c r="AC35" s="2" t="str">
        <f t="shared" si="1"/>
        <v>Month!l378</v>
      </c>
      <c r="AD35" s="2" t="str">
        <f t="shared" si="1"/>
        <v>Month!m378</v>
      </c>
      <c r="AE35" s="2" t="str">
        <f t="shared" si="1"/>
        <v>Month!n378</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379</v>
      </c>
      <c r="R36" s="2" t="str">
        <f t="shared" si="3"/>
        <v>Month!a379</v>
      </c>
      <c r="S36" s="2" t="str">
        <f t="shared" si="1"/>
        <v>Month!b379</v>
      </c>
      <c r="T36" s="2" t="str">
        <f t="shared" si="1"/>
        <v>Month!c379</v>
      </c>
      <c r="U36" s="2" t="str">
        <f t="shared" si="1"/>
        <v>Month!d379</v>
      </c>
      <c r="V36" s="2" t="str">
        <f t="shared" si="1"/>
        <v>Month!e379</v>
      </c>
      <c r="W36" s="2" t="str">
        <f t="shared" si="1"/>
        <v>Month!f379</v>
      </c>
      <c r="X36" s="2" t="str">
        <f t="shared" si="1"/>
        <v>Month!g379</v>
      </c>
      <c r="Y36" s="2" t="str">
        <f t="shared" si="1"/>
        <v>Month!h379</v>
      </c>
      <c r="Z36" s="2" t="str">
        <f t="shared" si="1"/>
        <v>Month!i379</v>
      </c>
      <c r="AA36" s="2" t="str">
        <f t="shared" si="1"/>
        <v>Month!j379</v>
      </c>
      <c r="AB36" s="2" t="str">
        <f t="shared" si="1"/>
        <v>Month!k379</v>
      </c>
      <c r="AC36" s="2" t="str">
        <f t="shared" si="1"/>
        <v>Month!l379</v>
      </c>
      <c r="AD36" s="2" t="str">
        <f t="shared" si="1"/>
        <v>Month!m379</v>
      </c>
      <c r="AE36" s="2" t="str">
        <f t="shared" si="1"/>
        <v>Month!n379</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596</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377</v>
      </c>
      <c r="R39" s="127" t="str">
        <f>$T$37&amp;R$38&amp;$Q39</f>
        <v>calculation_hide!b377</v>
      </c>
      <c r="S39" s="127" t="str">
        <f>$T$37&amp;S$38&amp;$Q39</f>
        <v>calculation_hide!c377</v>
      </c>
      <c r="T39" s="2" t="str">
        <f t="shared" ref="T39:AD40" si="4">$T$37&amp;T$38&amp;$Q39</f>
        <v>calculation_hide!d377</v>
      </c>
      <c r="U39" s="2" t="str">
        <f t="shared" si="4"/>
        <v>calculation_hide!e377</v>
      </c>
      <c r="V39" s="2" t="str">
        <f t="shared" si="4"/>
        <v>calculation_hide!f377</v>
      </c>
      <c r="W39" s="2" t="str">
        <f t="shared" si="4"/>
        <v>calculation_hide!g377</v>
      </c>
      <c r="X39" s="2" t="str">
        <f t="shared" si="4"/>
        <v>calculation_hide!h377</v>
      </c>
      <c r="Y39" s="2" t="str">
        <f t="shared" si="4"/>
        <v>calculation_hide!i377</v>
      </c>
      <c r="Z39" s="2" t="str">
        <f t="shared" si="4"/>
        <v>calculation_hide!j377</v>
      </c>
      <c r="AA39" s="2" t="str">
        <f t="shared" si="4"/>
        <v>calculation_hide!k377</v>
      </c>
      <c r="AB39" s="2" t="str">
        <f t="shared" si="4"/>
        <v>calculation_hide!l377</v>
      </c>
      <c r="AC39" s="2" t="str">
        <f t="shared" si="4"/>
        <v>calculation_hide!m377</v>
      </c>
      <c r="AD39" s="2" t="str">
        <f t="shared" si="4"/>
        <v>calculation_hide!n377</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389</v>
      </c>
      <c r="R40" s="2" t="str">
        <f>$T$37&amp;R$38&amp;$Q40</f>
        <v>calculation_hide!b389</v>
      </c>
      <c r="S40" s="2" t="str">
        <f>$T$37&amp;S$38&amp;$Q40</f>
        <v>calculation_hide!c389</v>
      </c>
      <c r="T40" s="2" t="str">
        <f t="shared" si="4"/>
        <v>calculation_hide!d389</v>
      </c>
      <c r="U40" s="2" t="str">
        <f t="shared" si="4"/>
        <v>calculation_hide!e389</v>
      </c>
      <c r="V40" s="2" t="str">
        <f t="shared" si="4"/>
        <v>calculation_hide!f389</v>
      </c>
      <c r="W40" s="2" t="str">
        <f t="shared" si="4"/>
        <v>calculation_hide!g389</v>
      </c>
      <c r="X40" s="2" t="str">
        <f t="shared" si="4"/>
        <v>calculation_hide!h389</v>
      </c>
      <c r="Y40" s="2" t="str">
        <f t="shared" si="4"/>
        <v>calculation_hide!i389</v>
      </c>
      <c r="Z40" s="2" t="str">
        <f t="shared" si="4"/>
        <v>calculation_hide!j389</v>
      </c>
      <c r="AA40" s="2" t="str">
        <f t="shared" si="4"/>
        <v>calculation_hide!k389</v>
      </c>
      <c r="AB40" s="2" t="str">
        <f t="shared" si="4"/>
        <v>calculation_hide!l389</v>
      </c>
      <c r="AC40" s="2" t="str">
        <f t="shared" si="4"/>
        <v>calculation_hide!m389</v>
      </c>
      <c r="AD40" s="2" t="str">
        <f t="shared" si="4"/>
        <v>calculation_hide!n389</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31</v>
      </c>
      <c r="T45" s="127" t="str">
        <f>$R$43&amp;T$44&amp;$Q45</f>
        <v>Unrounded!r31</v>
      </c>
      <c r="U45" s="127" t="str">
        <f t="shared" ref="U45:AE49" si="5">$R$43&amp;U$44&amp;$Q45</f>
        <v>Unrounded!s31</v>
      </c>
      <c r="V45" s="127" t="str">
        <f t="shared" si="5"/>
        <v>Unrounded!t31</v>
      </c>
      <c r="W45" s="127" t="str">
        <f t="shared" si="5"/>
        <v>Unrounded!u31</v>
      </c>
      <c r="X45" s="127" t="str">
        <f t="shared" si="5"/>
        <v>Unrounded!v31</v>
      </c>
      <c r="Y45" s="127" t="str">
        <f t="shared" si="5"/>
        <v>Unrounded!w31</v>
      </c>
      <c r="Z45" s="127" t="str">
        <f t="shared" si="5"/>
        <v>Unrounded!x31</v>
      </c>
      <c r="AA45" s="127" t="str">
        <f t="shared" si="5"/>
        <v>Unrounded!y31</v>
      </c>
      <c r="AB45" s="127" t="str">
        <f t="shared" si="5"/>
        <v>Unrounded!z31</v>
      </c>
      <c r="AC45" s="127" t="str">
        <f t="shared" si="5"/>
        <v>Unrounded!aa31</v>
      </c>
      <c r="AD45" s="127" t="str">
        <f t="shared" si="5"/>
        <v>Unrounded!ab31</v>
      </c>
      <c r="AE45" s="127" t="str">
        <f t="shared" si="5"/>
        <v>Unrounded!ac31</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32</v>
      </c>
      <c r="T46" s="127" t="str">
        <f>$R$43&amp;T$44&amp;$Q46</f>
        <v>Unrounded!r32</v>
      </c>
      <c r="U46" s="127" t="str">
        <f t="shared" si="5"/>
        <v>Unrounded!s32</v>
      </c>
      <c r="V46" s="127" t="str">
        <f t="shared" si="5"/>
        <v>Unrounded!t32</v>
      </c>
      <c r="W46" s="127" t="str">
        <f t="shared" si="5"/>
        <v>Unrounded!u32</v>
      </c>
      <c r="X46" s="127" t="str">
        <f t="shared" si="5"/>
        <v>Unrounded!v32</v>
      </c>
      <c r="Y46" s="127" t="str">
        <f t="shared" si="5"/>
        <v>Unrounded!w32</v>
      </c>
      <c r="Z46" s="127" t="str">
        <f t="shared" si="5"/>
        <v>Unrounded!x32</v>
      </c>
      <c r="AA46" s="127" t="str">
        <f t="shared" si="5"/>
        <v>Unrounded!y32</v>
      </c>
      <c r="AB46" s="127" t="str">
        <f t="shared" si="5"/>
        <v>Unrounded!z32</v>
      </c>
      <c r="AC46" s="127" t="str">
        <f t="shared" si="5"/>
        <v>Unrounded!aa32</v>
      </c>
      <c r="AD46" s="127" t="str">
        <f t="shared" si="5"/>
        <v>Unrounded!ab32</v>
      </c>
      <c r="AE46" s="127" t="str">
        <f t="shared" si="5"/>
        <v>Unrounded!ac32</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33</v>
      </c>
      <c r="T47" s="127" t="str">
        <f>$R$43&amp;T$44&amp;$Q47</f>
        <v>Unrounded!r33</v>
      </c>
      <c r="U47" s="127" t="str">
        <f t="shared" si="5"/>
        <v>Unrounded!s33</v>
      </c>
      <c r="V47" s="127" t="str">
        <f t="shared" si="5"/>
        <v>Unrounded!t33</v>
      </c>
      <c r="W47" s="127" t="str">
        <f t="shared" si="5"/>
        <v>Unrounded!u33</v>
      </c>
      <c r="X47" s="127" t="str">
        <f t="shared" si="5"/>
        <v>Unrounded!v33</v>
      </c>
      <c r="Y47" s="127" t="str">
        <f t="shared" si="5"/>
        <v>Unrounded!w33</v>
      </c>
      <c r="Z47" s="127" t="str">
        <f t="shared" si="5"/>
        <v>Unrounded!x33</v>
      </c>
      <c r="AA47" s="127" t="str">
        <f t="shared" si="5"/>
        <v>Unrounded!y33</v>
      </c>
      <c r="AB47" s="127" t="str">
        <f t="shared" si="5"/>
        <v>Unrounded!z33</v>
      </c>
      <c r="AC47" s="127" t="str">
        <f t="shared" si="5"/>
        <v>Unrounded!aa33</v>
      </c>
      <c r="AD47" s="127" t="str">
        <f t="shared" si="5"/>
        <v>Unrounded!ab33</v>
      </c>
      <c r="AE47" s="127" t="str">
        <f t="shared" si="5"/>
        <v>Unrounded!ac33</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34</v>
      </c>
      <c r="T48" s="127" t="str">
        <f>$R$43&amp;T$44&amp;$Q48</f>
        <v>Unrounded!r34</v>
      </c>
      <c r="U48" s="127" t="str">
        <f t="shared" si="5"/>
        <v>Unrounded!s34</v>
      </c>
      <c r="V48" s="127" t="str">
        <f t="shared" si="5"/>
        <v>Unrounded!t34</v>
      </c>
      <c r="W48" s="127" t="str">
        <f t="shared" si="5"/>
        <v>Unrounded!u34</v>
      </c>
      <c r="X48" s="127" t="str">
        <f t="shared" si="5"/>
        <v>Unrounded!v34</v>
      </c>
      <c r="Y48" s="127" t="str">
        <f t="shared" si="5"/>
        <v>Unrounded!w34</v>
      </c>
      <c r="Z48" s="127" t="str">
        <f t="shared" si="5"/>
        <v>Unrounded!x34</v>
      </c>
      <c r="AA48" s="127" t="str">
        <f t="shared" si="5"/>
        <v>Unrounded!y34</v>
      </c>
      <c r="AB48" s="127" t="str">
        <f t="shared" si="5"/>
        <v>Unrounded!z34</v>
      </c>
      <c r="AC48" s="127" t="str">
        <f t="shared" si="5"/>
        <v>Unrounded!aa34</v>
      </c>
      <c r="AD48" s="127" t="str">
        <f t="shared" si="5"/>
        <v>Unrounded!ab34</v>
      </c>
      <c r="AE48" s="127" t="str">
        <f t="shared" si="5"/>
        <v>Unrounded!ac34</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35</v>
      </c>
      <c r="T49" s="127" t="str">
        <f>$R$43&amp;T$44&amp;$Q49</f>
        <v>Unrounded!r35</v>
      </c>
      <c r="U49" s="127" t="str">
        <f t="shared" si="5"/>
        <v>Unrounded!s35</v>
      </c>
      <c r="V49" s="127" t="str">
        <f t="shared" si="5"/>
        <v>Unrounded!t35</v>
      </c>
      <c r="W49" s="127" t="str">
        <f t="shared" si="5"/>
        <v>Unrounded!u35</v>
      </c>
      <c r="X49" s="127" t="str">
        <f t="shared" si="5"/>
        <v>Unrounded!v35</v>
      </c>
      <c r="Y49" s="127" t="str">
        <f t="shared" si="5"/>
        <v>Unrounded!w35</v>
      </c>
      <c r="Z49" s="127" t="str">
        <f t="shared" si="5"/>
        <v>Unrounded!x35</v>
      </c>
      <c r="AA49" s="127" t="str">
        <f t="shared" si="5"/>
        <v>Unrounded!y35</v>
      </c>
      <c r="AB49" s="127" t="str">
        <f t="shared" si="5"/>
        <v>Unrounded!z35</v>
      </c>
      <c r="AC49" s="127" t="str">
        <f t="shared" si="5"/>
        <v>Unrounded!aa35</v>
      </c>
      <c r="AD49" s="127" t="str">
        <f t="shared" si="5"/>
        <v>Unrounded!ab35</v>
      </c>
      <c r="AE49" s="127" t="str">
        <f t="shared" si="5"/>
        <v>Unrounded!ac35</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354</v>
      </c>
      <c r="T52" s="2" t="str">
        <f t="shared" ref="T52:AE67" si="6">$R$43&amp;T$51&amp;$Q52</f>
        <v>Unrounded!c354</v>
      </c>
      <c r="U52" s="2" t="str">
        <f t="shared" si="6"/>
        <v>Unrounded!d354</v>
      </c>
      <c r="V52" s="2" t="str">
        <f t="shared" si="6"/>
        <v>Unrounded!e354</v>
      </c>
      <c r="W52" s="2" t="str">
        <f t="shared" si="6"/>
        <v>Unrounded!f354</v>
      </c>
      <c r="X52" s="2" t="str">
        <f t="shared" si="6"/>
        <v>Unrounded!g354</v>
      </c>
      <c r="Y52" s="2" t="str">
        <f t="shared" si="6"/>
        <v>Unrounded!h354</v>
      </c>
      <c r="Z52" s="2" t="str">
        <f t="shared" si="6"/>
        <v>Unrounded!i354</v>
      </c>
      <c r="AA52" s="2" t="str">
        <f t="shared" si="6"/>
        <v>Unrounded!j354</v>
      </c>
      <c r="AB52" s="2" t="str">
        <f t="shared" si="6"/>
        <v>Unrounded!k354</v>
      </c>
      <c r="AC52" s="2" t="str">
        <f t="shared" si="6"/>
        <v>Unrounded!l354</v>
      </c>
      <c r="AD52" s="2" t="str">
        <f t="shared" si="6"/>
        <v>Unrounded!m354</v>
      </c>
      <c r="AE52" s="2" t="str">
        <f t="shared" si="6"/>
        <v>Unrounded!n354</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355</v>
      </c>
      <c r="T53" s="2" t="str">
        <f t="shared" si="6"/>
        <v>Unrounded!c355</v>
      </c>
      <c r="U53" s="2" t="str">
        <f t="shared" si="6"/>
        <v>Unrounded!d355</v>
      </c>
      <c r="V53" s="2" t="str">
        <f t="shared" si="6"/>
        <v>Unrounded!e355</v>
      </c>
      <c r="W53" s="2" t="str">
        <f t="shared" si="6"/>
        <v>Unrounded!f355</v>
      </c>
      <c r="X53" s="2" t="str">
        <f t="shared" si="6"/>
        <v>Unrounded!g355</v>
      </c>
      <c r="Y53" s="2" t="str">
        <f t="shared" si="6"/>
        <v>Unrounded!h355</v>
      </c>
      <c r="Z53" s="2" t="str">
        <f t="shared" si="6"/>
        <v>Unrounded!i355</v>
      </c>
      <c r="AA53" s="2" t="str">
        <f t="shared" si="6"/>
        <v>Unrounded!j355</v>
      </c>
      <c r="AB53" s="2" t="str">
        <f t="shared" si="6"/>
        <v>Unrounded!k355</v>
      </c>
      <c r="AC53" s="2" t="str">
        <f t="shared" si="6"/>
        <v>Unrounded!l355</v>
      </c>
      <c r="AD53" s="2" t="str">
        <f t="shared" si="6"/>
        <v>Unrounded!m355</v>
      </c>
      <c r="AE53" s="2" t="str">
        <f t="shared" si="6"/>
        <v>Unrounded!n355</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356</v>
      </c>
      <c r="T54" s="2" t="str">
        <f t="shared" si="6"/>
        <v>Unrounded!c356</v>
      </c>
      <c r="U54" s="2" t="str">
        <f t="shared" si="6"/>
        <v>Unrounded!d356</v>
      </c>
      <c r="V54" s="2" t="str">
        <f t="shared" si="6"/>
        <v>Unrounded!e356</v>
      </c>
      <c r="W54" s="2" t="str">
        <f t="shared" si="6"/>
        <v>Unrounded!f356</v>
      </c>
      <c r="X54" s="2" t="str">
        <f t="shared" si="6"/>
        <v>Unrounded!g356</v>
      </c>
      <c r="Y54" s="2" t="str">
        <f t="shared" si="6"/>
        <v>Unrounded!h356</v>
      </c>
      <c r="Z54" s="2" t="str">
        <f t="shared" si="6"/>
        <v>Unrounded!i356</v>
      </c>
      <c r="AA54" s="2" t="str">
        <f t="shared" si="6"/>
        <v>Unrounded!j356</v>
      </c>
      <c r="AB54" s="2" t="str">
        <f t="shared" si="6"/>
        <v>Unrounded!k356</v>
      </c>
      <c r="AC54" s="2" t="str">
        <f t="shared" si="6"/>
        <v>Unrounded!l356</v>
      </c>
      <c r="AD54" s="2" t="str">
        <f t="shared" si="6"/>
        <v>Unrounded!m356</v>
      </c>
      <c r="AE54" s="2" t="str">
        <f t="shared" si="6"/>
        <v>Unrounded!n356</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357</v>
      </c>
      <c r="T55" s="2" t="str">
        <f t="shared" si="6"/>
        <v>Unrounded!c357</v>
      </c>
      <c r="U55" s="2" t="str">
        <f t="shared" si="6"/>
        <v>Unrounded!d357</v>
      </c>
      <c r="V55" s="2" t="str">
        <f t="shared" si="6"/>
        <v>Unrounded!e357</v>
      </c>
      <c r="W55" s="2" t="str">
        <f t="shared" si="6"/>
        <v>Unrounded!f357</v>
      </c>
      <c r="X55" s="2" t="str">
        <f t="shared" si="6"/>
        <v>Unrounded!g357</v>
      </c>
      <c r="Y55" s="2" t="str">
        <f t="shared" si="6"/>
        <v>Unrounded!h357</v>
      </c>
      <c r="Z55" s="2" t="str">
        <f t="shared" si="6"/>
        <v>Unrounded!i357</v>
      </c>
      <c r="AA55" s="2" t="str">
        <f t="shared" si="6"/>
        <v>Unrounded!j357</v>
      </c>
      <c r="AB55" s="2" t="str">
        <f t="shared" si="6"/>
        <v>Unrounded!k357</v>
      </c>
      <c r="AC55" s="2" t="str">
        <f t="shared" si="6"/>
        <v>Unrounded!l357</v>
      </c>
      <c r="AD55" s="2" t="str">
        <f t="shared" si="6"/>
        <v>Unrounded!m357</v>
      </c>
      <c r="AE55" s="2" t="str">
        <f t="shared" si="6"/>
        <v>Unrounded!n357</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358</v>
      </c>
      <c r="T56" s="2" t="str">
        <f t="shared" si="6"/>
        <v>Unrounded!c358</v>
      </c>
      <c r="U56" s="2" t="str">
        <f t="shared" si="6"/>
        <v>Unrounded!d358</v>
      </c>
      <c r="V56" s="2" t="str">
        <f t="shared" si="6"/>
        <v>Unrounded!e358</v>
      </c>
      <c r="W56" s="2" t="str">
        <f t="shared" si="6"/>
        <v>Unrounded!f358</v>
      </c>
      <c r="X56" s="2" t="str">
        <f t="shared" si="6"/>
        <v>Unrounded!g358</v>
      </c>
      <c r="Y56" s="2" t="str">
        <f t="shared" si="6"/>
        <v>Unrounded!h358</v>
      </c>
      <c r="Z56" s="2" t="str">
        <f t="shared" si="6"/>
        <v>Unrounded!i358</v>
      </c>
      <c r="AA56" s="2" t="str">
        <f t="shared" si="6"/>
        <v>Unrounded!j358</v>
      </c>
      <c r="AB56" s="2" t="str">
        <f t="shared" si="6"/>
        <v>Unrounded!k358</v>
      </c>
      <c r="AC56" s="2" t="str">
        <f t="shared" si="6"/>
        <v>Unrounded!l358</v>
      </c>
      <c r="AD56" s="2" t="str">
        <f t="shared" si="6"/>
        <v>Unrounded!m358</v>
      </c>
      <c r="AE56" s="2" t="str">
        <f t="shared" si="6"/>
        <v>Unrounded!n358</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359</v>
      </c>
      <c r="T57" s="2" t="str">
        <f t="shared" si="6"/>
        <v>Unrounded!c359</v>
      </c>
      <c r="U57" s="2" t="str">
        <f t="shared" si="6"/>
        <v>Unrounded!d359</v>
      </c>
      <c r="V57" s="2" t="str">
        <f t="shared" si="6"/>
        <v>Unrounded!e359</v>
      </c>
      <c r="W57" s="2" t="str">
        <f t="shared" si="6"/>
        <v>Unrounded!f359</v>
      </c>
      <c r="X57" s="2" t="str">
        <f t="shared" si="6"/>
        <v>Unrounded!g359</v>
      </c>
      <c r="Y57" s="2" t="str">
        <f t="shared" si="6"/>
        <v>Unrounded!h359</v>
      </c>
      <c r="Z57" s="2" t="str">
        <f t="shared" si="6"/>
        <v>Unrounded!i359</v>
      </c>
      <c r="AA57" s="2" t="str">
        <f t="shared" si="6"/>
        <v>Unrounded!j359</v>
      </c>
      <c r="AB57" s="2" t="str">
        <f t="shared" si="6"/>
        <v>Unrounded!k359</v>
      </c>
      <c r="AC57" s="2" t="str">
        <f t="shared" si="6"/>
        <v>Unrounded!l359</v>
      </c>
      <c r="AD57" s="2" t="str">
        <f t="shared" si="6"/>
        <v>Unrounded!m359</v>
      </c>
      <c r="AE57" s="2" t="str">
        <f t="shared" si="6"/>
        <v>Unrounded!n359</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360</v>
      </c>
      <c r="T58" s="2" t="str">
        <f t="shared" si="6"/>
        <v>Unrounded!c360</v>
      </c>
      <c r="U58" s="2" t="str">
        <f t="shared" si="6"/>
        <v>Unrounded!d360</v>
      </c>
      <c r="V58" s="2" t="str">
        <f t="shared" si="6"/>
        <v>Unrounded!e360</v>
      </c>
      <c r="W58" s="2" t="str">
        <f t="shared" si="6"/>
        <v>Unrounded!f360</v>
      </c>
      <c r="X58" s="2" t="str">
        <f t="shared" si="6"/>
        <v>Unrounded!g360</v>
      </c>
      <c r="Y58" s="2" t="str">
        <f t="shared" si="6"/>
        <v>Unrounded!h360</v>
      </c>
      <c r="Z58" s="2" t="str">
        <f t="shared" si="6"/>
        <v>Unrounded!i360</v>
      </c>
      <c r="AA58" s="2" t="str">
        <f t="shared" si="6"/>
        <v>Unrounded!j360</v>
      </c>
      <c r="AB58" s="2" t="str">
        <f t="shared" si="6"/>
        <v>Unrounded!k360</v>
      </c>
      <c r="AC58" s="2" t="str">
        <f t="shared" si="6"/>
        <v>Unrounded!l360</v>
      </c>
      <c r="AD58" s="2" t="str">
        <f t="shared" si="6"/>
        <v>Unrounded!m360</v>
      </c>
      <c r="AE58" s="2" t="str">
        <f t="shared" si="6"/>
        <v>Unrounded!n360</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361</v>
      </c>
      <c r="T59" s="2" t="str">
        <f t="shared" si="6"/>
        <v>Unrounded!c361</v>
      </c>
      <c r="U59" s="2" t="str">
        <f t="shared" si="6"/>
        <v>Unrounded!d361</v>
      </c>
      <c r="V59" s="2" t="str">
        <f t="shared" si="6"/>
        <v>Unrounded!e361</v>
      </c>
      <c r="W59" s="2" t="str">
        <f t="shared" si="6"/>
        <v>Unrounded!f361</v>
      </c>
      <c r="X59" s="2" t="str">
        <f t="shared" si="6"/>
        <v>Unrounded!g361</v>
      </c>
      <c r="Y59" s="2" t="str">
        <f t="shared" si="6"/>
        <v>Unrounded!h361</v>
      </c>
      <c r="Z59" s="2" t="str">
        <f t="shared" si="6"/>
        <v>Unrounded!i361</v>
      </c>
      <c r="AA59" s="2" t="str">
        <f t="shared" si="6"/>
        <v>Unrounded!j361</v>
      </c>
      <c r="AB59" s="2" t="str">
        <f t="shared" si="6"/>
        <v>Unrounded!k361</v>
      </c>
      <c r="AC59" s="2" t="str">
        <f t="shared" si="6"/>
        <v>Unrounded!l361</v>
      </c>
      <c r="AD59" s="2" t="str">
        <f t="shared" si="6"/>
        <v>Unrounded!m361</v>
      </c>
      <c r="AE59" s="2" t="str">
        <f t="shared" si="6"/>
        <v>Unrounded!n361</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362</v>
      </c>
      <c r="T60" s="2" t="str">
        <f t="shared" si="6"/>
        <v>Unrounded!c362</v>
      </c>
      <c r="U60" s="2" t="str">
        <f t="shared" si="6"/>
        <v>Unrounded!d362</v>
      </c>
      <c r="V60" s="2" t="str">
        <f t="shared" si="6"/>
        <v>Unrounded!e362</v>
      </c>
      <c r="W60" s="2" t="str">
        <f t="shared" si="6"/>
        <v>Unrounded!f362</v>
      </c>
      <c r="X60" s="2" t="str">
        <f t="shared" si="6"/>
        <v>Unrounded!g362</v>
      </c>
      <c r="Y60" s="2" t="str">
        <f t="shared" si="6"/>
        <v>Unrounded!h362</v>
      </c>
      <c r="Z60" s="2" t="str">
        <f t="shared" si="6"/>
        <v>Unrounded!i362</v>
      </c>
      <c r="AA60" s="2" t="str">
        <f t="shared" si="6"/>
        <v>Unrounded!j362</v>
      </c>
      <c r="AB60" s="2" t="str">
        <f t="shared" si="6"/>
        <v>Unrounded!k362</v>
      </c>
      <c r="AC60" s="2" t="str">
        <f t="shared" si="6"/>
        <v>Unrounded!l362</v>
      </c>
      <c r="AD60" s="2" t="str">
        <f t="shared" si="6"/>
        <v>Unrounded!m362</v>
      </c>
      <c r="AE60" s="2" t="str">
        <f t="shared" si="6"/>
        <v>Unrounded!n362</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363</v>
      </c>
      <c r="T61" s="2" t="str">
        <f t="shared" si="6"/>
        <v>Unrounded!c363</v>
      </c>
      <c r="U61" s="2" t="str">
        <f t="shared" si="6"/>
        <v>Unrounded!d363</v>
      </c>
      <c r="V61" s="2" t="str">
        <f t="shared" si="6"/>
        <v>Unrounded!e363</v>
      </c>
      <c r="W61" s="2" t="str">
        <f t="shared" si="6"/>
        <v>Unrounded!f363</v>
      </c>
      <c r="X61" s="2" t="str">
        <f t="shared" si="6"/>
        <v>Unrounded!g363</v>
      </c>
      <c r="Y61" s="2" t="str">
        <f t="shared" si="6"/>
        <v>Unrounded!h363</v>
      </c>
      <c r="Z61" s="2" t="str">
        <f t="shared" si="6"/>
        <v>Unrounded!i363</v>
      </c>
      <c r="AA61" s="2" t="str">
        <f t="shared" si="6"/>
        <v>Unrounded!j363</v>
      </c>
      <c r="AB61" s="2" t="str">
        <f t="shared" si="6"/>
        <v>Unrounded!k363</v>
      </c>
      <c r="AC61" s="2" t="str">
        <f t="shared" si="6"/>
        <v>Unrounded!l363</v>
      </c>
      <c r="AD61" s="2" t="str">
        <f t="shared" si="6"/>
        <v>Unrounded!m363</v>
      </c>
      <c r="AE61" s="2" t="str">
        <f t="shared" si="6"/>
        <v>Unrounded!n363</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364</v>
      </c>
      <c r="R62" s="2"/>
      <c r="S62" s="2"/>
      <c r="T62" s="2" t="str">
        <f t="shared" si="6"/>
        <v>Unrounded!c364</v>
      </c>
      <c r="U62" s="2" t="str">
        <f t="shared" si="6"/>
        <v>Unrounded!d364</v>
      </c>
      <c r="V62" s="2" t="str">
        <f t="shared" si="6"/>
        <v>Unrounded!e364</v>
      </c>
      <c r="W62" s="2" t="str">
        <f t="shared" si="6"/>
        <v>Unrounded!f364</v>
      </c>
      <c r="X62" s="2" t="str">
        <f t="shared" si="6"/>
        <v>Unrounded!g364</v>
      </c>
      <c r="Y62" s="2" t="str">
        <f t="shared" si="6"/>
        <v>Unrounded!h364</v>
      </c>
      <c r="Z62" s="2" t="str">
        <f t="shared" si="6"/>
        <v>Unrounded!i364</v>
      </c>
      <c r="AA62" s="2" t="str">
        <f t="shared" si="6"/>
        <v>Unrounded!j364</v>
      </c>
      <c r="AB62" s="2" t="str">
        <f t="shared" si="6"/>
        <v>Unrounded!k364</v>
      </c>
      <c r="AC62" s="2" t="str">
        <f t="shared" si="6"/>
        <v>Unrounded!l364</v>
      </c>
      <c r="AD62" s="2" t="str">
        <f t="shared" si="6"/>
        <v>Unrounded!m364</v>
      </c>
      <c r="AE62" s="2" t="str">
        <f t="shared" si="6"/>
        <v>Unrounded!n364</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365</v>
      </c>
      <c r="R63" s="2"/>
      <c r="S63" s="2"/>
      <c r="T63" s="2" t="str">
        <f t="shared" si="6"/>
        <v>Unrounded!c365</v>
      </c>
      <c r="U63" s="2" t="str">
        <f t="shared" si="6"/>
        <v>Unrounded!d365</v>
      </c>
      <c r="V63" s="2" t="str">
        <f t="shared" si="6"/>
        <v>Unrounded!e365</v>
      </c>
      <c r="W63" s="2" t="str">
        <f t="shared" si="6"/>
        <v>Unrounded!f365</v>
      </c>
      <c r="X63" s="2" t="str">
        <f t="shared" si="6"/>
        <v>Unrounded!g365</v>
      </c>
      <c r="Y63" s="2" t="str">
        <f t="shared" si="6"/>
        <v>Unrounded!h365</v>
      </c>
      <c r="Z63" s="2" t="str">
        <f t="shared" si="6"/>
        <v>Unrounded!i365</v>
      </c>
      <c r="AA63" s="2" t="str">
        <f t="shared" si="6"/>
        <v>Unrounded!j365</v>
      </c>
      <c r="AB63" s="2" t="str">
        <f t="shared" si="6"/>
        <v>Unrounded!k365</v>
      </c>
      <c r="AC63" s="2" t="str">
        <f t="shared" si="6"/>
        <v>Unrounded!l365</v>
      </c>
      <c r="AD63" s="2" t="str">
        <f t="shared" si="6"/>
        <v>Unrounded!m365</v>
      </c>
      <c r="AE63" s="2" t="str">
        <f t="shared" si="6"/>
        <v>Unrounded!n365</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366</v>
      </c>
      <c r="R64" s="2"/>
      <c r="S64" s="2"/>
      <c r="T64" s="2" t="str">
        <f t="shared" si="6"/>
        <v>Unrounded!c366</v>
      </c>
      <c r="U64" s="2" t="str">
        <f t="shared" si="6"/>
        <v>Unrounded!d366</v>
      </c>
      <c r="V64" s="2" t="str">
        <f t="shared" si="6"/>
        <v>Unrounded!e366</v>
      </c>
      <c r="W64" s="2" t="str">
        <f t="shared" si="6"/>
        <v>Unrounded!f366</v>
      </c>
      <c r="X64" s="2" t="str">
        <f t="shared" si="6"/>
        <v>Unrounded!g366</v>
      </c>
      <c r="Y64" s="2" t="str">
        <f t="shared" si="6"/>
        <v>Unrounded!h366</v>
      </c>
      <c r="Z64" s="2" t="str">
        <f t="shared" si="6"/>
        <v>Unrounded!i366</v>
      </c>
      <c r="AA64" s="2" t="str">
        <f t="shared" si="6"/>
        <v>Unrounded!j366</v>
      </c>
      <c r="AB64" s="2" t="str">
        <f t="shared" si="6"/>
        <v>Unrounded!k366</v>
      </c>
      <c r="AC64" s="2" t="str">
        <f t="shared" si="6"/>
        <v>Unrounded!l366</v>
      </c>
      <c r="AD64" s="2" t="str">
        <f t="shared" si="6"/>
        <v>Unrounded!m366</v>
      </c>
      <c r="AE64" s="2" t="str">
        <f t="shared" si="6"/>
        <v>Unrounded!n366</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367</v>
      </c>
      <c r="T65" s="2" t="str">
        <f t="shared" si="6"/>
        <v>Unrounded!c367</v>
      </c>
      <c r="U65" s="2" t="str">
        <f t="shared" si="6"/>
        <v>Unrounded!d367</v>
      </c>
      <c r="V65" s="2" t="str">
        <f t="shared" si="6"/>
        <v>Unrounded!e367</v>
      </c>
      <c r="W65" s="2" t="str">
        <f t="shared" si="6"/>
        <v>Unrounded!f367</v>
      </c>
      <c r="X65" s="2" t="str">
        <f t="shared" si="6"/>
        <v>Unrounded!g367</v>
      </c>
      <c r="Y65" s="2" t="str">
        <f t="shared" si="6"/>
        <v>Unrounded!h367</v>
      </c>
      <c r="Z65" s="2" t="str">
        <f t="shared" si="6"/>
        <v>Unrounded!i367</v>
      </c>
      <c r="AA65" s="2" t="str">
        <f t="shared" si="6"/>
        <v>Unrounded!j367</v>
      </c>
      <c r="AB65" s="2" t="str">
        <f t="shared" si="6"/>
        <v>Unrounded!k367</v>
      </c>
      <c r="AC65" s="2" t="str">
        <f t="shared" si="6"/>
        <v>Unrounded!l367</v>
      </c>
      <c r="AD65" s="2" t="str">
        <f t="shared" si="6"/>
        <v>Unrounded!m367</v>
      </c>
      <c r="AE65" s="2" t="str">
        <f t="shared" si="6"/>
        <v>Unrounded!n367</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368</v>
      </c>
      <c r="T66" s="2" t="str">
        <f t="shared" si="6"/>
        <v>Unrounded!c368</v>
      </c>
      <c r="U66" s="2" t="str">
        <f t="shared" si="6"/>
        <v>Unrounded!d368</v>
      </c>
      <c r="V66" s="2" t="str">
        <f t="shared" si="6"/>
        <v>Unrounded!e368</v>
      </c>
      <c r="W66" s="2" t="str">
        <f t="shared" si="6"/>
        <v>Unrounded!f368</v>
      </c>
      <c r="X66" s="2" t="str">
        <f t="shared" si="6"/>
        <v>Unrounded!g368</v>
      </c>
      <c r="Y66" s="2" t="str">
        <f t="shared" si="6"/>
        <v>Unrounded!h368</v>
      </c>
      <c r="Z66" s="2" t="str">
        <f t="shared" si="6"/>
        <v>Unrounded!i368</v>
      </c>
      <c r="AA66" s="2" t="str">
        <f t="shared" si="6"/>
        <v>Unrounded!j368</v>
      </c>
      <c r="AB66" s="2" t="str">
        <f t="shared" si="6"/>
        <v>Unrounded!k368</v>
      </c>
      <c r="AC66" s="2" t="str">
        <f t="shared" si="6"/>
        <v>Unrounded!l368</v>
      </c>
      <c r="AD66" s="2" t="str">
        <f t="shared" si="6"/>
        <v>Unrounded!m368</v>
      </c>
      <c r="AE66" s="2" t="str">
        <f t="shared" si="6"/>
        <v>Unrounded!n368</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369</v>
      </c>
      <c r="T67" s="2" t="str">
        <f t="shared" si="6"/>
        <v>Unrounded!c369</v>
      </c>
      <c r="U67" s="2" t="str">
        <f t="shared" si="6"/>
        <v>Unrounded!d369</v>
      </c>
      <c r="V67" s="2" t="str">
        <f t="shared" si="6"/>
        <v>Unrounded!e369</v>
      </c>
      <c r="W67" s="2" t="str">
        <f t="shared" si="6"/>
        <v>Unrounded!f369</v>
      </c>
      <c r="X67" s="2" t="str">
        <f t="shared" si="6"/>
        <v>Unrounded!g369</v>
      </c>
      <c r="Y67" s="2" t="str">
        <f t="shared" si="6"/>
        <v>Unrounded!h369</v>
      </c>
      <c r="Z67" s="2" t="str">
        <f t="shared" si="6"/>
        <v>Unrounded!i369</v>
      </c>
      <c r="AA67" s="2" t="str">
        <f t="shared" si="6"/>
        <v>Unrounded!j369</v>
      </c>
      <c r="AB67" s="2" t="str">
        <f t="shared" si="6"/>
        <v>Unrounded!k369</v>
      </c>
      <c r="AC67" s="2" t="str">
        <f t="shared" si="6"/>
        <v>Unrounded!l369</v>
      </c>
      <c r="AD67" s="2" t="str">
        <f t="shared" si="6"/>
        <v>Unrounded!m369</v>
      </c>
      <c r="AE67" s="2" t="str">
        <f t="shared" si="6"/>
        <v>Unrounded!n369</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370</v>
      </c>
      <c r="T68" s="2" t="str">
        <f t="shared" ref="T68:AE75" si="8">$R$43&amp;T$51&amp;$Q68</f>
        <v>Unrounded!c370</v>
      </c>
      <c r="U68" s="2" t="str">
        <f t="shared" si="8"/>
        <v>Unrounded!d370</v>
      </c>
      <c r="V68" s="2" t="str">
        <f t="shared" si="8"/>
        <v>Unrounded!e370</v>
      </c>
      <c r="W68" s="2" t="str">
        <f t="shared" si="8"/>
        <v>Unrounded!f370</v>
      </c>
      <c r="X68" s="2" t="str">
        <f t="shared" si="8"/>
        <v>Unrounded!g370</v>
      </c>
      <c r="Y68" s="2" t="str">
        <f t="shared" si="8"/>
        <v>Unrounded!h370</v>
      </c>
      <c r="Z68" s="2" t="str">
        <f t="shared" si="8"/>
        <v>Unrounded!i370</v>
      </c>
      <c r="AA68" s="2" t="str">
        <f t="shared" si="8"/>
        <v>Unrounded!j370</v>
      </c>
      <c r="AB68" s="2" t="str">
        <f t="shared" si="8"/>
        <v>Unrounded!k370</v>
      </c>
      <c r="AC68" s="2" t="str">
        <f t="shared" si="8"/>
        <v>Unrounded!l370</v>
      </c>
      <c r="AD68" s="2" t="str">
        <f t="shared" si="8"/>
        <v>Unrounded!m370</v>
      </c>
      <c r="AE68" s="2" t="str">
        <f t="shared" si="8"/>
        <v>Unrounded!n370</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371</v>
      </c>
      <c r="T69" s="2" t="str">
        <f t="shared" si="8"/>
        <v>Unrounded!c371</v>
      </c>
      <c r="U69" s="2" t="str">
        <f t="shared" si="8"/>
        <v>Unrounded!d371</v>
      </c>
      <c r="V69" s="2" t="str">
        <f t="shared" si="8"/>
        <v>Unrounded!e371</v>
      </c>
      <c r="W69" s="2" t="str">
        <f t="shared" si="8"/>
        <v>Unrounded!f371</v>
      </c>
      <c r="X69" s="2" t="str">
        <f t="shared" si="8"/>
        <v>Unrounded!g371</v>
      </c>
      <c r="Y69" s="2" t="str">
        <f t="shared" si="8"/>
        <v>Unrounded!h371</v>
      </c>
      <c r="Z69" s="2" t="str">
        <f t="shared" si="8"/>
        <v>Unrounded!i371</v>
      </c>
      <c r="AA69" s="2" t="str">
        <f t="shared" si="8"/>
        <v>Unrounded!j371</v>
      </c>
      <c r="AB69" s="2" t="str">
        <f t="shared" si="8"/>
        <v>Unrounded!k371</v>
      </c>
      <c r="AC69" s="2" t="str">
        <f t="shared" si="8"/>
        <v>Unrounded!l371</v>
      </c>
      <c r="AD69" s="2" t="str">
        <f t="shared" si="8"/>
        <v>Unrounded!m371</v>
      </c>
      <c r="AE69" s="2" t="str">
        <f t="shared" si="8"/>
        <v>Unrounded!n371</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372</v>
      </c>
      <c r="T70" s="2" t="str">
        <f t="shared" si="8"/>
        <v>Unrounded!c372</v>
      </c>
      <c r="U70" s="2" t="str">
        <f t="shared" si="8"/>
        <v>Unrounded!d372</v>
      </c>
      <c r="V70" s="2" t="str">
        <f t="shared" si="8"/>
        <v>Unrounded!e372</v>
      </c>
      <c r="W70" s="2" t="str">
        <f t="shared" si="8"/>
        <v>Unrounded!f372</v>
      </c>
      <c r="X70" s="2" t="str">
        <f t="shared" si="8"/>
        <v>Unrounded!g372</v>
      </c>
      <c r="Y70" s="2" t="str">
        <f t="shared" si="8"/>
        <v>Unrounded!h372</v>
      </c>
      <c r="Z70" s="2" t="str">
        <f t="shared" si="8"/>
        <v>Unrounded!i372</v>
      </c>
      <c r="AA70" s="2" t="str">
        <f t="shared" si="8"/>
        <v>Unrounded!j372</v>
      </c>
      <c r="AB70" s="2" t="str">
        <f t="shared" si="8"/>
        <v>Unrounded!k372</v>
      </c>
      <c r="AC70" s="2" t="str">
        <f t="shared" si="8"/>
        <v>Unrounded!l372</v>
      </c>
      <c r="AD70" s="2" t="str">
        <f t="shared" si="8"/>
        <v>Unrounded!m372</v>
      </c>
      <c r="AE70" s="2" t="str">
        <f t="shared" si="8"/>
        <v>Unrounded!n372</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373</v>
      </c>
      <c r="T71" s="2" t="str">
        <f t="shared" si="8"/>
        <v>Unrounded!c373</v>
      </c>
      <c r="U71" s="2" t="str">
        <f t="shared" si="8"/>
        <v>Unrounded!d373</v>
      </c>
      <c r="V71" s="2" t="str">
        <f t="shared" si="8"/>
        <v>Unrounded!e373</v>
      </c>
      <c r="W71" s="2" t="str">
        <f t="shared" si="8"/>
        <v>Unrounded!f373</v>
      </c>
      <c r="X71" s="2" t="str">
        <f t="shared" si="8"/>
        <v>Unrounded!g373</v>
      </c>
      <c r="Y71" s="2" t="str">
        <f t="shared" si="8"/>
        <v>Unrounded!h373</v>
      </c>
      <c r="Z71" s="2" t="str">
        <f t="shared" si="8"/>
        <v>Unrounded!i373</v>
      </c>
      <c r="AA71" s="2" t="str">
        <f t="shared" si="8"/>
        <v>Unrounded!j373</v>
      </c>
      <c r="AB71" s="2" t="str">
        <f t="shared" si="8"/>
        <v>Unrounded!k373</v>
      </c>
      <c r="AC71" s="2" t="str">
        <f t="shared" si="8"/>
        <v>Unrounded!l373</v>
      </c>
      <c r="AD71" s="2" t="str">
        <f t="shared" si="8"/>
        <v>Unrounded!m373</v>
      </c>
      <c r="AE71" s="2" t="str">
        <f t="shared" si="8"/>
        <v>Unrounded!n373</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374</v>
      </c>
      <c r="T72" s="2" t="str">
        <f t="shared" si="8"/>
        <v>Unrounded!c374</v>
      </c>
      <c r="U72" s="2" t="str">
        <f t="shared" si="8"/>
        <v>Unrounded!d374</v>
      </c>
      <c r="V72" s="2" t="str">
        <f t="shared" si="8"/>
        <v>Unrounded!e374</v>
      </c>
      <c r="W72" s="2" t="str">
        <f t="shared" si="8"/>
        <v>Unrounded!f374</v>
      </c>
      <c r="X72" s="2" t="str">
        <f t="shared" si="8"/>
        <v>Unrounded!g374</v>
      </c>
      <c r="Y72" s="2" t="str">
        <f t="shared" si="8"/>
        <v>Unrounded!h374</v>
      </c>
      <c r="Z72" s="2" t="str">
        <f t="shared" si="8"/>
        <v>Unrounded!i374</v>
      </c>
      <c r="AA72" s="2" t="str">
        <f t="shared" si="8"/>
        <v>Unrounded!j374</v>
      </c>
      <c r="AB72" s="2" t="str">
        <f t="shared" si="8"/>
        <v>Unrounded!k374</v>
      </c>
      <c r="AC72" s="2" t="str">
        <f t="shared" si="8"/>
        <v>Unrounded!l374</v>
      </c>
      <c r="AD72" s="2" t="str">
        <f t="shared" si="8"/>
        <v>Unrounded!m374</v>
      </c>
      <c r="AE72" s="2" t="str">
        <f t="shared" si="8"/>
        <v>Unrounded!n374</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375</v>
      </c>
      <c r="T73" s="2" t="str">
        <f t="shared" si="8"/>
        <v>Unrounded!c375</v>
      </c>
      <c r="U73" s="2" t="str">
        <f t="shared" si="8"/>
        <v>Unrounded!d375</v>
      </c>
      <c r="V73" s="2" t="str">
        <f t="shared" si="8"/>
        <v>Unrounded!e375</v>
      </c>
      <c r="W73" s="2" t="str">
        <f t="shared" si="8"/>
        <v>Unrounded!f375</v>
      </c>
      <c r="X73" s="2" t="str">
        <f t="shared" si="8"/>
        <v>Unrounded!g375</v>
      </c>
      <c r="Y73" s="2" t="str">
        <f t="shared" si="8"/>
        <v>Unrounded!h375</v>
      </c>
      <c r="Z73" s="2" t="str">
        <f t="shared" si="8"/>
        <v>Unrounded!i375</v>
      </c>
      <c r="AA73" s="2" t="str">
        <f t="shared" si="8"/>
        <v>Unrounded!j375</v>
      </c>
      <c r="AB73" s="2" t="str">
        <f t="shared" si="8"/>
        <v>Unrounded!k375</v>
      </c>
      <c r="AC73" s="2" t="str">
        <f t="shared" si="8"/>
        <v>Unrounded!l375</v>
      </c>
      <c r="AD73" s="2" t="str">
        <f t="shared" si="8"/>
        <v>Unrounded!m375</v>
      </c>
      <c r="AE73" s="2" t="str">
        <f t="shared" si="8"/>
        <v>Unrounded!n375</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376</v>
      </c>
      <c r="R74" s="2"/>
      <c r="S74" s="2"/>
      <c r="T74" s="2" t="str">
        <f t="shared" si="8"/>
        <v>Unrounded!c376</v>
      </c>
      <c r="U74" s="2" t="str">
        <f t="shared" si="8"/>
        <v>Unrounded!d376</v>
      </c>
      <c r="V74" s="2" t="str">
        <f t="shared" si="8"/>
        <v>Unrounded!e376</v>
      </c>
      <c r="W74" s="2" t="str">
        <f t="shared" si="8"/>
        <v>Unrounded!f376</v>
      </c>
      <c r="X74" s="2" t="str">
        <f t="shared" si="8"/>
        <v>Unrounded!g376</v>
      </c>
      <c r="Y74" s="2" t="str">
        <f t="shared" si="8"/>
        <v>Unrounded!h376</v>
      </c>
      <c r="Z74" s="2" t="str">
        <f t="shared" si="8"/>
        <v>Unrounded!i376</v>
      </c>
      <c r="AA74" s="2" t="str">
        <f t="shared" si="8"/>
        <v>Unrounded!j376</v>
      </c>
      <c r="AB74" s="2" t="str">
        <f t="shared" si="8"/>
        <v>Unrounded!k376</v>
      </c>
      <c r="AC74" s="2" t="str">
        <f t="shared" si="8"/>
        <v>Unrounded!l376</v>
      </c>
      <c r="AD74" s="2" t="str">
        <f t="shared" si="8"/>
        <v>Unrounded!m376</v>
      </c>
      <c r="AE74" s="2" t="str">
        <f t="shared" si="8"/>
        <v>Unrounded!n376</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377</v>
      </c>
      <c r="R75" s="2"/>
      <c r="S75" s="2"/>
      <c r="T75" s="2" t="str">
        <f t="shared" si="8"/>
        <v>Unrounded!c377</v>
      </c>
      <c r="U75" s="2" t="str">
        <f t="shared" si="8"/>
        <v>Unrounded!d377</v>
      </c>
      <c r="V75" s="2" t="str">
        <f t="shared" si="8"/>
        <v>Unrounded!e377</v>
      </c>
      <c r="W75" s="2" t="str">
        <f t="shared" si="8"/>
        <v>Unrounded!f377</v>
      </c>
      <c r="X75" s="2" t="str">
        <f t="shared" si="8"/>
        <v>Unrounded!g377</v>
      </c>
      <c r="Y75" s="2" t="str">
        <f t="shared" si="8"/>
        <v>Unrounded!h377</v>
      </c>
      <c r="Z75" s="2" t="str">
        <f t="shared" si="8"/>
        <v>Unrounded!i377</v>
      </c>
      <c r="AA75" s="2" t="str">
        <f t="shared" si="8"/>
        <v>Unrounded!j377</v>
      </c>
      <c r="AB75" s="2" t="str">
        <f t="shared" si="8"/>
        <v>Unrounded!k377</v>
      </c>
      <c r="AC75" s="2" t="str">
        <f t="shared" si="8"/>
        <v>Unrounded!l377</v>
      </c>
      <c r="AD75" s="2" t="str">
        <f t="shared" si="8"/>
        <v>Unrounded!m377</v>
      </c>
      <c r="AE75" s="2" t="str">
        <f t="shared" si="8"/>
        <v>Unrounded!n377</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377</v>
      </c>
      <c r="T78" s="127" t="str">
        <f t="shared" ref="T78:AE79" si="9">$T$37&amp;T$77&amp;$Q78</f>
        <v>calculation_hide!t377</v>
      </c>
      <c r="U78" s="127" t="str">
        <f t="shared" si="9"/>
        <v>calculation_hide!u377</v>
      </c>
      <c r="V78" s="127" t="str">
        <f t="shared" si="9"/>
        <v>calculation_hide!v377</v>
      </c>
      <c r="W78" s="127" t="str">
        <f t="shared" si="9"/>
        <v>calculation_hide!w377</v>
      </c>
      <c r="X78" s="127" t="str">
        <f t="shared" si="9"/>
        <v>calculation_hide!x377</v>
      </c>
      <c r="Y78" s="127" t="str">
        <f t="shared" si="9"/>
        <v>calculation_hide!y377</v>
      </c>
      <c r="Z78" s="127" t="str">
        <f t="shared" si="9"/>
        <v>calculation_hide!z377</v>
      </c>
      <c r="AA78" s="127" t="str">
        <f t="shared" si="9"/>
        <v>calculation_hide!aa377</v>
      </c>
      <c r="AB78" s="127" t="str">
        <f t="shared" si="9"/>
        <v>calculation_hide!ab377</v>
      </c>
      <c r="AC78" s="127" t="str">
        <f t="shared" si="9"/>
        <v>calculation_hide!ac377</v>
      </c>
      <c r="AD78" s="127" t="str">
        <f t="shared" si="9"/>
        <v>calculation_hide!ad377</v>
      </c>
      <c r="AE78" s="127" t="str">
        <f t="shared" si="9"/>
        <v>calculation_hide!ae377</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389</v>
      </c>
      <c r="T79" s="2" t="str">
        <f t="shared" si="9"/>
        <v>calculation_hide!t389</v>
      </c>
      <c r="U79" s="2" t="str">
        <f t="shared" si="9"/>
        <v>calculation_hide!u389</v>
      </c>
      <c r="V79" s="2" t="str">
        <f t="shared" si="9"/>
        <v>calculation_hide!v389</v>
      </c>
      <c r="W79" s="2" t="str">
        <f t="shared" si="9"/>
        <v>calculation_hide!w389</v>
      </c>
      <c r="X79" s="2" t="str">
        <f t="shared" si="9"/>
        <v>calculation_hide!x389</v>
      </c>
      <c r="Y79" s="2" t="str">
        <f t="shared" si="9"/>
        <v>calculation_hide!y389</v>
      </c>
      <c r="Z79" s="2" t="str">
        <f t="shared" si="9"/>
        <v>calculation_hide!z389</v>
      </c>
      <c r="AA79" s="2" t="str">
        <f t="shared" si="9"/>
        <v>calculation_hide!aa389</v>
      </c>
      <c r="AB79" s="2" t="str">
        <f t="shared" si="9"/>
        <v>calculation_hide!ab389</v>
      </c>
      <c r="AC79" s="2" t="str">
        <f t="shared" si="9"/>
        <v>calculation_hide!ac389</v>
      </c>
      <c r="AD79" s="2" t="str">
        <f t="shared" si="9"/>
        <v>calculation_hide!ad389</v>
      </c>
      <c r="AE79" s="2" t="str">
        <f t="shared" si="9"/>
        <v>calculation_hide!ae389</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585</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586</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587</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588</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589</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590</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591</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592</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584</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593</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594</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595</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585</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611</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612</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613</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614</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615</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616</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617</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618</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619</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620</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621</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4" t="s">
        <v>602</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5" t="s">
        <v>630</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5" t="s">
        <v>631</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5" t="s">
        <v>632</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5" t="s">
        <v>633</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5" t="s">
        <v>634</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5" t="s">
        <v>635</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5" t="s">
        <v>636</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5" t="s">
        <v>637</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5" t="s">
        <v>638</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5" t="s">
        <v>639</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6" t="s">
        <v>640</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07" t="s">
        <v>642</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5" t="s">
        <v>662</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5" t="s">
        <v>663</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5" t="s">
        <v>664</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5" t="s">
        <v>665</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5" t="s">
        <v>666</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5" t="s">
        <v>667</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5" t="s">
        <v>668</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5" t="s">
        <v>669</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5" t="s">
        <v>670</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5" t="s">
        <v>671</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6" t="s">
        <v>672</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07" t="s">
        <v>673</v>
      </c>
      <c r="C365" s="5">
        <f>Month!B355</f>
        <v>3.7231999999999998</v>
      </c>
      <c r="D365" s="5">
        <f>Month!C355</f>
        <v>0.1216</v>
      </c>
      <c r="E365" s="5">
        <f>Month!D355</f>
        <v>1.0999999999999999E-2</v>
      </c>
      <c r="F365" s="5">
        <f>Month!E355</f>
        <v>1.7513000000000001</v>
      </c>
      <c r="G365" s="5">
        <f>Month!F355</f>
        <v>0.55800000000000005</v>
      </c>
      <c r="H365" s="5">
        <f>Month!G355</f>
        <v>4.2299999999999997E-2</v>
      </c>
      <c r="I365" s="5">
        <f>Month!H355</f>
        <v>0.73409999999999997</v>
      </c>
      <c r="J365" s="5">
        <f>Month!I355</f>
        <v>0.4929</v>
      </c>
      <c r="K365" s="5">
        <f>Month!J355</f>
        <v>1.18E-2</v>
      </c>
      <c r="L365" s="5">
        <f>Month!K355</f>
        <v>1.8392999999999999</v>
      </c>
      <c r="M365" s="5">
        <f>Month!L355</f>
        <v>1.2813000000000001</v>
      </c>
      <c r="N365" s="5">
        <f>Month!M355</f>
        <v>1.8838999999999999</v>
      </c>
    </row>
    <row r="366" spans="1:14">
      <c r="A366" s="26">
        <f>A365</f>
        <v>2024</v>
      </c>
      <c r="B366" s="217" t="s">
        <v>695</v>
      </c>
      <c r="C366" s="5">
        <f>Month!B356+C365</f>
        <v>6.7298</v>
      </c>
      <c r="D366" s="5">
        <f>Month!C356+D365</f>
        <v>0.18099999999999999</v>
      </c>
      <c r="E366" s="5">
        <f>Month!D356+E365</f>
        <v>1.9900000000000001E-2</v>
      </c>
      <c r="F366" s="5">
        <f>Month!E356+F365</f>
        <v>2.8912</v>
      </c>
      <c r="G366" s="5">
        <f>Month!F356+G365</f>
        <v>1.1531</v>
      </c>
      <c r="H366" s="5">
        <f>Month!G356+H365</f>
        <v>9.0200000000000002E-2</v>
      </c>
      <c r="I366" s="5">
        <f>Month!H356+I365</f>
        <v>1.4038999999999999</v>
      </c>
      <c r="J366" s="5">
        <f>Month!I356+J365</f>
        <v>0.96250000000000002</v>
      </c>
      <c r="K366" s="5">
        <f>Month!J356+K365</f>
        <v>2.7799999999999998E-2</v>
      </c>
      <c r="L366" s="5">
        <f>Month!K356+L365</f>
        <v>3.6376999999999997</v>
      </c>
      <c r="M366" s="5">
        <f>Month!L356+M365</f>
        <v>2.4846000000000004</v>
      </c>
      <c r="N366" s="5">
        <f>Month!M356+N365</f>
        <v>3.0920999999999998</v>
      </c>
    </row>
    <row r="367" spans="1:14">
      <c r="A367" s="26">
        <f t="shared" ref="A367:A376" si="17">A366</f>
        <v>2024</v>
      </c>
      <c r="B367" s="217" t="s">
        <v>696</v>
      </c>
      <c r="C367" s="5">
        <f>Month!B357+C366</f>
        <v>9.7029999999999994</v>
      </c>
      <c r="D367" s="5">
        <f>Month!C357+D366</f>
        <v>0.27029999999999998</v>
      </c>
      <c r="E367" s="5">
        <f>Month!D357+E366</f>
        <v>2.8299999999999999E-2</v>
      </c>
      <c r="F367" s="5">
        <f>Month!E357+F366</f>
        <v>3.9681999999999999</v>
      </c>
      <c r="G367" s="5">
        <f>Month!F357+G366</f>
        <v>1.7970000000000002</v>
      </c>
      <c r="H367" s="5">
        <f>Month!G357+H366</f>
        <v>0.1265</v>
      </c>
      <c r="I367" s="5">
        <f>Month!H357+I366</f>
        <v>2.0373999999999999</v>
      </c>
      <c r="J367" s="5">
        <f>Month!I357+J366</f>
        <v>1.4046000000000001</v>
      </c>
      <c r="K367" s="5">
        <f>Month!J357+K366</f>
        <v>7.0500000000000007E-2</v>
      </c>
      <c r="L367" s="5">
        <f>Month!K357+L366</f>
        <v>5.4360999999999997</v>
      </c>
      <c r="M367" s="5">
        <f>Month!L357+M366</f>
        <v>3.6392000000000007</v>
      </c>
      <c r="N367" s="5">
        <f>Month!M357+N366</f>
        <v>4.2667999999999999</v>
      </c>
    </row>
    <row r="368" spans="1:14">
      <c r="A368" s="26">
        <f t="shared" si="17"/>
        <v>2024</v>
      </c>
      <c r="B368" s="217" t="s">
        <v>697</v>
      </c>
      <c r="C368" s="5">
        <f>Month!B358+C367</f>
        <v>12.520999999999999</v>
      </c>
      <c r="D368" s="5">
        <f>Month!C358+D367</f>
        <v>0.3251</v>
      </c>
      <c r="E368" s="5">
        <f>Month!D358+E367</f>
        <v>3.6900000000000002E-2</v>
      </c>
      <c r="F368" s="5">
        <f>Month!E358+F367</f>
        <v>4.7107000000000001</v>
      </c>
      <c r="G368" s="5">
        <f>Month!F358+G367</f>
        <v>2.6501000000000001</v>
      </c>
      <c r="H368" s="5">
        <f>Month!G358+H367</f>
        <v>0.15659999999999999</v>
      </c>
      <c r="I368" s="5">
        <f>Month!H358+I367</f>
        <v>2.6749000000000001</v>
      </c>
      <c r="J368" s="5">
        <f>Month!I358+J367</f>
        <v>1.8530000000000002</v>
      </c>
      <c r="K368" s="5">
        <f>Month!J358+K367</f>
        <v>0.1135</v>
      </c>
      <c r="L368" s="5">
        <f>Month!K358+L367</f>
        <v>7.4481000000000002</v>
      </c>
      <c r="M368" s="5">
        <f>Month!L358+M367</f>
        <v>4.7982000000000005</v>
      </c>
      <c r="N368" s="5">
        <f>Month!M358+N367</f>
        <v>5.0728</v>
      </c>
    </row>
    <row r="369" spans="1:14">
      <c r="A369" s="26">
        <f t="shared" si="17"/>
        <v>2024</v>
      </c>
      <c r="B369" s="217" t="s">
        <v>698</v>
      </c>
      <c r="C369" s="5">
        <f>Month!B359+C368</f>
        <v>15.2196</v>
      </c>
      <c r="D369" s="5">
        <f>Month!C359+D368</f>
        <v>0.35</v>
      </c>
      <c r="E369" s="5">
        <f>Month!D359+E368</f>
        <v>4.99E-2</v>
      </c>
      <c r="F369" s="5">
        <f>Month!E359+F368</f>
        <v>5.6917</v>
      </c>
      <c r="G369" s="5">
        <f>Month!F359+G368</f>
        <v>3.4858000000000002</v>
      </c>
      <c r="H369" s="5">
        <f>Month!G359+H368</f>
        <v>0.1729</v>
      </c>
      <c r="I369" s="5">
        <f>Month!H359+I368</f>
        <v>2.9912999999999998</v>
      </c>
      <c r="J369" s="5">
        <f>Month!I359+J368</f>
        <v>2.3115000000000001</v>
      </c>
      <c r="K369" s="5">
        <f>Month!J359+K368</f>
        <v>0.1663</v>
      </c>
      <c r="L369" s="5">
        <f>Month!K359+L368</f>
        <v>9.1278000000000006</v>
      </c>
      <c r="M369" s="5">
        <f>Month!L359+M368</f>
        <v>5.6422000000000008</v>
      </c>
      <c r="N369" s="5">
        <f>Month!M359+N368</f>
        <v>6.0916999999999994</v>
      </c>
    </row>
    <row r="370" spans="1:14">
      <c r="A370" s="26">
        <f t="shared" si="17"/>
        <v>2024</v>
      </c>
      <c r="B370" s="217" t="s">
        <v>699</v>
      </c>
      <c r="C370" s="5">
        <f>Month!B360+C369</f>
        <v>17.669799999999999</v>
      </c>
      <c r="D370" s="5">
        <f>Month!C360+D369</f>
        <v>0.35549999999999998</v>
      </c>
      <c r="E370" s="5">
        <f>Month!D360+E369</f>
        <v>5.8299999999999998E-2</v>
      </c>
      <c r="F370" s="5">
        <f>Month!E360+F369</f>
        <v>6.46</v>
      </c>
      <c r="G370" s="5">
        <f>Month!F360+G369</f>
        <v>4.2650000000000006</v>
      </c>
      <c r="H370" s="5">
        <f>Month!G360+H369</f>
        <v>0.18729999999999999</v>
      </c>
      <c r="I370" s="5">
        <f>Month!H360+I369</f>
        <v>3.3870999999999998</v>
      </c>
      <c r="J370" s="5">
        <f>Month!I360+J369</f>
        <v>2.7295000000000003</v>
      </c>
      <c r="K370" s="5">
        <f>Month!J360+K369</f>
        <v>0.22689999999999999</v>
      </c>
      <c r="L370" s="5">
        <f>Month!K360+L369</f>
        <v>10.7958</v>
      </c>
      <c r="M370" s="5">
        <f>Month!L360+M369</f>
        <v>6.5311000000000003</v>
      </c>
      <c r="N370" s="5">
        <f>Month!M360+N369</f>
        <v>6.8737999999999992</v>
      </c>
    </row>
    <row r="371" spans="1:14">
      <c r="A371" s="26">
        <f t="shared" si="17"/>
        <v>2024</v>
      </c>
      <c r="B371" s="217" t="s">
        <v>700</v>
      </c>
      <c r="C371" s="5">
        <f>Month!B361+C370</f>
        <v>20.2669</v>
      </c>
      <c r="D371" s="5">
        <f>Month!C361+D370</f>
        <v>0.38189999999999996</v>
      </c>
      <c r="E371" s="5">
        <f>Month!D361+E370</f>
        <v>6.54E-2</v>
      </c>
      <c r="F371" s="5">
        <f>Month!E361+F370</f>
        <v>7.3716999999999997</v>
      </c>
      <c r="G371" s="5">
        <f>Month!F361+G370</f>
        <v>5.047600000000001</v>
      </c>
      <c r="H371" s="5">
        <f>Month!G361+H370</f>
        <v>0.20379999999999998</v>
      </c>
      <c r="I371" s="5">
        <f>Month!H361+I370</f>
        <v>3.7347999999999999</v>
      </c>
      <c r="J371" s="5">
        <f>Month!I361+J370</f>
        <v>3.1805000000000003</v>
      </c>
      <c r="K371" s="5">
        <f>Month!J361+K370</f>
        <v>0.28089999999999998</v>
      </c>
      <c r="L371" s="5">
        <f>Month!K361+L370</f>
        <v>12.4476</v>
      </c>
      <c r="M371" s="5">
        <f>Month!L361+M370</f>
        <v>7.4003000000000005</v>
      </c>
      <c r="N371" s="5">
        <f>Month!M361+N370</f>
        <v>7.8189999999999991</v>
      </c>
    </row>
    <row r="372" spans="1:14">
      <c r="A372" s="26">
        <f t="shared" si="17"/>
        <v>2024</v>
      </c>
      <c r="B372" s="217" t="s">
        <v>701</v>
      </c>
      <c r="C372" s="5">
        <f>Month!B362+C371</f>
        <v>22.9346</v>
      </c>
      <c r="D372" s="5">
        <f>Month!C362+D371</f>
        <v>0.39539999999999997</v>
      </c>
      <c r="E372" s="5">
        <f>Month!D362+E371</f>
        <v>7.4999999999999997E-2</v>
      </c>
      <c r="F372" s="5">
        <f>Month!E362+F371</f>
        <v>8.0612999999999992</v>
      </c>
      <c r="G372" s="5">
        <f>Month!F362+G371</f>
        <v>5.9439000000000011</v>
      </c>
      <c r="H372" s="5">
        <f>Month!G362+H371</f>
        <v>0.22839999999999999</v>
      </c>
      <c r="I372" s="5">
        <f>Month!H362+I371</f>
        <v>4.2653999999999996</v>
      </c>
      <c r="J372" s="5">
        <f>Month!I362+J371</f>
        <v>3.6328000000000005</v>
      </c>
      <c r="K372" s="5">
        <f>Month!J362+K371</f>
        <v>0.3322</v>
      </c>
      <c r="L372" s="5">
        <f>Month!K362+L371</f>
        <v>14.4026</v>
      </c>
      <c r="M372" s="5">
        <f>Month!L362+M371</f>
        <v>8.4589999999999996</v>
      </c>
      <c r="N372" s="5">
        <f>Month!M362+N371</f>
        <v>8.531699999999999</v>
      </c>
    </row>
    <row r="373" spans="1:14">
      <c r="A373" s="26">
        <f t="shared" si="17"/>
        <v>2024</v>
      </c>
      <c r="B373" s="217" t="s">
        <v>702</v>
      </c>
      <c r="C373" s="5">
        <f>Month!B363+C372</f>
        <v>25.694399999999998</v>
      </c>
      <c r="D373" s="5">
        <f>Month!C363+D372</f>
        <v>0.41459999999999997</v>
      </c>
      <c r="E373" s="5">
        <f>Month!D363+E372</f>
        <v>8.4400000000000003E-2</v>
      </c>
      <c r="F373" s="5">
        <f>Month!E363+F372</f>
        <v>9.0451999999999995</v>
      </c>
      <c r="G373" s="5">
        <f>Month!F363+G372</f>
        <v>6.7249000000000008</v>
      </c>
      <c r="H373" s="5">
        <f>Month!G363+H372</f>
        <v>0.25309999999999999</v>
      </c>
      <c r="I373" s="5">
        <f>Month!H363+I372</f>
        <v>4.7002999999999995</v>
      </c>
      <c r="J373" s="5">
        <f>Month!I363+J372</f>
        <v>4.1052000000000008</v>
      </c>
      <c r="K373" s="5">
        <f>Month!J363+K372</f>
        <v>0.36659999999999998</v>
      </c>
      <c r="L373" s="5">
        <f>Month!K363+L372</f>
        <v>16.149999999999999</v>
      </c>
      <c r="M373" s="5">
        <f>Month!L363+M372</f>
        <v>9.4253999999999998</v>
      </c>
      <c r="N373" s="5">
        <f>Month!M363+N372</f>
        <v>9.5440999999999985</v>
      </c>
    </row>
    <row r="374" spans="1:14">
      <c r="A374" s="26">
        <f t="shared" si="17"/>
        <v>2024</v>
      </c>
      <c r="B374" s="217" t="s">
        <v>703</v>
      </c>
      <c r="C374" s="5">
        <f>Month!B364+C373</f>
        <v>28.7943</v>
      </c>
      <c r="D374" s="5">
        <f>Month!C364+D373</f>
        <v>0.41459999999999997</v>
      </c>
      <c r="E374" s="5">
        <f>Month!D364+E373</f>
        <v>9.1400000000000009E-2</v>
      </c>
      <c r="F374" s="5">
        <f>Month!E364+F373</f>
        <v>10.299199999999999</v>
      </c>
      <c r="G374" s="5">
        <f>Month!F364+G373</f>
        <v>7.422200000000001</v>
      </c>
      <c r="H374" s="5">
        <f>Month!G364+H373</f>
        <v>0.27499999999999997</v>
      </c>
      <c r="I374" s="5">
        <f>Month!H364+I373</f>
        <v>5.2631999999999994</v>
      </c>
      <c r="J374" s="5">
        <f>Month!I364+J373</f>
        <v>4.6369000000000007</v>
      </c>
      <c r="K374" s="5">
        <f>Month!J364+K373</f>
        <v>0.39169999999999999</v>
      </c>
      <c r="L374" s="5">
        <f>Month!K364+L373</f>
        <v>17.988899999999997</v>
      </c>
      <c r="M374" s="5">
        <f>Month!L364+M373</f>
        <v>10.567</v>
      </c>
      <c r="N374" s="5">
        <f>Month!M364+N373</f>
        <v>10.805099999999998</v>
      </c>
    </row>
    <row r="375" spans="1:14">
      <c r="A375" s="26">
        <f t="shared" si="17"/>
        <v>2024</v>
      </c>
      <c r="B375" s="217" t="s">
        <v>704</v>
      </c>
      <c r="C375" s="5">
        <f>Month!B365+C374</f>
        <v>32.279699999999998</v>
      </c>
      <c r="D375" s="5">
        <f>Month!C365+D374</f>
        <v>0.41459999999999997</v>
      </c>
      <c r="E375" s="5">
        <f>Month!D365+E374</f>
        <v>0.10100000000000001</v>
      </c>
      <c r="F375" s="5">
        <f>Month!E365+F374</f>
        <v>12.020399999999999</v>
      </c>
      <c r="G375" s="5">
        <f>Month!F365+G374</f>
        <v>8.1179000000000006</v>
      </c>
      <c r="H375" s="5">
        <f>Month!G365+H374</f>
        <v>0.29599999999999999</v>
      </c>
      <c r="I375" s="5">
        <f>Month!H365+I374</f>
        <v>5.7777999999999992</v>
      </c>
      <c r="J375" s="5">
        <f>Month!I365+J374</f>
        <v>5.1497000000000011</v>
      </c>
      <c r="K375" s="5">
        <f>Month!J365+K374</f>
        <v>0.40229999999999999</v>
      </c>
      <c r="L375" s="5">
        <f>Month!K365+L374</f>
        <v>19.743599999999997</v>
      </c>
      <c r="M375" s="5">
        <f>Month!L365+M374</f>
        <v>11.625999999999999</v>
      </c>
      <c r="N375" s="5">
        <f>Month!M365+N374</f>
        <v>12.535799999999998</v>
      </c>
    </row>
    <row r="376" spans="1:14">
      <c r="A376" s="27">
        <f t="shared" si="17"/>
        <v>2024</v>
      </c>
      <c r="B376" s="218" t="s">
        <v>705</v>
      </c>
      <c r="C376" s="16">
        <f>Month!B366+C375</f>
        <v>35.651699999999998</v>
      </c>
      <c r="D376" s="16">
        <f>Month!C366+D375</f>
        <v>0.41459999999999997</v>
      </c>
      <c r="E376" s="16">
        <f>Month!D366+E375</f>
        <v>0.10830000000000001</v>
      </c>
      <c r="F376" s="16">
        <f>Month!E366+F375</f>
        <v>13.408199999999999</v>
      </c>
      <c r="G376" s="16">
        <f>Month!F366+G375</f>
        <v>8.8171999999999997</v>
      </c>
      <c r="H376" s="16">
        <f>Month!G366+H375</f>
        <v>0.34670000000000001</v>
      </c>
      <c r="I376" s="16">
        <f>Month!H366+I375</f>
        <v>6.5424999999999995</v>
      </c>
      <c r="J376" s="16">
        <f>Month!I366+J375</f>
        <v>5.6058000000000012</v>
      </c>
      <c r="K376" s="16">
        <f>Month!J366+K375</f>
        <v>0.40859999999999996</v>
      </c>
      <c r="L376" s="16">
        <f>Month!K366+L375</f>
        <v>21.720599999999997</v>
      </c>
      <c r="M376" s="16">
        <f>Month!L366+M375</f>
        <v>12.903699999999999</v>
      </c>
      <c r="N376" s="16">
        <f>Month!M366+N375</f>
        <v>13.930799999999998</v>
      </c>
    </row>
    <row r="377" spans="1:14">
      <c r="A377" s="26">
        <v>2025</v>
      </c>
      <c r="B377" s="207" t="s">
        <v>689</v>
      </c>
      <c r="C377" s="5">
        <f>Month!B367</f>
        <v>3.9411</v>
      </c>
      <c r="D377" s="5">
        <f>Month!C367</f>
        <v>0</v>
      </c>
      <c r="E377" s="5">
        <f>Month!D367</f>
        <v>8.8999999999999999E-3</v>
      </c>
      <c r="F377" s="5">
        <f>Month!E367</f>
        <v>2.0110000000000001</v>
      </c>
      <c r="G377" s="5">
        <f>Month!F367</f>
        <v>0.74739999999999995</v>
      </c>
      <c r="H377" s="5">
        <f>Month!G367</f>
        <v>4.19E-2</v>
      </c>
      <c r="I377" s="5">
        <f>Month!H367</f>
        <v>0.5907</v>
      </c>
      <c r="J377" s="5">
        <f>Month!I367</f>
        <v>0.52969999999999995</v>
      </c>
      <c r="K377" s="5">
        <f>Month!J367</f>
        <v>1.1599999999999999E-2</v>
      </c>
      <c r="L377" s="5">
        <f>Month!K367</f>
        <v>1.9212</v>
      </c>
      <c r="M377" s="5">
        <f>Month!L367</f>
        <v>1.1738999999999999</v>
      </c>
      <c r="N377" s="5">
        <f>Month!M367</f>
        <v>2.0198999999999998</v>
      </c>
    </row>
    <row r="378" spans="1:14">
      <c r="A378" s="26">
        <f>A377</f>
        <v>2025</v>
      </c>
      <c r="B378" s="217" t="s">
        <v>741</v>
      </c>
      <c r="C378" s="5">
        <f>Month!B368+C377</f>
        <v>7.3529999999999998</v>
      </c>
      <c r="D378" s="5">
        <f>Month!C368+D377</f>
        <v>0</v>
      </c>
      <c r="E378" s="5">
        <f>Month!D368+E377</f>
        <v>1.4499999999999999E-2</v>
      </c>
      <c r="F378" s="5">
        <f>Month!E368+F377</f>
        <v>3.5381999999999998</v>
      </c>
      <c r="G378" s="5">
        <f>Month!F368+G377</f>
        <v>1.4253</v>
      </c>
      <c r="H378" s="5">
        <f>Month!G368+H377</f>
        <v>7.2700000000000001E-2</v>
      </c>
      <c r="I378" s="5">
        <f>Month!H368+I377</f>
        <v>1.2307999999999999</v>
      </c>
      <c r="J378" s="5">
        <f>Month!I368+J377</f>
        <v>1.0427999999999999</v>
      </c>
      <c r="K378" s="5">
        <f>Month!J368+K377</f>
        <v>2.8799999999999999E-2</v>
      </c>
      <c r="L378" s="5">
        <f>Month!K368+L377</f>
        <v>3.8003</v>
      </c>
      <c r="M378" s="5">
        <f>Month!L368+M377</f>
        <v>2.3750999999999998</v>
      </c>
      <c r="N378" s="5">
        <f>Month!M368+N377</f>
        <v>3.5526999999999997</v>
      </c>
    </row>
    <row r="379" spans="1:14">
      <c r="A379" s="26">
        <f t="shared" ref="A379:A388" si="18">A378</f>
        <v>2025</v>
      </c>
      <c r="B379" s="217" t="s">
        <v>742</v>
      </c>
      <c r="C379" s="5">
        <f>Month!B369+C378</f>
        <v>10.4506</v>
      </c>
      <c r="D379" s="5">
        <f>Month!C369+D378</f>
        <v>0</v>
      </c>
      <c r="E379" s="5">
        <f>Month!D369+E378</f>
        <v>1.9400000000000001E-2</v>
      </c>
      <c r="F379" s="5">
        <f>Month!E369+F378</f>
        <v>4.9794999999999998</v>
      </c>
      <c r="G379" s="5">
        <f>Month!F369+G378</f>
        <v>2.0659000000000001</v>
      </c>
      <c r="H379" s="5">
        <f>Month!G369+H378</f>
        <v>9.8599999999999993E-2</v>
      </c>
      <c r="I379" s="5">
        <f>Month!H369+I378</f>
        <v>1.7496</v>
      </c>
      <c r="J379" s="5">
        <f>Month!I369+J378</f>
        <v>1.4617</v>
      </c>
      <c r="K379" s="5">
        <f>Month!J369+K378</f>
        <v>7.619999999999999E-2</v>
      </c>
      <c r="L379" s="5">
        <f>Month!K369+L378</f>
        <v>5.4518000000000004</v>
      </c>
      <c r="M379" s="5">
        <f>Month!L369+M378</f>
        <v>3.3859999999999997</v>
      </c>
      <c r="N379" s="5">
        <f>Month!M369+N378</f>
        <v>4.9987999999999992</v>
      </c>
    </row>
    <row r="380" spans="1:14">
      <c r="A380" s="26">
        <f t="shared" si="18"/>
        <v>2025</v>
      </c>
      <c r="B380" s="217" t="s">
        <v>743</v>
      </c>
      <c r="C380" s="5">
        <f>Month!B370+C379</f>
        <v>13.0943</v>
      </c>
      <c r="D380" s="5">
        <f>Month!C370+D379</f>
        <v>0</v>
      </c>
      <c r="E380" s="5">
        <f>Month!D370+E379</f>
        <v>2.7300000000000001E-2</v>
      </c>
      <c r="F380" s="5">
        <f>Month!E370+F379</f>
        <v>6.0564</v>
      </c>
      <c r="G380" s="5">
        <f>Month!F370+G379</f>
        <v>2.7228000000000003</v>
      </c>
      <c r="H380" s="5">
        <f>Month!G370+H379</f>
        <v>0.10879999999999999</v>
      </c>
      <c r="I380" s="5">
        <f>Month!H370+I379</f>
        <v>2.1293000000000002</v>
      </c>
      <c r="J380" s="5">
        <f>Month!I370+J379</f>
        <v>1.9096</v>
      </c>
      <c r="K380" s="5">
        <f>Month!J370+K379</f>
        <v>0.14039999999999997</v>
      </c>
      <c r="L380" s="5">
        <f>Month!K370+L379</f>
        <v>7.0106999999999999</v>
      </c>
      <c r="M380" s="5">
        <f>Month!L370+M379</f>
        <v>4.2879999999999994</v>
      </c>
      <c r="N380" s="5">
        <f>Month!M370+N379</f>
        <v>6.083499999999999</v>
      </c>
    </row>
    <row r="381" spans="1:14">
      <c r="A381" s="26">
        <f t="shared" si="18"/>
        <v>2025</v>
      </c>
      <c r="B381" s="217" t="s">
        <v>744</v>
      </c>
      <c r="C381" s="5">
        <f>Month!B371+C380</f>
        <v>15.685400000000001</v>
      </c>
      <c r="D381" s="5">
        <f>Month!C371+D380</f>
        <v>0</v>
      </c>
      <c r="E381" s="5">
        <f>Month!D371+E380</f>
        <v>3.2800000000000003E-2</v>
      </c>
      <c r="F381" s="5">
        <f>Month!E371+F380</f>
        <v>6.9229000000000003</v>
      </c>
      <c r="G381" s="5">
        <f>Month!F371+G380</f>
        <v>3.4820000000000002</v>
      </c>
      <c r="H381" s="5">
        <f>Month!G371+H380</f>
        <v>0.11889999999999999</v>
      </c>
      <c r="I381" s="5">
        <f>Month!H371+I380</f>
        <v>2.5776000000000003</v>
      </c>
      <c r="J381" s="5">
        <f>Month!I371+J380</f>
        <v>2.3393999999999999</v>
      </c>
      <c r="K381" s="5">
        <f>Month!J371+K380</f>
        <v>0.21209999999999996</v>
      </c>
      <c r="L381" s="5">
        <f>Month!K371+L380</f>
        <v>8.7298000000000009</v>
      </c>
      <c r="M381" s="5">
        <f>Month!L371+M380</f>
        <v>5.2478999999999996</v>
      </c>
      <c r="N381" s="5">
        <f>Month!M371+N380</f>
        <v>6.9554999999999989</v>
      </c>
    </row>
    <row r="382" spans="1:14">
      <c r="A382" s="26">
        <f t="shared" si="18"/>
        <v>2025</v>
      </c>
      <c r="B382" s="217" t="s">
        <v>745</v>
      </c>
      <c r="C382" s="5">
        <f>Month!B372+C381</f>
        <v>18.2437</v>
      </c>
      <c r="D382" s="5">
        <f>Month!C372+D381</f>
        <v>0</v>
      </c>
      <c r="E382" s="5">
        <f>Month!D372+E381</f>
        <v>4.1100000000000005E-2</v>
      </c>
      <c r="F382" s="5">
        <f>Month!E372+F381</f>
        <v>7.6904000000000003</v>
      </c>
      <c r="G382" s="5">
        <f>Month!F372+G381</f>
        <v>4.2077</v>
      </c>
      <c r="H382" s="5">
        <f>Month!G372+H381</f>
        <v>0.1331</v>
      </c>
      <c r="I382" s="5">
        <f>Month!H372+I381</f>
        <v>3.1136000000000004</v>
      </c>
      <c r="J382" s="5">
        <f>Month!I372+J381</f>
        <v>2.7757999999999998</v>
      </c>
      <c r="K382" s="5">
        <f>Month!J372+K381</f>
        <v>0.28219999999999995</v>
      </c>
      <c r="L382" s="5">
        <f>Month!K372+L381</f>
        <v>10.5122</v>
      </c>
      <c r="M382" s="5">
        <f>Month!L372+M381</f>
        <v>6.3045999999999998</v>
      </c>
      <c r="N382" s="5">
        <f>Month!M372+N381</f>
        <v>7.7313999999999989</v>
      </c>
    </row>
    <row r="383" spans="1:14">
      <c r="A383" s="26">
        <f t="shared" si="18"/>
        <v>2025</v>
      </c>
      <c r="B383" s="217" t="s">
        <v>740</v>
      </c>
      <c r="C383" s="5">
        <f>Month!B373+C382</f>
        <v>20.940899999999999</v>
      </c>
      <c r="D383" s="5">
        <f>Month!C373+D382</f>
        <v>0</v>
      </c>
      <c r="E383" s="5">
        <f>Month!D373+E382</f>
        <v>5.1700000000000003E-2</v>
      </c>
      <c r="F383" s="5">
        <f>Month!E373+F382</f>
        <v>8.7208000000000006</v>
      </c>
      <c r="G383" s="5">
        <f>Month!F373+G382</f>
        <v>4.9448999999999996</v>
      </c>
      <c r="H383" s="5">
        <f>Month!G373+H382</f>
        <v>0.15090000000000001</v>
      </c>
      <c r="I383" s="5">
        <f>Month!H373+I382</f>
        <v>3.4454000000000002</v>
      </c>
      <c r="J383" s="5">
        <f>Month!I373+J382</f>
        <v>3.2816999999999998</v>
      </c>
      <c r="K383" s="5">
        <f>Month!J373+K382</f>
        <v>0.34569999999999995</v>
      </c>
      <c r="L383" s="5">
        <f>Month!K373+L382</f>
        <v>12.1683</v>
      </c>
      <c r="M383" s="5">
        <f>Month!L373+M382</f>
        <v>7.2234999999999996</v>
      </c>
      <c r="N383" s="5">
        <f>Month!M373+N382</f>
        <v>8.7723999999999993</v>
      </c>
    </row>
    <row r="384" spans="1:14">
      <c r="A384" s="26">
        <f t="shared" si="18"/>
        <v>2025</v>
      </c>
      <c r="B384" s="217" t="s">
        <v>739</v>
      </c>
      <c r="C384" s="5">
        <f>Month!B374+C383</f>
        <v>23.435600000000001</v>
      </c>
      <c r="D384" s="5">
        <f>Month!C374+D383</f>
        <v>0</v>
      </c>
      <c r="E384" s="5">
        <f>Month!D374+E383</f>
        <v>5.8000000000000003E-2</v>
      </c>
      <c r="F384" s="5">
        <f>Month!E374+F383</f>
        <v>9.6798999999999999</v>
      </c>
      <c r="G384" s="5">
        <f>Month!F374+G383</f>
        <v>5.4924999999999997</v>
      </c>
      <c r="H384" s="5">
        <f>Month!G374+H383</f>
        <v>0.16880000000000001</v>
      </c>
      <c r="I384" s="5">
        <f>Month!H374+I383</f>
        <v>3.8862000000000001</v>
      </c>
      <c r="J384" s="5">
        <f>Month!I374+J383</f>
        <v>3.7466999999999997</v>
      </c>
      <c r="K384" s="5">
        <f>Month!J374+K383</f>
        <v>0.40369999999999995</v>
      </c>
      <c r="L384" s="5">
        <f>Month!K374+L383</f>
        <v>13.697600000000001</v>
      </c>
      <c r="M384" s="5">
        <f>Month!L374+M383</f>
        <v>8.2052999999999994</v>
      </c>
      <c r="N384" s="5">
        <f>Month!M374+N383</f>
        <v>9.7378</v>
      </c>
    </row>
    <row r="385" spans="1:14">
      <c r="A385" s="26">
        <f t="shared" si="18"/>
        <v>2025</v>
      </c>
      <c r="B385" s="217" t="s">
        <v>738</v>
      </c>
      <c r="C385" s="5">
        <f>Month!B375+C384</f>
        <v>25.996600000000001</v>
      </c>
      <c r="D385" s="5">
        <f>Month!C375+D384</f>
        <v>0</v>
      </c>
      <c r="E385" s="5">
        <f>Month!D375+E384</f>
        <v>6.93E-2</v>
      </c>
      <c r="F385" s="5">
        <f>Month!E375+F384</f>
        <v>10.607799999999999</v>
      </c>
      <c r="G385" s="5">
        <f>Month!F375+G384</f>
        <v>5.9773999999999994</v>
      </c>
      <c r="H385" s="5">
        <f>Month!G375+H384</f>
        <v>0.19220000000000001</v>
      </c>
      <c r="I385" s="5">
        <f>Month!H375+I384</f>
        <v>4.5007999999999999</v>
      </c>
      <c r="J385" s="5">
        <f>Month!I375+J384</f>
        <v>4.2013999999999996</v>
      </c>
      <c r="K385" s="5">
        <f>Month!J375+K384</f>
        <v>0.44789999999999996</v>
      </c>
      <c r="L385" s="5">
        <f>Month!K375+L384</f>
        <v>15.319400000000002</v>
      </c>
      <c r="M385" s="5">
        <f>Month!L375+M384</f>
        <v>9.3422000000000001</v>
      </c>
      <c r="N385" s="5">
        <f>Month!M375+N384</f>
        <v>10.6769</v>
      </c>
    </row>
    <row r="386" spans="1:14">
      <c r="A386" s="26">
        <f t="shared" si="18"/>
        <v>2025</v>
      </c>
      <c r="B386" s="217" t="s">
        <v>737</v>
      </c>
      <c r="C386" s="5">
        <f>Month!B376+C385</f>
        <v>29.059100000000001</v>
      </c>
      <c r="D386" s="5">
        <f>Month!C376+D385</f>
        <v>0</v>
      </c>
      <c r="E386" s="5">
        <f>Month!D376+E385</f>
        <v>7.8700000000000006E-2</v>
      </c>
      <c r="F386" s="5">
        <f>Month!E376+F385</f>
        <v>11.918999999999999</v>
      </c>
      <c r="G386" s="5">
        <f>Month!F376+G385</f>
        <v>6.5524999999999993</v>
      </c>
      <c r="H386" s="5">
        <f>Month!G376+H385</f>
        <v>0.22320000000000001</v>
      </c>
      <c r="I386" s="5">
        <f>Month!H376+I385</f>
        <v>5.1588000000000003</v>
      </c>
      <c r="J386" s="5">
        <f>Month!I376+J385</f>
        <v>4.6559999999999997</v>
      </c>
      <c r="K386" s="5">
        <f>Month!J376+K385</f>
        <v>0.47109999999999996</v>
      </c>
      <c r="L386" s="5">
        <f>Month!K376+L385</f>
        <v>17.061300000000003</v>
      </c>
      <c r="M386" s="5">
        <f>Month!L376+M385</f>
        <v>10.509</v>
      </c>
      <c r="N386" s="5">
        <f>Month!M376+N385</f>
        <v>11.9975</v>
      </c>
    </row>
    <row r="387" spans="1:14">
      <c r="A387" s="26">
        <f t="shared" si="18"/>
        <v>2025</v>
      </c>
      <c r="B387" s="217" t="s">
        <v>736</v>
      </c>
      <c r="C387" s="5">
        <f>Month!B377+C386</f>
        <v>32.401600000000002</v>
      </c>
      <c r="D387" s="5">
        <f>Month!C377+D386</f>
        <v>0</v>
      </c>
      <c r="E387" s="5">
        <f>Month!D377+E386</f>
        <v>8.9400000000000007E-2</v>
      </c>
      <c r="F387" s="5">
        <f>Month!E377+F386</f>
        <v>13.248499999999998</v>
      </c>
      <c r="G387" s="5">
        <f>Month!F377+G386</f>
        <v>7.1588999999999992</v>
      </c>
      <c r="H387" s="5">
        <f>Month!G377+H386</f>
        <v>0.26600000000000001</v>
      </c>
      <c r="I387" s="5">
        <f>Month!H377+I386</f>
        <v>5.9298000000000002</v>
      </c>
      <c r="J387" s="5">
        <f>Month!I377+J386</f>
        <v>5.2234999999999996</v>
      </c>
      <c r="K387" s="5">
        <f>Month!J377+K386</f>
        <v>0.48569999999999997</v>
      </c>
      <c r="L387" s="5">
        <f>Month!K377+L386</f>
        <v>19.063500000000005</v>
      </c>
      <c r="M387" s="5">
        <f>Month!L377+M386</f>
        <v>11.9048</v>
      </c>
      <c r="N387" s="5">
        <f>Month!M377+N386</f>
        <v>13.3377</v>
      </c>
    </row>
    <row r="388" spans="1:14">
      <c r="A388" s="27">
        <f t="shared" si="18"/>
        <v>2025</v>
      </c>
      <c r="B388" s="218" t="s">
        <v>735</v>
      </c>
      <c r="C388" s="16">
        <f>Month!B378+C387</f>
        <v>35.7209</v>
      </c>
      <c r="D388" s="16">
        <f>Month!C378+D387</f>
        <v>0</v>
      </c>
      <c r="E388" s="16">
        <f>Month!D378+E387</f>
        <v>0.10150000000000001</v>
      </c>
      <c r="F388" s="16">
        <f>Month!E378+F387</f>
        <v>14.504199999999997</v>
      </c>
      <c r="G388" s="16">
        <f>Month!F378+G387</f>
        <v>7.7880999999999991</v>
      </c>
      <c r="H388" s="16">
        <f>Month!G378+H387</f>
        <v>0.315</v>
      </c>
      <c r="I388" s="16">
        <f>Month!H378+I387</f>
        <v>6.7435999999999998</v>
      </c>
      <c r="J388" s="16">
        <f>Month!I378+J387</f>
        <v>5.7732999999999999</v>
      </c>
      <c r="K388" s="16">
        <f>Month!J378+K387</f>
        <v>0.49539999999999995</v>
      </c>
      <c r="L388" s="16">
        <f>Month!K378+L387</f>
        <v>21.114900000000006</v>
      </c>
      <c r="M388" s="16">
        <f>Month!L378+M387</f>
        <v>13.327</v>
      </c>
      <c r="N388" s="16">
        <f>Month!M378+N387</f>
        <v>14.605599999999999</v>
      </c>
    </row>
    <row r="389" spans="1:14">
      <c r="A389" s="26">
        <v>2026</v>
      </c>
      <c r="B389" s="207" t="s">
        <v>733</v>
      </c>
      <c r="C389" s="5">
        <f>Month!B379</f>
        <v>3.7932000000000001</v>
      </c>
      <c r="D389" s="5">
        <f>Month!C379</f>
        <v>0</v>
      </c>
      <c r="E389" s="5">
        <f>Month!D379</f>
        <v>1.24E-2</v>
      </c>
      <c r="F389" s="5">
        <f>Month!E379</f>
        <v>1.6981999999999999</v>
      </c>
      <c r="G389" s="5">
        <f>Month!F379</f>
        <v>0.65459999999999996</v>
      </c>
      <c r="H389" s="5">
        <f>Month!G379</f>
        <v>3.4000000000000002E-2</v>
      </c>
      <c r="I389" s="5">
        <f>Month!H379</f>
        <v>0.8397</v>
      </c>
      <c r="J389" s="5">
        <f>Month!I379</f>
        <v>0.54310000000000003</v>
      </c>
      <c r="K389" s="5">
        <f>Month!J379</f>
        <v>1.12E-2</v>
      </c>
      <c r="L389" s="5">
        <f>Month!K379</f>
        <v>2.0825999999999998</v>
      </c>
      <c r="M389" s="5">
        <f>Month!L379</f>
        <v>1.4279999999999999</v>
      </c>
      <c r="N389" s="5">
        <f>Month!M379</f>
        <v>1.7105999999999999</v>
      </c>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2026-04-01T09:30:35Z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