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hecloud-my.sharepoint.com/personal/simon_port_ukhsa_gov_uk/Documents/Documents/GOV-20639 TB reports supplementary data check/"/>
    </mc:Choice>
  </mc:AlternateContent>
  <xr:revisionPtr revIDLastSave="383" documentId="8_{09953816-BC6A-4FC7-A4ED-E7A993535692}" xr6:coauthVersionLast="47" xr6:coauthVersionMax="47" xr10:uidLastSave="{49F2C4AF-AD9E-4B95-8D38-53F2DA0378EC}"/>
  <bookViews>
    <workbookView xWindow="-110" yWindow="-110" windowWidth="25180" windowHeight="16140" xr2:uid="{00000000-000D-0000-FFFF-FFFF00000000}"/>
  </bookViews>
  <sheets>
    <sheet name="Cover" sheetId="1" r:id="rId1"/>
    <sheet name="Contents" sheetId="2" r:id="rId2"/>
    <sheet name="Notes" sheetId="3" r:id="rId3"/>
    <sheet name="Supplementary_table_1" sheetId="4" r:id="rId4"/>
    <sheet name="Supplementary_table_2" sheetId="5" r:id="rId5"/>
    <sheet name="Supplementary_table_3" sheetId="6" r:id="rId6"/>
    <sheet name="Supplementary_table_4" sheetId="7" r:id="rId7"/>
    <sheet name="Supplementary_table_5" sheetId="8" r:id="rId8"/>
    <sheet name="Supplementary_table_6" sheetId="9" r:id="rId9"/>
    <sheet name="Supplementary_table_7" sheetId="10" r:id="rId10"/>
    <sheet name="Supplementary_table_8" sheetId="11" r:id="rId11"/>
    <sheet name="Supplementary_table_9" sheetId="12" r:id="rId12"/>
    <sheet name="Supplementary_table_10" sheetId="13" r:id="rId13"/>
    <sheet name="Supplementary_table_11" sheetId="14" r:id="rId14"/>
    <sheet name="Supplementary_table_12" sheetId="15" r:id="rId15"/>
    <sheet name="Supplementary_table_13" sheetId="16" r:id="rId16"/>
    <sheet name="Supplementary_table_14" sheetId="17" r:id="rId17"/>
    <sheet name="Supplementary_table_15" sheetId="18" r:id="rId18"/>
    <sheet name="Supplementary_table_16" sheetId="19" r:id="rId19"/>
    <sheet name="Supplementary_table_17" sheetId="20" r:id="rId20"/>
    <sheet name="Supplementary_table_18" sheetId="21" r:id="rId21"/>
    <sheet name="Supplementary_table_19" sheetId="22" r:id="rId22"/>
    <sheet name="Supplementary_table_20" sheetId="23" r:id="rId23"/>
    <sheet name="Supplementary_table_21" sheetId="24" r:id="rId24"/>
    <sheet name="Supplementary_table_22" sheetId="25" r:id="rId25"/>
    <sheet name="Supplementary_table_23" sheetId="26" r:id="rId26"/>
    <sheet name="Supplementary_table_24" sheetId="27" r:id="rId27"/>
    <sheet name="Supplementary_table_25" sheetId="28" r:id="rId28"/>
    <sheet name="Supplementary_table_26" sheetId="29" r:id="rId29"/>
    <sheet name="Supplementary_table_27" sheetId="30" r:id="rId30"/>
    <sheet name="Supplementary_table_28" sheetId="31" r:id="rId31"/>
    <sheet name="Supplementary_table_29" sheetId="32" r:id="rId32"/>
    <sheet name="Supplementary_table_30" sheetId="33" r:id="rId33"/>
    <sheet name="Supplementary_table_31" sheetId="34" r:id="rId34"/>
    <sheet name="Supplementary_table_32" sheetId="35" r:id="rId35"/>
    <sheet name="Supplementary_table_33" sheetId="36" r:id="rId36"/>
    <sheet name="Supplementary_table_34" sheetId="43" r:id="rId37"/>
    <sheet name="Supplementary_table_35" sheetId="38" r:id="rId38"/>
    <sheet name="Supplementary_table_36" sheetId="39" r:id="rId39"/>
    <sheet name="Supplementary_table_37" sheetId="40" r:id="rId40"/>
    <sheet name="Supplementary_table_38" sheetId="41" r:id="rId41"/>
    <sheet name="Supplementary_table_39" sheetId="42"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 i="2" l="1"/>
  <c r="A42" i="2"/>
  <c r="A41" i="2"/>
  <c r="A40" i="2"/>
  <c r="A39" i="2"/>
  <c r="A38"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alcChain>
</file>

<file path=xl/sharedStrings.xml><?xml version="1.0" encoding="utf-8"?>
<sst xmlns="http://schemas.openxmlformats.org/spreadsheetml/2006/main" count="3679" uniqueCount="486">
  <si>
    <t>Tuberculosis annual regional report</t>
  </si>
  <si>
    <t>This report covers data from 2001 to 2024.</t>
  </si>
  <si>
    <t>Rates were calculated using the Office for National Statistics mid-year population estimates.</t>
  </si>
  <si>
    <t>Publication date</t>
  </si>
  <si>
    <t>Authors</t>
  </si>
  <si>
    <t>Notes</t>
  </si>
  <si>
    <t>Some tables refer to notes. When notes are mentioned the note marker is presented in square brackets. The note text can be found in the notes table and next to the notes marker as the note applies to the entire table.</t>
  </si>
  <si>
    <t>Contents</t>
  </si>
  <si>
    <t>This worksheet contains one table.</t>
  </si>
  <si>
    <t>Sheet name</t>
  </si>
  <si>
    <t>Sheet title</t>
  </si>
  <si>
    <t>Supplementary Table 1. Number of TB notifications per year, North West, 2001 to 2024</t>
  </si>
  <si>
    <t>Supplementary Table 2. TB notification rates per 100,000 population per year, North West, 2001 to 2024</t>
  </si>
  <si>
    <t>Supplementary Table 3. Observed TB notification rate compared with required TB notification rates to meet the WHO End TB 2035 goal of 90% reduction in incidence from 2015 to 2024, North West, 2015 to 2024</t>
  </si>
  <si>
    <t>Supplementary Table 4. TB notification rate per 100,000 population by upper tier local authority, North West, 2001 to 2024</t>
  </si>
  <si>
    <t>Supplementary Table 5. TB notification rate per 100,000 population by upper tier local authority, North West, 2024</t>
  </si>
  <si>
    <t>Supplementary Table 6. TB notification numbers by age and sex, North West, 2024</t>
  </si>
  <si>
    <t>Supplementary Table 7. TB notification rates per 100,000 population by age and sex, North West, 2024</t>
  </si>
  <si>
    <t>Supplementary Table 8. Number of TB notifications in non-UK born and UK born by place of birth, North West, 2001 to 2024</t>
  </si>
  <si>
    <t>Supplementary Table 9. Number of TB notifications in non-UK born and UK born by place of birth and age group, North West, 2001 to 2024</t>
  </si>
  <si>
    <t>Supplementary Table 10. Proportions of TB notifications by time since entry, for people born outside the UK, North West, 2001 to 2024</t>
  </si>
  <si>
    <t>Supplementary Table 11. Numbers of TB notifications for the most common countries of birth for people with TB born outside the UK, North West, 2014 to 2024</t>
  </si>
  <si>
    <t>Supplementary Table 12. Number of TB notifications in ethnic groups by place of birth (UK and non-UK born), North West, 2024</t>
  </si>
  <si>
    <t>Supplementary Table 13. Number of TB notifications in ethnic groups by place of birth (UK and non-UK born), North West, 2001 to 2024</t>
  </si>
  <si>
    <t>Supplementary Table 14. Proportion of people notified with pulmonary TB, North West, 2014 to 2024</t>
  </si>
  <si>
    <t>Supplementary Table 15. Proportion of people with TB offered an HIV test by year, North West, 2019 to 2024</t>
  </si>
  <si>
    <t>Supplementary Table 16. Proportion of people with TB aged 15 years or over with at least one social risk factor (SRF), North West, 2019 to 2024</t>
  </si>
  <si>
    <t>Supplementary Table 17. TB notification rate per 100,000 population by deprivation decile, North West, 2024</t>
  </si>
  <si>
    <t>Supplementary Table 18. Proportion of people notified with pulmonary TB who were culture confirmed, North West, 2018 to 2024</t>
  </si>
  <si>
    <t>Supplementary Table 19. Proportion of people culture confirmed with TB with first line drug results, North West, 2018 to 2024</t>
  </si>
  <si>
    <t>Supplementary Table 20. Proportion of people notified with culture confirmed TB with initial resistance to any first line drug, North West, 2018 to 2024</t>
  </si>
  <si>
    <t>Supplementary Table 21. TB notification numbers in children aged under 18 years, North West, 2001 to 2024</t>
  </si>
  <si>
    <t>Supplementary Table 22. TB notification rates per 100,000 population in children aged under 18 years, North West, 2001 to 2024</t>
  </si>
  <si>
    <t>Supplementary Table 23. Number of TB notifications in UK born children aged under 18 years, North West, 2001 to 2024</t>
  </si>
  <si>
    <t>Supplementary Table 24. Number of TB notifications in non-UK born children aged under 18 years, North West, 2001 to 2024</t>
  </si>
  <si>
    <t>Supplementary Table 25. Proportion of people notified with pulmonary TB with a treatment delay over 2 months, North West, 2019 to 2024</t>
  </si>
  <si>
    <t>Supplementary Table 26. Proportion of people notified with extra-pulmonary TB with a treatment delay over 2 months, North West, 2019 to 2024</t>
  </si>
  <si>
    <t>Supplementary Table 27. Median treatment delays among people notified with pulmonary TB, North West, 2019 to 2024</t>
  </si>
  <si>
    <t>Supplementary Table 28. Proportion of people with non-severe TB treated for non-MDR or non-RR TB with one or more social risk factors who completed treatment within 12 months, North West, 2019 to 2023</t>
  </si>
  <si>
    <t>Supplementary Table 29. Proportion of people with non-severe TB treated for non-MDR or non-RR TB who completed treatment within 12 months compared with the target of 90% Region, North West, 2019 to 2023</t>
  </si>
  <si>
    <t>Supplementary Table 30. Outcomes of people evaluated who did not complete treatment by 12 months for people with non-severe TB treated for non-MDR or non-RR TB, North West, 2014 to 2023</t>
  </si>
  <si>
    <t>Supplementary Table 31. Proportion of people with non-severe TB treated for non-MDR or non-RR TB who died at their last recorded treatment outcome, North West, 2018 to 2023</t>
  </si>
  <si>
    <t>Supplementary Table 32. Proportion of people notified with pulmonary TB with at least 5 contacts identified and screened for active and latent TB by year,  North West, 2019 to 2024</t>
  </si>
  <si>
    <t>Supplementary Table 33. LTBI treatment completion in close contacts of adult or child and UK born or non-UK born index individuals,  North West, 2024</t>
  </si>
  <si>
    <t>Supplementary Table 34. Proportion of TB notifications occurring within 5 years of entry to the UK for all countries of birth outside of the UK,  North West, 2018 to 2024</t>
  </si>
  <si>
    <t>Supplementary Table 35. TB cases by lower tier local authority, North West, 2001 to 2024</t>
  </si>
  <si>
    <t>Supplementary Table 36. TB rates per 100,000 population by lower tier local authority, North West, 2001 to 2024</t>
  </si>
  <si>
    <t>Supplementary Table 37. TB cases by NHS Integrated Care Board of residence, North West, 2001 to 2024</t>
  </si>
  <si>
    <t>Supplementary Table 38. TB rates per 100,000 population by NHS Integrated Care Board of residence, North West, 2001 to 2024</t>
  </si>
  <si>
    <t>Supplementary Table 39. TB cases by upper tier local authority, North West, 2001 to 2024</t>
  </si>
  <si>
    <t>Note number</t>
  </si>
  <si>
    <t>Note text</t>
  </si>
  <si>
    <t>[note 1]</t>
  </si>
  <si>
    <t>CI denotes confidence interval.</t>
  </si>
  <si>
    <t>[note 2]</t>
  </si>
  <si>
    <t>In London reports, City of London and Hackney boroughs have been combined. In South West reports Cornwall and Isles of Scilly have been combined. This is due to data suppression regulations.</t>
  </si>
  <si>
    <t>[note 3]</t>
  </si>
  <si>
    <t>0 cases have been excluded due to missing age and/or sex data</t>
  </si>
  <si>
    <t>[note 4]</t>
  </si>
  <si>
    <t>Not all social risk factors were captured before 2021</t>
  </si>
  <si>
    <t>[note 5]</t>
  </si>
  <si>
    <t>Delay to treatment is defined by when treatment was started from symptom onset.</t>
  </si>
  <si>
    <t>[note 6]</t>
  </si>
  <si>
    <t>Cases where delay to treatment was recorded as being greater than 730 days have been removed.</t>
  </si>
  <si>
    <t>[note 7]</t>
  </si>
  <si>
    <t>All people included in this table are people with pulmonary TB who did not have a postmortem diagnosis and it was known that they had started treatment.</t>
  </si>
  <si>
    <t>[note 8]</t>
  </si>
  <si>
    <t>[note 9]</t>
  </si>
  <si>
    <t>Death could be due to TB or any other cause.</t>
  </si>
  <si>
    <t>[note 10]</t>
  </si>
  <si>
    <t>Individuals with more than 65 contacts were excluded as indicative of a large outbreak investigation and therefore not representative of the routine contact tracing.</t>
  </si>
  <si>
    <t>Year</t>
  </si>
  <si>
    <t>Number of TB notifications</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</si>
  <si>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</si>
  <si>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</si>
  <si>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</si>
  <si>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</si>
  <si>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</si>
  <si>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</si>
  <si>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</si>
  <si>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</si>
  <si>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</si>
  <si>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</si>
  <si>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</si>
  <si>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</si>
  <si>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</si>
  <si>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</si>
  <si>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</si>
  <si>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</si>
  <si>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</si>
  <si>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</si>
  <si>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</si>
  <si>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</si>
  <si>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</si>
  <si>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</si>
  <si>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</si>
  <si>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</si>
  <si>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[note 1] CI denotes confidence interval.</t>
  </si>
  <si>
    <t>Area</t>
  </si>
  <si>
    <t>Total population</t>
  </si>
  <si>
    <t>TB notification rate per 
100,000 population</t>
  </si>
  <si>
    <t>Lower 95% CI</t>
  </si>
  <si>
    <t>Upper 95% CI</t>
  </si>
  <si>
    <t>North West</t>
  </si>
  <si>
    <t>England</t>
  </si>
  <si>
    <t>[x] denotes that this data is not calculable.</t>
  </si>
  <si>
    <t>Required or observed TB notification rate</t>
  </si>
  <si>
    <t>TB notification rate 
per 100,000 population</t>
  </si>
  <si>
    <t>TB notification rate</t>
  </si>
  <si>
    <t>7.3</t>
  </si>
  <si>
    <t>8.6</t>
  </si>
  <si>
    <t>Required rate</t>
  </si>
  <si>
    <t>[x]</t>
  </si>
  <si>
    <t>7.5</t>
  </si>
  <si>
    <t>8.8</t>
  </si>
  <si>
    <t>6.7</t>
  </si>
  <si>
    <t>7.9</t>
  </si>
  <si>
    <t>5.8</t>
  </si>
  <si>
    <t>7.0</t>
  </si>
  <si>
    <t>6.5</t>
  </si>
  <si>
    <t>7.7</t>
  </si>
  <si>
    <t>5.6</t>
  </si>
  <si>
    <t>6.8</t>
  </si>
  <si>
    <t>6.0</t>
  </si>
  <si>
    <t>7.1</t>
  </si>
  <si>
    <t>7.2</t>
  </si>
  <si>
    <t>8.3</t>
  </si>
  <si>
    <t>9.2</t>
  </si>
  <si>
    <t>[note 2] In London reports, City of London and Hackney boroughs have been combined. In South West reports Cornwall and Isles of Scilly have been combined. This is due to data suppression regulations.</t>
  </si>
  <si>
    <t>Upper tier local authority</t>
  </si>
  <si>
    <t>Blackburn with Darwen</t>
  </si>
  <si>
    <t>Blackpool</t>
  </si>
  <si>
    <t>Bolton</t>
  </si>
  <si>
    <t>Bury</t>
  </si>
  <si>
    <t>Cheshire East</t>
  </si>
  <si>
    <t>Cheshire West and Chester</t>
  </si>
  <si>
    <t>Cumberland</t>
  </si>
  <si>
    <t>Halton</t>
  </si>
  <si>
    <t>Knowsley</t>
  </si>
  <si>
    <t>Lancashire</t>
  </si>
  <si>
    <t>Liverpool</t>
  </si>
  <si>
    <t>Manchester</t>
  </si>
  <si>
    <t>Oldham</t>
  </si>
  <si>
    <t>Rochdale</t>
  </si>
  <si>
    <t>Salford</t>
  </si>
  <si>
    <t>Sefton</t>
  </si>
  <si>
    <t>St. Helens</t>
  </si>
  <si>
    <t>Stockport</t>
  </si>
  <si>
    <t>Tameside</t>
  </si>
  <si>
    <t>Trafford</t>
  </si>
  <si>
    <t>Warrington</t>
  </si>
  <si>
    <t>Westmorland and Furness</t>
  </si>
  <si>
    <t>Wigan</t>
  </si>
  <si>
    <t>Wirral</t>
  </si>
  <si>
    <t>TB notification rate by upper tier local authority of residence</t>
  </si>
  <si>
    <t>[note 3] 0 cases have been excluded due to missing age and/or sex data</t>
  </si>
  <si>
    <t>Sex</t>
  </si>
  <si>
    <t>Age group (years)</t>
  </si>
  <si>
    <t>Female</t>
  </si>
  <si>
    <t>0 to 9</t>
  </si>
  <si>
    <t>Male</t>
  </si>
  <si>
    <t>10 to 19</t>
  </si>
  <si>
    <t>20 to 29</t>
  </si>
  <si>
    <t>30 to 39</t>
  </si>
  <si>
    <t>40 to 49</t>
  </si>
  <si>
    <t>50 to 59</t>
  </si>
  <si>
    <t>60 to 69</t>
  </si>
  <si>
    <t>70 to 79</t>
  </si>
  <si>
    <t>80 and over</t>
  </si>
  <si>
    <t>TB notification rate (per 100,000)</t>
  </si>
  <si>
    <t>1.7</t>
  </si>
  <si>
    <t>0.7</t>
  </si>
  <si>
    <t>3.4</t>
  </si>
  <si>
    <t>1.8</t>
  </si>
  <si>
    <t>0.8</t>
  </si>
  <si>
    <t>3.6</t>
  </si>
  <si>
    <t>3.9</t>
  </si>
  <si>
    <t>2.3</t>
  </si>
  <si>
    <t>6.2</t>
  </si>
  <si>
    <t>4.5</t>
  </si>
  <si>
    <t>9.4</t>
  </si>
  <si>
    <t>6.9</t>
  </si>
  <si>
    <t>12.6</t>
  </si>
  <si>
    <t>20.9</t>
  </si>
  <si>
    <t>17.1</t>
  </si>
  <si>
    <t>25.3</t>
  </si>
  <si>
    <t>5.5</t>
  </si>
  <si>
    <t>10.4</t>
  </si>
  <si>
    <t>16.7</t>
  </si>
  <si>
    <t>13.4</t>
  </si>
  <si>
    <t>20.7</t>
  </si>
  <si>
    <t>8.7</t>
  </si>
  <si>
    <t>11.8</t>
  </si>
  <si>
    <t>15.5</t>
  </si>
  <si>
    <t>12.1</t>
  </si>
  <si>
    <t>19.6</t>
  </si>
  <si>
    <t>4.8</t>
  </si>
  <si>
    <t>9.6</t>
  </si>
  <si>
    <t>9.0</t>
  </si>
  <si>
    <t>15.3</t>
  </si>
  <si>
    <t>7.4</t>
  </si>
  <si>
    <t>5.1</t>
  </si>
  <si>
    <t>4.3</t>
  </si>
  <si>
    <t>2.4</t>
  </si>
  <si>
    <t>6.3</t>
  </si>
  <si>
    <t>3.8</t>
  </si>
  <si>
    <t>9.7</t>
  </si>
  <si>
    <t>2.2</t>
  </si>
  <si>
    <t>3.0</t>
  </si>
  <si>
    <t>11.5</t>
  </si>
  <si>
    <t>Place of birth</t>
  </si>
  <si>
    <t>Non UK-born</t>
  </si>
  <si>
    <t>UK-born</t>
  </si>
  <si>
    <t>0 to 14</t>
  </si>
  <si>
    <t>Non-UK born</t>
  </si>
  <si>
    <t>UK born</t>
  </si>
  <si>
    <t>All places of birth</t>
  </si>
  <si>
    <t>15 to 44</t>
  </si>
  <si>
    <t>45 to 64</t>
  </si>
  <si>
    <t>65 and older</t>
  </si>
  <si>
    <t>Time since entry</t>
  </si>
  <si>
    <t>Total number of TB notifications in year</t>
  </si>
  <si>
    <t>Proportion of TB notifications</t>
  </si>
  <si>
    <t>Less than 2 years</t>
  </si>
  <si>
    <t>28.9</t>
  </si>
  <si>
    <t>2 to 5 years</t>
  </si>
  <si>
    <t>16.5</t>
  </si>
  <si>
    <t>6 to 10 years</t>
  </si>
  <si>
    <t>13.6</t>
  </si>
  <si>
    <t>11 or more years</t>
  </si>
  <si>
    <t>41.0</t>
  </si>
  <si>
    <t>34.3</t>
  </si>
  <si>
    <t>23.3</t>
  </si>
  <si>
    <t>12.7</t>
  </si>
  <si>
    <t>29.7</t>
  </si>
  <si>
    <t>34.6</t>
  </si>
  <si>
    <t>23.4</t>
  </si>
  <si>
    <t>24.4</t>
  </si>
  <si>
    <t>32.8</t>
  </si>
  <si>
    <t>10.5</t>
  </si>
  <si>
    <t>32.2</t>
  </si>
  <si>
    <t>29.1</t>
  </si>
  <si>
    <t>33.0</t>
  </si>
  <si>
    <t>27.4</t>
  </si>
  <si>
    <t>23.5</t>
  </si>
  <si>
    <t>34.8</t>
  </si>
  <si>
    <t>32.5</t>
  </si>
  <si>
    <t>26.0</t>
  </si>
  <si>
    <t>34.0</t>
  </si>
  <si>
    <t>13.0</t>
  </si>
  <si>
    <t>27.0</t>
  </si>
  <si>
    <t>25.7</t>
  </si>
  <si>
    <t>30.4</t>
  </si>
  <si>
    <t>19.3</t>
  </si>
  <si>
    <t>24.7</t>
  </si>
  <si>
    <t>20.1</t>
  </si>
  <si>
    <t>30.8</t>
  </si>
  <si>
    <t>18.0</t>
  </si>
  <si>
    <t>31.0</t>
  </si>
  <si>
    <t>32.6</t>
  </si>
  <si>
    <t>28.4</t>
  </si>
  <si>
    <t>22.6</t>
  </si>
  <si>
    <t>25.2</t>
  </si>
  <si>
    <t>21.4</t>
  </si>
  <si>
    <t>19.9</t>
  </si>
  <si>
    <t>23.8</t>
  </si>
  <si>
    <t>22.7</t>
  </si>
  <si>
    <t>33.6</t>
  </si>
  <si>
    <t>24.5</t>
  </si>
  <si>
    <t>21.0</t>
  </si>
  <si>
    <t>37.4</t>
  </si>
  <si>
    <t>18.5</t>
  </si>
  <si>
    <t>26.3</t>
  </si>
  <si>
    <t>15.8</t>
  </si>
  <si>
    <t>39.4</t>
  </si>
  <si>
    <t>21.9</t>
  </si>
  <si>
    <t>21.1</t>
  </si>
  <si>
    <t>17.8</t>
  </si>
  <si>
    <t>39.2</t>
  </si>
  <si>
    <t>27.3</t>
  </si>
  <si>
    <t>15.7</t>
  </si>
  <si>
    <t>15.4</t>
  </si>
  <si>
    <t>41.5</t>
  </si>
  <si>
    <t>44.4</t>
  </si>
  <si>
    <t>21.7</t>
  </si>
  <si>
    <t>23.6</t>
  </si>
  <si>
    <t>15.6</t>
  </si>
  <si>
    <t>39.1</t>
  </si>
  <si>
    <t>22.4</t>
  </si>
  <si>
    <t>23.2</t>
  </si>
  <si>
    <t>16.2</t>
  </si>
  <si>
    <t>38.2</t>
  </si>
  <si>
    <t>20.6</t>
  </si>
  <si>
    <t>50.2</t>
  </si>
  <si>
    <t>37.8</t>
  </si>
  <si>
    <t>27.6</t>
  </si>
  <si>
    <t>12.3</t>
  </si>
  <si>
    <t>26.1</t>
  </si>
  <si>
    <t>11.4</t>
  </si>
  <si>
    <t>33.2</t>
  </si>
  <si>
    <t>26.8</t>
  </si>
  <si>
    <t>9.8</t>
  </si>
  <si>
    <t>30.2</t>
  </si>
  <si>
    <t>Country of birth</t>
  </si>
  <si>
    <t>Eritrea</t>
  </si>
  <si>
    <t>India</t>
  </si>
  <si>
    <t>Nigeria</t>
  </si>
  <si>
    <t>Pakistan</t>
  </si>
  <si>
    <t>Sudan</t>
  </si>
  <si>
    <t>Ethnic group</t>
  </si>
  <si>
    <t>White</t>
  </si>
  <si>
    <t>Black-Caribbean</t>
  </si>
  <si>
    <t>Black-African</t>
  </si>
  <si>
    <t>Black-Other</t>
  </si>
  <si>
    <t>Indian</t>
  </si>
  <si>
    <t>Pakistani</t>
  </si>
  <si>
    <t>Bangladeshi</t>
  </si>
  <si>
    <t>Chinese</t>
  </si>
  <si>
    <t>Asian-Other</t>
  </si>
  <si>
    <t>Mixed/Other</t>
  </si>
  <si>
    <t>Black</t>
  </si>
  <si>
    <t>South Asian</t>
  </si>
  <si>
    <t>Number of TB notifications with pulmonary TB</t>
  </si>
  <si>
    <t>Total number of TB notifications</t>
  </si>
  <si>
    <t>Proportion of people notified with pulmonary TB</t>
  </si>
  <si>
    <t>Number of TB notifications offered an HIV test</t>
  </si>
  <si>
    <t>Proportion of people notified with TB offered an HIV test (%)</t>
  </si>
  <si>
    <t>Number of TB notifications aged 15 years or over with at least one social risk factor</t>
  </si>
  <si>
    <t>Total number of TB notifications aged 15 years or over</t>
  </si>
  <si>
    <t>Proportion of people with TB aged 15 years or over with at least one social risk factor (%)</t>
  </si>
  <si>
    <t>IMD 2025 deprivation decile</t>
  </si>
  <si>
    <t>TB notification rate per 100,000 population</t>
  </si>
  <si>
    <t>1</t>
  </si>
  <si>
    <t>2</t>
  </si>
  <si>
    <t>3</t>
  </si>
  <si>
    <t>4</t>
  </si>
  <si>
    <t>5</t>
  </si>
  <si>
    <t>6</t>
  </si>
  <si>
    <t>7</t>
  </si>
  <si>
    <t>8</t>
  </si>
  <si>
    <t>9</t>
  </si>
  <si>
    <t>10</t>
  </si>
  <si>
    <t>Number of TB notifications with pulmonary TB who were culture confirmed</t>
  </si>
  <si>
    <t>Total number of TB notifications with pulmonary TB</t>
  </si>
  <si>
    <t>Proportion of people notified with pulmonary TB who were culture confirmed (%)</t>
  </si>
  <si>
    <t>Number of people with culture confirmed TB with first line drug results</t>
  </si>
  <si>
    <t>Total number of people with culture confirmed TB</t>
  </si>
  <si>
    <t>Proportion of people with culture confirmed TB with first line drug results (%)</t>
  </si>
  <si>
    <t>Number of people with culture confirmed TB with initial resistance to any first line drug</t>
  </si>
  <si>
    <t>Total number of people culture confirmed TB</t>
  </si>
  <si>
    <t>Proportion of people notified with culture confirmed TB with initial resistance to any first line drug (%)</t>
  </si>
  <si>
    <t>Number of TB notifications in children aged under 18 years</t>
  </si>
  <si>
    <t>Total population of children aged under 18 years</t>
  </si>
  <si>
    <t>TB notification rate per 100,000 population in children aged under 18 years</t>
  </si>
  <si>
    <t>Number of people notified with pulmonary TB with a treatment delay over 2 months</t>
  </si>
  <si>
    <t>Total number of people notified with pulmonary TB</t>
  </si>
  <si>
    <t>Proportion of people notified with pulmonary TB with a treatment delay over 2 months (%)</t>
  </si>
  <si>
    <t>Number of people notified with extra-pulmonary TB with a treatment delay over 2 months</t>
  </si>
  <si>
    <t>Total number of people notified with extra-pulmonary TB</t>
  </si>
  <si>
    <t>Proportion of people notified with extra-pulmonary TB with a treatment delay over 2 months (%)</t>
  </si>
  <si>
    <t>Median</t>
  </si>
  <si>
    <t>Lower quartile</t>
  </si>
  <si>
    <t>Upper quartile</t>
  </si>
  <si>
    <t>Interquartile range</t>
  </si>
  <si>
    <t>Lower limit</t>
  </si>
  <si>
    <t>Upper limit</t>
  </si>
  <si>
    <t>Number of people with non-severe TB treated for non-MDR or non-RR TB with one or more social risk factors who completed treatment within 12 months</t>
  </si>
  <si>
    <t>Total number of people with non-severe TB treated for non-MDR or non-RR TB with one or more social risk factors</t>
  </si>
  <si>
    <t>Proportion of people with non-severe TB treated for non-MDR or non-RR TB with one or more social risk factors who completed treatment within 12 months (%)</t>
  </si>
  <si>
    <t>Number of people with non-severe TB treated for non-MDR or non-RR TB who completed treatment within 12 months</t>
  </si>
  <si>
    <t>Total number of people with non-severe TB treated for non-MDR or non-RR TB</t>
  </si>
  <si>
    <t>Proportion of people with non-severe TB treated for non-MDR or non-RR TB who completed treatment within 12 months compared with the target of 90% Region (%)</t>
  </si>
  <si>
    <t>Outcome</t>
  </si>
  <si>
    <t>Number of people evaluated with non-severe TB treated for non-MDR and non-RR TB who did not complete treatment at 12 months by outcome</t>
  </si>
  <si>
    <t>Total number of people evaluated with non-severe TB treated for non-MDR and non-RR TB</t>
  </si>
  <si>
    <t>Proportion of people evaluated with non-severe TB treated for non-MDR and non-RR TB who did not complete treatment at 12 months (%)</t>
  </si>
  <si>
    <t>Died</t>
  </si>
  <si>
    <t>Lost to follow-up</t>
  </si>
  <si>
    <t>2.9</t>
  </si>
  <si>
    <t>Still on treatment</t>
  </si>
  <si>
    <t>Treatment stopped</t>
  </si>
  <si>
    <t>0.9</t>
  </si>
  <si>
    <t>2.1</t>
  </si>
  <si>
    <t>0.4</t>
  </si>
  <si>
    <t>5.0</t>
  </si>
  <si>
    <t>5.2</t>
  </si>
  <si>
    <t>1.3</t>
  </si>
  <si>
    <t>4.0</t>
  </si>
  <si>
    <t>2.8</t>
  </si>
  <si>
    <t>1.4</t>
  </si>
  <si>
    <t>2.6</t>
  </si>
  <si>
    <t>1.9</t>
  </si>
  <si>
    <t>2.5</t>
  </si>
  <si>
    <t>0.5</t>
  </si>
  <si>
    <t>1.2</t>
  </si>
  <si>
    <t>4.4</t>
  </si>
  <si>
    <t>3.3</t>
  </si>
  <si>
    <t>0.0</t>
  </si>
  <si>
    <t>Number of people with non-severe TB treated for non-MDR or non-RR TB who died at their last recorded treatment outcome</t>
  </si>
  <si>
    <t>Proportion of people with non-severe TB treated for non-MDR or non-RR TB who died at their last recorded treatment outcome (%)</t>
  </si>
  <si>
    <t>Number of people notified with pulmonary TB with at least five contacts identified and screened for active and latent TB</t>
  </si>
  <si>
    <t>Proportion of people notified with pulmonary TB with at least five contacts identified and screened for active and latent TB by year (%)</t>
  </si>
  <si>
    <t>Category</t>
  </si>
  <si>
    <t>Total number of index individuals</t>
  </si>
  <si>
    <t>Number of contacts identified</t>
  </si>
  <si>
    <t>Number of contacts screened for latent TB</t>
  </si>
  <si>
    <t>Number of contacts with latent TB</t>
  </si>
  <si>
    <t>Number of contacts with latent TB who completed treatment</t>
  </si>
  <si>
    <t>Proportion of contacts with latent TB who completed treatment</t>
  </si>
  <si>
    <t>Adult index individuals</t>
  </si>
  <si>
    <t>Total number of TB notifications occuring for all countries of birth outside of the UK</t>
  </si>
  <si>
    <t>Lower tier local authority</t>
  </si>
  <si>
    <t>Burnley</t>
  </si>
  <si>
    <t>Chorley</t>
  </si>
  <si>
    <t>Fylde</t>
  </si>
  <si>
    <t>Hyndburn</t>
  </si>
  <si>
    <t>Lancaster</t>
  </si>
  <si>
    <t>Pendle</t>
  </si>
  <si>
    <t>Preston</t>
  </si>
  <si>
    <t>Ribble Valley</t>
  </si>
  <si>
    <t>Rossendale</t>
  </si>
  <si>
    <t>South Ribble</t>
  </si>
  <si>
    <t>West Lancashire</t>
  </si>
  <si>
    <t>Wyre</t>
  </si>
  <si>
    <t>NHS ICB</t>
  </si>
  <si>
    <t>NHS Cheshire and Merseyside Integrated Care Board</t>
  </si>
  <si>
    <t>NHS Greater Manchester Integrated Care Board</t>
  </si>
  <si>
    <t>NHS Lancashire and South Cumbria Integrated Care Board</t>
  </si>
  <si>
    <t>NHS North East and North Cumbria Integrated Care Board</t>
  </si>
  <si>
    <t>Table includes TB cases resident in the North West region only.</t>
  </si>
  <si>
    <t>[note 11]</t>
  </si>
  <si>
    <t>Supplementary Table 33. LTBI treatment completion in close contacts of adult or child and UK born or non-UK born index individuals with pulmonary TB, North West, 2024</t>
  </si>
  <si>
    <t>[note 12]</t>
  </si>
  <si>
    <t>[note 13]</t>
  </si>
  <si>
    <t>Ethnic group 'Black' includes cases with ethnic group recorded as 'Black-African', 'Black-Caribbean' and 'Black-Other'.</t>
  </si>
  <si>
    <t>Ethnic group 'Mixed/Other' includes cases with ethnic group recorded as 'Chinese', 'Mixed/Other' and 'Asian-Other'.</t>
  </si>
  <si>
    <t>[note 4] 'Black' includes cases with ethnic group recorded as 'Black-African', 'Black-Caribbean' and 'Black-Other'.</t>
  </si>
  <si>
    <t>[note 5] 'Mixed/Other' includes cases with ethnic group recorded as 'Chinese', 'Mixed/Other' and 'Asian-Other'.</t>
  </si>
  <si>
    <t>[note 6] Not all social risk factors were captured before 2021.</t>
  </si>
  <si>
    <t>[note 7] Delay to treatment is defined by when treatment was started from symptom onset.</t>
  </si>
  <si>
    <t>[note 8] Cases where delay to treatment was recorded as being greater than 730 days have been removed.</t>
  </si>
  <si>
    <t>[note 9] All people included in this table are people with pulmonary TB who did not have a postmortem diagnosis and it was known that they had started treatment.</t>
  </si>
  <si>
    <t>[note 10] Excludes individuals with CNS, spinal, cryptic and/or miliary TB among adults and TB meningitis, miliary or cryptic disseminated among children aged 0 to 14 years.</t>
  </si>
  <si>
    <t>[note 11] Death could be due to TB or any other cause.</t>
  </si>
  <si>
    <t>[note 12] Individuals with more than 65 contacts were excluded as indicative of a large outbreak investigation and therefore not representative of the routine contact tracing.</t>
  </si>
  <si>
    <t>[note 13] Table includes TB cases resident in the North West region only.</t>
  </si>
  <si>
    <t>Excludes individuals with CNS, spinal, cryptic and/or miliary TB among adults and TB meningitis, miliary or cryptic disseminated among children aged 0 to 14 years.</t>
  </si>
  <si>
    <t>This report from the UK Health Security Agency (UKHSA) presents people with tuberculosis (TB) disease notified to the National Tuberculosis Surveillance (NTBS) system. It aims to describe the epidemiology of TB in the North West of England up to the end of 2024.</t>
  </si>
  <si>
    <t>This table does not refer to a specific figure in the 'North West Tuberculosis in 2024' report and is an additional table</t>
  </si>
  <si>
    <t>This table refers to figure 28 in the 'North West Tuberculosis in 2024' report</t>
  </si>
  <si>
    <t>This table refers to figure 1 in the 'North West Tuberculosis in 2024' report</t>
  </si>
  <si>
    <t>This table refers to figure 2 in the 'North West Tuberculosis in 2024' report</t>
  </si>
  <si>
    <t>This table refers to figure 3 in the 'North West Tuberculosis in 2024' report</t>
  </si>
  <si>
    <t>This table refers to figure A1 in the 'North West Tuberculosis in 2024' report</t>
  </si>
  <si>
    <t>This table refers to figure 4 in the 'North West Tuberculosis in 2024' report</t>
  </si>
  <si>
    <t>This table refers to figure 5 in the 'North West Tuberculosis in 2024' report</t>
  </si>
  <si>
    <t>This table refers to figure 6 in the 'North West Tuberculosis in 2024' report</t>
  </si>
  <si>
    <t>This table refers to figure 7 in the 'North West Tuberculosis in 2024' report</t>
  </si>
  <si>
    <t>This table refers to figure 8 in the 'North West Tuberculosis in 2024' report</t>
  </si>
  <si>
    <t>This table refers to figure 10 in the 'North West Tuberculosis in 2024' report</t>
  </si>
  <si>
    <t>This table refers to figure 11 in the 'North West Tuberculosis in 2024' report</t>
  </si>
  <si>
    <t>This table refers to figure 12 in the 'North West Tuberculosis in 2024' report</t>
  </si>
  <si>
    <t>This table refers to figure 13 in the 'North West Tuberculosis in 2024' report</t>
  </si>
  <si>
    <t>This table refers to figure 14 in the 'North West Tuberculosis in 2024' report</t>
  </si>
  <si>
    <t>This table refers to figure 15 in the 'North West Tuberculosis in 2024' report</t>
  </si>
  <si>
    <t>This table refers to figure 16 in the 'North West Tuberculosis in 2024' report</t>
  </si>
  <si>
    <t>This table refers to figure 17 in the 'North West Tuberculosis in 2024' report</t>
  </si>
  <si>
    <t>This table refers to figure 18 in the 'North West Tuberculosis in 2024' report</t>
  </si>
  <si>
    <t>This table refers to figure 19 in the 'North West Tuberculosis in 2024' report</t>
  </si>
  <si>
    <t>This table refers to figure 20 in the 'North West Tuberculosis in 2024' report</t>
  </si>
  <si>
    <t>This table refers to figure 21 in the 'North West Tuberculosis in 2024' report</t>
  </si>
  <si>
    <t>This table refers to figure 22 in the 'North West Tuberculosis in 2024' report</t>
  </si>
  <si>
    <t>This table refers to figure 23 in the 'North West Tuberculosis in 2024' report</t>
  </si>
  <si>
    <t>This table refers to figure 24 in the 'North West Tuberculosis in 2024' report</t>
  </si>
  <si>
    <t>This table refers to figure 25 in the 'North West Tuberculosis in 2024' report</t>
  </si>
  <si>
    <t>This table refers to figure 26 in the 'North West Tuberculosis in 2024' report</t>
  </si>
  <si>
    <t>This table refers to figure 27 in the 'North West Tuberculosis in 2024' report</t>
  </si>
  <si>
    <t>23 March</t>
  </si>
  <si>
    <t>UK Health Security Agency</t>
  </si>
  <si>
    <t>Non-UK born index individuals</t>
  </si>
  <si>
    <t>UK born index individuals</t>
  </si>
  <si>
    <t>Child index individuals</t>
  </si>
  <si>
    <t>Number of TB notifications occurring within 5 years of entry to the UK for all countries of birth outside of the UK</t>
  </si>
  <si>
    <t>Proportion of TB notifications occurring within 5 years of entry to the UK for all countries of birth outside of the UK (%)</t>
  </si>
  <si>
    <t>Supplementary Table 37. TB cases by NHS integrated care board of residence, North West, 2001 to 2024</t>
  </si>
  <si>
    <t>Tuberculosis in the North West 2024 report: supplementary data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</si>
</sst>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2"/>
      <color rgb="FF000000"/>
      <name val="Arial"/>
    </font>
    <font>
      <b/>
      <sz val="14"/>
      <color rgb="FF000000"/>
      <name val="Arial"/>
      <family val="2"/>
    </font>
    <font>
      <b/>
      <sz val="12"/>
      <color rgb="FF000000"/>
      <name val="Arial"/>
      <family val="2"/>
    </font>
    <font>
      <u/>
      <sz val="12"/>
      <color theme="10"/>
      <name val="Arial"/>
      <family val="2"/>
    </font>
    <font>
      <b/>
      <sz val="12"/>
      <color rgb="FF000000"/>
      <name val="Arial"/>
      <family val="2"/>
    </font>
    <font>
      <sz val="12"/>
      <color rgb="FF000000"/>
      <name val="Arial"/>
      <family val="2"/>
    </font>
    <font>
      <b/>
      <sz val="16"/>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Alignment="0" applyProtection="0"/>
  </cellStyleXfs>
  <cellXfs count="28">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horizontal="left" wrapText="1"/>
    </xf>
    <xf numFmtId="0" fontId="0" fillId="0" borderId="0" xfId="0" applyAlignment="1">
      <alignment horizontal="right" wrapText="1"/>
    </xf>
    <xf numFmtId="0" fontId="2" fillId="0" borderId="0" xfId="0" applyFont="1" applyAlignment="1">
      <alignment horizontal="right" wrapText="1"/>
    </xf>
    <xf numFmtId="0" fontId="2" fillId="0" borderId="0" xfId="0" applyFont="1" applyAlignment="1">
      <alignment wrapText="1"/>
    </xf>
    <xf numFmtId="0" fontId="0" fillId="0" borderId="0" xfId="0" applyAlignment="1">
      <alignment horizontal="left"/>
    </xf>
    <xf numFmtId="0" fontId="2" fillId="0" borderId="0" xfId="0" applyFont="1" applyAlignment="1">
      <alignment horizontal="left"/>
    </xf>
    <xf numFmtId="3" fontId="0" fillId="0" borderId="0" xfId="0" applyNumberFormat="1"/>
    <xf numFmtId="164" fontId="0" fillId="0" borderId="0" xfId="0" applyNumberFormat="1"/>
    <xf numFmtId="0" fontId="4" fillId="0" borderId="0" xfId="0" applyFont="1" applyAlignment="1">
      <alignment horizontal="left"/>
    </xf>
    <xf numFmtId="0" fontId="4" fillId="0" borderId="0" xfId="0" applyFont="1" applyAlignment="1">
      <alignment horizontal="right" wrapText="1"/>
    </xf>
    <xf numFmtId="0" fontId="5" fillId="0" borderId="0" xfId="0" applyFont="1" applyAlignment="1">
      <alignment horizontal="left"/>
    </xf>
    <xf numFmtId="0" fontId="5" fillId="0" borderId="0" xfId="0" applyFont="1"/>
    <xf numFmtId="0" fontId="5" fillId="0" borderId="0" xfId="0" applyFont="1" applyAlignment="1">
      <alignment wrapText="1"/>
    </xf>
    <xf numFmtId="49" fontId="5" fillId="0" borderId="0" xfId="0" applyNumberFormat="1" applyFont="1" applyAlignment="1">
      <alignment wrapText="1"/>
    </xf>
    <xf numFmtId="0" fontId="6" fillId="0" borderId="0" xfId="1" applyAlignment="1">
      <alignment wrapText="1"/>
    </xf>
    <xf numFmtId="0" fontId="6" fillId="0" borderId="0" xfId="1"/>
    <xf numFmtId="0" fontId="6" fillId="0" borderId="0" xfId="1" applyAlignment="1">
      <alignment vertical="top"/>
    </xf>
    <xf numFmtId="0" fontId="0" fillId="0" borderId="0" xfId="0" applyAlignment="1">
      <alignment vertical="top"/>
    </xf>
    <xf numFmtId="0" fontId="0" fillId="0" borderId="0" xfId="0"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left" vertical="top" wrapText="1"/>
    </xf>
    <xf numFmtId="0" fontId="0" fillId="0" borderId="0" xfId="0" quotePrefix="1" applyAlignment="1">
      <alignment horizontal="left" vertical="top"/>
    </xf>
    <xf numFmtId="0" fontId="6" fillId="0" borderId="0" xfId="1" applyAlignment="1">
      <alignment horizontal="left"/>
    </xf>
    <xf numFmtId="3" fontId="2" fillId="0" borderId="0" xfId="0" applyNumberFormat="1" applyFont="1" applyAlignment="1">
      <alignment horizontal="right" wrapText="1"/>
    </xf>
    <xf numFmtId="3" fontId="0" fillId="0" borderId="0" xfId="0" applyNumberFormat="1" applyAlignment="1">
      <alignment horizontal="right" wrapText="1"/>
    </xf>
  </cellXfs>
  <cellStyles count="2">
    <cellStyle name="Heading 1" xfId="1" builtinId="16" customBuiltin="1"/>
    <cellStyle name="Normal" xfId="0" builtinId="0"/>
  </cellStyles>
  <dxfs count="13">
    <dxf>
      <numFmt numFmtId="164" formatCode="0.0"/>
    </dxf>
    <dxf>
      <alignment horizontal="right" vertical="bottom" textRotation="0" wrapText="1" indent="0" justifyLastLine="0" shrinkToFit="0" readingOrder="0"/>
    </dxf>
    <dxf>
      <alignment horizontal="right" vertical="bottom" textRotation="0" wrapText="1" indent="0" justifyLastLine="0" shrinkToFit="0" readingOrder="0"/>
    </dxf>
    <dxf>
      <numFmt numFmtId="3" formatCode="#,##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42" totalsRowShown="0" headerRowDxfId="12" dataDxfId="11">
  <tableColumns count="3">
    <tableColumn id="1" xr3:uid="{00000000-0010-0000-0000-000001000000}" name="Sheet name" dataDxfId="10"/>
    <tableColumn id="2" xr3:uid="{00000000-0010-0000-0000-000002000000}" name="Sheet title" dataDxfId="9"/>
    <tableColumn id="3" xr3:uid="{00000000-0010-0000-0000-000003000000}" name="Notes" dataDxfId="8"/>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6" totalsRowShown="0" headerRowDxfId="7" dataDxfId="6">
  <tableColumns count="2">
    <tableColumn id="1" xr3:uid="{00000000-0010-0000-0100-000001000000}" name="Note number" dataDxfId="5"/>
    <tableColumn id="2" xr3:uid="{00000000-0010-0000-0100-000002000000}" name="Note text" dataDxfId="4"/>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1" displayName="supplementary_table_1" ref="A3:B27" totalsRowShown="0">
  <tableColumns count="2">
    <tableColumn id="1" xr3:uid="{00000000-0010-0000-0200-000001000000}" name="Year"/>
    <tableColumn id="2" xr3:uid="{00000000-0010-0000-0200-000002000000}" name="Number of TB notifications"/>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2" displayName="supplementary_table_2" ref="A4:G52" totalsRowShown="0">
  <tableColumns count="7">
    <tableColumn id="1" xr3:uid="{00000000-0010-0000-0300-000001000000}" name="Area"/>
    <tableColumn id="2" xr3:uid="{00000000-0010-0000-0300-000002000000}" name="Year"/>
    <tableColumn id="3" xr3:uid="{00000000-0010-0000-0300-000003000000}" name="Number of TB notifications"/>
    <tableColumn id="4" xr3:uid="{00000000-0010-0000-0300-000004000000}" name="Total population"/>
    <tableColumn id="5" xr3:uid="{00000000-0010-0000-0300-000005000000}" name="TB notification rate per _x000a_100,000 population"/>
    <tableColumn id="6" xr3:uid="{00000000-0010-0000-0300-000006000000}" name="Lower 95% CI"/>
    <tableColumn id="7" xr3:uid="{00000000-0010-0000-0300-000007000000}" name="Upper 95% CI"/>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3" displayName="supplementary_table_3" ref="A5:G25" totalsRowShown="0">
  <tableColumns count="7">
    <tableColumn id="1" xr3:uid="{00000000-0010-0000-0400-000001000000}" name="Year"/>
    <tableColumn id="2" xr3:uid="{00000000-0010-0000-0400-000002000000}" name="Required or observed TB notification rate"/>
    <tableColumn id="3" xr3:uid="{00000000-0010-0000-0400-000003000000}" name="Number of TB notifications"/>
    <tableColumn id="4" xr3:uid="{00000000-0010-0000-0400-000004000000}" name="Total population" dataDxfId="3"/>
    <tableColumn id="5" xr3:uid="{00000000-0010-0000-0400-000005000000}" name="TB notification rate _x000a_per 100,000 population"/>
    <tableColumn id="6" xr3:uid="{00000000-0010-0000-0400-000006000000}" name="Lower 95% CI"/>
    <tableColumn id="7" xr3:uid="{00000000-0010-0000-0400-000007000000}" name="Upper 95% CI"/>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4" displayName="supplementary_table_4" ref="A4:Y28" totalsRowShown="0">
  <tableColumns count="25">
    <tableColumn id="1" xr3:uid="{00000000-0010-0000-0500-000001000000}" name="Upper tier local authority"/>
    <tableColumn id="2" xr3:uid="{00000000-0010-0000-0500-000002000000}" name="2001"/>
    <tableColumn id="3" xr3:uid="{00000000-0010-0000-0500-000003000000}" name="2002"/>
    <tableColumn id="4" xr3:uid="{00000000-0010-0000-0500-000004000000}" name="2003"/>
    <tableColumn id="5" xr3:uid="{00000000-0010-0000-0500-000005000000}" name="2004"/>
    <tableColumn id="6" xr3:uid="{00000000-0010-0000-0500-000006000000}" name="2005"/>
    <tableColumn id="7" xr3:uid="{00000000-0010-0000-0500-000007000000}" name="2006"/>
    <tableColumn id="8" xr3:uid="{00000000-0010-0000-0500-000008000000}" name="2007"/>
    <tableColumn id="9" xr3:uid="{00000000-0010-0000-0500-000009000000}" name="2008"/>
    <tableColumn id="10" xr3:uid="{00000000-0010-0000-0500-00000A000000}" name="2009"/>
    <tableColumn id="11" xr3:uid="{00000000-0010-0000-0500-00000B000000}" name="2010"/>
    <tableColumn id="12" xr3:uid="{00000000-0010-0000-0500-00000C000000}" name="2011"/>
    <tableColumn id="13" xr3:uid="{00000000-0010-0000-0500-00000D000000}" name="2012"/>
    <tableColumn id="14" xr3:uid="{00000000-0010-0000-0500-00000E000000}" name="2013"/>
    <tableColumn id="15" xr3:uid="{00000000-0010-0000-0500-00000F000000}" name="2014"/>
    <tableColumn id="16" xr3:uid="{00000000-0010-0000-0500-000010000000}" name="2015"/>
    <tableColumn id="17" xr3:uid="{00000000-0010-0000-0500-000011000000}" name="2016"/>
    <tableColumn id="18" xr3:uid="{00000000-0010-0000-0500-000012000000}" name="2017"/>
    <tableColumn id="19" xr3:uid="{00000000-0010-0000-0500-000013000000}" name="2018"/>
    <tableColumn id="20" xr3:uid="{00000000-0010-0000-0500-000014000000}" name="2019"/>
    <tableColumn id="21" xr3:uid="{00000000-0010-0000-0500-000015000000}" name="2020"/>
    <tableColumn id="22" xr3:uid="{00000000-0010-0000-0500-000016000000}" name="2021"/>
    <tableColumn id="23" xr3:uid="{00000000-0010-0000-0500-000017000000}" name="2022"/>
    <tableColumn id="24" xr3:uid="{00000000-0010-0000-0500-000018000000}" name="2023"/>
    <tableColumn id="25" xr3:uid="{00000000-0010-0000-0500-000019000000}" name="2024"/>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5" displayName="supplementary_table_5" ref="A4:D28" totalsRowShown="0">
  <tableColumns count="4">
    <tableColumn id="1" xr3:uid="{00000000-0010-0000-0600-000001000000}" name="Upper tier local authority"/>
    <tableColumn id="2" xr3:uid="{00000000-0010-0000-0600-000002000000}" name="Number of TB notifications"/>
    <tableColumn id="3" xr3:uid="{00000000-0010-0000-0600-000003000000}" name="Total population"/>
    <tableColumn id="4" xr3:uid="{00000000-0010-0000-0600-000004000000}" name="TB notification rate by upper tier local authority of residence"/>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6" displayName="supplementary_table_6" ref="A4:C22" totalsRowShown="0">
  <tableColumns count="3">
    <tableColumn id="1" xr3:uid="{00000000-0010-0000-0700-000001000000}" name="Sex"/>
    <tableColumn id="2" xr3:uid="{00000000-0010-0000-0700-000002000000}" name="Age group (years)"/>
    <tableColumn id="3" xr3:uid="{00000000-0010-0000-0700-000003000000}" name="Number of TB notification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7" displayName="supplementary_table_7" ref="A4:G22" totalsRowShown="0">
  <tableColumns count="7">
    <tableColumn id="1" xr3:uid="{00000000-0010-0000-0800-000001000000}" name="Sex"/>
    <tableColumn id="2" xr3:uid="{00000000-0010-0000-0800-000002000000}" name="Age group (years)"/>
    <tableColumn id="3" xr3:uid="{00000000-0010-0000-0800-000003000000}" name="Number of TB notifications"/>
    <tableColumn id="4" xr3:uid="{00000000-0010-0000-0800-000004000000}" name="Total population"/>
    <tableColumn id="5" xr3:uid="{00000000-0010-0000-0800-000005000000}" name="TB notification rate (per 100,000)"/>
    <tableColumn id="6" xr3:uid="{00000000-0010-0000-0800-000006000000}" name="Lower 95% CI"/>
    <tableColumn id="7" xr3:uid="{00000000-0010-0000-0800-000007000000}" name="Upper 95% CI"/>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8" displayName="supplementary_table_8" ref="A3:C51" totalsRowShown="0">
  <tableColumns count="3">
    <tableColumn id="1" xr3:uid="{00000000-0010-0000-0900-000001000000}" name="Year"/>
    <tableColumn id="2" xr3:uid="{00000000-0010-0000-0900-000002000000}" name="Place of birth"/>
    <tableColumn id="3" xr3:uid="{00000000-0010-0000-0900-000003000000}" name="Number of TB notifications"/>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9" displayName="supplementary_table_9" ref="A3:D291" totalsRowShown="0">
  <tableColumns count="4">
    <tableColumn id="1" xr3:uid="{00000000-0010-0000-0A00-000001000000}" name="Year"/>
    <tableColumn id="2" xr3:uid="{00000000-0010-0000-0A00-000002000000}" name="Age group (years)"/>
    <tableColumn id="3" xr3:uid="{00000000-0010-0000-0A00-000003000000}" name="Place of birth"/>
    <tableColumn id="4" xr3:uid="{00000000-0010-0000-0A00-000004000000}" name="Number of TB notifications"/>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0" displayName="supplementary_table_10" ref="A3:E99" totalsRowShown="0">
  <tableColumns count="5">
    <tableColumn id="1" xr3:uid="{00000000-0010-0000-0B00-000001000000}" name="Year"/>
    <tableColumn id="2" xr3:uid="{00000000-0010-0000-0B00-000002000000}" name="Time since entry"/>
    <tableColumn id="3" xr3:uid="{00000000-0010-0000-0B00-000003000000}" name="Number of TB notifications"/>
    <tableColumn id="4" xr3:uid="{00000000-0010-0000-0B00-000004000000}" name="Total number of TB notifications in year"/>
    <tableColumn id="5" xr3:uid="{00000000-0010-0000-0B00-000005000000}" name="Proportion of TB notifications"/>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supplementary_table_11" displayName="supplementary_table_11" ref="A3:C58" totalsRowShown="0">
  <tableColumns count="3">
    <tableColumn id="1" xr3:uid="{00000000-0010-0000-0C00-000001000000}" name="Year"/>
    <tableColumn id="2" xr3:uid="{00000000-0010-0000-0C00-000002000000}" name="Country of birth"/>
    <tableColumn id="3" xr3:uid="{00000000-0010-0000-0C00-000003000000}" name="Number of TB notifications"/>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supplementary_table_12" displayName="supplementary_table_12" ref="A3:C23" totalsRowShown="0">
  <tableColumns count="3">
    <tableColumn id="1" xr3:uid="{00000000-0010-0000-0D00-000001000000}" name="Ethnic group"/>
    <tableColumn id="2" xr3:uid="{00000000-0010-0000-0D00-000002000000}" name="Place of birth"/>
    <tableColumn id="3" xr3:uid="{00000000-0010-0000-0D00-000003000000}" name="Number of TB notifications"/>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3" displayName="supplementary_table_13" ref="A5:D293" totalsRowShown="0">
  <tableColumns count="4">
    <tableColumn id="1" xr3:uid="{00000000-0010-0000-0E00-000001000000}" name="Year"/>
    <tableColumn id="2" xr3:uid="{00000000-0010-0000-0E00-000002000000}" name="Place of birth"/>
    <tableColumn id="3" xr3:uid="{00000000-0010-0000-0E00-000003000000}" name="Ethnic group"/>
    <tableColumn id="4" xr3:uid="{00000000-0010-0000-0E00-000004000000}" name="Number of TB notifications"/>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4" displayName="supplementary_table_14" ref="A4:F15" totalsRowShown="0">
  <tableColumns count="6">
    <tableColumn id="1" xr3:uid="{00000000-0010-0000-0F00-000001000000}" name="Year"/>
    <tableColumn id="2" xr3:uid="{00000000-0010-0000-0F00-000002000000}" name="Number of TB notifications with pulmonary TB"/>
    <tableColumn id="3" xr3:uid="{00000000-0010-0000-0F00-000003000000}" name="Total number of TB notifications"/>
    <tableColumn id="4" xr3:uid="{00000000-0010-0000-0F00-000004000000}" name="Proportion of people notified with pulmonary TB"/>
    <tableColumn id="5" xr3:uid="{00000000-0010-0000-0F00-000005000000}" name="Lower 95% CI"/>
    <tableColumn id="6" xr3:uid="{00000000-0010-0000-0F00-000006000000}" name="Upper 95% CI"/>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5" displayName="supplementary_table_15" ref="A4:F10" totalsRowShown="0">
  <tableColumns count="6">
    <tableColumn id="1" xr3:uid="{00000000-0010-0000-1000-000001000000}" name="Year"/>
    <tableColumn id="2" xr3:uid="{00000000-0010-0000-1000-000002000000}" name="Number of TB notifications offered an HIV test"/>
    <tableColumn id="3" xr3:uid="{00000000-0010-0000-1000-000003000000}" name="Total number of TB notifications"/>
    <tableColumn id="4" xr3:uid="{00000000-0010-0000-1000-000004000000}" name="Proportion of people notified with TB offered an HIV test (%)"/>
    <tableColumn id="5" xr3:uid="{00000000-0010-0000-1000-000005000000}" name="Lower 95% CI"/>
    <tableColumn id="6" xr3:uid="{00000000-0010-0000-1000-000006000000}" name="Upper 95% CI"/>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supplementary_table_16" displayName="supplementary_table_16" ref="A5:F11" totalsRowShown="0">
  <tableColumns count="6">
    <tableColumn id="1" xr3:uid="{00000000-0010-0000-1100-000001000000}" name="Year"/>
    <tableColumn id="2" xr3:uid="{00000000-0010-0000-1100-000002000000}" name="Number of TB notifications aged 15 years or over with at least one social risk factor"/>
    <tableColumn id="3" xr3:uid="{00000000-0010-0000-1100-000003000000}" name="Total number of TB notifications aged 15 years or over"/>
    <tableColumn id="4" xr3:uid="{00000000-0010-0000-1100-000004000000}" name="Proportion of people with TB aged 15 years or over with at least one social risk factor (%)"/>
    <tableColumn id="5" xr3:uid="{00000000-0010-0000-1100-000005000000}" name="Lower 95% CI"/>
    <tableColumn id="6" xr3:uid="{00000000-0010-0000-1100-000006000000}" name="Upper 95% CI"/>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7" displayName="supplementary_table_17" ref="A4:F14" totalsRowShown="0">
  <tableColumns count="6">
    <tableColumn id="1" xr3:uid="{00000000-0010-0000-1200-000001000000}" name="IMD 2025 deprivation decile"/>
    <tableColumn id="2" xr3:uid="{00000000-0010-0000-1200-000002000000}" name="Number of TB notifications"/>
    <tableColumn id="3" xr3:uid="{00000000-0010-0000-1200-000003000000}" name="Total population"/>
    <tableColumn id="4" xr3:uid="{00000000-0010-0000-1200-000004000000}" name="TB notification rate per 100,000 population"/>
    <tableColumn id="5" xr3:uid="{00000000-0010-0000-1200-000005000000}" name="Lower 95% CI"/>
    <tableColumn id="6" xr3:uid="{00000000-0010-0000-1200-000006000000}" name="Upper 95% CI"/>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supplementary_table_18" displayName="supplementary_table_18" ref="A4:F11" totalsRowShown="0">
  <tableColumns count="6">
    <tableColumn id="1" xr3:uid="{00000000-0010-0000-1300-000001000000}" name="Year"/>
    <tableColumn id="2" xr3:uid="{00000000-0010-0000-1300-000002000000}" name="Number of TB notifications with pulmonary TB who were culture confirmed"/>
    <tableColumn id="3" xr3:uid="{00000000-0010-0000-1300-000003000000}" name="Total number of TB notifications with pulmonary TB"/>
    <tableColumn id="4" xr3:uid="{00000000-0010-0000-1300-000004000000}" name="Proportion of people notified with pulmonary TB who were culture confirmed (%)"/>
    <tableColumn id="5" xr3:uid="{00000000-0010-0000-1300-000005000000}" name="Lower 95% CI"/>
    <tableColumn id="6" xr3:uid="{00000000-0010-0000-1300-000006000000}" name="Upper 95% CI"/>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supplementary_table_19" displayName="supplementary_table_19" ref="A4:F11" totalsRowShown="0">
  <tableColumns count="6">
    <tableColumn id="1" xr3:uid="{00000000-0010-0000-1400-000001000000}" name="Year"/>
    <tableColumn id="2" xr3:uid="{00000000-0010-0000-1400-000002000000}" name="Number of people with culture confirmed TB with first line drug results"/>
    <tableColumn id="3" xr3:uid="{00000000-0010-0000-1400-000003000000}" name="Total number of people with culture confirmed TB"/>
    <tableColumn id="4" xr3:uid="{00000000-0010-0000-1400-000004000000}" name="Proportion of people with culture confirmed TB with first line drug results (%)"/>
    <tableColumn id="5" xr3:uid="{00000000-0010-0000-1400-000005000000}" name="Lower 95% CI"/>
    <tableColumn id="6" xr3:uid="{00000000-0010-0000-1400-000006000000}" name="Upper 95% CI"/>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20" displayName="supplementary_table_20" ref="A4:F11" totalsRowShown="0">
  <tableColumns count="6">
    <tableColumn id="1" xr3:uid="{00000000-0010-0000-1500-000001000000}" name="Year"/>
    <tableColumn id="2" xr3:uid="{00000000-0010-0000-1500-000002000000}" name="Number of people with culture confirmed TB with initial resistance to any first line drug"/>
    <tableColumn id="3" xr3:uid="{00000000-0010-0000-1500-000003000000}" name="Total number of people culture confirmed TB"/>
    <tableColumn id="4" xr3:uid="{00000000-0010-0000-1500-000004000000}" name="Proportion of people notified with culture confirmed TB with initial resistance to any first line drug (%)"/>
    <tableColumn id="5" xr3:uid="{00000000-0010-0000-1500-000005000000}" name="Lower 95% CI"/>
    <tableColumn id="6" xr3:uid="{00000000-0010-0000-1500-000006000000}" name="Upper 95% CI"/>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1" displayName="supplementary_table_21" ref="A3:B27" totalsRowShown="0">
  <tableColumns count="2">
    <tableColumn id="1" xr3:uid="{00000000-0010-0000-1600-000001000000}" name="Year"/>
    <tableColumn id="2" xr3:uid="{00000000-0010-0000-1600-000002000000}" name="Number of TB notifications in children aged under 18 years"/>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supplementary_table_22" displayName="supplementary_table_22" ref="A4:F28" totalsRowShown="0">
  <tableColumns count="6">
    <tableColumn id="1" xr3:uid="{00000000-0010-0000-1700-000001000000}" name="Year"/>
    <tableColumn id="2" xr3:uid="{00000000-0010-0000-1700-000002000000}" name="Number of TB notifications in children aged under 18 years"/>
    <tableColumn id="3" xr3:uid="{00000000-0010-0000-1700-000003000000}" name="Total population of children aged under 18 years"/>
    <tableColumn id="4" xr3:uid="{00000000-0010-0000-1700-000004000000}" name="TB notification rate per 100,000 population in children aged under 18 years"/>
    <tableColumn id="5" xr3:uid="{00000000-0010-0000-1700-000005000000}" name="Lower 95% CI"/>
    <tableColumn id="6" xr3:uid="{00000000-0010-0000-1700-000006000000}" name="Upper 95% CI"/>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supplementary_table_23" displayName="supplementary_table_23" ref="A3:C27" totalsRowShown="0">
  <tableColumns count="3">
    <tableColumn id="1" xr3:uid="{00000000-0010-0000-1800-000001000000}" name="Year"/>
    <tableColumn id="2" xr3:uid="{00000000-0010-0000-1800-000002000000}" name="Place of birth"/>
    <tableColumn id="3" xr3:uid="{00000000-0010-0000-1800-000003000000}" name="Number of TB notifications in children aged under 18 year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supplementary_table_24" displayName="supplementary_table_24" ref="A3:C27" totalsRowShown="0">
  <tableColumns count="3">
    <tableColumn id="1" xr3:uid="{00000000-0010-0000-1900-000001000000}" name="Year"/>
    <tableColumn id="2" xr3:uid="{00000000-0010-0000-1900-000002000000}" name="Place of birth"/>
    <tableColumn id="3" xr3:uid="{00000000-0010-0000-1900-000003000000}" name="Number of TB notifications in children aged under 18 years"/>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supplementary_table_25" displayName="supplementary_table_25" ref="A6:F12" totalsRowShown="0">
  <tableColumns count="6">
    <tableColumn id="1" xr3:uid="{00000000-0010-0000-1A00-000001000000}" name="Year"/>
    <tableColumn id="2" xr3:uid="{00000000-0010-0000-1A00-000002000000}" name="Number of people notified with pulmonary TB with a treatment delay over 2 months"/>
    <tableColumn id="3" xr3:uid="{00000000-0010-0000-1A00-000003000000}" name="Total number of people notified with pulmonary TB"/>
    <tableColumn id="4" xr3:uid="{00000000-0010-0000-1A00-000004000000}" name="Proportion of people notified with pulmonary TB with a treatment delay over 2 months (%)"/>
    <tableColumn id="5" xr3:uid="{00000000-0010-0000-1A00-000005000000}" name="Lower 95% CI"/>
    <tableColumn id="6" xr3:uid="{00000000-0010-0000-1A00-000006000000}" name="Upper 95% CI"/>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supplementary_table_26" displayName="supplementary_table_26" ref="A6:F12" totalsRowShown="0">
  <tableColumns count="6">
    <tableColumn id="1" xr3:uid="{00000000-0010-0000-1B00-000001000000}" name="Year"/>
    <tableColumn id="2" xr3:uid="{00000000-0010-0000-1B00-000002000000}" name="Number of people notified with extra-pulmonary TB with a treatment delay over 2 months"/>
    <tableColumn id="3" xr3:uid="{00000000-0010-0000-1B00-000003000000}" name="Total number of people notified with extra-pulmonary TB"/>
    <tableColumn id="4" xr3:uid="{00000000-0010-0000-1B00-000004000000}" name="Proportion of people notified with extra-pulmonary TB with a treatment delay over 2 months (%)"/>
    <tableColumn id="5" xr3:uid="{00000000-0010-0000-1B00-000005000000}" name="Lower 95% CI"/>
    <tableColumn id="6" xr3:uid="{00000000-0010-0000-1B00-000006000000}" name="Upper 95% CI"/>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supplementary_table_27" displayName="supplementary_table_27" ref="A5:G11" totalsRowShown="0">
  <tableColumns count="7">
    <tableColumn id="1" xr3:uid="{00000000-0010-0000-1C00-000001000000}" name="Year"/>
    <tableColumn id="2" xr3:uid="{00000000-0010-0000-1C00-000002000000}" name="Median"/>
    <tableColumn id="3" xr3:uid="{00000000-0010-0000-1C00-000003000000}" name="Lower quartile"/>
    <tableColumn id="4" xr3:uid="{00000000-0010-0000-1C00-000004000000}" name="Upper quartile"/>
    <tableColumn id="5" xr3:uid="{00000000-0010-0000-1C00-000005000000}" name="Interquartile range"/>
    <tableColumn id="6" xr3:uid="{00000000-0010-0000-1C00-000006000000}" name="Lower limit"/>
    <tableColumn id="7" xr3:uid="{00000000-0010-0000-1C00-000007000000}" name="Upper limit"/>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supplementary_table_28" displayName="supplementary_table_28" ref="A6:F11" totalsRowShown="0">
  <tableColumns count="6">
    <tableColumn id="1" xr3:uid="{00000000-0010-0000-1D00-000001000000}" name="Year"/>
    <tableColumn id="2" xr3:uid="{00000000-0010-0000-1D00-000002000000}" name="Number of people with non-severe TB treated for non-MDR or non-RR TB with one or more social risk factors who completed treatment within 12 months"/>
    <tableColumn id="3" xr3:uid="{00000000-0010-0000-1D00-000003000000}" name="Total number of people with non-severe TB treated for non-MDR or non-RR TB with one or more social risk factors"/>
    <tableColumn id="4" xr3:uid="{00000000-0010-0000-1D00-000004000000}" name="Proportion of people with non-severe TB treated for non-MDR or non-RR TB with one or more social risk factors who completed treatment within 12 months (%)"/>
    <tableColumn id="5" xr3:uid="{00000000-0010-0000-1D00-000005000000}" name="Lower 95% CI"/>
    <tableColumn id="6" xr3:uid="{00000000-0010-0000-1D00-000006000000}" name="Upper 95% CI"/>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supplementary_table_29" displayName="supplementary_table_29" ref="A5:F10" totalsRowShown="0">
  <tableColumns count="6">
    <tableColumn id="1" xr3:uid="{00000000-0010-0000-1E00-000001000000}" name="Year"/>
    <tableColumn id="2" xr3:uid="{00000000-0010-0000-1E00-000002000000}" name="Number of people with non-severe TB treated for non-MDR or non-RR TB who completed treatment within 12 months" dataDxfId="2"/>
    <tableColumn id="3" xr3:uid="{00000000-0010-0000-1E00-000003000000}" name="Total number of people with non-severe TB treated for non-MDR or non-RR TB" dataDxfId="1"/>
    <tableColumn id="4" xr3:uid="{00000000-0010-0000-1E00-000004000000}" name="Proportion of people with non-severe TB treated for non-MDR or non-RR TB who completed treatment within 12 months compared with the target of 90% Region (%)" dataDxfId="0"/>
    <tableColumn id="5" xr3:uid="{00000000-0010-0000-1E00-000005000000}" name="Lower 95% CI"/>
    <tableColumn id="6" xr3:uid="{00000000-0010-0000-1E00-000006000000}" name="Upper 95% CI"/>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supplementary_table_30" displayName="supplementary_table_30" ref="A4:E44" totalsRowShown="0">
  <tableColumns count="5">
    <tableColumn id="1" xr3:uid="{00000000-0010-0000-1F00-000001000000}" name="Year"/>
    <tableColumn id="2" xr3:uid="{00000000-0010-0000-1F00-000002000000}" name="Outcome"/>
    <tableColumn id="3" xr3:uid="{00000000-0010-0000-1F00-000003000000}" name="Number of people evaluated with non-severe TB treated for non-MDR and non-RR TB who did not complete treatment at 12 months by outcome"/>
    <tableColumn id="4" xr3:uid="{00000000-0010-0000-1F00-000004000000}" name="Total number of people evaluated with non-severe TB treated for non-MDR and non-RR TB"/>
    <tableColumn id="5" xr3:uid="{00000000-0010-0000-1F00-000005000000}" name="Proportion of people evaluated with non-severe TB treated for non-MDR and non-RR TB who did not complete treatment at 12 months (%)"/>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supplementary_table_31" displayName="supplementary_table_31" ref="A6:F12" totalsRowShown="0">
  <tableColumns count="6">
    <tableColumn id="1" xr3:uid="{00000000-0010-0000-2000-000001000000}" name="Year"/>
    <tableColumn id="2" xr3:uid="{00000000-0010-0000-2000-000002000000}" name="Number of people with non-severe TB treated for non-MDR or non-RR TB who died at their last recorded treatment outcome"/>
    <tableColumn id="3" xr3:uid="{00000000-0010-0000-2000-000003000000}" name="Total number of people with non-severe TB treated for non-MDR or non-RR TB"/>
    <tableColumn id="4" xr3:uid="{00000000-0010-0000-2000-000004000000}" name="Proportion of people with non-severe TB treated for non-MDR or non-RR TB who died at their last recorded treatment outcome (%)"/>
    <tableColumn id="5" xr3:uid="{00000000-0010-0000-2000-000005000000}" name="Lower 95% CI"/>
    <tableColumn id="6" xr3:uid="{00000000-0010-0000-2000-000006000000}" name="Upper 95% CI"/>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supplementary_table_32" displayName="supplementary_table_32" ref="A5:F11" totalsRowShown="0">
  <tableColumns count="6">
    <tableColumn id="1" xr3:uid="{00000000-0010-0000-2100-000001000000}" name="Year"/>
    <tableColumn id="2" xr3:uid="{00000000-0010-0000-2100-000002000000}" name="Number of people notified with pulmonary TB with at least five contacts identified and screened for active and latent TB"/>
    <tableColumn id="3" xr3:uid="{00000000-0010-0000-2100-000003000000}" name="Total number of people notified with pulmonary TB"/>
    <tableColumn id="4" xr3:uid="{00000000-0010-0000-2100-000004000000}" name="Proportion of people notified with pulmonary TB with at least five contacts identified and screened for active and latent TB by year (%)"/>
    <tableColumn id="5" xr3:uid="{00000000-0010-0000-2100-000005000000}" name="Lower 95% CI"/>
    <tableColumn id="6" xr3:uid="{00000000-0010-0000-2100-000006000000}" name="Upper 95% CI"/>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supplementary_table_33" displayName="supplementary_table_33" ref="A4:G8" totalsRowShown="0">
  <tableColumns count="7">
    <tableColumn id="1" xr3:uid="{00000000-0010-0000-2200-000001000000}" name="Category"/>
    <tableColumn id="2" xr3:uid="{00000000-0010-0000-2200-000002000000}" name="Total number of index individuals"/>
    <tableColumn id="3" xr3:uid="{00000000-0010-0000-2200-000003000000}" name="Number of contacts identified"/>
    <tableColumn id="4" xr3:uid="{00000000-0010-0000-2200-000004000000}" name="Number of contacts screened for latent TB"/>
    <tableColumn id="5" xr3:uid="{00000000-0010-0000-2200-000005000000}" name="Number of contacts with latent TB"/>
    <tableColumn id="6" xr3:uid="{00000000-0010-0000-2200-000006000000}" name="Number of contacts with latent TB who completed treatment"/>
    <tableColumn id="7" xr3:uid="{00000000-0010-0000-2200-000007000000}" name="Proportion of contacts with latent TB who completed treatment"/>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425B4CD-E191-4A8E-A608-ECA51E8A9841}" name="supplementary_table_34" displayName="supplementary_table_34" ref="A4:F11" totalsRowShown="0">
  <tableColumns count="6">
    <tableColumn id="1" xr3:uid="{86883220-AC5F-4132-9037-EE8599186709}" name="Year"/>
    <tableColumn id="2" xr3:uid="{E75F6660-B144-4D02-9F35-3C1D6FEBC4CE}" name="Number of TB notifications occurring within 5 years of entry to the UK for all countries of birth outside of the UK"/>
    <tableColumn id="3" xr3:uid="{D9622149-39D7-4772-B827-0F5EFEA8BED7}" name="Total number of TB notifications occuring for all countries of birth outside of the UK"/>
    <tableColumn id="4" xr3:uid="{ED32A89C-24C9-4953-9472-67B5C525F29F}" name="Proportion of TB notifications occurring within 5 years of entry to the UK for all countries of birth outside of the UK (%)"/>
    <tableColumn id="5" xr3:uid="{AB5D9238-2D80-4F92-8063-1AD2C1B4F4BF}" name="Lower 95% CI"/>
    <tableColumn id="6" xr3:uid="{34731CB7-396E-426A-BEFA-E0B12CC845A3}" name="Upper 95% CI"/>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supplementary_table_35" displayName="supplementary_table_35" ref="A3:Y38" totalsRowShown="0">
  <tableColumns count="25">
    <tableColumn id="1" xr3:uid="{00000000-0010-0000-2400-000001000000}" name="Lower tier local authority"/>
    <tableColumn id="2" xr3:uid="{00000000-0010-0000-2400-000002000000}" name="2001"/>
    <tableColumn id="3" xr3:uid="{00000000-0010-0000-2400-000003000000}" name="2002"/>
    <tableColumn id="4" xr3:uid="{00000000-0010-0000-2400-000004000000}" name="2003"/>
    <tableColumn id="5" xr3:uid="{00000000-0010-0000-2400-000005000000}" name="2004"/>
    <tableColumn id="6" xr3:uid="{00000000-0010-0000-2400-000006000000}" name="2005"/>
    <tableColumn id="7" xr3:uid="{00000000-0010-0000-2400-000007000000}" name="2006"/>
    <tableColumn id="8" xr3:uid="{00000000-0010-0000-2400-000008000000}" name="2007"/>
    <tableColumn id="9" xr3:uid="{00000000-0010-0000-2400-000009000000}" name="2008"/>
    <tableColumn id="10" xr3:uid="{00000000-0010-0000-2400-00000A000000}" name="2009"/>
    <tableColumn id="11" xr3:uid="{00000000-0010-0000-2400-00000B000000}" name="2010"/>
    <tableColumn id="12" xr3:uid="{00000000-0010-0000-2400-00000C000000}" name="2011"/>
    <tableColumn id="13" xr3:uid="{00000000-0010-0000-2400-00000D000000}" name="2012"/>
    <tableColumn id="14" xr3:uid="{00000000-0010-0000-2400-00000E000000}" name="2013"/>
    <tableColumn id="15" xr3:uid="{00000000-0010-0000-2400-00000F000000}" name="2014"/>
    <tableColumn id="16" xr3:uid="{00000000-0010-0000-2400-000010000000}" name="2015"/>
    <tableColumn id="17" xr3:uid="{00000000-0010-0000-2400-000011000000}" name="2016"/>
    <tableColumn id="18" xr3:uid="{00000000-0010-0000-2400-000012000000}" name="2017"/>
    <tableColumn id="19" xr3:uid="{00000000-0010-0000-2400-000013000000}" name="2018"/>
    <tableColumn id="20" xr3:uid="{00000000-0010-0000-2400-000014000000}" name="2019"/>
    <tableColumn id="21" xr3:uid="{00000000-0010-0000-2400-000015000000}" name="2020"/>
    <tableColumn id="22" xr3:uid="{00000000-0010-0000-2400-000016000000}" name="2021"/>
    <tableColumn id="23" xr3:uid="{00000000-0010-0000-2400-000017000000}" name="2022"/>
    <tableColumn id="24" xr3:uid="{00000000-0010-0000-2400-000018000000}" name="2023"/>
    <tableColumn id="25" xr3:uid="{00000000-0010-0000-2400-000019000000}" name="2024"/>
  </tableColumns>
  <tableStyleInfo name="none"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supplementary_table_36" displayName="supplementary_table_36" ref="A3:Y38" totalsRowShown="0">
  <tableColumns count="25">
    <tableColumn id="1" xr3:uid="{00000000-0010-0000-2500-000001000000}" name="Lower tier local authority"/>
    <tableColumn id="2" xr3:uid="{00000000-0010-0000-2500-000002000000}" name="2001"/>
    <tableColumn id="3" xr3:uid="{00000000-0010-0000-2500-000003000000}" name="2002"/>
    <tableColumn id="4" xr3:uid="{00000000-0010-0000-2500-000004000000}" name="2003"/>
    <tableColumn id="5" xr3:uid="{00000000-0010-0000-2500-000005000000}" name="2004"/>
    <tableColumn id="6" xr3:uid="{00000000-0010-0000-2500-000006000000}" name="2005"/>
    <tableColumn id="7" xr3:uid="{00000000-0010-0000-2500-000007000000}" name="2006"/>
    <tableColumn id="8" xr3:uid="{00000000-0010-0000-2500-000008000000}" name="2007"/>
    <tableColumn id="9" xr3:uid="{00000000-0010-0000-2500-000009000000}" name="2008"/>
    <tableColumn id="10" xr3:uid="{00000000-0010-0000-2500-00000A000000}" name="2009"/>
    <tableColumn id="11" xr3:uid="{00000000-0010-0000-2500-00000B000000}" name="2010"/>
    <tableColumn id="12" xr3:uid="{00000000-0010-0000-2500-00000C000000}" name="2011"/>
    <tableColumn id="13" xr3:uid="{00000000-0010-0000-2500-00000D000000}" name="2012"/>
    <tableColumn id="14" xr3:uid="{00000000-0010-0000-2500-00000E000000}" name="2013"/>
    <tableColumn id="15" xr3:uid="{00000000-0010-0000-2500-00000F000000}" name="2014"/>
    <tableColumn id="16" xr3:uid="{00000000-0010-0000-2500-000010000000}" name="2015"/>
    <tableColumn id="17" xr3:uid="{00000000-0010-0000-2500-000011000000}" name="2016"/>
    <tableColumn id="18" xr3:uid="{00000000-0010-0000-2500-000012000000}" name="2017"/>
    <tableColumn id="19" xr3:uid="{00000000-0010-0000-2500-000013000000}" name="2018"/>
    <tableColumn id="20" xr3:uid="{00000000-0010-0000-2500-000014000000}" name="2019"/>
    <tableColumn id="21" xr3:uid="{00000000-0010-0000-2500-000015000000}" name="2020"/>
    <tableColumn id="22" xr3:uid="{00000000-0010-0000-2500-000016000000}" name="2021"/>
    <tableColumn id="23" xr3:uid="{00000000-0010-0000-2500-000017000000}" name="2022"/>
    <tableColumn id="24" xr3:uid="{00000000-0010-0000-2500-000018000000}" name="2023"/>
    <tableColumn id="25" xr3:uid="{00000000-0010-0000-2500-000019000000}" name="2024"/>
  </tableColumns>
  <tableStyleInfo name="none"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0B0E7B-F6A9-4794-92CC-C98D2027E4DE}" name="supplementary_table_37" displayName="supplementary_table_37" ref="A4:Y8" totalsRowShown="0">
  <tableColumns count="25">
    <tableColumn id="1" xr3:uid="{8BAB0A87-6A59-49E9-A38B-54E1A2CB17CA}" name="NHS ICB"/>
    <tableColumn id="2" xr3:uid="{D0F2BFBB-BF89-4A40-A660-E5BACC675648}" name="2001"/>
    <tableColumn id="3" xr3:uid="{D77DB86C-67F0-40FF-BE18-F5FD8C02D082}" name="2002"/>
    <tableColumn id="4" xr3:uid="{49AB76EB-97E3-4BF4-9862-6B99DEB2D47E}" name="2003"/>
    <tableColumn id="5" xr3:uid="{DA64BEB9-F56C-4EBA-9B80-C325BDED67F9}" name="2004"/>
    <tableColumn id="6" xr3:uid="{31B3A699-DBB0-4AD8-8920-96B576B75BFD}" name="2005"/>
    <tableColumn id="7" xr3:uid="{8D54EBAF-F384-4F6F-8CF5-F5D89840B920}" name="2006"/>
    <tableColumn id="8" xr3:uid="{0018EF4E-58E0-4512-B559-F1CC1AB8263A}" name="2007"/>
    <tableColumn id="9" xr3:uid="{E38C1961-40AA-4502-BF19-33079CBB73FA}" name="2008"/>
    <tableColumn id="10" xr3:uid="{A75DB6DF-D284-47E0-AF0A-6AD11B712FD1}" name="2009"/>
    <tableColumn id="11" xr3:uid="{AFF8E56B-8462-46EA-B59B-2D0289EC3A3F}" name="2010"/>
    <tableColumn id="12" xr3:uid="{EF471421-C782-4C49-A497-12659954489E}" name="2011"/>
    <tableColumn id="13" xr3:uid="{7318D813-0EE7-4517-9C24-BAED43E11C2A}" name="2012"/>
    <tableColumn id="14" xr3:uid="{F478FFC8-98CF-44FC-9FDD-08FA220C7D3C}" name="2013"/>
    <tableColumn id="15" xr3:uid="{AF009273-455A-4771-86E1-1DB86F9D8BF1}" name="2014"/>
    <tableColumn id="16" xr3:uid="{D7F98E53-386C-4686-8A6E-C74E45295D0E}" name="2015"/>
    <tableColumn id="17" xr3:uid="{47B2299A-3AB8-445C-8205-F739F3925C42}" name="2016"/>
    <tableColumn id="18" xr3:uid="{534F74D0-82BD-43E7-BDD4-3A152E6DC7CE}" name="2017"/>
    <tableColumn id="19" xr3:uid="{4C14518B-C0BB-44C8-ACC2-9A65F51CF362}" name="2018"/>
    <tableColumn id="20" xr3:uid="{BAD97EFB-3162-456E-9D43-D92A05A4EE9C}" name="2019"/>
    <tableColumn id="21" xr3:uid="{3B180516-2322-4CA3-9D72-DBBD3E8F4150}" name="2020"/>
    <tableColumn id="22" xr3:uid="{E22115B1-932E-4856-B5F9-624919900086}" name="2021"/>
    <tableColumn id="23" xr3:uid="{85ECF1A1-41C5-4279-AAE6-B8F6727FE619}" name="2022"/>
    <tableColumn id="24" xr3:uid="{C85B2B19-CF75-41CC-9A5B-82FE101F34A2}" name="2023"/>
    <tableColumn id="25" xr3:uid="{65922D05-FAB1-4E7B-86CF-78879CF65EB9}" name="2024"/>
  </tableColumns>
  <tableStyleInfo name="none"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6D93B8-CF94-4A40-AB34-2BB2E7D10CFE}" name="supplementary_table_38" displayName="supplementary_table_38" ref="A4:Y8" totalsRowShown="0">
  <tableColumns count="25">
    <tableColumn id="1" xr3:uid="{0CA1D8F6-65CD-4FCA-8A72-22CC497791F5}" name="NHS ICB"/>
    <tableColumn id="2" xr3:uid="{02C1EDAD-2694-4C03-ACF1-E466090D6F2C}" name="2001"/>
    <tableColumn id="3" xr3:uid="{224A1934-6FA2-4756-A0B6-9D98C9786C7C}" name="2002"/>
    <tableColumn id="4" xr3:uid="{C695A232-7AFD-4FE3-B5BF-431B39559491}" name="2003"/>
    <tableColumn id="5" xr3:uid="{E9C7032F-2054-4C60-AEA4-EE7A4B9DAA2F}" name="2004"/>
    <tableColumn id="6" xr3:uid="{F0FF1E2A-E558-42B1-86E7-7A497D5E4157}" name="2005"/>
    <tableColumn id="7" xr3:uid="{943507FC-5983-4DF7-A5C4-39621D1CECDB}" name="2006"/>
    <tableColumn id="8" xr3:uid="{3F612726-2BCF-48B3-B365-DBD28ABEBBB3}" name="2007"/>
    <tableColumn id="9" xr3:uid="{E4156FFD-C7CB-4DDE-B3F7-C363D8BE0B81}" name="2008"/>
    <tableColumn id="10" xr3:uid="{6309BF06-C115-4CF6-99F5-3892EBAF5610}" name="2009"/>
    <tableColumn id="11" xr3:uid="{345A4443-BEEA-4275-8FBD-7B2E6B9282F9}" name="2010"/>
    <tableColumn id="12" xr3:uid="{41FE1723-6811-4548-B1C1-270D8AA99F76}" name="2011"/>
    <tableColumn id="13" xr3:uid="{5DE7C0FE-92B2-4BD7-9123-CC69643C7E9D}" name="2012"/>
    <tableColumn id="14" xr3:uid="{3C1AAA89-DC13-4FDE-BFEA-9EE8DB275078}" name="2013"/>
    <tableColumn id="15" xr3:uid="{2B93009E-1451-4F5D-AB68-6D7BACF49887}" name="2014"/>
    <tableColumn id="16" xr3:uid="{674EDA10-5C9F-49D3-A134-293F770AC45F}" name="2015"/>
    <tableColumn id="17" xr3:uid="{85AD953D-71A5-4B3A-A76D-4E44868A166D}" name="2016"/>
    <tableColumn id="18" xr3:uid="{5BF12DF4-7ABF-4E37-A0DD-BC5528429D3A}" name="2017"/>
    <tableColumn id="19" xr3:uid="{001197CB-574C-4F65-BA81-6BDE94813647}" name="2018"/>
    <tableColumn id="20" xr3:uid="{3EB6FE05-E4FD-4A60-A000-D0DD8C91951C}" name="2019"/>
    <tableColumn id="21" xr3:uid="{9C2F77EB-AB61-4566-B81D-9ADCF1247531}" name="2020"/>
    <tableColumn id="22" xr3:uid="{D80667FB-32EC-407A-A5E2-C94F8C354E86}" name="2021"/>
    <tableColumn id="23" xr3:uid="{30E1678F-BF07-4FC8-8D5C-59F1A3179615}" name="2022"/>
    <tableColumn id="24" xr3:uid="{94BA0087-7DA8-46EE-B778-F0625C2F9990}" name="2023"/>
    <tableColumn id="25" xr3:uid="{38BC740A-CDB2-421D-8952-29D85E36D2E2}" name="2024"/>
  </tableColumns>
  <tableStyleInfo name="none"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supplementary_table_39" displayName="supplementary_table_39" ref="A3:Y27" totalsRowShown="0">
  <tableColumns count="25">
    <tableColumn id="1" xr3:uid="{00000000-0010-0000-2800-000001000000}" name="Upper tier local authority"/>
    <tableColumn id="2" xr3:uid="{00000000-0010-0000-2800-000002000000}" name="2001"/>
    <tableColumn id="3" xr3:uid="{00000000-0010-0000-2800-000003000000}" name="2002"/>
    <tableColumn id="4" xr3:uid="{00000000-0010-0000-2800-000004000000}" name="2003"/>
    <tableColumn id="5" xr3:uid="{00000000-0010-0000-2800-000005000000}" name="2004"/>
    <tableColumn id="6" xr3:uid="{00000000-0010-0000-2800-000006000000}" name="2005"/>
    <tableColumn id="7" xr3:uid="{00000000-0010-0000-2800-000007000000}" name="2006"/>
    <tableColumn id="8" xr3:uid="{00000000-0010-0000-2800-000008000000}" name="2007"/>
    <tableColumn id="9" xr3:uid="{00000000-0010-0000-2800-000009000000}" name="2008"/>
    <tableColumn id="10" xr3:uid="{00000000-0010-0000-2800-00000A000000}" name="2009"/>
    <tableColumn id="11" xr3:uid="{00000000-0010-0000-2800-00000B000000}" name="2010"/>
    <tableColumn id="12" xr3:uid="{00000000-0010-0000-2800-00000C000000}" name="2011"/>
    <tableColumn id="13" xr3:uid="{00000000-0010-0000-2800-00000D000000}" name="2012"/>
    <tableColumn id="14" xr3:uid="{00000000-0010-0000-2800-00000E000000}" name="2013"/>
    <tableColumn id="15" xr3:uid="{00000000-0010-0000-2800-00000F000000}" name="2014"/>
    <tableColumn id="16" xr3:uid="{00000000-0010-0000-2800-000010000000}" name="2015"/>
    <tableColumn id="17" xr3:uid="{00000000-0010-0000-2800-000011000000}" name="2016"/>
    <tableColumn id="18" xr3:uid="{00000000-0010-0000-2800-000012000000}" name="2017"/>
    <tableColumn id="19" xr3:uid="{00000000-0010-0000-2800-000013000000}" name="2018"/>
    <tableColumn id="20" xr3:uid="{00000000-0010-0000-2800-000014000000}" name="2019"/>
    <tableColumn id="21" xr3:uid="{00000000-0010-0000-2800-000015000000}" name="2020"/>
    <tableColumn id="22" xr3:uid="{00000000-0010-0000-2800-000016000000}" name="2021"/>
    <tableColumn id="23" xr3:uid="{00000000-0010-0000-2800-000017000000}" name="2022"/>
    <tableColumn id="24" xr3:uid="{00000000-0010-0000-2800-000018000000}" name="2023"/>
    <tableColumn id="25" xr3:uid="{00000000-0010-0000-2800-000019000000}" name="2024"/>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07421875" defaultRowHeight="15.5" x14ac:dyDescent="0.35"/>
  <cols>
    <col min="1" max="1" width="72.69140625" customWidth="1"/>
  </cols>
  <sheetData>
    <row r="1" spans="1:1" ht="40" x14ac:dyDescent="0.4">
      <c r="A1" s="17" t="s">
        <v>485</v>
      </c>
    </row>
    <row r="2" spans="1:1" ht="18" x14ac:dyDescent="0.4">
      <c r="A2" s="2" t="s">
        <v>0</v>
      </c>
    </row>
    <row r="3" spans="1:1" ht="62" x14ac:dyDescent="0.35">
      <c r="A3" s="15" t="s">
        <v>447</v>
      </c>
    </row>
    <row r="4" spans="1:1" x14ac:dyDescent="0.35">
      <c r="A4" s="1" t="s">
        <v>1</v>
      </c>
    </row>
    <row r="5" spans="1:1" ht="31" x14ac:dyDescent="0.35">
      <c r="A5" s="1" t="s">
        <v>2</v>
      </c>
    </row>
    <row r="6" spans="1:1" ht="34" customHeight="1" x14ac:dyDescent="0.4">
      <c r="A6" s="2" t="s">
        <v>3</v>
      </c>
    </row>
    <row r="7" spans="1:1" x14ac:dyDescent="0.35">
      <c r="A7" s="16" t="s">
        <v>477</v>
      </c>
    </row>
    <row r="8" spans="1:1" ht="34" customHeight="1" x14ac:dyDescent="0.4">
      <c r="A8" s="2" t="s">
        <v>4</v>
      </c>
    </row>
    <row r="9" spans="1:1" x14ac:dyDescent="0.35">
      <c r="A9" s="15" t="s">
        <v>478</v>
      </c>
    </row>
    <row r="10" spans="1:1" ht="34" customHeight="1" x14ac:dyDescent="0.4">
      <c r="A10" s="2" t="s">
        <v>5</v>
      </c>
    </row>
    <row r="11" spans="1:1" ht="46.5" x14ac:dyDescent="0.35">
      <c r="A11" s="1" t="s">
        <v>6</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2"/>
  <sheetViews>
    <sheetView workbookViewId="0"/>
  </sheetViews>
  <sheetFormatPr defaultColWidth="11.07421875" defaultRowHeight="15.5" x14ac:dyDescent="0.35"/>
  <cols>
    <col min="1" max="1" width="24.23046875" style="20" customWidth="1"/>
    <col min="2" max="2" width="56.69140625" style="20" customWidth="1"/>
    <col min="3" max="3" width="40.3828125" style="20" customWidth="1"/>
    <col min="4" max="16384" width="11.07421875" style="20"/>
  </cols>
  <sheetData>
    <row r="1" spans="1:3" ht="20" x14ac:dyDescent="0.35">
      <c r="A1" s="19" t="s">
        <v>7</v>
      </c>
    </row>
    <row r="2" spans="1:3" x14ac:dyDescent="0.35">
      <c r="A2" s="20" t="s">
        <v>8</v>
      </c>
    </row>
    <row r="3" spans="1:3" customFormat="1" ht="23.5" customHeight="1" x14ac:dyDescent="0.35">
      <c r="A3" s="3" t="s">
        <v>9</v>
      </c>
      <c r="B3" s="3" t="s">
        <v>10</v>
      </c>
      <c r="C3" s="3" t="s">
        <v>5</v>
      </c>
    </row>
    <row r="4" spans="1:3" ht="31" x14ac:dyDescent="0.35">
      <c r="A4" s="22" t="str">
        <f>HYPERLINK("#Supplementary_table_1!A1", "Supplementary_table_1")</f>
        <v>Supplementary_table_1</v>
      </c>
      <c r="B4" s="21" t="s">
        <v>11</v>
      </c>
      <c r="C4" s="21" t="s">
        <v>450</v>
      </c>
    </row>
    <row r="5" spans="1:3" ht="31" x14ac:dyDescent="0.35">
      <c r="A5" s="22" t="str">
        <f>HYPERLINK("#Supplementary_table_2!A1", "Supplementary_table_2")</f>
        <v>Supplementary_table_2</v>
      </c>
      <c r="B5" s="21" t="s">
        <v>12</v>
      </c>
      <c r="C5" s="21" t="s">
        <v>451</v>
      </c>
    </row>
    <row r="6" spans="1:3" ht="62" x14ac:dyDescent="0.35">
      <c r="A6" s="22" t="str">
        <f>HYPERLINK("#Supplementary_table_3!A1", "Supplementary_table_3")</f>
        <v>Supplementary_table_3</v>
      </c>
      <c r="B6" s="21" t="s">
        <v>13</v>
      </c>
      <c r="C6" s="21" t="s">
        <v>452</v>
      </c>
    </row>
    <row r="7" spans="1:3" ht="31" x14ac:dyDescent="0.35">
      <c r="A7" s="22" t="str">
        <f>HYPERLINK("#Supplementary_table_4!A1", "Supplementary_table_4")</f>
        <v>Supplementary_table_4</v>
      </c>
      <c r="B7" s="21" t="s">
        <v>14</v>
      </c>
      <c r="C7" s="23" t="s">
        <v>453</v>
      </c>
    </row>
    <row r="8" spans="1:3" ht="31" x14ac:dyDescent="0.35">
      <c r="A8" s="22" t="str">
        <f>HYPERLINK("#Supplementary_table_5!A1", "Supplementary_table_5")</f>
        <v>Supplementary_table_5</v>
      </c>
      <c r="B8" s="21" t="s">
        <v>15</v>
      </c>
      <c r="C8" s="23" t="s">
        <v>454</v>
      </c>
    </row>
    <row r="9" spans="1:3" ht="31" x14ac:dyDescent="0.35">
      <c r="A9" s="22" t="str">
        <f>HYPERLINK("#Supplementary_table_6!A1", "Supplementary_table_6")</f>
        <v>Supplementary_table_6</v>
      </c>
      <c r="B9" s="21" t="s">
        <v>16</v>
      </c>
      <c r="C9" s="23" t="s">
        <v>455</v>
      </c>
    </row>
    <row r="10" spans="1:3" ht="46.5" x14ac:dyDescent="0.35">
      <c r="A10" s="22" t="str">
        <f>HYPERLINK("#Supplementary_table_7!A1", "Supplementary_table_7")</f>
        <v>Supplementary_table_7</v>
      </c>
      <c r="B10" s="21" t="s">
        <v>17</v>
      </c>
      <c r="C10" s="23" t="s">
        <v>448</v>
      </c>
    </row>
    <row r="11" spans="1:3" ht="31" x14ac:dyDescent="0.35">
      <c r="A11" s="22" t="str">
        <f>HYPERLINK("#Supplementary_table_8!A1", "Supplementary_table_8")</f>
        <v>Supplementary_table_8</v>
      </c>
      <c r="B11" s="21" t="s">
        <v>18</v>
      </c>
      <c r="C11" s="23" t="s">
        <v>456</v>
      </c>
    </row>
    <row r="12" spans="1:3" ht="46.5" x14ac:dyDescent="0.35">
      <c r="A12" s="22" t="str">
        <f>HYPERLINK("#Supplementary_table_9!A1", "Supplementary_table_9")</f>
        <v>Supplementary_table_9</v>
      </c>
      <c r="B12" s="21" t="s">
        <v>19</v>
      </c>
      <c r="C12" s="23" t="s">
        <v>457</v>
      </c>
    </row>
    <row r="13" spans="1:3" ht="46.5" x14ac:dyDescent="0.35">
      <c r="A13" s="22" t="str">
        <f>HYPERLINK("#Supplementary_table_10!A1", "Supplementary_table_10")</f>
        <v>Supplementary_table_10</v>
      </c>
      <c r="B13" s="21" t="s">
        <v>20</v>
      </c>
      <c r="C13" s="23" t="s">
        <v>458</v>
      </c>
    </row>
    <row r="14" spans="1:3" ht="46.5" x14ac:dyDescent="0.35">
      <c r="A14" s="22" t="str">
        <f>HYPERLINK("#Supplementary_table_11!A1", "Supplementary_table_11")</f>
        <v>Supplementary_table_11</v>
      </c>
      <c r="B14" s="21" t="s">
        <v>21</v>
      </c>
      <c r="C14" s="23" t="s">
        <v>459</v>
      </c>
    </row>
    <row r="15" spans="1:3" ht="31" x14ac:dyDescent="0.35">
      <c r="A15" s="22" t="str">
        <f>HYPERLINK("#Supplementary_table_12!A1", "Supplementary_table_12")</f>
        <v>Supplementary_table_12</v>
      </c>
      <c r="B15" s="21" t="s">
        <v>22</v>
      </c>
      <c r="C15" s="23" t="s">
        <v>460</v>
      </c>
    </row>
    <row r="16" spans="1:3" ht="46.5" x14ac:dyDescent="0.35">
      <c r="A16" s="22" t="str">
        <f>HYPERLINK("#Supplementary_table_13!A1", "Supplementary_table_13")</f>
        <v>Supplementary_table_13</v>
      </c>
      <c r="B16" s="21" t="s">
        <v>23</v>
      </c>
      <c r="C16" s="23" t="s">
        <v>461</v>
      </c>
    </row>
    <row r="17" spans="1:3" ht="31" x14ac:dyDescent="0.35">
      <c r="A17" s="22" t="str">
        <f>HYPERLINK("#Supplementary_table_14!A1", "Supplementary_table_14")</f>
        <v>Supplementary_table_14</v>
      </c>
      <c r="B17" s="21" t="s">
        <v>24</v>
      </c>
      <c r="C17" s="23" t="s">
        <v>462</v>
      </c>
    </row>
    <row r="18" spans="1:3" ht="31" x14ac:dyDescent="0.35">
      <c r="A18" s="22" t="str">
        <f>HYPERLINK("#Supplementary_table_15!A1", "Supplementary_table_15")</f>
        <v>Supplementary_table_15</v>
      </c>
      <c r="B18" s="21" t="s">
        <v>25</v>
      </c>
      <c r="C18" s="23" t="s">
        <v>463</v>
      </c>
    </row>
    <row r="19" spans="1:3" ht="46.5" x14ac:dyDescent="0.35">
      <c r="A19" s="22" t="str">
        <f>HYPERLINK("#Supplementary_table_16!A1", "Supplementary_table_16")</f>
        <v>Supplementary_table_16</v>
      </c>
      <c r="B19" s="21" t="s">
        <v>26</v>
      </c>
      <c r="C19" s="23" t="s">
        <v>448</v>
      </c>
    </row>
    <row r="20" spans="1:3" ht="31" x14ac:dyDescent="0.35">
      <c r="A20" s="22" t="str">
        <f>HYPERLINK("#Supplementary_table_17!A1", "Supplementary_table_17")</f>
        <v>Supplementary_table_17</v>
      </c>
      <c r="B20" s="21" t="s">
        <v>27</v>
      </c>
      <c r="C20" s="23" t="s">
        <v>464</v>
      </c>
    </row>
    <row r="21" spans="1:3" ht="46.5" x14ac:dyDescent="0.35">
      <c r="A21" s="22" t="str">
        <f>HYPERLINK("#Supplementary_table_18!A1", "Supplementary_table_18")</f>
        <v>Supplementary_table_18</v>
      </c>
      <c r="B21" s="21" t="s">
        <v>28</v>
      </c>
      <c r="C21" s="23" t="s">
        <v>465</v>
      </c>
    </row>
    <row r="22" spans="1:3" ht="31" x14ac:dyDescent="0.35">
      <c r="A22" s="22" t="str">
        <f>HYPERLINK("#Supplementary_table_19!A1", "Supplementary_table_19")</f>
        <v>Supplementary_table_19</v>
      </c>
      <c r="B22" s="21" t="s">
        <v>29</v>
      </c>
      <c r="C22" s="23" t="s">
        <v>466</v>
      </c>
    </row>
    <row r="23" spans="1:3" ht="46.5" x14ac:dyDescent="0.35">
      <c r="A23" s="22" t="str">
        <f>HYPERLINK("#Supplementary_table_20!A1", "Supplementary_table_20")</f>
        <v>Supplementary_table_20</v>
      </c>
      <c r="B23" s="21" t="s">
        <v>30</v>
      </c>
      <c r="C23" s="23" t="s">
        <v>467</v>
      </c>
    </row>
    <row r="24" spans="1:3" ht="31" x14ac:dyDescent="0.35">
      <c r="A24" s="22" t="str">
        <f>HYPERLINK("#Supplementary_table_21!A1", "Supplementary_table_21")</f>
        <v>Supplementary_table_21</v>
      </c>
      <c r="B24" s="21" t="s">
        <v>31</v>
      </c>
      <c r="C24" s="23" t="s">
        <v>468</v>
      </c>
    </row>
    <row r="25" spans="1:3" ht="46.5" x14ac:dyDescent="0.35">
      <c r="A25" s="22" t="str">
        <f>HYPERLINK("#Supplementary_table_22!A1", "Supplementary_table_22")</f>
        <v>Supplementary_table_22</v>
      </c>
      <c r="B25" s="21" t="s">
        <v>32</v>
      </c>
      <c r="C25" s="23" t="s">
        <v>469</v>
      </c>
    </row>
    <row r="26" spans="1:3" ht="46.5" x14ac:dyDescent="0.35">
      <c r="A26" s="22" t="str">
        <f>HYPERLINK("#Supplementary_table_23!A1", "Supplementary_table_23")</f>
        <v>Supplementary_table_23</v>
      </c>
      <c r="B26" s="21" t="s">
        <v>33</v>
      </c>
      <c r="C26" s="23" t="s">
        <v>448</v>
      </c>
    </row>
    <row r="27" spans="1:3" ht="31" x14ac:dyDescent="0.35">
      <c r="A27" s="22" t="str">
        <f>HYPERLINK("#Supplementary_table_24!A1", "Supplementary_table_24")</f>
        <v>Supplementary_table_24</v>
      </c>
      <c r="B27" s="21" t="s">
        <v>34</v>
      </c>
      <c r="C27" s="23" t="s">
        <v>470</v>
      </c>
    </row>
    <row r="28" spans="1:3" ht="46.5" x14ac:dyDescent="0.35">
      <c r="A28" s="22" t="str">
        <f>HYPERLINK("#Supplementary_table_25!A1", "Supplementary_table_25")</f>
        <v>Supplementary_table_25</v>
      </c>
      <c r="B28" s="21" t="s">
        <v>35</v>
      </c>
      <c r="C28" s="23" t="s">
        <v>471</v>
      </c>
    </row>
    <row r="29" spans="1:3" ht="46.5" x14ac:dyDescent="0.35">
      <c r="A29" s="22" t="str">
        <f>HYPERLINK("#Supplementary_table_26!A1", "Supplementary_table_26")</f>
        <v>Supplementary_table_26</v>
      </c>
      <c r="B29" s="21" t="s">
        <v>36</v>
      </c>
      <c r="C29" s="23" t="s">
        <v>472</v>
      </c>
    </row>
    <row r="30" spans="1:3" ht="31" x14ac:dyDescent="0.35">
      <c r="A30" s="22" t="str">
        <f>HYPERLINK("#Supplementary_table_27!A1", "Supplementary_table_27")</f>
        <v>Supplementary_table_27</v>
      </c>
      <c r="B30" s="21" t="s">
        <v>37</v>
      </c>
      <c r="C30" s="23" t="s">
        <v>473</v>
      </c>
    </row>
    <row r="31" spans="1:3" ht="62" x14ac:dyDescent="0.35">
      <c r="A31" s="22" t="str">
        <f>HYPERLINK("#Supplementary_table_28!A1", "Supplementary_table_28")</f>
        <v>Supplementary_table_28</v>
      </c>
      <c r="B31" s="21" t="s">
        <v>38</v>
      </c>
      <c r="C31" s="23" t="s">
        <v>474</v>
      </c>
    </row>
    <row r="32" spans="1:3" ht="62" x14ac:dyDescent="0.35">
      <c r="A32" s="22" t="str">
        <f>HYPERLINK("#Supplementary_table_29!A1", "Supplementary_table_29")</f>
        <v>Supplementary_table_29</v>
      </c>
      <c r="B32" s="21" t="s">
        <v>39</v>
      </c>
      <c r="C32" s="23" t="s">
        <v>475</v>
      </c>
    </row>
    <row r="33" spans="1:3" ht="46.5" x14ac:dyDescent="0.35">
      <c r="A33" s="22" t="str">
        <f>HYPERLINK("#Supplementary_table_30!A1", "Supplementary_table_30")</f>
        <v>Supplementary_table_30</v>
      </c>
      <c r="B33" s="21" t="s">
        <v>40</v>
      </c>
      <c r="C33" s="23" t="s">
        <v>476</v>
      </c>
    </row>
    <row r="34" spans="1:3" ht="46.5" x14ac:dyDescent="0.35">
      <c r="A34" s="22" t="str">
        <f>HYPERLINK("#Supplementary_table_31!A1", "Supplementary_table_31")</f>
        <v>Supplementary_table_31</v>
      </c>
      <c r="B34" s="21" t="s">
        <v>41</v>
      </c>
      <c r="C34" s="23" t="s">
        <v>448</v>
      </c>
    </row>
    <row r="35" spans="1:3" ht="46.5" x14ac:dyDescent="0.35">
      <c r="A35" s="22" t="str">
        <f>HYPERLINK("#Supplementary_table_32!A1", "Supplementary_table_32")</f>
        <v>Supplementary_table_32</v>
      </c>
      <c r="B35" s="21" t="s">
        <v>42</v>
      </c>
      <c r="C35" s="23" t="s">
        <v>449</v>
      </c>
    </row>
    <row r="36" spans="1:3" ht="46.5" x14ac:dyDescent="0.35">
      <c r="A36" s="22" t="str">
        <f>HYPERLINK("#Supplementary_table_33!A1", "Supplementary_table_33")</f>
        <v>Supplementary_table_33</v>
      </c>
      <c r="B36" s="21" t="s">
        <v>43</v>
      </c>
      <c r="C36" s="23" t="s">
        <v>448</v>
      </c>
    </row>
    <row r="37" spans="1:3" ht="46.5" x14ac:dyDescent="0.35">
      <c r="A37" s="22" t="str">
        <f>HYPERLINK("#Supplementary_table_34!A1", "Supplementary_table_34")</f>
        <v>Supplementary_table_34</v>
      </c>
      <c r="B37" s="21" t="s">
        <v>44</v>
      </c>
      <c r="C37" s="23" t="s">
        <v>448</v>
      </c>
    </row>
    <row r="38" spans="1:3" ht="46.5" x14ac:dyDescent="0.35">
      <c r="A38" s="22" t="str">
        <f>HYPERLINK("#Supplementary_table_35!A1", "Supplementary_table_35")</f>
        <v>Supplementary_table_35</v>
      </c>
      <c r="B38" s="21" t="s">
        <v>45</v>
      </c>
      <c r="C38" s="23" t="s">
        <v>448</v>
      </c>
    </row>
    <row r="39" spans="1:3" ht="46.5" x14ac:dyDescent="0.35">
      <c r="A39" s="22" t="str">
        <f>HYPERLINK("#Supplementary_table_36!A1", "Supplementary_table_36")</f>
        <v>Supplementary_table_36</v>
      </c>
      <c r="B39" s="21" t="s">
        <v>46</v>
      </c>
      <c r="C39" s="23" t="s">
        <v>448</v>
      </c>
    </row>
    <row r="40" spans="1:3" ht="46.5" x14ac:dyDescent="0.35">
      <c r="A40" s="22" t="str">
        <f>HYPERLINK("#Supplementary_table_37!A1", "Supplementary_table_37")</f>
        <v>Supplementary_table_37</v>
      </c>
      <c r="B40" s="21" t="s">
        <v>47</v>
      </c>
      <c r="C40" s="23" t="s">
        <v>448</v>
      </c>
    </row>
    <row r="41" spans="1:3" ht="46.5" x14ac:dyDescent="0.35">
      <c r="A41" s="22" t="str">
        <f>HYPERLINK("#Supplementary_table_38!A1", "Supplementary_table_38")</f>
        <v>Supplementary_table_38</v>
      </c>
      <c r="B41" s="21" t="s">
        <v>48</v>
      </c>
      <c r="C41" s="23" t="s">
        <v>448</v>
      </c>
    </row>
    <row r="42" spans="1:3" ht="46.5" x14ac:dyDescent="0.35">
      <c r="A42" s="22" t="str">
        <f>HYPERLINK("#Supplementary_table_39!A1", "Supplementary_table_39")</f>
        <v>Supplementary_table_39</v>
      </c>
      <c r="B42" s="21" t="s">
        <v>49</v>
      </c>
      <c r="C42" s="23" t="s">
        <v>448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6"/>
  <sheetViews>
    <sheetView workbookViewId="0"/>
  </sheetViews>
  <sheetFormatPr defaultColWidth="11.07421875" defaultRowHeight="15.5" x14ac:dyDescent="0.35"/>
  <cols>
    <col min="1" max="1" width="16.69140625" style="20" customWidth="1"/>
    <col min="2" max="2" width="99.765625" style="20" customWidth="1"/>
    <col min="3" max="16384" width="11.07421875" style="20"/>
  </cols>
  <sheetData>
    <row r="1" spans="1:2" ht="20" x14ac:dyDescent="0.35">
      <c r="A1" s="19" t="s">
        <v>5</v>
      </c>
    </row>
    <row r="2" spans="1:2" x14ac:dyDescent="0.35">
      <c r="A2" s="20" t="s">
        <v>8</v>
      </c>
    </row>
    <row r="3" spans="1:2" customFormat="1" ht="24.5" customHeight="1" x14ac:dyDescent="0.35">
      <c r="A3" s="3" t="s">
        <v>50</v>
      </c>
      <c r="B3" s="3" t="s">
        <v>51</v>
      </c>
    </row>
    <row r="4" spans="1:2" x14ac:dyDescent="0.35">
      <c r="A4" s="21" t="s">
        <v>52</v>
      </c>
      <c r="B4" s="21" t="s">
        <v>53</v>
      </c>
    </row>
    <row r="5" spans="1:2" ht="31" x14ac:dyDescent="0.35">
      <c r="A5" s="21" t="s">
        <v>54</v>
      </c>
      <c r="B5" s="21" t="s">
        <v>55</v>
      </c>
    </row>
    <row r="6" spans="1:2" x14ac:dyDescent="0.35">
      <c r="A6" s="21" t="s">
        <v>56</v>
      </c>
      <c r="B6" s="21" t="s">
        <v>57</v>
      </c>
    </row>
    <row r="7" spans="1:2" x14ac:dyDescent="0.35">
      <c r="A7" s="21" t="s">
        <v>58</v>
      </c>
      <c r="B7" s="24" t="s">
        <v>434</v>
      </c>
    </row>
    <row r="8" spans="1:2" x14ac:dyDescent="0.35">
      <c r="A8" s="21" t="s">
        <v>60</v>
      </c>
      <c r="B8" s="24" t="s">
        <v>435</v>
      </c>
    </row>
    <row r="9" spans="1:2" x14ac:dyDescent="0.35">
      <c r="A9" s="21" t="s">
        <v>62</v>
      </c>
      <c r="B9" s="21" t="s">
        <v>59</v>
      </c>
    </row>
    <row r="10" spans="1:2" x14ac:dyDescent="0.35">
      <c r="A10" s="21" t="s">
        <v>64</v>
      </c>
      <c r="B10" s="21" t="s">
        <v>61</v>
      </c>
    </row>
    <row r="11" spans="1:2" x14ac:dyDescent="0.35">
      <c r="A11" s="21" t="s">
        <v>66</v>
      </c>
      <c r="B11" s="21" t="s">
        <v>63</v>
      </c>
    </row>
    <row r="12" spans="1:2" ht="31" x14ac:dyDescent="0.35">
      <c r="A12" s="21" t="s">
        <v>67</v>
      </c>
      <c r="B12" s="21" t="s">
        <v>65</v>
      </c>
    </row>
    <row r="13" spans="1:2" ht="31" x14ac:dyDescent="0.35">
      <c r="A13" s="21" t="s">
        <v>69</v>
      </c>
      <c r="B13" s="23" t="s">
        <v>446</v>
      </c>
    </row>
    <row r="14" spans="1:2" x14ac:dyDescent="0.35">
      <c r="A14" s="21" t="s">
        <v>430</v>
      </c>
      <c r="B14" s="21" t="s">
        <v>68</v>
      </c>
    </row>
    <row r="15" spans="1:2" ht="31" x14ac:dyDescent="0.35">
      <c r="A15" s="21" t="s">
        <v>432</v>
      </c>
      <c r="B15" s="21" t="s">
        <v>70</v>
      </c>
    </row>
    <row r="16" spans="1:2" x14ac:dyDescent="0.35">
      <c r="A16" s="21" t="s">
        <v>433</v>
      </c>
      <c r="B16" s="20" t="s">
        <v>429</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1.07421875" defaultRowHeight="15.5" x14ac:dyDescent="0.35"/>
  <cols>
    <col min="1" max="1" width="9.3828125" customWidth="1"/>
    <col min="2" max="2" width="24.921875" bestFit="1" customWidth="1"/>
  </cols>
  <sheetData>
    <row r="1" spans="1:2" ht="20" x14ac:dyDescent="0.4">
      <c r="A1" s="25" t="s">
        <v>11</v>
      </c>
    </row>
    <row r="2" spans="1:2" x14ac:dyDescent="0.35">
      <c r="A2" s="7" t="s">
        <v>8</v>
      </c>
    </row>
    <row r="3" spans="1:2" x14ac:dyDescent="0.35">
      <c r="A3" s="8" t="s">
        <v>71</v>
      </c>
      <c r="B3" s="5" t="s">
        <v>72</v>
      </c>
    </row>
    <row r="4" spans="1:2" x14ac:dyDescent="0.35">
      <c r="A4" s="7" t="s">
        <v>73</v>
      </c>
      <c r="B4" s="4">
        <v>637</v>
      </c>
    </row>
    <row r="5" spans="1:2" x14ac:dyDescent="0.35">
      <c r="A5" s="7" t="s">
        <v>74</v>
      </c>
      <c r="B5" s="4">
        <v>638</v>
      </c>
    </row>
    <row r="6" spans="1:2" x14ac:dyDescent="0.35">
      <c r="A6" s="7" t="s">
        <v>75</v>
      </c>
      <c r="B6" s="4">
        <v>574</v>
      </c>
    </row>
    <row r="7" spans="1:2" x14ac:dyDescent="0.35">
      <c r="A7" s="7" t="s">
        <v>76</v>
      </c>
      <c r="B7" s="4">
        <v>570</v>
      </c>
    </row>
    <row r="8" spans="1:2" x14ac:dyDescent="0.35">
      <c r="A8" s="7" t="s">
        <v>77</v>
      </c>
      <c r="B8" s="4">
        <v>743</v>
      </c>
    </row>
    <row r="9" spans="1:2" x14ac:dyDescent="0.35">
      <c r="A9" s="7" t="s">
        <v>78</v>
      </c>
      <c r="B9" s="4">
        <v>696</v>
      </c>
    </row>
    <row r="10" spans="1:2" x14ac:dyDescent="0.35">
      <c r="A10" s="7" t="s">
        <v>79</v>
      </c>
      <c r="B10" s="4">
        <v>732</v>
      </c>
    </row>
    <row r="11" spans="1:2" x14ac:dyDescent="0.35">
      <c r="A11" s="7" t="s">
        <v>80</v>
      </c>
      <c r="B11" s="4">
        <v>730</v>
      </c>
    </row>
    <row r="12" spans="1:2" x14ac:dyDescent="0.35">
      <c r="A12" s="7" t="s">
        <v>81</v>
      </c>
      <c r="B12" s="4">
        <v>799</v>
      </c>
    </row>
    <row r="13" spans="1:2" x14ac:dyDescent="0.35">
      <c r="A13" s="7" t="s">
        <v>82</v>
      </c>
      <c r="B13" s="4">
        <v>809</v>
      </c>
    </row>
    <row r="14" spans="1:2" x14ac:dyDescent="0.35">
      <c r="A14" s="7" t="s">
        <v>83</v>
      </c>
      <c r="B14" s="4">
        <v>818</v>
      </c>
    </row>
    <row r="15" spans="1:2" x14ac:dyDescent="0.35">
      <c r="A15" s="7" t="s">
        <v>84</v>
      </c>
      <c r="B15" s="4">
        <v>775</v>
      </c>
    </row>
    <row r="16" spans="1:2" x14ac:dyDescent="0.35">
      <c r="A16" s="7" t="s">
        <v>85</v>
      </c>
      <c r="B16" s="4">
        <v>716</v>
      </c>
    </row>
    <row r="17" spans="1:2" x14ac:dyDescent="0.35">
      <c r="A17" s="7" t="s">
        <v>86</v>
      </c>
      <c r="B17" s="4">
        <v>642</v>
      </c>
    </row>
    <row r="18" spans="1:2" x14ac:dyDescent="0.35">
      <c r="A18" s="7" t="s">
        <v>87</v>
      </c>
      <c r="B18" s="4">
        <v>568</v>
      </c>
    </row>
    <row r="19" spans="1:2" x14ac:dyDescent="0.35">
      <c r="A19" s="7" t="s">
        <v>88</v>
      </c>
      <c r="B19" s="4">
        <v>590</v>
      </c>
    </row>
    <row r="20" spans="1:2" x14ac:dyDescent="0.35">
      <c r="A20" s="7" t="s">
        <v>89</v>
      </c>
      <c r="B20" s="4">
        <v>529</v>
      </c>
    </row>
    <row r="21" spans="1:2" x14ac:dyDescent="0.35">
      <c r="A21" s="7" t="s">
        <v>90</v>
      </c>
      <c r="B21" s="4">
        <v>466</v>
      </c>
    </row>
    <row r="22" spans="1:2" x14ac:dyDescent="0.35">
      <c r="A22" s="7" t="s">
        <v>91</v>
      </c>
      <c r="B22" s="4">
        <v>521</v>
      </c>
    </row>
    <row r="23" spans="1:2" x14ac:dyDescent="0.35">
      <c r="A23" s="7" t="s">
        <v>92</v>
      </c>
      <c r="B23" s="4">
        <v>455</v>
      </c>
    </row>
    <row r="24" spans="1:2" x14ac:dyDescent="0.35">
      <c r="A24" s="7" t="s">
        <v>93</v>
      </c>
      <c r="B24" s="4">
        <v>484</v>
      </c>
    </row>
    <row r="25" spans="1:2" x14ac:dyDescent="0.35">
      <c r="A25" s="7" t="s">
        <v>94</v>
      </c>
      <c r="B25" s="4">
        <v>494</v>
      </c>
    </row>
    <row r="26" spans="1:2" x14ac:dyDescent="0.35">
      <c r="A26" s="7" t="s">
        <v>95</v>
      </c>
      <c r="B26" s="4">
        <v>586</v>
      </c>
    </row>
    <row r="27" spans="1:2" x14ac:dyDescent="0.35">
      <c r="A27" s="7" t="s">
        <v>96</v>
      </c>
      <c r="B27" s="4">
        <v>658</v>
      </c>
    </row>
    <row r="28" spans="1:2" x14ac:dyDescent="0.35">
      <c r="A28" s="7"/>
    </row>
    <row r="29" spans="1:2" x14ac:dyDescent="0.35">
      <c r="A29" s="7"/>
    </row>
    <row r="30" spans="1:2" x14ac:dyDescent="0.35">
      <c r="A30" s="7"/>
    </row>
    <row r="31" spans="1:2" x14ac:dyDescent="0.35">
      <c r="A31" s="7"/>
    </row>
    <row r="32" spans="1:2"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defaultColWidth="11.07421875" defaultRowHeight="15.5" x14ac:dyDescent="0.35"/>
  <cols>
    <col min="1" max="1" width="14.53515625" customWidth="1"/>
    <col min="2" max="2" width="9.53515625" customWidth="1"/>
    <col min="3" max="3" width="14.84375" customWidth="1"/>
    <col min="4" max="4" width="16.69140625" customWidth="1"/>
    <col min="5" max="5" width="23.53515625" customWidth="1"/>
    <col min="6" max="7" width="16.69140625" customWidth="1"/>
  </cols>
  <sheetData>
    <row r="1" spans="1:7" ht="20" x14ac:dyDescent="0.4">
      <c r="A1" s="25" t="s">
        <v>12</v>
      </c>
      <c r="B1" s="7"/>
    </row>
    <row r="2" spans="1:7" x14ac:dyDescent="0.35">
      <c r="A2" s="7" t="s">
        <v>8</v>
      </c>
      <c r="B2" s="7"/>
    </row>
    <row r="3" spans="1:7" x14ac:dyDescent="0.35">
      <c r="A3" s="7" t="s">
        <v>97</v>
      </c>
      <c r="B3" s="7"/>
    </row>
    <row r="4" spans="1:7" ht="37.5" customHeight="1" x14ac:dyDescent="0.35">
      <c r="A4" s="8" t="s">
        <v>98</v>
      </c>
      <c r="B4" s="8" t="s">
        <v>71</v>
      </c>
      <c r="C4" s="5" t="s">
        <v>72</v>
      </c>
      <c r="D4" s="5" t="s">
        <v>99</v>
      </c>
      <c r="E4" s="5" t="s">
        <v>100</v>
      </c>
      <c r="F4" s="5" t="s">
        <v>101</v>
      </c>
      <c r="G4" s="5" t="s">
        <v>102</v>
      </c>
    </row>
    <row r="5" spans="1:7" x14ac:dyDescent="0.35">
      <c r="A5" s="7" t="s">
        <v>103</v>
      </c>
      <c r="B5" s="7" t="s">
        <v>73</v>
      </c>
      <c r="C5" s="9">
        <v>637</v>
      </c>
      <c r="D5" s="9">
        <v>6772985</v>
      </c>
      <c r="E5" s="10">
        <v>9.4</v>
      </c>
      <c r="F5" s="10">
        <v>8.6999999999999993</v>
      </c>
      <c r="G5" s="10">
        <v>10.199999999999999</v>
      </c>
    </row>
    <row r="6" spans="1:7" x14ac:dyDescent="0.35">
      <c r="A6" s="7" t="s">
        <v>103</v>
      </c>
      <c r="B6" s="7" t="s">
        <v>74</v>
      </c>
      <c r="C6" s="9">
        <v>638</v>
      </c>
      <c r="D6" s="9">
        <v>6784880</v>
      </c>
      <c r="E6" s="10">
        <v>9.4</v>
      </c>
      <c r="F6" s="10">
        <v>8.6999999999999993</v>
      </c>
      <c r="G6" s="10">
        <v>10.199999999999999</v>
      </c>
    </row>
    <row r="7" spans="1:7" x14ac:dyDescent="0.35">
      <c r="A7" s="7" t="s">
        <v>103</v>
      </c>
      <c r="B7" s="7" t="s">
        <v>75</v>
      </c>
      <c r="C7" s="9">
        <v>574</v>
      </c>
      <c r="D7" s="9">
        <v>6814660</v>
      </c>
      <c r="E7" s="10">
        <v>8.4</v>
      </c>
      <c r="F7" s="10">
        <v>7.7</v>
      </c>
      <c r="G7" s="10">
        <v>9.1</v>
      </c>
    </row>
    <row r="8" spans="1:7" x14ac:dyDescent="0.35">
      <c r="A8" s="7" t="s">
        <v>103</v>
      </c>
      <c r="B8" s="7" t="s">
        <v>76</v>
      </c>
      <c r="C8" s="9">
        <v>570</v>
      </c>
      <c r="D8" s="9">
        <v>6840369</v>
      </c>
      <c r="E8" s="10">
        <v>8.3000000000000007</v>
      </c>
      <c r="F8" s="10">
        <v>7.7</v>
      </c>
      <c r="G8" s="10">
        <v>9</v>
      </c>
    </row>
    <row r="9" spans="1:7" x14ac:dyDescent="0.35">
      <c r="A9" s="7" t="s">
        <v>103</v>
      </c>
      <c r="B9" s="7" t="s">
        <v>77</v>
      </c>
      <c r="C9" s="9">
        <v>743</v>
      </c>
      <c r="D9" s="9">
        <v>6870021</v>
      </c>
      <c r="E9" s="10">
        <v>10.8</v>
      </c>
      <c r="F9" s="10">
        <v>10.1</v>
      </c>
      <c r="G9" s="10">
        <v>11.6</v>
      </c>
    </row>
    <row r="10" spans="1:7" x14ac:dyDescent="0.35">
      <c r="A10" s="7" t="s">
        <v>103</v>
      </c>
      <c r="B10" s="7" t="s">
        <v>78</v>
      </c>
      <c r="C10" s="9">
        <v>696</v>
      </c>
      <c r="D10" s="9">
        <v>6901585</v>
      </c>
      <c r="E10" s="10">
        <v>10.1</v>
      </c>
      <c r="F10" s="10">
        <v>9.3000000000000007</v>
      </c>
      <c r="G10" s="10">
        <v>10.9</v>
      </c>
    </row>
    <row r="11" spans="1:7" x14ac:dyDescent="0.35">
      <c r="A11" s="7" t="s">
        <v>103</v>
      </c>
      <c r="B11" s="7" t="s">
        <v>79</v>
      </c>
      <c r="C11" s="9">
        <v>732</v>
      </c>
      <c r="D11" s="9">
        <v>6929277</v>
      </c>
      <c r="E11" s="10">
        <v>10.6</v>
      </c>
      <c r="F11" s="10">
        <v>9.8000000000000007</v>
      </c>
      <c r="G11" s="10">
        <v>11.4</v>
      </c>
    </row>
    <row r="12" spans="1:7" x14ac:dyDescent="0.35">
      <c r="A12" s="7" t="s">
        <v>103</v>
      </c>
      <c r="B12" s="7" t="s">
        <v>80</v>
      </c>
      <c r="C12" s="9">
        <v>730</v>
      </c>
      <c r="D12" s="9">
        <v>6958547</v>
      </c>
      <c r="E12" s="10">
        <v>10.5</v>
      </c>
      <c r="F12" s="10">
        <v>9.6999999999999993</v>
      </c>
      <c r="G12" s="10">
        <v>11.3</v>
      </c>
    </row>
    <row r="13" spans="1:7" x14ac:dyDescent="0.35">
      <c r="A13" s="7" t="s">
        <v>103</v>
      </c>
      <c r="B13" s="7" t="s">
        <v>81</v>
      </c>
      <c r="C13" s="9">
        <v>799</v>
      </c>
      <c r="D13" s="9">
        <v>6986156</v>
      </c>
      <c r="E13" s="10">
        <v>11.4</v>
      </c>
      <c r="F13" s="10">
        <v>10.7</v>
      </c>
      <c r="G13" s="10">
        <v>12.3</v>
      </c>
    </row>
    <row r="14" spans="1:7" x14ac:dyDescent="0.35">
      <c r="A14" s="7" t="s">
        <v>103</v>
      </c>
      <c r="B14" s="7" t="s">
        <v>82</v>
      </c>
      <c r="C14" s="9">
        <v>809</v>
      </c>
      <c r="D14" s="9">
        <v>7019921</v>
      </c>
      <c r="E14" s="10">
        <v>11.5</v>
      </c>
      <c r="F14" s="10">
        <v>10.7</v>
      </c>
      <c r="G14" s="10">
        <v>12.3</v>
      </c>
    </row>
    <row r="15" spans="1:7" x14ac:dyDescent="0.35">
      <c r="A15" s="7" t="s">
        <v>103</v>
      </c>
      <c r="B15" s="7" t="s">
        <v>83</v>
      </c>
      <c r="C15" s="9">
        <v>818</v>
      </c>
      <c r="D15" s="9">
        <v>7055961</v>
      </c>
      <c r="E15" s="10">
        <v>11.6</v>
      </c>
      <c r="F15" s="10">
        <v>10.8</v>
      </c>
      <c r="G15" s="10">
        <v>12.4</v>
      </c>
    </row>
    <row r="16" spans="1:7" x14ac:dyDescent="0.35">
      <c r="A16" s="7" t="s">
        <v>103</v>
      </c>
      <c r="B16" s="7" t="s">
        <v>84</v>
      </c>
      <c r="C16" s="9">
        <v>775</v>
      </c>
      <c r="D16" s="9">
        <v>7079344</v>
      </c>
      <c r="E16" s="10">
        <v>10.9</v>
      </c>
      <c r="F16" s="10">
        <v>10.199999999999999</v>
      </c>
      <c r="G16" s="10">
        <v>11.7</v>
      </c>
    </row>
    <row r="17" spans="1:7" x14ac:dyDescent="0.35">
      <c r="A17" s="7" t="s">
        <v>103</v>
      </c>
      <c r="B17" s="7" t="s">
        <v>85</v>
      </c>
      <c r="C17" s="9">
        <v>716</v>
      </c>
      <c r="D17" s="9">
        <v>7105146</v>
      </c>
      <c r="E17" s="10">
        <v>10.1</v>
      </c>
      <c r="F17" s="10">
        <v>9.4</v>
      </c>
      <c r="G17" s="10">
        <v>10.8</v>
      </c>
    </row>
    <row r="18" spans="1:7" x14ac:dyDescent="0.35">
      <c r="A18" s="7" t="s">
        <v>103</v>
      </c>
      <c r="B18" s="7" t="s">
        <v>86</v>
      </c>
      <c r="C18" s="9">
        <v>642</v>
      </c>
      <c r="D18" s="9">
        <v>7141096</v>
      </c>
      <c r="E18" s="10">
        <v>9</v>
      </c>
      <c r="F18" s="10">
        <v>8.3000000000000007</v>
      </c>
      <c r="G18" s="10">
        <v>9.6999999999999993</v>
      </c>
    </row>
    <row r="19" spans="1:7" x14ac:dyDescent="0.35">
      <c r="A19" s="7" t="s">
        <v>103</v>
      </c>
      <c r="B19" s="7" t="s">
        <v>87</v>
      </c>
      <c r="C19" s="9">
        <v>568</v>
      </c>
      <c r="D19" s="9">
        <v>7182651</v>
      </c>
      <c r="E19" s="10">
        <v>7.9</v>
      </c>
      <c r="F19" s="10">
        <v>7.3</v>
      </c>
      <c r="G19" s="10">
        <v>8.6</v>
      </c>
    </row>
    <row r="20" spans="1:7" x14ac:dyDescent="0.35">
      <c r="A20" s="7" t="s">
        <v>103</v>
      </c>
      <c r="B20" s="7" t="s">
        <v>88</v>
      </c>
      <c r="C20" s="9">
        <v>590</v>
      </c>
      <c r="D20" s="9">
        <v>7234141</v>
      </c>
      <c r="E20" s="10">
        <v>8.1999999999999993</v>
      </c>
      <c r="F20" s="10">
        <v>7.5</v>
      </c>
      <c r="G20" s="10">
        <v>8.8000000000000007</v>
      </c>
    </row>
    <row r="21" spans="1:7" x14ac:dyDescent="0.35">
      <c r="A21" s="7" t="s">
        <v>103</v>
      </c>
      <c r="B21" s="7" t="s">
        <v>89</v>
      </c>
      <c r="C21" s="9">
        <v>529</v>
      </c>
      <c r="D21" s="9">
        <v>7275765</v>
      </c>
      <c r="E21" s="10">
        <v>7.3</v>
      </c>
      <c r="F21" s="10">
        <v>6.7</v>
      </c>
      <c r="G21" s="10">
        <v>7.9</v>
      </c>
    </row>
    <row r="22" spans="1:7" x14ac:dyDescent="0.35">
      <c r="A22" s="7" t="s">
        <v>103</v>
      </c>
      <c r="B22" s="7" t="s">
        <v>90</v>
      </c>
      <c r="C22" s="9">
        <v>466</v>
      </c>
      <c r="D22" s="9">
        <v>7316116</v>
      </c>
      <c r="E22" s="10">
        <v>6.4</v>
      </c>
      <c r="F22" s="10">
        <v>5.8</v>
      </c>
      <c r="G22" s="10">
        <v>7</v>
      </c>
    </row>
    <row r="23" spans="1:7" x14ac:dyDescent="0.35">
      <c r="A23" s="7" t="s">
        <v>103</v>
      </c>
      <c r="B23" s="7" t="s">
        <v>91</v>
      </c>
      <c r="C23" s="9">
        <v>521</v>
      </c>
      <c r="D23" s="9">
        <v>7363267</v>
      </c>
      <c r="E23" s="10">
        <v>7.1</v>
      </c>
      <c r="F23" s="10">
        <v>6.5</v>
      </c>
      <c r="G23" s="10">
        <v>7.7</v>
      </c>
    </row>
    <row r="24" spans="1:7" x14ac:dyDescent="0.35">
      <c r="A24" s="7" t="s">
        <v>103</v>
      </c>
      <c r="B24" s="7" t="s">
        <v>92</v>
      </c>
      <c r="C24" s="9">
        <v>455</v>
      </c>
      <c r="D24" s="9">
        <v>7380605</v>
      </c>
      <c r="E24" s="10">
        <v>6.2</v>
      </c>
      <c r="F24" s="10">
        <v>5.6</v>
      </c>
      <c r="G24" s="10">
        <v>6.8</v>
      </c>
    </row>
    <row r="25" spans="1:7" x14ac:dyDescent="0.35">
      <c r="A25" s="7" t="s">
        <v>103</v>
      </c>
      <c r="B25" s="7" t="s">
        <v>93</v>
      </c>
      <c r="C25" s="9">
        <v>484</v>
      </c>
      <c r="D25" s="9">
        <v>7424092</v>
      </c>
      <c r="E25" s="10">
        <v>6.5</v>
      </c>
      <c r="F25" s="10">
        <v>6</v>
      </c>
      <c r="G25" s="10">
        <v>7.1</v>
      </c>
    </row>
    <row r="26" spans="1:7" x14ac:dyDescent="0.35">
      <c r="A26" s="7" t="s">
        <v>103</v>
      </c>
      <c r="B26" s="7" t="s">
        <v>94</v>
      </c>
      <c r="C26" s="9">
        <v>494</v>
      </c>
      <c r="D26" s="9">
        <v>7526285</v>
      </c>
      <c r="E26" s="10">
        <v>6.6</v>
      </c>
      <c r="F26" s="10">
        <v>6</v>
      </c>
      <c r="G26" s="10">
        <v>7.2</v>
      </c>
    </row>
    <row r="27" spans="1:7" x14ac:dyDescent="0.35">
      <c r="A27" s="7" t="s">
        <v>103</v>
      </c>
      <c r="B27" s="7" t="s">
        <v>95</v>
      </c>
      <c r="C27" s="9">
        <v>586</v>
      </c>
      <c r="D27" s="9">
        <v>7634293</v>
      </c>
      <c r="E27" s="10">
        <v>7.7</v>
      </c>
      <c r="F27" s="10">
        <v>7.1</v>
      </c>
      <c r="G27" s="10">
        <v>8.3000000000000007</v>
      </c>
    </row>
    <row r="28" spans="1:7" x14ac:dyDescent="0.35">
      <c r="A28" s="7" t="s">
        <v>103</v>
      </c>
      <c r="B28" s="7" t="s">
        <v>96</v>
      </c>
      <c r="C28" s="9">
        <v>658</v>
      </c>
      <c r="D28" s="9">
        <v>7737414</v>
      </c>
      <c r="E28" s="10">
        <v>8.5</v>
      </c>
      <c r="F28" s="10">
        <v>7.9</v>
      </c>
      <c r="G28" s="10">
        <v>9.1999999999999993</v>
      </c>
    </row>
    <row r="29" spans="1:7" x14ac:dyDescent="0.35">
      <c r="A29" s="7" t="s">
        <v>104</v>
      </c>
      <c r="B29" s="7" t="s">
        <v>73</v>
      </c>
      <c r="C29" s="9">
        <v>6165</v>
      </c>
      <c r="D29" s="9">
        <v>49449746</v>
      </c>
      <c r="E29" s="10">
        <v>12.5</v>
      </c>
      <c r="F29" s="10">
        <v>12.2</v>
      </c>
      <c r="G29" s="10">
        <v>12.8</v>
      </c>
    </row>
    <row r="30" spans="1:7" x14ac:dyDescent="0.35">
      <c r="A30" s="7" t="s">
        <v>104</v>
      </c>
      <c r="B30" s="7" t="s">
        <v>74</v>
      </c>
      <c r="C30" s="9">
        <v>6668</v>
      </c>
      <c r="D30" s="9">
        <v>49679267</v>
      </c>
      <c r="E30" s="10">
        <v>13.4</v>
      </c>
      <c r="F30" s="10">
        <v>13.1</v>
      </c>
      <c r="G30" s="10">
        <v>13.7</v>
      </c>
    </row>
    <row r="31" spans="1:7" x14ac:dyDescent="0.35">
      <c r="A31" s="7" t="s">
        <v>104</v>
      </c>
      <c r="B31" s="7" t="s">
        <v>75</v>
      </c>
      <c r="C31" s="9">
        <v>6624</v>
      </c>
      <c r="D31" s="9">
        <v>49925517</v>
      </c>
      <c r="E31" s="10">
        <v>13.3</v>
      </c>
      <c r="F31" s="10">
        <v>13</v>
      </c>
      <c r="G31" s="10">
        <v>13.6</v>
      </c>
    </row>
    <row r="32" spans="1:7" x14ac:dyDescent="0.35">
      <c r="A32" s="7" t="s">
        <v>104</v>
      </c>
      <c r="B32" s="7" t="s">
        <v>76</v>
      </c>
      <c r="C32" s="9">
        <v>6913</v>
      </c>
      <c r="D32" s="9">
        <v>50194600</v>
      </c>
      <c r="E32" s="10">
        <v>13.8</v>
      </c>
      <c r="F32" s="10">
        <v>13.4</v>
      </c>
      <c r="G32" s="10">
        <v>14.1</v>
      </c>
    </row>
    <row r="33" spans="1:7" x14ac:dyDescent="0.35">
      <c r="A33" s="7" t="s">
        <v>104</v>
      </c>
      <c r="B33" s="7" t="s">
        <v>77</v>
      </c>
      <c r="C33" s="9">
        <v>7652</v>
      </c>
      <c r="D33" s="9">
        <v>50606034</v>
      </c>
      <c r="E33" s="10">
        <v>15.1</v>
      </c>
      <c r="F33" s="10">
        <v>14.8</v>
      </c>
      <c r="G33" s="10">
        <v>15.5</v>
      </c>
    </row>
    <row r="34" spans="1:7" x14ac:dyDescent="0.35">
      <c r="A34" s="7" t="s">
        <v>104</v>
      </c>
      <c r="B34" s="7" t="s">
        <v>78</v>
      </c>
      <c r="C34" s="9">
        <v>7679</v>
      </c>
      <c r="D34" s="9">
        <v>50965186</v>
      </c>
      <c r="E34" s="10">
        <v>15.1</v>
      </c>
      <c r="F34" s="10">
        <v>14.7</v>
      </c>
      <c r="G34" s="10">
        <v>15.4</v>
      </c>
    </row>
    <row r="35" spans="1:7" x14ac:dyDescent="0.35">
      <c r="A35" s="7" t="s">
        <v>104</v>
      </c>
      <c r="B35" s="7" t="s">
        <v>79</v>
      </c>
      <c r="C35" s="9">
        <v>7570</v>
      </c>
      <c r="D35" s="9">
        <v>51381093</v>
      </c>
      <c r="E35" s="10">
        <v>14.7</v>
      </c>
      <c r="F35" s="10">
        <v>14.4</v>
      </c>
      <c r="G35" s="10">
        <v>15.1</v>
      </c>
    </row>
    <row r="36" spans="1:7" x14ac:dyDescent="0.35">
      <c r="A36" s="7" t="s">
        <v>104</v>
      </c>
      <c r="B36" s="7" t="s">
        <v>80</v>
      </c>
      <c r="C36" s="9">
        <v>7809</v>
      </c>
      <c r="D36" s="9">
        <v>51815853</v>
      </c>
      <c r="E36" s="10">
        <v>15.1</v>
      </c>
      <c r="F36" s="10">
        <v>14.7</v>
      </c>
      <c r="G36" s="10">
        <v>15.4</v>
      </c>
    </row>
    <row r="37" spans="1:7" x14ac:dyDescent="0.35">
      <c r="A37" s="7" t="s">
        <v>104</v>
      </c>
      <c r="B37" s="7" t="s">
        <v>81</v>
      </c>
      <c r="C37" s="9">
        <v>8111</v>
      </c>
      <c r="D37" s="9">
        <v>52196381</v>
      </c>
      <c r="E37" s="10">
        <v>15.5</v>
      </c>
      <c r="F37" s="10">
        <v>15.2</v>
      </c>
      <c r="G37" s="10">
        <v>15.9</v>
      </c>
    </row>
    <row r="38" spans="1:7" x14ac:dyDescent="0.35">
      <c r="A38" s="7" t="s">
        <v>104</v>
      </c>
      <c r="B38" s="7" t="s">
        <v>82</v>
      </c>
      <c r="C38" s="9">
        <v>7674</v>
      </c>
      <c r="D38" s="9">
        <v>52642452</v>
      </c>
      <c r="E38" s="10">
        <v>14.6</v>
      </c>
      <c r="F38" s="10">
        <v>14.3</v>
      </c>
      <c r="G38" s="10">
        <v>14.9</v>
      </c>
    </row>
    <row r="39" spans="1:7" x14ac:dyDescent="0.35">
      <c r="A39" s="7" t="s">
        <v>104</v>
      </c>
      <c r="B39" s="7" t="s">
        <v>83</v>
      </c>
      <c r="C39" s="9">
        <v>8282</v>
      </c>
      <c r="D39" s="9">
        <v>53107169</v>
      </c>
      <c r="E39" s="10">
        <v>15.6</v>
      </c>
      <c r="F39" s="10">
        <v>15.3</v>
      </c>
      <c r="G39" s="10">
        <v>15.9</v>
      </c>
    </row>
    <row r="40" spans="1:7" x14ac:dyDescent="0.35">
      <c r="A40" s="7" t="s">
        <v>104</v>
      </c>
      <c r="B40" s="7" t="s">
        <v>84</v>
      </c>
      <c r="C40" s="9">
        <v>8087</v>
      </c>
      <c r="D40" s="9">
        <v>53506812</v>
      </c>
      <c r="E40" s="10">
        <v>15.1</v>
      </c>
      <c r="F40" s="10">
        <v>14.8</v>
      </c>
      <c r="G40" s="10">
        <v>15.4</v>
      </c>
    </row>
    <row r="41" spans="1:7" x14ac:dyDescent="0.35">
      <c r="A41" s="7" t="s">
        <v>104</v>
      </c>
      <c r="B41" s="7" t="s">
        <v>85</v>
      </c>
      <c r="C41" s="9">
        <v>7267</v>
      </c>
      <c r="D41" s="9">
        <v>53918686</v>
      </c>
      <c r="E41" s="10">
        <v>13.5</v>
      </c>
      <c r="F41" s="10">
        <v>13.2</v>
      </c>
      <c r="G41" s="10">
        <v>13.8</v>
      </c>
    </row>
    <row r="42" spans="1:7" x14ac:dyDescent="0.35">
      <c r="A42" s="7" t="s">
        <v>104</v>
      </c>
      <c r="B42" s="7" t="s">
        <v>86</v>
      </c>
      <c r="C42" s="9">
        <v>6474</v>
      </c>
      <c r="D42" s="9">
        <v>54370319</v>
      </c>
      <c r="E42" s="10">
        <v>11.9</v>
      </c>
      <c r="F42" s="10">
        <v>11.6</v>
      </c>
      <c r="G42" s="10">
        <v>12.2</v>
      </c>
    </row>
    <row r="43" spans="1:7" x14ac:dyDescent="0.35">
      <c r="A43" s="7" t="s">
        <v>104</v>
      </c>
      <c r="B43" s="7" t="s">
        <v>87</v>
      </c>
      <c r="C43" s="9">
        <v>5735</v>
      </c>
      <c r="D43" s="9">
        <v>54808676</v>
      </c>
      <c r="E43" s="10">
        <v>10.5</v>
      </c>
      <c r="F43" s="10">
        <v>10.199999999999999</v>
      </c>
      <c r="G43" s="10">
        <v>10.7</v>
      </c>
    </row>
    <row r="44" spans="1:7" x14ac:dyDescent="0.35">
      <c r="A44" s="7" t="s">
        <v>104</v>
      </c>
      <c r="B44" s="7" t="s">
        <v>88</v>
      </c>
      <c r="C44" s="9">
        <v>5622</v>
      </c>
      <c r="D44" s="9">
        <v>55289034</v>
      </c>
      <c r="E44" s="10">
        <v>10.199999999999999</v>
      </c>
      <c r="F44" s="10">
        <v>9.9</v>
      </c>
      <c r="G44" s="10">
        <v>10.4</v>
      </c>
    </row>
    <row r="45" spans="1:7" x14ac:dyDescent="0.35">
      <c r="A45" s="7" t="s">
        <v>104</v>
      </c>
      <c r="B45" s="7" t="s">
        <v>89</v>
      </c>
      <c r="C45" s="9">
        <v>5065</v>
      </c>
      <c r="D45" s="9">
        <v>55619548</v>
      </c>
      <c r="E45" s="10">
        <v>9.1</v>
      </c>
      <c r="F45" s="10">
        <v>8.9</v>
      </c>
      <c r="G45" s="10">
        <v>9.4</v>
      </c>
    </row>
    <row r="46" spans="1:7" x14ac:dyDescent="0.35">
      <c r="A46" s="7" t="s">
        <v>104</v>
      </c>
      <c r="B46" s="7" t="s">
        <v>90</v>
      </c>
      <c r="C46" s="9">
        <v>4609</v>
      </c>
      <c r="D46" s="9">
        <v>55924528</v>
      </c>
      <c r="E46" s="10">
        <v>8.1999999999999993</v>
      </c>
      <c r="F46" s="10">
        <v>8</v>
      </c>
      <c r="G46" s="10">
        <v>8.5</v>
      </c>
    </row>
    <row r="47" spans="1:7" x14ac:dyDescent="0.35">
      <c r="A47" s="7" t="s">
        <v>104</v>
      </c>
      <c r="B47" s="7" t="s">
        <v>91</v>
      </c>
      <c r="C47" s="9">
        <v>4702</v>
      </c>
      <c r="D47" s="9">
        <v>56230056</v>
      </c>
      <c r="E47" s="10">
        <v>8.4</v>
      </c>
      <c r="F47" s="10">
        <v>8.1</v>
      </c>
      <c r="G47" s="10">
        <v>8.6</v>
      </c>
    </row>
    <row r="48" spans="1:7" x14ac:dyDescent="0.35">
      <c r="A48" s="7" t="s">
        <v>104</v>
      </c>
      <c r="B48" s="7" t="s">
        <v>92</v>
      </c>
      <c r="C48" s="9">
        <v>4123</v>
      </c>
      <c r="D48" s="9">
        <v>56325961</v>
      </c>
      <c r="E48" s="10">
        <v>7.3</v>
      </c>
      <c r="F48" s="10">
        <v>7.1</v>
      </c>
      <c r="G48" s="10">
        <v>7.5</v>
      </c>
    </row>
    <row r="49" spans="1:7" x14ac:dyDescent="0.35">
      <c r="A49" s="7" t="s">
        <v>104</v>
      </c>
      <c r="B49" s="7" t="s">
        <v>93</v>
      </c>
      <c r="C49" s="9">
        <v>4395</v>
      </c>
      <c r="D49" s="9">
        <v>56554891</v>
      </c>
      <c r="E49" s="10">
        <v>7.8</v>
      </c>
      <c r="F49" s="10">
        <v>7.5</v>
      </c>
      <c r="G49" s="10">
        <v>8</v>
      </c>
    </row>
    <row r="50" spans="1:7" x14ac:dyDescent="0.35">
      <c r="A50" s="7" t="s">
        <v>104</v>
      </c>
      <c r="B50" s="7" t="s">
        <v>94</v>
      </c>
      <c r="C50" s="9">
        <v>4369</v>
      </c>
      <c r="D50" s="9">
        <v>57144395</v>
      </c>
      <c r="E50" s="10">
        <v>7.6</v>
      </c>
      <c r="F50" s="10">
        <v>7.4</v>
      </c>
      <c r="G50" s="10">
        <v>7.9</v>
      </c>
    </row>
    <row r="51" spans="1:7" x14ac:dyDescent="0.35">
      <c r="A51" s="7" t="s">
        <v>104</v>
      </c>
      <c r="B51" s="7" t="s">
        <v>95</v>
      </c>
      <c r="C51" s="9">
        <v>4831</v>
      </c>
      <c r="D51" s="9">
        <v>57932470</v>
      </c>
      <c r="E51" s="10">
        <v>8.3000000000000007</v>
      </c>
      <c r="F51" s="10">
        <v>8.1</v>
      </c>
      <c r="G51" s="10">
        <v>8.6</v>
      </c>
    </row>
    <row r="52" spans="1:7" x14ac:dyDescent="0.35">
      <c r="A52" s="7" t="s">
        <v>104</v>
      </c>
      <c r="B52" s="7" t="s">
        <v>96</v>
      </c>
      <c r="C52" s="9">
        <v>5490</v>
      </c>
      <c r="D52" s="9">
        <v>58620101</v>
      </c>
      <c r="E52" s="10">
        <v>9.4</v>
      </c>
      <c r="F52" s="10">
        <v>9.1</v>
      </c>
      <c r="G52" s="10">
        <v>9.6</v>
      </c>
    </row>
    <row r="53" spans="1:7" x14ac:dyDescent="0.35">
      <c r="A53" s="7"/>
      <c r="B53" s="7"/>
      <c r="C53" s="9"/>
      <c r="D53" s="9"/>
      <c r="E53" s="10"/>
      <c r="F53" s="10"/>
      <c r="G53" s="10"/>
    </row>
    <row r="54" spans="1:7" x14ac:dyDescent="0.35">
      <c r="A54" s="7"/>
      <c r="B54" s="7"/>
      <c r="C54" s="9"/>
      <c r="D54" s="9"/>
      <c r="E54" s="10"/>
      <c r="F54" s="10"/>
      <c r="G54" s="10"/>
    </row>
    <row r="55" spans="1:7" x14ac:dyDescent="0.35">
      <c r="A55" s="7"/>
      <c r="B55" s="7"/>
      <c r="C55" s="9"/>
      <c r="D55" s="9"/>
      <c r="E55" s="10"/>
      <c r="F55" s="10"/>
      <c r="G55" s="10"/>
    </row>
    <row r="56" spans="1:7" x14ac:dyDescent="0.35">
      <c r="A56" s="7"/>
      <c r="B56" s="7"/>
      <c r="C56" s="9"/>
      <c r="D56" s="9"/>
      <c r="E56" s="10"/>
      <c r="F56" s="10"/>
      <c r="G56" s="10"/>
    </row>
    <row r="57" spans="1:7" x14ac:dyDescent="0.35">
      <c r="A57" s="7"/>
      <c r="B57" s="7"/>
      <c r="C57" s="9"/>
      <c r="D57" s="9"/>
      <c r="E57" s="10"/>
      <c r="F57" s="10"/>
      <c r="G57" s="10"/>
    </row>
    <row r="58" spans="1:7" x14ac:dyDescent="0.35">
      <c r="A58" s="7"/>
      <c r="B58" s="7"/>
      <c r="C58" s="9"/>
      <c r="D58" s="9"/>
      <c r="E58" s="10"/>
      <c r="F58" s="10"/>
      <c r="G58" s="10"/>
    </row>
    <row r="59" spans="1:7" x14ac:dyDescent="0.35">
      <c r="A59" s="7"/>
      <c r="B59" s="7"/>
      <c r="C59" s="9"/>
      <c r="D59" s="9"/>
      <c r="E59" s="10"/>
      <c r="F59" s="10"/>
      <c r="G59" s="10"/>
    </row>
    <row r="60" spans="1:7" x14ac:dyDescent="0.35">
      <c r="A60" s="7"/>
      <c r="B60" s="7"/>
      <c r="C60" s="9"/>
      <c r="D60" s="9"/>
      <c r="E60" s="10"/>
      <c r="F60" s="10"/>
      <c r="G60" s="10"/>
    </row>
    <row r="61" spans="1:7" x14ac:dyDescent="0.35">
      <c r="A61" s="7"/>
      <c r="B61" s="7"/>
      <c r="C61" s="9"/>
      <c r="D61" s="9"/>
      <c r="E61" s="10"/>
      <c r="F61" s="10"/>
      <c r="G61" s="10"/>
    </row>
    <row r="62" spans="1:7" x14ac:dyDescent="0.35">
      <c r="A62" s="7"/>
      <c r="B62" s="7"/>
      <c r="C62" s="9"/>
      <c r="D62" s="9"/>
      <c r="E62" s="10"/>
      <c r="F62" s="10"/>
      <c r="G62" s="10"/>
    </row>
    <row r="63" spans="1:7" x14ac:dyDescent="0.35">
      <c r="A63" s="7"/>
      <c r="B63" s="7"/>
      <c r="C63" s="9"/>
      <c r="D63" s="9"/>
      <c r="E63" s="10"/>
      <c r="F63" s="10"/>
      <c r="G63" s="10"/>
    </row>
    <row r="64" spans="1:7" x14ac:dyDescent="0.35">
      <c r="A64" s="7"/>
      <c r="B64" s="7"/>
      <c r="C64" s="9"/>
      <c r="D64" s="9"/>
      <c r="E64" s="10"/>
      <c r="F64" s="10"/>
      <c r="G64" s="10"/>
    </row>
    <row r="65" spans="1:7" x14ac:dyDescent="0.35">
      <c r="A65" s="7"/>
      <c r="B65" s="7"/>
      <c r="C65" s="9"/>
      <c r="D65" s="9"/>
      <c r="E65" s="10"/>
      <c r="F65" s="10"/>
      <c r="G65" s="10"/>
    </row>
    <row r="66" spans="1:7" x14ac:dyDescent="0.35">
      <c r="A66" s="7"/>
      <c r="B66" s="7"/>
      <c r="C66" s="9"/>
      <c r="D66" s="9"/>
      <c r="E66" s="10"/>
      <c r="F66" s="10"/>
      <c r="G66" s="10"/>
    </row>
    <row r="67" spans="1:7" x14ac:dyDescent="0.35">
      <c r="A67" s="7"/>
      <c r="B67" s="7"/>
      <c r="C67" s="9"/>
      <c r="D67" s="9"/>
      <c r="E67" s="10"/>
      <c r="F67" s="10"/>
      <c r="G67" s="10"/>
    </row>
    <row r="68" spans="1:7" x14ac:dyDescent="0.35">
      <c r="A68" s="7"/>
      <c r="B68" s="7"/>
      <c r="C68" s="9"/>
      <c r="D68" s="9"/>
      <c r="E68" s="10"/>
      <c r="F68" s="10"/>
      <c r="G68" s="10"/>
    </row>
    <row r="69" spans="1:7" x14ac:dyDescent="0.35">
      <c r="A69" s="7"/>
      <c r="B69" s="7"/>
      <c r="C69" s="9"/>
      <c r="D69" s="9"/>
      <c r="E69" s="10"/>
      <c r="F69" s="10"/>
      <c r="G69" s="10"/>
    </row>
    <row r="70" spans="1:7" x14ac:dyDescent="0.35">
      <c r="A70" s="7"/>
      <c r="B70" s="7"/>
      <c r="C70" s="9"/>
      <c r="D70" s="9"/>
      <c r="E70" s="10"/>
      <c r="F70" s="10"/>
      <c r="G70" s="10"/>
    </row>
    <row r="71" spans="1:7" x14ac:dyDescent="0.35">
      <c r="A71" s="7"/>
      <c r="B71" s="7"/>
      <c r="C71" s="9"/>
      <c r="D71" s="9"/>
      <c r="E71" s="10"/>
      <c r="F71" s="10"/>
      <c r="G71" s="10"/>
    </row>
    <row r="72" spans="1:7" x14ac:dyDescent="0.35">
      <c r="A72" s="7"/>
      <c r="B72" s="7"/>
      <c r="C72" s="9"/>
      <c r="D72" s="9"/>
      <c r="E72" s="10"/>
      <c r="F72" s="10"/>
      <c r="G72" s="10"/>
    </row>
    <row r="73" spans="1:7" x14ac:dyDescent="0.35">
      <c r="A73" s="7"/>
      <c r="B73" s="7"/>
      <c r="C73" s="9"/>
      <c r="D73" s="9"/>
      <c r="E73" s="10"/>
      <c r="F73" s="10"/>
      <c r="G73" s="10"/>
    </row>
    <row r="74" spans="1:7" x14ac:dyDescent="0.35">
      <c r="A74" s="7"/>
      <c r="B74" s="7"/>
      <c r="C74" s="9"/>
      <c r="D74" s="9"/>
      <c r="E74" s="10"/>
      <c r="F74" s="10"/>
      <c r="G74" s="10"/>
    </row>
    <row r="75" spans="1:7" x14ac:dyDescent="0.35">
      <c r="A75" s="7"/>
      <c r="B75" s="7"/>
      <c r="C75" s="9"/>
      <c r="D75" s="9"/>
      <c r="E75" s="10"/>
      <c r="F75" s="10"/>
      <c r="G75" s="10"/>
    </row>
    <row r="76" spans="1:7" x14ac:dyDescent="0.35">
      <c r="A76" s="7"/>
      <c r="B76" s="7"/>
      <c r="C76" s="9"/>
      <c r="D76" s="9"/>
      <c r="E76" s="10"/>
      <c r="F76" s="10"/>
      <c r="G76" s="10"/>
    </row>
    <row r="77" spans="1:7" x14ac:dyDescent="0.35">
      <c r="A77" s="7"/>
      <c r="B77" s="7"/>
      <c r="C77" s="9"/>
      <c r="D77" s="9"/>
      <c r="E77" s="10"/>
      <c r="F77" s="10"/>
      <c r="G77" s="10"/>
    </row>
    <row r="78" spans="1:7" x14ac:dyDescent="0.35">
      <c r="A78" s="7"/>
      <c r="B78" s="7"/>
      <c r="C78" s="9"/>
      <c r="D78" s="9"/>
      <c r="E78" s="10"/>
      <c r="F78" s="10"/>
      <c r="G78" s="10"/>
    </row>
    <row r="79" spans="1:7" x14ac:dyDescent="0.35">
      <c r="A79" s="7"/>
      <c r="B79" s="7"/>
      <c r="C79" s="9"/>
      <c r="D79" s="9"/>
      <c r="E79" s="10"/>
      <c r="F79" s="10"/>
      <c r="G79" s="10"/>
    </row>
    <row r="80" spans="1:7" x14ac:dyDescent="0.35">
      <c r="A80" s="7"/>
      <c r="B80" s="7"/>
      <c r="C80" s="9"/>
      <c r="D80" s="9"/>
      <c r="E80" s="10"/>
      <c r="F80" s="10"/>
      <c r="G80" s="10"/>
    </row>
    <row r="81" spans="1:7" x14ac:dyDescent="0.35">
      <c r="A81" s="7"/>
      <c r="B81" s="7"/>
      <c r="C81" s="9"/>
      <c r="D81" s="9"/>
      <c r="E81" s="10"/>
      <c r="F81" s="10"/>
      <c r="G81" s="10"/>
    </row>
    <row r="82" spans="1:7" x14ac:dyDescent="0.35">
      <c r="A82" s="7"/>
      <c r="B82" s="7"/>
      <c r="C82" s="9"/>
      <c r="D82" s="9"/>
      <c r="E82" s="10"/>
      <c r="F82" s="10"/>
      <c r="G82" s="10"/>
    </row>
    <row r="83" spans="1:7" x14ac:dyDescent="0.35">
      <c r="A83" s="7"/>
      <c r="B83" s="7"/>
      <c r="C83" s="9"/>
      <c r="D83" s="9"/>
      <c r="E83" s="10"/>
      <c r="F83" s="10"/>
      <c r="G83" s="10"/>
    </row>
    <row r="84" spans="1:7" x14ac:dyDescent="0.35">
      <c r="A84" s="7"/>
      <c r="B84" s="7"/>
      <c r="C84" s="9"/>
      <c r="D84" s="9"/>
      <c r="E84" s="10"/>
      <c r="F84" s="10"/>
      <c r="G84" s="10"/>
    </row>
    <row r="85" spans="1:7" x14ac:dyDescent="0.35">
      <c r="A85" s="7"/>
      <c r="B85" s="7"/>
      <c r="C85" s="9"/>
      <c r="D85" s="9"/>
      <c r="E85" s="10"/>
      <c r="F85" s="10"/>
      <c r="G85" s="10"/>
    </row>
    <row r="86" spans="1:7" x14ac:dyDescent="0.35">
      <c r="A86" s="7"/>
      <c r="B86" s="7"/>
      <c r="C86" s="9"/>
      <c r="D86" s="9"/>
      <c r="E86" s="10"/>
      <c r="F86" s="10"/>
      <c r="G86" s="10"/>
    </row>
    <row r="87" spans="1:7" x14ac:dyDescent="0.35">
      <c r="A87" s="7"/>
      <c r="B87" s="7"/>
      <c r="C87" s="9"/>
      <c r="D87" s="9"/>
      <c r="E87" s="10"/>
      <c r="F87" s="10"/>
      <c r="G87" s="10"/>
    </row>
    <row r="88" spans="1:7" x14ac:dyDescent="0.35">
      <c r="A88" s="7"/>
      <c r="B88" s="7"/>
      <c r="C88" s="9"/>
      <c r="D88" s="9"/>
      <c r="E88" s="10"/>
      <c r="F88" s="10"/>
      <c r="G88" s="10"/>
    </row>
    <row r="89" spans="1:7" x14ac:dyDescent="0.35">
      <c r="A89" s="7"/>
      <c r="B89" s="7"/>
      <c r="C89" s="9"/>
      <c r="D89" s="9"/>
      <c r="E89" s="10"/>
      <c r="F89" s="10"/>
      <c r="G89" s="10"/>
    </row>
    <row r="90" spans="1:7" x14ac:dyDescent="0.35">
      <c r="A90" s="7"/>
      <c r="B90" s="7"/>
      <c r="C90" s="9"/>
      <c r="D90" s="9"/>
      <c r="E90" s="10"/>
      <c r="F90" s="10"/>
      <c r="G90" s="10"/>
    </row>
    <row r="91" spans="1:7" x14ac:dyDescent="0.35">
      <c r="A91" s="7"/>
      <c r="B91" s="7"/>
      <c r="C91" s="9"/>
      <c r="D91" s="9"/>
      <c r="E91" s="10"/>
      <c r="F91" s="10"/>
      <c r="G91" s="10"/>
    </row>
    <row r="92" spans="1:7" x14ac:dyDescent="0.35">
      <c r="A92" s="7"/>
      <c r="B92" s="7"/>
      <c r="C92" s="9"/>
      <c r="D92" s="9"/>
      <c r="E92" s="10"/>
      <c r="F92" s="10"/>
      <c r="G92" s="10"/>
    </row>
    <row r="93" spans="1:7" x14ac:dyDescent="0.35">
      <c r="A93" s="7"/>
      <c r="B93" s="7"/>
      <c r="C93" s="9"/>
      <c r="D93" s="9"/>
      <c r="E93" s="10"/>
      <c r="F93" s="10"/>
      <c r="G93" s="10"/>
    </row>
    <row r="94" spans="1:7" x14ac:dyDescent="0.35">
      <c r="A94" s="7"/>
      <c r="B94" s="7"/>
      <c r="C94" s="9"/>
      <c r="D94" s="9"/>
      <c r="E94" s="10"/>
      <c r="F94" s="10"/>
      <c r="G94" s="10"/>
    </row>
    <row r="95" spans="1:7" x14ac:dyDescent="0.35">
      <c r="A95" s="7"/>
      <c r="B95" s="7"/>
      <c r="C95" s="9"/>
      <c r="D95" s="9"/>
      <c r="E95" s="10"/>
      <c r="F95" s="10"/>
      <c r="G95" s="10"/>
    </row>
    <row r="96" spans="1:7" x14ac:dyDescent="0.35">
      <c r="A96" s="7"/>
      <c r="B96" s="7"/>
      <c r="C96" s="9"/>
      <c r="D96" s="9"/>
      <c r="E96" s="10"/>
      <c r="F96" s="10"/>
      <c r="G96" s="10"/>
    </row>
    <row r="97" spans="1:7" x14ac:dyDescent="0.35">
      <c r="A97" s="7"/>
      <c r="B97" s="7"/>
      <c r="C97" s="9"/>
      <c r="D97" s="9"/>
      <c r="E97" s="10"/>
      <c r="F97" s="10"/>
      <c r="G97" s="10"/>
    </row>
    <row r="98" spans="1:7" x14ac:dyDescent="0.35">
      <c r="A98" s="7"/>
      <c r="B98" s="7"/>
      <c r="C98" s="9"/>
      <c r="D98" s="9"/>
      <c r="E98" s="10"/>
      <c r="F98" s="10"/>
      <c r="G98" s="10"/>
    </row>
    <row r="99" spans="1:7" x14ac:dyDescent="0.35">
      <c r="A99" s="7"/>
      <c r="B99" s="7"/>
      <c r="C99" s="9"/>
      <c r="D99" s="9"/>
      <c r="E99" s="10"/>
      <c r="F99" s="10"/>
      <c r="G99" s="10"/>
    </row>
    <row r="100" spans="1:7" x14ac:dyDescent="0.35">
      <c r="A100" s="7"/>
      <c r="B100" s="7"/>
      <c r="C100" s="9"/>
      <c r="D100" s="9"/>
      <c r="E100" s="10"/>
      <c r="F100" s="10"/>
      <c r="G100" s="10"/>
    </row>
    <row r="101" spans="1:7" x14ac:dyDescent="0.35">
      <c r="A101" s="7"/>
      <c r="B101" s="7"/>
    </row>
    <row r="102" spans="1:7" x14ac:dyDescent="0.35">
      <c r="A102" s="7"/>
      <c r="B102" s="7"/>
    </row>
    <row r="103" spans="1:7" x14ac:dyDescent="0.35">
      <c r="A103" s="7"/>
      <c r="B103" s="7"/>
    </row>
    <row r="104" spans="1:7" x14ac:dyDescent="0.35">
      <c r="A104" s="7"/>
      <c r="B104" s="7"/>
    </row>
    <row r="105" spans="1:7" x14ac:dyDescent="0.35">
      <c r="A105" s="7"/>
      <c r="B105" s="7"/>
    </row>
    <row r="106" spans="1:7" x14ac:dyDescent="0.35">
      <c r="A106" s="7"/>
      <c r="B106" s="7"/>
    </row>
    <row r="107" spans="1:7" x14ac:dyDescent="0.35">
      <c r="A107" s="7"/>
      <c r="B107" s="7"/>
    </row>
    <row r="108" spans="1:7" x14ac:dyDescent="0.35">
      <c r="A108" s="7"/>
      <c r="B108" s="7"/>
    </row>
    <row r="109" spans="1:7" x14ac:dyDescent="0.35">
      <c r="A109" s="7"/>
      <c r="B109" s="7"/>
    </row>
    <row r="110" spans="1:7" x14ac:dyDescent="0.35">
      <c r="A110" s="7"/>
      <c r="B110" s="7"/>
    </row>
    <row r="111" spans="1:7" x14ac:dyDescent="0.35">
      <c r="A111" s="7"/>
      <c r="B111" s="7"/>
    </row>
    <row r="112" spans="1:7"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1.07421875" defaultRowHeight="15.5" x14ac:dyDescent="0.35"/>
  <cols>
    <col min="1" max="1" width="8.15234375" customWidth="1"/>
    <col min="2" max="2" width="22.3046875" customWidth="1"/>
    <col min="3" max="3" width="14.921875" customWidth="1"/>
    <col min="4" max="4" width="16.69140625" style="9" customWidth="1"/>
    <col min="5" max="5" width="22.53515625" customWidth="1"/>
    <col min="6" max="7" width="16.69140625" customWidth="1"/>
  </cols>
  <sheetData>
    <row r="1" spans="1:7" ht="20" x14ac:dyDescent="0.4">
      <c r="A1" s="25" t="s">
        <v>13</v>
      </c>
    </row>
    <row r="2" spans="1:7" x14ac:dyDescent="0.35">
      <c r="A2" s="7" t="s">
        <v>8</v>
      </c>
    </row>
    <row r="3" spans="1:7" x14ac:dyDescent="0.35">
      <c r="A3" s="7" t="s">
        <v>97</v>
      </c>
    </row>
    <row r="4" spans="1:7" x14ac:dyDescent="0.35">
      <c r="A4" s="7" t="s">
        <v>105</v>
      </c>
    </row>
    <row r="5" spans="1:7" ht="37" customHeight="1" x14ac:dyDescent="0.35">
      <c r="A5" s="8" t="s">
        <v>71</v>
      </c>
      <c r="B5" s="6" t="s">
        <v>106</v>
      </c>
      <c r="C5" s="5" t="s">
        <v>72</v>
      </c>
      <c r="D5" s="26" t="s">
        <v>99</v>
      </c>
      <c r="E5" s="5" t="s">
        <v>107</v>
      </c>
      <c r="F5" s="5" t="s">
        <v>101</v>
      </c>
      <c r="G5" s="5" t="s">
        <v>102</v>
      </c>
    </row>
    <row r="6" spans="1:7" x14ac:dyDescent="0.35">
      <c r="A6" s="7" t="s">
        <v>87</v>
      </c>
      <c r="B6" s="1" t="s">
        <v>108</v>
      </c>
      <c r="C6" s="9">
        <v>568</v>
      </c>
      <c r="D6" s="27">
        <v>7182651</v>
      </c>
      <c r="E6" s="4">
        <v>7.9</v>
      </c>
      <c r="F6" s="4" t="s">
        <v>109</v>
      </c>
      <c r="G6" s="4" t="s">
        <v>110</v>
      </c>
    </row>
    <row r="7" spans="1:7" x14ac:dyDescent="0.35">
      <c r="A7" s="7" t="s">
        <v>87</v>
      </c>
      <c r="B7" s="1" t="s">
        <v>111</v>
      </c>
      <c r="C7" s="4" t="s">
        <v>112</v>
      </c>
      <c r="D7" s="27">
        <v>7182651</v>
      </c>
      <c r="E7" s="4">
        <v>7.9</v>
      </c>
      <c r="F7" s="4" t="s">
        <v>112</v>
      </c>
      <c r="G7" s="4" t="s">
        <v>112</v>
      </c>
    </row>
    <row r="8" spans="1:7" x14ac:dyDescent="0.35">
      <c r="A8" s="7" t="s">
        <v>88</v>
      </c>
      <c r="B8" s="1" t="s">
        <v>108</v>
      </c>
      <c r="C8" s="9">
        <v>590</v>
      </c>
      <c r="D8" s="27">
        <v>7234141</v>
      </c>
      <c r="E8" s="4">
        <v>8.1999999999999993</v>
      </c>
      <c r="F8" s="4" t="s">
        <v>113</v>
      </c>
      <c r="G8" s="4" t="s">
        <v>114</v>
      </c>
    </row>
    <row r="9" spans="1:7" x14ac:dyDescent="0.35">
      <c r="A9" s="7" t="s">
        <v>88</v>
      </c>
      <c r="B9" s="1" t="s">
        <v>111</v>
      </c>
      <c r="C9" s="4" t="s">
        <v>112</v>
      </c>
      <c r="D9" s="27">
        <v>7234141</v>
      </c>
      <c r="E9" s="4">
        <v>7.6</v>
      </c>
      <c r="F9" s="4" t="s">
        <v>112</v>
      </c>
      <c r="G9" s="4" t="s">
        <v>112</v>
      </c>
    </row>
    <row r="10" spans="1:7" x14ac:dyDescent="0.35">
      <c r="A10" s="7" t="s">
        <v>89</v>
      </c>
      <c r="B10" s="1" t="s">
        <v>108</v>
      </c>
      <c r="C10" s="9">
        <v>529</v>
      </c>
      <c r="D10" s="27">
        <v>7275765</v>
      </c>
      <c r="E10" s="4">
        <v>7.3</v>
      </c>
      <c r="F10" s="4" t="s">
        <v>115</v>
      </c>
      <c r="G10" s="4" t="s">
        <v>116</v>
      </c>
    </row>
    <row r="11" spans="1:7" x14ac:dyDescent="0.35">
      <c r="A11" s="7" t="s">
        <v>89</v>
      </c>
      <c r="B11" s="1" t="s">
        <v>111</v>
      </c>
      <c r="C11" s="4" t="s">
        <v>112</v>
      </c>
      <c r="D11" s="27">
        <v>7275765</v>
      </c>
      <c r="E11" s="4">
        <v>7.2</v>
      </c>
      <c r="F11" s="4" t="s">
        <v>112</v>
      </c>
      <c r="G11" s="4" t="s">
        <v>112</v>
      </c>
    </row>
    <row r="12" spans="1:7" x14ac:dyDescent="0.35">
      <c r="A12" s="7" t="s">
        <v>90</v>
      </c>
      <c r="B12" s="1" t="s">
        <v>108</v>
      </c>
      <c r="C12" s="9">
        <v>466</v>
      </c>
      <c r="D12" s="27">
        <v>7316116</v>
      </c>
      <c r="E12" s="4">
        <v>6.4</v>
      </c>
      <c r="F12" s="4" t="s">
        <v>117</v>
      </c>
      <c r="G12" s="4" t="s">
        <v>118</v>
      </c>
    </row>
    <row r="13" spans="1:7" x14ac:dyDescent="0.35">
      <c r="A13" s="7" t="s">
        <v>90</v>
      </c>
      <c r="B13" s="1" t="s">
        <v>111</v>
      </c>
      <c r="C13" s="4" t="s">
        <v>112</v>
      </c>
      <c r="D13" s="27">
        <v>7316116</v>
      </c>
      <c r="E13" s="4">
        <v>6.8</v>
      </c>
      <c r="F13" s="4" t="s">
        <v>112</v>
      </c>
      <c r="G13" s="4" t="s">
        <v>112</v>
      </c>
    </row>
    <row r="14" spans="1:7" x14ac:dyDescent="0.35">
      <c r="A14" s="7" t="s">
        <v>91</v>
      </c>
      <c r="B14" s="1" t="s">
        <v>108</v>
      </c>
      <c r="C14" s="9">
        <v>521</v>
      </c>
      <c r="D14" s="27">
        <v>7363267</v>
      </c>
      <c r="E14" s="4">
        <v>7.1</v>
      </c>
      <c r="F14" s="4" t="s">
        <v>119</v>
      </c>
      <c r="G14" s="4" t="s">
        <v>120</v>
      </c>
    </row>
    <row r="15" spans="1:7" x14ac:dyDescent="0.35">
      <c r="A15" s="7" t="s">
        <v>91</v>
      </c>
      <c r="B15" s="1" t="s">
        <v>111</v>
      </c>
      <c r="C15" s="4" t="s">
        <v>112</v>
      </c>
      <c r="D15" s="27">
        <v>7363267</v>
      </c>
      <c r="E15" s="4">
        <v>6.5</v>
      </c>
      <c r="F15" s="4" t="s">
        <v>112</v>
      </c>
      <c r="G15" s="4" t="s">
        <v>112</v>
      </c>
    </row>
    <row r="16" spans="1:7" x14ac:dyDescent="0.35">
      <c r="A16" s="7" t="s">
        <v>92</v>
      </c>
      <c r="B16" s="1" t="s">
        <v>108</v>
      </c>
      <c r="C16" s="9">
        <v>455</v>
      </c>
      <c r="D16" s="27">
        <v>7380605</v>
      </c>
      <c r="E16" s="4">
        <v>6.2</v>
      </c>
      <c r="F16" s="4" t="s">
        <v>121</v>
      </c>
      <c r="G16" s="4" t="s">
        <v>122</v>
      </c>
    </row>
    <row r="17" spans="1:7" x14ac:dyDescent="0.35">
      <c r="A17" s="7" t="s">
        <v>92</v>
      </c>
      <c r="B17" s="1" t="s">
        <v>111</v>
      </c>
      <c r="C17" s="4" t="s">
        <v>112</v>
      </c>
      <c r="D17" s="27">
        <v>7380605</v>
      </c>
      <c r="E17" s="4">
        <v>6.1</v>
      </c>
      <c r="F17" s="4" t="s">
        <v>112</v>
      </c>
      <c r="G17" s="4" t="s">
        <v>112</v>
      </c>
    </row>
    <row r="18" spans="1:7" x14ac:dyDescent="0.35">
      <c r="A18" s="7" t="s">
        <v>93</v>
      </c>
      <c r="B18" s="1" t="s">
        <v>108</v>
      </c>
      <c r="C18" s="9">
        <v>484</v>
      </c>
      <c r="D18" s="27">
        <v>7424092</v>
      </c>
      <c r="E18" s="4">
        <v>6.5</v>
      </c>
      <c r="F18" s="4" t="s">
        <v>123</v>
      </c>
      <c r="G18" s="4" t="s">
        <v>124</v>
      </c>
    </row>
    <row r="19" spans="1:7" x14ac:dyDescent="0.35">
      <c r="A19" s="7" t="s">
        <v>93</v>
      </c>
      <c r="B19" s="1" t="s">
        <v>111</v>
      </c>
      <c r="C19" s="4" t="s">
        <v>112</v>
      </c>
      <c r="D19" s="27">
        <v>7424092</v>
      </c>
      <c r="E19" s="4">
        <v>5.8</v>
      </c>
      <c r="F19" s="4" t="s">
        <v>112</v>
      </c>
      <c r="G19" s="4" t="s">
        <v>112</v>
      </c>
    </row>
    <row r="20" spans="1:7" x14ac:dyDescent="0.35">
      <c r="A20" s="7" t="s">
        <v>94</v>
      </c>
      <c r="B20" s="1" t="s">
        <v>108</v>
      </c>
      <c r="C20" s="9">
        <v>494</v>
      </c>
      <c r="D20" s="27">
        <v>7526285</v>
      </c>
      <c r="E20" s="4">
        <v>6.6</v>
      </c>
      <c r="F20" s="4" t="s">
        <v>123</v>
      </c>
      <c r="G20" s="4" t="s">
        <v>125</v>
      </c>
    </row>
    <row r="21" spans="1:7" x14ac:dyDescent="0.35">
      <c r="A21" s="7" t="s">
        <v>94</v>
      </c>
      <c r="B21" s="1" t="s">
        <v>111</v>
      </c>
      <c r="C21" s="4" t="s">
        <v>112</v>
      </c>
      <c r="D21" s="27">
        <v>7526285</v>
      </c>
      <c r="E21" s="4">
        <v>5.4</v>
      </c>
      <c r="F21" s="4" t="s">
        <v>112</v>
      </c>
      <c r="G21" s="4" t="s">
        <v>112</v>
      </c>
    </row>
    <row r="22" spans="1:7" x14ac:dyDescent="0.35">
      <c r="A22" s="7" t="s">
        <v>95</v>
      </c>
      <c r="B22" s="1" t="s">
        <v>108</v>
      </c>
      <c r="C22" s="9">
        <v>586</v>
      </c>
      <c r="D22" s="27">
        <v>7634293</v>
      </c>
      <c r="E22" s="4">
        <v>7.7</v>
      </c>
      <c r="F22" s="4" t="s">
        <v>124</v>
      </c>
      <c r="G22" s="4" t="s">
        <v>126</v>
      </c>
    </row>
    <row r="23" spans="1:7" x14ac:dyDescent="0.35">
      <c r="A23" s="7" t="s">
        <v>95</v>
      </c>
      <c r="B23" s="1" t="s">
        <v>111</v>
      </c>
      <c r="C23" s="4" t="s">
        <v>112</v>
      </c>
      <c r="D23" s="27">
        <v>7634293</v>
      </c>
      <c r="E23" s="4">
        <v>5.0999999999999996</v>
      </c>
      <c r="F23" s="4" t="s">
        <v>112</v>
      </c>
      <c r="G23" s="4" t="s">
        <v>112</v>
      </c>
    </row>
    <row r="24" spans="1:7" x14ac:dyDescent="0.35">
      <c r="A24" s="7" t="s">
        <v>96</v>
      </c>
      <c r="B24" s="1" t="s">
        <v>108</v>
      </c>
      <c r="C24" s="9">
        <v>658</v>
      </c>
      <c r="D24" s="27">
        <v>7737414</v>
      </c>
      <c r="E24" s="4">
        <v>8.5</v>
      </c>
      <c r="F24" s="4" t="s">
        <v>116</v>
      </c>
      <c r="G24" s="4" t="s">
        <v>127</v>
      </c>
    </row>
    <row r="25" spans="1:7" x14ac:dyDescent="0.35">
      <c r="A25" s="7" t="s">
        <v>96</v>
      </c>
      <c r="B25" s="1" t="s">
        <v>111</v>
      </c>
      <c r="C25" s="4" t="s">
        <v>112</v>
      </c>
      <c r="D25" s="27">
        <v>7737414</v>
      </c>
      <c r="E25" s="4">
        <v>4.7</v>
      </c>
      <c r="F25" s="4" t="s">
        <v>112</v>
      </c>
      <c r="G25" s="4" t="s">
        <v>112</v>
      </c>
    </row>
    <row r="26" spans="1:7" x14ac:dyDescent="0.35">
      <c r="A26" s="7"/>
      <c r="C26" s="9"/>
    </row>
    <row r="27" spans="1:7" x14ac:dyDescent="0.35">
      <c r="A27" s="7"/>
      <c r="C27" s="9"/>
    </row>
    <row r="28" spans="1:7" x14ac:dyDescent="0.35">
      <c r="A28" s="7"/>
      <c r="C28" s="9"/>
    </row>
    <row r="29" spans="1:7" x14ac:dyDescent="0.35">
      <c r="A29" s="7"/>
      <c r="C29" s="9"/>
    </row>
    <row r="30" spans="1:7" x14ac:dyDescent="0.35">
      <c r="A30" s="7"/>
      <c r="C30" s="9"/>
    </row>
    <row r="31" spans="1:7" x14ac:dyDescent="0.35">
      <c r="A31" s="7"/>
      <c r="C31" s="9"/>
    </row>
    <row r="32" spans="1:7" x14ac:dyDescent="0.35">
      <c r="A32" s="7"/>
      <c r="C32" s="9"/>
    </row>
    <row r="33" spans="1:3" x14ac:dyDescent="0.35">
      <c r="A33" s="7"/>
      <c r="C33" s="9"/>
    </row>
    <row r="34" spans="1:3" x14ac:dyDescent="0.35">
      <c r="A34" s="7"/>
      <c r="C34" s="9"/>
    </row>
    <row r="35" spans="1:3" x14ac:dyDescent="0.35">
      <c r="A35" s="7"/>
      <c r="C35" s="9"/>
    </row>
    <row r="36" spans="1:3" x14ac:dyDescent="0.35">
      <c r="A36" s="7"/>
      <c r="C36" s="9"/>
    </row>
    <row r="37" spans="1:3" x14ac:dyDescent="0.35">
      <c r="A37" s="7"/>
      <c r="C37" s="9"/>
    </row>
    <row r="38" spans="1:3" x14ac:dyDescent="0.35">
      <c r="A38" s="7"/>
      <c r="C38" s="9"/>
    </row>
    <row r="39" spans="1:3" x14ac:dyDescent="0.35">
      <c r="A39" s="7"/>
      <c r="C39" s="9"/>
    </row>
    <row r="40" spans="1:3" x14ac:dyDescent="0.35">
      <c r="A40" s="7"/>
      <c r="C40" s="9"/>
    </row>
    <row r="41" spans="1:3" x14ac:dyDescent="0.35">
      <c r="A41" s="7"/>
      <c r="C41" s="9"/>
    </row>
    <row r="42" spans="1:3" x14ac:dyDescent="0.35">
      <c r="A42" s="7"/>
      <c r="C42" s="9"/>
    </row>
    <row r="43" spans="1:3" x14ac:dyDescent="0.35">
      <c r="A43" s="7"/>
      <c r="C43" s="9"/>
    </row>
    <row r="44" spans="1:3" x14ac:dyDescent="0.35">
      <c r="A44" s="7"/>
      <c r="C44" s="9"/>
    </row>
    <row r="45" spans="1:3" x14ac:dyDescent="0.35">
      <c r="A45" s="7"/>
      <c r="C45" s="9"/>
    </row>
    <row r="46" spans="1:3" x14ac:dyDescent="0.35">
      <c r="A46" s="7"/>
      <c r="C46" s="9"/>
    </row>
    <row r="47" spans="1:3" x14ac:dyDescent="0.35">
      <c r="A47" s="7"/>
      <c r="C47" s="9"/>
    </row>
    <row r="48" spans="1:3" x14ac:dyDescent="0.35">
      <c r="A48" s="7"/>
      <c r="C48" s="9"/>
    </row>
    <row r="49" spans="1:3" x14ac:dyDescent="0.35">
      <c r="A49" s="7"/>
      <c r="C49" s="9"/>
    </row>
    <row r="50" spans="1:3" x14ac:dyDescent="0.35">
      <c r="A50" s="7"/>
      <c r="C50" s="9"/>
    </row>
    <row r="51" spans="1:3" x14ac:dyDescent="0.35">
      <c r="A51" s="7"/>
      <c r="C51" s="9"/>
    </row>
    <row r="52" spans="1:3" x14ac:dyDescent="0.35">
      <c r="A52" s="7"/>
      <c r="C52" s="9"/>
    </row>
    <row r="53" spans="1:3" x14ac:dyDescent="0.35">
      <c r="A53" s="7"/>
      <c r="C53" s="9"/>
    </row>
    <row r="54" spans="1:3" x14ac:dyDescent="0.35">
      <c r="A54" s="7"/>
      <c r="C54" s="9"/>
    </row>
    <row r="55" spans="1:3" x14ac:dyDescent="0.35">
      <c r="A55" s="7"/>
      <c r="C55" s="9"/>
    </row>
    <row r="56" spans="1:3" x14ac:dyDescent="0.35">
      <c r="A56" s="7"/>
      <c r="C56" s="9"/>
    </row>
    <row r="57" spans="1:3" x14ac:dyDescent="0.35">
      <c r="A57" s="7"/>
      <c r="C57" s="9"/>
    </row>
    <row r="58" spans="1:3" x14ac:dyDescent="0.35">
      <c r="A58" s="7"/>
      <c r="C58" s="9"/>
    </row>
    <row r="59" spans="1:3" x14ac:dyDescent="0.35">
      <c r="A59" s="7"/>
      <c r="C59" s="9"/>
    </row>
    <row r="60" spans="1:3" x14ac:dyDescent="0.35">
      <c r="A60" s="7"/>
      <c r="C60" s="9"/>
    </row>
    <row r="61" spans="1:3" x14ac:dyDescent="0.35">
      <c r="A61" s="7"/>
      <c r="C61" s="9"/>
    </row>
    <row r="62" spans="1:3" x14ac:dyDescent="0.35">
      <c r="A62" s="7"/>
      <c r="C62" s="9"/>
    </row>
    <row r="63" spans="1:3" x14ac:dyDescent="0.35">
      <c r="A63" s="7"/>
      <c r="C63" s="9"/>
    </row>
    <row r="64" spans="1:3" x14ac:dyDescent="0.35">
      <c r="A64" s="7"/>
      <c r="C64" s="9"/>
    </row>
    <row r="65" spans="1:3" x14ac:dyDescent="0.35">
      <c r="A65" s="7"/>
      <c r="C65" s="9"/>
    </row>
    <row r="66" spans="1:3" x14ac:dyDescent="0.35">
      <c r="A66" s="7"/>
      <c r="C66" s="9"/>
    </row>
    <row r="67" spans="1:3" x14ac:dyDescent="0.35">
      <c r="A67" s="7"/>
      <c r="C67" s="9"/>
    </row>
    <row r="68" spans="1:3" x14ac:dyDescent="0.35">
      <c r="A68" s="7"/>
      <c r="C68" s="9"/>
    </row>
    <row r="69" spans="1:3" x14ac:dyDescent="0.35">
      <c r="A69" s="7"/>
      <c r="C69" s="9"/>
    </row>
    <row r="70" spans="1:3" x14ac:dyDescent="0.35">
      <c r="A70" s="7"/>
      <c r="C70" s="9"/>
    </row>
    <row r="71" spans="1:3" x14ac:dyDescent="0.35">
      <c r="A71" s="7"/>
      <c r="C71" s="9"/>
    </row>
    <row r="72" spans="1:3" x14ac:dyDescent="0.35">
      <c r="A72" s="7"/>
      <c r="C72" s="9"/>
    </row>
    <row r="73" spans="1:3" x14ac:dyDescent="0.35">
      <c r="A73" s="7"/>
      <c r="C73" s="9"/>
    </row>
    <row r="74" spans="1:3" x14ac:dyDescent="0.35">
      <c r="A74" s="7"/>
      <c r="C74" s="9"/>
    </row>
    <row r="75" spans="1:3" x14ac:dyDescent="0.35">
      <c r="A75" s="7"/>
      <c r="C75" s="9"/>
    </row>
    <row r="76" spans="1:3" x14ac:dyDescent="0.35">
      <c r="A76" s="7"/>
      <c r="C76" s="9"/>
    </row>
    <row r="77" spans="1:3" x14ac:dyDescent="0.35">
      <c r="A77" s="7"/>
      <c r="C77" s="9"/>
    </row>
    <row r="78" spans="1:3" x14ac:dyDescent="0.35">
      <c r="A78" s="7"/>
      <c r="C78" s="9"/>
    </row>
    <row r="79" spans="1:3" x14ac:dyDescent="0.35">
      <c r="A79" s="7"/>
      <c r="C79" s="9"/>
    </row>
    <row r="80" spans="1:3" x14ac:dyDescent="0.35">
      <c r="A80" s="7"/>
      <c r="C80" s="9"/>
    </row>
    <row r="81" spans="1:3" x14ac:dyDescent="0.35">
      <c r="A81" s="7"/>
      <c r="C81" s="9"/>
    </row>
    <row r="82" spans="1:3" x14ac:dyDescent="0.35">
      <c r="A82" s="7"/>
      <c r="C82" s="9"/>
    </row>
    <row r="83" spans="1:3" x14ac:dyDescent="0.35">
      <c r="A83" s="7"/>
      <c r="C83" s="9"/>
    </row>
    <row r="84" spans="1:3" x14ac:dyDescent="0.35">
      <c r="A84" s="7"/>
      <c r="C84" s="9"/>
    </row>
    <row r="85" spans="1:3" x14ac:dyDescent="0.35">
      <c r="A85" s="7"/>
      <c r="C85" s="9"/>
    </row>
    <row r="86" spans="1:3" x14ac:dyDescent="0.35">
      <c r="A86" s="7"/>
      <c r="C86" s="9"/>
    </row>
    <row r="87" spans="1:3" x14ac:dyDescent="0.35">
      <c r="A87" s="7"/>
      <c r="C87" s="9"/>
    </row>
    <row r="88" spans="1:3" x14ac:dyDescent="0.35">
      <c r="A88" s="7"/>
      <c r="C88" s="9"/>
    </row>
    <row r="89" spans="1:3" x14ac:dyDescent="0.35">
      <c r="A89" s="7"/>
      <c r="C89" s="9"/>
    </row>
    <row r="90" spans="1:3" x14ac:dyDescent="0.35">
      <c r="A90" s="7"/>
      <c r="C90" s="9"/>
    </row>
    <row r="91" spans="1:3" x14ac:dyDescent="0.35">
      <c r="A91" s="7"/>
      <c r="C91" s="9"/>
    </row>
    <row r="92" spans="1:3" x14ac:dyDescent="0.35">
      <c r="A92" s="7"/>
      <c r="C92" s="9"/>
    </row>
    <row r="93" spans="1:3" x14ac:dyDescent="0.35">
      <c r="A93" s="7"/>
      <c r="C93" s="9"/>
    </row>
    <row r="94" spans="1:3" x14ac:dyDescent="0.35">
      <c r="A94" s="7"/>
      <c r="C94" s="9"/>
    </row>
    <row r="95" spans="1:3" x14ac:dyDescent="0.35">
      <c r="A95" s="7"/>
      <c r="C95" s="9"/>
    </row>
    <row r="96" spans="1:3" x14ac:dyDescent="0.35">
      <c r="A96" s="7"/>
      <c r="C96" s="9"/>
    </row>
    <row r="97" spans="1:3" x14ac:dyDescent="0.35">
      <c r="A97" s="7"/>
      <c r="C97" s="9"/>
    </row>
    <row r="98" spans="1:3" x14ac:dyDescent="0.35">
      <c r="A98" s="7"/>
      <c r="C98" s="9"/>
    </row>
    <row r="99" spans="1:3" x14ac:dyDescent="0.35">
      <c r="A99" s="7"/>
      <c r="C99" s="9"/>
    </row>
    <row r="100" spans="1:3" x14ac:dyDescent="0.35">
      <c r="A100" s="7"/>
      <c r="C100" s="9"/>
    </row>
    <row r="101" spans="1:3" x14ac:dyDescent="0.35">
      <c r="A101" s="7"/>
    </row>
    <row r="102" spans="1:3" x14ac:dyDescent="0.35">
      <c r="A102" s="7"/>
    </row>
    <row r="103" spans="1:3" x14ac:dyDescent="0.35">
      <c r="A103" s="7"/>
    </row>
    <row r="104" spans="1:3" x14ac:dyDescent="0.35">
      <c r="A104" s="7"/>
    </row>
    <row r="105" spans="1:3" x14ac:dyDescent="0.35">
      <c r="A105" s="7"/>
    </row>
    <row r="106" spans="1:3" x14ac:dyDescent="0.35">
      <c r="A106" s="7"/>
    </row>
    <row r="107" spans="1:3" x14ac:dyDescent="0.35">
      <c r="A107" s="7"/>
    </row>
    <row r="108" spans="1:3" x14ac:dyDescent="0.35">
      <c r="A108" s="7"/>
    </row>
    <row r="109" spans="1:3" x14ac:dyDescent="0.35">
      <c r="A109" s="7"/>
    </row>
    <row r="110" spans="1:3" x14ac:dyDescent="0.35">
      <c r="A110" s="7"/>
    </row>
    <row r="111" spans="1:3" x14ac:dyDescent="0.35">
      <c r="A111" s="7"/>
    </row>
    <row r="112" spans="1:3"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00"/>
  <sheetViews>
    <sheetView workbookViewId="0"/>
  </sheetViews>
  <sheetFormatPr defaultColWidth="11.07421875" defaultRowHeight="15.5" x14ac:dyDescent="0.35"/>
  <cols>
    <col min="1" max="1" width="26.69140625" customWidth="1"/>
    <col min="2" max="2" width="9.3828125" customWidth="1"/>
    <col min="3" max="3" width="9.921875" customWidth="1"/>
    <col min="4" max="4" width="10" customWidth="1"/>
    <col min="5" max="5" width="9.84375" customWidth="1"/>
    <col min="6" max="6" width="10.23046875" customWidth="1"/>
    <col min="7" max="7" width="11" customWidth="1"/>
    <col min="8" max="8" width="10.61328125" customWidth="1"/>
    <col min="9" max="9" width="8.921875" customWidth="1"/>
    <col min="10" max="10" width="10.07421875" customWidth="1"/>
    <col min="11" max="11" width="9.921875" customWidth="1"/>
    <col min="12" max="12" width="9.61328125" customWidth="1"/>
    <col min="13" max="13" width="9.3828125" customWidth="1"/>
    <col min="14" max="14" width="10.07421875" customWidth="1"/>
    <col min="15" max="15" width="10.61328125" customWidth="1"/>
    <col min="16" max="16" width="10.4609375" customWidth="1"/>
    <col min="17" max="17" width="10.07421875" customWidth="1"/>
    <col min="18" max="18" width="9.765625" customWidth="1"/>
    <col min="19" max="19" width="9.07421875" customWidth="1"/>
    <col min="20" max="20" width="8.921875" customWidth="1"/>
    <col min="21" max="21" width="9.23046875" customWidth="1"/>
    <col min="22" max="22" width="9.3828125" customWidth="1"/>
    <col min="23" max="23" width="10.3046875" customWidth="1"/>
    <col min="24" max="24" width="9.765625" customWidth="1"/>
    <col min="25" max="25" width="9.61328125" customWidth="1"/>
  </cols>
  <sheetData>
    <row r="1" spans="1:50" ht="20" x14ac:dyDescent="0.4">
      <c r="A1" s="25" t="s">
        <v>14</v>
      </c>
    </row>
    <row r="2" spans="1:50" x14ac:dyDescent="0.35">
      <c r="A2" t="s">
        <v>8</v>
      </c>
    </row>
    <row r="3" spans="1:50" x14ac:dyDescent="0.35">
      <c r="A3" t="s">
        <v>128</v>
      </c>
    </row>
    <row r="4" spans="1:50" ht="25" customHeight="1" x14ac:dyDescent="0.35">
      <c r="A4" s="6" t="s">
        <v>129</v>
      </c>
      <c r="B4" s="5" t="s">
        <v>73</v>
      </c>
      <c r="C4" s="5" t="s">
        <v>74</v>
      </c>
      <c r="D4" s="5" t="s">
        <v>75</v>
      </c>
      <c r="E4" s="5" t="s">
        <v>76</v>
      </c>
      <c r="F4" s="5" t="s">
        <v>77</v>
      </c>
      <c r="G4" s="5" t="s">
        <v>78</v>
      </c>
      <c r="H4" s="5" t="s">
        <v>79</v>
      </c>
      <c r="I4" s="5" t="s">
        <v>80</v>
      </c>
      <c r="J4" s="5" t="s">
        <v>81</v>
      </c>
      <c r="K4" s="5" t="s">
        <v>82</v>
      </c>
      <c r="L4" s="5" t="s">
        <v>83</v>
      </c>
      <c r="M4" s="5" t="s">
        <v>84</v>
      </c>
      <c r="N4" s="5" t="s">
        <v>85</v>
      </c>
      <c r="O4" s="5" t="s">
        <v>86</v>
      </c>
      <c r="P4" s="5" t="s">
        <v>87</v>
      </c>
      <c r="Q4" s="5" t="s">
        <v>88</v>
      </c>
      <c r="R4" s="5" t="s">
        <v>89</v>
      </c>
      <c r="S4" s="5" t="s">
        <v>90</v>
      </c>
      <c r="T4" s="5" t="s">
        <v>91</v>
      </c>
      <c r="U4" s="5" t="s">
        <v>92</v>
      </c>
      <c r="V4" s="5" t="s">
        <v>93</v>
      </c>
      <c r="W4" s="5" t="s">
        <v>94</v>
      </c>
      <c r="X4" s="5" t="s">
        <v>95</v>
      </c>
      <c r="Y4" s="5" t="s">
        <v>96</v>
      </c>
    </row>
    <row r="5" spans="1:50" x14ac:dyDescent="0.35">
      <c r="A5" s="1" t="s">
        <v>130</v>
      </c>
      <c r="B5" s="10">
        <v>31.7797375282587</v>
      </c>
      <c r="C5" s="10">
        <v>42.999039688113598</v>
      </c>
      <c r="D5" s="10">
        <v>24.211523260864901</v>
      </c>
      <c r="E5" s="10">
        <v>40.306043077967402</v>
      </c>
      <c r="F5" s="10">
        <v>40.099897991487602</v>
      </c>
      <c r="G5" s="10">
        <v>37.0344490252253</v>
      </c>
      <c r="H5" s="10">
        <v>34.736213196982099</v>
      </c>
      <c r="I5" s="10">
        <v>36.576444769568397</v>
      </c>
      <c r="J5" s="10">
        <v>42.408530954807603</v>
      </c>
      <c r="K5" s="10">
        <v>50.351782044826699</v>
      </c>
      <c r="L5" s="10">
        <v>28.444299965460502</v>
      </c>
      <c r="M5" s="10">
        <v>37.702313306223601</v>
      </c>
      <c r="N5" s="10">
        <v>39.558022903424799</v>
      </c>
      <c r="O5" s="10">
        <v>22.730463500892501</v>
      </c>
      <c r="P5" s="10">
        <v>23.2573592929763</v>
      </c>
      <c r="Q5" s="10">
        <v>24.422925866518799</v>
      </c>
      <c r="R5" s="10">
        <v>21.009506801827801</v>
      </c>
      <c r="S5" s="10">
        <v>11.781107031357401</v>
      </c>
      <c r="T5" s="10">
        <v>24.015681591006501</v>
      </c>
      <c r="U5" s="10">
        <v>19.4094355736135</v>
      </c>
      <c r="V5" s="10">
        <v>20.005937245892301</v>
      </c>
      <c r="W5" s="10">
        <v>11.5186730488648</v>
      </c>
      <c r="X5" s="10">
        <v>15.0764185967623</v>
      </c>
      <c r="Y5" s="10">
        <v>23.994093761535598</v>
      </c>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1" t="s">
        <v>131</v>
      </c>
      <c r="B6" s="10">
        <v>11.2462219723062</v>
      </c>
      <c r="C6" s="10">
        <v>7.0341295968036901</v>
      </c>
      <c r="D6" s="10">
        <v>7.0097716216405699</v>
      </c>
      <c r="E6" s="10">
        <v>5.5888167776279696</v>
      </c>
      <c r="F6" s="10">
        <v>4.1757140471020504</v>
      </c>
      <c r="G6" s="10">
        <v>6.2616100686689897</v>
      </c>
      <c r="H6" s="10">
        <v>7.6578207234552096</v>
      </c>
      <c r="I6" s="10">
        <v>11.194995836860899</v>
      </c>
      <c r="J6" s="10">
        <v>7.7150752570522796</v>
      </c>
      <c r="K6" s="10">
        <v>8.4061280673611094</v>
      </c>
      <c r="L6" s="10">
        <v>21.818693693693699</v>
      </c>
      <c r="M6" s="10">
        <v>14.0286886683267</v>
      </c>
      <c r="N6" s="10">
        <v>8.4073059488695705</v>
      </c>
      <c r="O6" s="10">
        <v>13.3564845732603</v>
      </c>
      <c r="P6" s="10">
        <v>6.3475047253646304</v>
      </c>
      <c r="Q6" s="10">
        <v>9.8594326600749298</v>
      </c>
      <c r="R6" s="10">
        <v>7.7398836202953802</v>
      </c>
      <c r="S6" s="10">
        <v>4.2289258528333802</v>
      </c>
      <c r="T6" s="10">
        <v>3.5110633606494099</v>
      </c>
      <c r="U6" s="10">
        <v>0.70641424131110497</v>
      </c>
      <c r="V6" s="10">
        <v>2.1280217909431398</v>
      </c>
      <c r="W6" s="10">
        <v>16.939582156973501</v>
      </c>
      <c r="X6" s="10">
        <v>6.98958551757881</v>
      </c>
      <c r="Y6" s="10">
        <v>0.69352456117233396</v>
      </c>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1" t="s">
        <v>132</v>
      </c>
      <c r="B7" s="10">
        <v>25.6408293851559</v>
      </c>
      <c r="C7" s="10">
        <v>22.4875841855111</v>
      </c>
      <c r="D7" s="10">
        <v>20.089911831820899</v>
      </c>
      <c r="E7" s="10">
        <v>17.012524998960298</v>
      </c>
      <c r="F7" s="10">
        <v>25.658828146225101</v>
      </c>
      <c r="G7" s="10">
        <v>26.984888462461001</v>
      </c>
      <c r="H7" s="10">
        <v>23.1068243396852</v>
      </c>
      <c r="I7" s="10">
        <v>23.290461631737099</v>
      </c>
      <c r="J7" s="10">
        <v>27.467597390944501</v>
      </c>
      <c r="K7" s="10">
        <v>23.985347133387599</v>
      </c>
      <c r="L7" s="10">
        <v>21.9981535975997</v>
      </c>
      <c r="M7" s="10">
        <v>16.8014356290529</v>
      </c>
      <c r="N7" s="10">
        <v>20.59447002972</v>
      </c>
      <c r="O7" s="10">
        <v>19.773173453102299</v>
      </c>
      <c r="P7" s="10">
        <v>15.089201746136499</v>
      </c>
      <c r="Q7" s="10">
        <v>17.406258594340201</v>
      </c>
      <c r="R7" s="10">
        <v>15.188964526863799</v>
      </c>
      <c r="S7" s="10">
        <v>11.6600478747848</v>
      </c>
      <c r="T7" s="10">
        <v>10.1733539513307</v>
      </c>
      <c r="U7" s="10">
        <v>13.1885077372579</v>
      </c>
      <c r="V7" s="10">
        <v>12.1552221873322</v>
      </c>
      <c r="W7" s="10">
        <v>16.669055898012001</v>
      </c>
      <c r="X7" s="10">
        <v>14.399083694673999</v>
      </c>
      <c r="Y7" s="10">
        <v>19.672025412386901</v>
      </c>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1" t="s">
        <v>133</v>
      </c>
      <c r="B8" s="10">
        <v>8.3031192051147205</v>
      </c>
      <c r="C8" s="10">
        <v>3.3133794261226801</v>
      </c>
      <c r="D8" s="10">
        <v>12.127559879826901</v>
      </c>
      <c r="E8" s="10">
        <v>5.52489240272046</v>
      </c>
      <c r="F8" s="10">
        <v>4.4192058687053901</v>
      </c>
      <c r="G8" s="10">
        <v>2.7501388820135402</v>
      </c>
      <c r="H8" s="10">
        <v>6.0203707453766304</v>
      </c>
      <c r="I8" s="10">
        <v>4.3715846994535497</v>
      </c>
      <c r="J8" s="10">
        <v>13.0516355330777</v>
      </c>
      <c r="K8" s="10">
        <v>7.57760277123759</v>
      </c>
      <c r="L8" s="10">
        <v>11.3255169289513</v>
      </c>
      <c r="M8" s="10">
        <v>12.323717261777199</v>
      </c>
      <c r="N8" s="10">
        <v>8.5518966503289793</v>
      </c>
      <c r="O8" s="10">
        <v>13.2692164793053</v>
      </c>
      <c r="P8" s="10">
        <v>8.9826370908937196</v>
      </c>
      <c r="Q8" s="10">
        <v>5.7751876936000404</v>
      </c>
      <c r="R8" s="10">
        <v>9.9011964814274407</v>
      </c>
      <c r="S8" s="10">
        <v>6.7392431311560399</v>
      </c>
      <c r="T8" s="10">
        <v>9.2896992717908002</v>
      </c>
      <c r="U8" s="10">
        <v>6.7147372988161402</v>
      </c>
      <c r="V8" s="10">
        <v>4.64238185138188</v>
      </c>
      <c r="W8" s="10">
        <v>5.6396952513766001</v>
      </c>
      <c r="X8" s="10">
        <v>7.6250895948027404</v>
      </c>
      <c r="Y8" s="10">
        <v>6.53525771537445</v>
      </c>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1" t="s">
        <v>134</v>
      </c>
      <c r="B9" s="10">
        <v>3.1240769772567201</v>
      </c>
      <c r="C9" s="10">
        <v>1.98104984321406</v>
      </c>
      <c r="D9" s="10">
        <v>3.0939810817120401</v>
      </c>
      <c r="E9" s="10">
        <v>1.11933824722824</v>
      </c>
      <c r="F9" s="10">
        <v>0.27792677741122301</v>
      </c>
      <c r="G9" s="10">
        <v>3.0382627765854902</v>
      </c>
      <c r="H9" s="10">
        <v>1.0958814037144899</v>
      </c>
      <c r="I9" s="10">
        <v>2.4512474125721799</v>
      </c>
      <c r="J9" s="10">
        <v>1.63033288680327</v>
      </c>
      <c r="K9" s="10">
        <v>2.16772207635259</v>
      </c>
      <c r="L9" s="10">
        <v>3.2368046264727499</v>
      </c>
      <c r="M9" s="10">
        <v>2.4161008963734298</v>
      </c>
      <c r="N9" s="10">
        <v>5.6156339248467697</v>
      </c>
      <c r="O9" s="10">
        <v>3.1866246740348498</v>
      </c>
      <c r="P9" s="10">
        <v>4.7554760627828498</v>
      </c>
      <c r="Q9" s="10">
        <v>4.45709911015327</v>
      </c>
      <c r="R9" s="10">
        <v>1.8218681435944399</v>
      </c>
      <c r="S9" s="10">
        <v>1.5508243923999301</v>
      </c>
      <c r="T9" s="10">
        <v>2.0483618226323501</v>
      </c>
      <c r="U9" s="10">
        <v>2.0345724727430898</v>
      </c>
      <c r="V9" s="10">
        <v>3.9952656102518498</v>
      </c>
      <c r="W9" s="10">
        <v>2.9478017996329999</v>
      </c>
      <c r="X9" s="10">
        <v>2.89270940805523</v>
      </c>
      <c r="Y9" s="10">
        <v>3.3230634847542602</v>
      </c>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1" t="s">
        <v>135</v>
      </c>
      <c r="B10" s="10">
        <v>0.93123164697629102</v>
      </c>
      <c r="C10" s="10">
        <v>1.8595598421853501</v>
      </c>
      <c r="D10" s="10">
        <v>1.5414115630529801</v>
      </c>
      <c r="E10" s="10">
        <v>2.1505640622311799</v>
      </c>
      <c r="F10" s="10">
        <v>4.2791340255341996</v>
      </c>
      <c r="G10" s="10">
        <v>4.8727303735556902</v>
      </c>
      <c r="H10" s="10">
        <v>3.0361545281208602</v>
      </c>
      <c r="I10" s="10">
        <v>1.51812796604251</v>
      </c>
      <c r="J10" s="10">
        <v>2.43075389832156</v>
      </c>
      <c r="K10" s="10">
        <v>3.0344132810200501</v>
      </c>
      <c r="L10" s="10">
        <v>2.4277295266534402</v>
      </c>
      <c r="M10" s="10">
        <v>2.4152328737346398</v>
      </c>
      <c r="N10" s="10">
        <v>3.2985882042485799</v>
      </c>
      <c r="O10" s="10">
        <v>3.5667896218311301</v>
      </c>
      <c r="P10" s="10">
        <v>3.24310618814143</v>
      </c>
      <c r="Q10" s="10">
        <v>2.0442492348667098</v>
      </c>
      <c r="R10" s="10">
        <v>2.31187145994683</v>
      </c>
      <c r="S10" s="10">
        <v>1.71391355020053</v>
      </c>
      <c r="T10" s="10">
        <v>3.39595089455007</v>
      </c>
      <c r="U10" s="10">
        <v>2.2551855171986102</v>
      </c>
      <c r="V10" s="10">
        <v>1.11816174209599</v>
      </c>
      <c r="W10" s="10">
        <v>3.0380362133916599</v>
      </c>
      <c r="X10" s="10">
        <v>2.1818280992186301</v>
      </c>
      <c r="Y10" s="10">
        <v>4.0360337089535401</v>
      </c>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1" t="s">
        <v>136</v>
      </c>
      <c r="B11" s="10">
        <v>1.51768674186804</v>
      </c>
      <c r="C11" s="10">
        <v>1.5115329967653199</v>
      </c>
      <c r="D11" s="10">
        <v>0.75016222258063303</v>
      </c>
      <c r="E11" s="10">
        <v>1.11520846963659</v>
      </c>
      <c r="F11" s="10">
        <v>1.4787649355258501</v>
      </c>
      <c r="G11" s="10">
        <v>0.367221783596203</v>
      </c>
      <c r="H11" s="10">
        <v>3.6516341062625499</v>
      </c>
      <c r="I11" s="10">
        <v>1.09427947168187</v>
      </c>
      <c r="J11" s="10">
        <v>0</v>
      </c>
      <c r="K11" s="10">
        <v>1.09523027216472</v>
      </c>
      <c r="L11" s="10">
        <v>0.36423768694499298</v>
      </c>
      <c r="M11" s="10">
        <v>5.8333485243451104</v>
      </c>
      <c r="N11" s="10">
        <v>2.91936708121679</v>
      </c>
      <c r="O11" s="10">
        <v>1.8238922590364699</v>
      </c>
      <c r="P11" s="10">
        <v>2.1882237094038901</v>
      </c>
      <c r="Q11" s="10">
        <v>1.82353970940071</v>
      </c>
      <c r="R11" s="10">
        <v>0.73137373929451699</v>
      </c>
      <c r="S11" s="10">
        <v>3.2936147788154702</v>
      </c>
      <c r="T11" s="10">
        <v>2.1977297451732398</v>
      </c>
      <c r="U11" s="10">
        <v>0.73409581418566705</v>
      </c>
      <c r="V11" s="10">
        <v>0.73049220564816597</v>
      </c>
      <c r="W11" s="10">
        <v>0.72609776906460499</v>
      </c>
      <c r="X11" s="10">
        <v>0.71924335598949896</v>
      </c>
      <c r="Y11" s="10">
        <v>2.49558815665163</v>
      </c>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1" t="s">
        <v>137</v>
      </c>
      <c r="B12" s="10">
        <v>0.84346190504305896</v>
      </c>
      <c r="C12" s="10">
        <v>0</v>
      </c>
      <c r="D12" s="10">
        <v>3.3563241537867698</v>
      </c>
      <c r="E12" s="10">
        <v>2.5008336112037299</v>
      </c>
      <c r="F12" s="10">
        <v>0.83059237848433498</v>
      </c>
      <c r="G12" s="10">
        <v>4.1228612657184103</v>
      </c>
      <c r="H12" s="10">
        <v>2.4582104228121899</v>
      </c>
      <c r="I12" s="10">
        <v>0.813623308680547</v>
      </c>
      <c r="J12" s="10">
        <v>1.6176518166229901</v>
      </c>
      <c r="K12" s="10">
        <v>1.60253842085864</v>
      </c>
      <c r="L12" s="10">
        <v>0</v>
      </c>
      <c r="M12" s="10">
        <v>0</v>
      </c>
      <c r="N12" s="10">
        <v>1.5887011573687899</v>
      </c>
      <c r="O12" s="10">
        <v>3.9577314283452698</v>
      </c>
      <c r="P12" s="10">
        <v>1.5814777327935201</v>
      </c>
      <c r="Q12" s="10">
        <v>0</v>
      </c>
      <c r="R12" s="10">
        <v>1.57433208961098</v>
      </c>
      <c r="S12" s="10">
        <v>1.56405183267773</v>
      </c>
      <c r="T12" s="10">
        <v>0.77847667683876198</v>
      </c>
      <c r="U12" s="10">
        <v>0.77816167086874</v>
      </c>
      <c r="V12" s="10">
        <v>0</v>
      </c>
      <c r="W12" s="10">
        <v>3.0900200078795499</v>
      </c>
      <c r="X12" s="10">
        <v>2.3008958154374799</v>
      </c>
      <c r="Y12" s="10">
        <v>3.04083075496226</v>
      </c>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1" t="s">
        <v>138</v>
      </c>
      <c r="B13" s="10">
        <v>1.3224189687776899</v>
      </c>
      <c r="C13" s="10">
        <v>3.9865520311482601</v>
      </c>
      <c r="D13" s="10">
        <v>5.34063219733636</v>
      </c>
      <c r="E13" s="10">
        <v>2.0105082564872401</v>
      </c>
      <c r="F13" s="10">
        <v>2.0147750167897902</v>
      </c>
      <c r="G13" s="10">
        <v>5.3767776971261103</v>
      </c>
      <c r="H13" s="10">
        <v>0</v>
      </c>
      <c r="I13" s="10">
        <v>2.7059571646980798</v>
      </c>
      <c r="J13" s="10">
        <v>2.7197932957095299</v>
      </c>
      <c r="K13" s="10">
        <v>2.0492083225180702</v>
      </c>
      <c r="L13" s="10">
        <v>3.4269343330843101</v>
      </c>
      <c r="M13" s="10">
        <v>1.3677364645380099</v>
      </c>
      <c r="N13" s="10">
        <v>3.41600054656009</v>
      </c>
      <c r="O13" s="10">
        <v>2.0469152986449402</v>
      </c>
      <c r="P13" s="10">
        <v>1.3577732518669401</v>
      </c>
      <c r="Q13" s="10">
        <v>0.67600454275052702</v>
      </c>
      <c r="R13" s="10">
        <v>0</v>
      </c>
      <c r="S13" s="10">
        <v>0.66648005225203599</v>
      </c>
      <c r="T13" s="10">
        <v>0</v>
      </c>
      <c r="U13" s="10">
        <v>2.60742594910305</v>
      </c>
      <c r="V13" s="10">
        <v>0</v>
      </c>
      <c r="W13" s="10">
        <v>1.9080692247514699</v>
      </c>
      <c r="X13" s="10">
        <v>3.1314194097900701</v>
      </c>
      <c r="Y13" s="10">
        <v>3.6908313597637901</v>
      </c>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1" t="s">
        <v>139</v>
      </c>
      <c r="B14" s="10">
        <v>9.3265361068926609</v>
      </c>
      <c r="C14" s="10">
        <v>11.595486193465399</v>
      </c>
      <c r="D14" s="10">
        <v>8.2126123009206005</v>
      </c>
      <c r="E14" s="10">
        <v>8.6127174167415603</v>
      </c>
      <c r="F14" s="10">
        <v>10.3958388922194</v>
      </c>
      <c r="G14" s="10">
        <v>8.5408147419638691</v>
      </c>
      <c r="H14" s="10">
        <v>9.5538769804928805</v>
      </c>
      <c r="I14" s="10">
        <v>8.1660580804434098</v>
      </c>
      <c r="J14" s="10">
        <v>8.5900247478612997</v>
      </c>
      <c r="K14" s="10">
        <v>8.2221417137512791</v>
      </c>
      <c r="L14" s="10">
        <v>10.9256221202877</v>
      </c>
      <c r="M14" s="10">
        <v>9.0264927562395592</v>
      </c>
      <c r="N14" s="10">
        <v>8.3150487109129099</v>
      </c>
      <c r="O14" s="10">
        <v>5.83010565165372</v>
      </c>
      <c r="P14" s="10">
        <v>4.70923421965046</v>
      </c>
      <c r="Q14" s="10">
        <v>5.7725610929382301</v>
      </c>
      <c r="R14" s="10">
        <v>5.9047587365479597</v>
      </c>
      <c r="S14" s="10">
        <v>6.4533636917211599</v>
      </c>
      <c r="T14" s="10">
        <v>5.2571744001892604</v>
      </c>
      <c r="U14" s="10">
        <v>4.9014482145658</v>
      </c>
      <c r="V14" s="10">
        <v>6.5521894019549798</v>
      </c>
      <c r="W14" s="10">
        <v>5.1765234309360197</v>
      </c>
      <c r="X14" s="10">
        <v>5.8034527406805596</v>
      </c>
      <c r="Y14" s="10">
        <v>5.3285391925641399</v>
      </c>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1" t="s">
        <v>140</v>
      </c>
      <c r="B15" s="10">
        <v>10.8632185000611</v>
      </c>
      <c r="C15" s="10">
        <v>7.8867196654228202</v>
      </c>
      <c r="D15" s="10">
        <v>4.2700467457749003</v>
      </c>
      <c r="E15" s="10">
        <v>4.0170411813671798</v>
      </c>
      <c r="F15" s="10">
        <v>19.235956646133602</v>
      </c>
      <c r="G15" s="10">
        <v>13.243425191202</v>
      </c>
      <c r="H15" s="10">
        <v>9.7005613097521497</v>
      </c>
      <c r="I15" s="10">
        <v>11.0018747194522</v>
      </c>
      <c r="J15" s="10">
        <v>9.8355711079005896</v>
      </c>
      <c r="K15" s="10">
        <v>13.220546897181</v>
      </c>
      <c r="L15" s="10">
        <v>9.0195337330561607</v>
      </c>
      <c r="M15" s="10">
        <v>10.314484329504801</v>
      </c>
      <c r="N15" s="10">
        <v>8.8017775297059995</v>
      </c>
      <c r="O15" s="10">
        <v>7.7295515786535596</v>
      </c>
      <c r="P15" s="10">
        <v>8.7242766829874494</v>
      </c>
      <c r="Q15" s="10">
        <v>7.3608897002225104</v>
      </c>
      <c r="R15" s="10">
        <v>7.9199501459980297</v>
      </c>
      <c r="S15" s="10">
        <v>6.2034996009081897</v>
      </c>
      <c r="T15" s="10">
        <v>8.8717048321906695</v>
      </c>
      <c r="U15" s="10">
        <v>6.8273790312569798</v>
      </c>
      <c r="V15" s="10">
        <v>5.7729340112407304</v>
      </c>
      <c r="W15" s="10">
        <v>5.8740958449886902</v>
      </c>
      <c r="X15" s="10">
        <v>9.7373692410416197</v>
      </c>
      <c r="Y15" s="10">
        <v>11.1992863893304</v>
      </c>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1" t="s">
        <v>141</v>
      </c>
      <c r="B16" s="10">
        <v>31.6848539304588</v>
      </c>
      <c r="C16" s="10">
        <v>32.459874690872198</v>
      </c>
      <c r="D16" s="10">
        <v>26.790191584216199</v>
      </c>
      <c r="E16" s="10">
        <v>35.062089116143198</v>
      </c>
      <c r="F16" s="10">
        <v>32.0354584252159</v>
      </c>
      <c r="G16" s="10">
        <v>34.717055993651698</v>
      </c>
      <c r="H16" s="10">
        <v>37.191470189442697</v>
      </c>
      <c r="I16" s="10">
        <v>35.818419465111603</v>
      </c>
      <c r="J16" s="10">
        <v>41.960875101284898</v>
      </c>
      <c r="K16" s="10">
        <v>40.195047482937397</v>
      </c>
      <c r="L16" s="10">
        <v>43.746097649243801</v>
      </c>
      <c r="M16" s="10">
        <v>35.709423933994799</v>
      </c>
      <c r="N16" s="10">
        <v>32.499123894099803</v>
      </c>
      <c r="O16" s="10">
        <v>26.195280968643299</v>
      </c>
      <c r="P16" s="10">
        <v>23.3126513172603</v>
      </c>
      <c r="Q16" s="10">
        <v>25.307153863746301</v>
      </c>
      <c r="R16" s="10">
        <v>22.5342250182043</v>
      </c>
      <c r="S16" s="10">
        <v>16.275951357099899</v>
      </c>
      <c r="T16" s="10">
        <v>23.811835214773598</v>
      </c>
      <c r="U16" s="10">
        <v>19.000986589688299</v>
      </c>
      <c r="V16" s="10">
        <v>20.703557742948998</v>
      </c>
      <c r="W16" s="10">
        <v>20.9100988748961</v>
      </c>
      <c r="X16" s="10">
        <v>26.492253596237401</v>
      </c>
      <c r="Y16" s="10">
        <v>28.490511642104899</v>
      </c>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1" t="s">
        <v>142</v>
      </c>
      <c r="B17" s="10">
        <v>21.964244041054801</v>
      </c>
      <c r="C17" s="10">
        <v>17.394886818795602</v>
      </c>
      <c r="D17" s="10">
        <v>17.392100324957699</v>
      </c>
      <c r="E17" s="10">
        <v>16.895902971852301</v>
      </c>
      <c r="F17" s="10">
        <v>20.520958739192299</v>
      </c>
      <c r="G17" s="10">
        <v>19.9970004499325</v>
      </c>
      <c r="H17" s="10">
        <v>18.575318385487702</v>
      </c>
      <c r="I17" s="10">
        <v>20.729404660510902</v>
      </c>
      <c r="J17" s="10">
        <v>16.157191521064899</v>
      </c>
      <c r="K17" s="10">
        <v>23.234304557051399</v>
      </c>
      <c r="L17" s="10">
        <v>20.430188712764899</v>
      </c>
      <c r="M17" s="10">
        <v>22.118315292160801</v>
      </c>
      <c r="N17" s="10">
        <v>18.870739820771899</v>
      </c>
      <c r="O17" s="10">
        <v>23.008665150120699</v>
      </c>
      <c r="P17" s="10">
        <v>23.2065425259892</v>
      </c>
      <c r="Q17" s="10">
        <v>17.019755681407201</v>
      </c>
      <c r="R17" s="10">
        <v>15.1795615636635</v>
      </c>
      <c r="S17" s="10">
        <v>14.1712132642556</v>
      </c>
      <c r="T17" s="10">
        <v>19.828401706894901</v>
      </c>
      <c r="U17" s="10">
        <v>15.2778293920663</v>
      </c>
      <c r="V17" s="10">
        <v>14.462630628545901</v>
      </c>
      <c r="W17" s="10">
        <v>13.067358147702</v>
      </c>
      <c r="X17" s="10">
        <v>16.534324855123</v>
      </c>
      <c r="Y17" s="10">
        <v>15.105740181268899</v>
      </c>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1" t="s">
        <v>143</v>
      </c>
      <c r="B18" s="10">
        <v>6.7816314667700102</v>
      </c>
      <c r="C18" s="10">
        <v>9.6759991678640702</v>
      </c>
      <c r="D18" s="10">
        <v>9.6372537681662198</v>
      </c>
      <c r="E18" s="10">
        <v>7.2363787231168502</v>
      </c>
      <c r="F18" s="10">
        <v>15.444015444015401</v>
      </c>
      <c r="G18" s="10">
        <v>15.3960884312829</v>
      </c>
      <c r="H18" s="10">
        <v>20.634090396510398</v>
      </c>
      <c r="I18" s="10">
        <v>24.324401667413898</v>
      </c>
      <c r="J18" s="10">
        <v>22.354552718694102</v>
      </c>
      <c r="K18" s="10">
        <v>19.4535913227493</v>
      </c>
      <c r="L18" s="10">
        <v>19.817957900995101</v>
      </c>
      <c r="M18" s="10">
        <v>16.4826108455579</v>
      </c>
      <c r="N18" s="10">
        <v>10.8233766111537</v>
      </c>
      <c r="O18" s="10">
        <v>18.2702307670686</v>
      </c>
      <c r="P18" s="10">
        <v>12.117822520507101</v>
      </c>
      <c r="Q18" s="10">
        <v>14.335193825693301</v>
      </c>
      <c r="R18" s="10">
        <v>11.442066528751599</v>
      </c>
      <c r="S18" s="10">
        <v>14.092894907918801</v>
      </c>
      <c r="T18" s="10">
        <v>7.2058439394348799</v>
      </c>
      <c r="U18" s="10">
        <v>13.0030848697898</v>
      </c>
      <c r="V18" s="10">
        <v>5.8002828753340703</v>
      </c>
      <c r="W18" s="10">
        <v>10.978635575170699</v>
      </c>
      <c r="X18" s="10">
        <v>7.3524005587824401</v>
      </c>
      <c r="Y18" s="10">
        <v>11.0374807374735</v>
      </c>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1" t="s">
        <v>144</v>
      </c>
      <c r="B19" s="10">
        <v>7.3740194858464898</v>
      </c>
      <c r="C19" s="10">
        <v>5.0852942536174899</v>
      </c>
      <c r="D19" s="10">
        <v>11.5041967309675</v>
      </c>
      <c r="E19" s="10">
        <v>10.095401544596401</v>
      </c>
      <c r="F19" s="10">
        <v>10.021135485751801</v>
      </c>
      <c r="G19" s="10">
        <v>11.7153529700673</v>
      </c>
      <c r="H19" s="10">
        <v>12.0822668122505</v>
      </c>
      <c r="I19" s="10">
        <v>14.9923715286046</v>
      </c>
      <c r="J19" s="10">
        <v>12.6666317242343</v>
      </c>
      <c r="K19" s="10">
        <v>15.528151244193101</v>
      </c>
      <c r="L19" s="10">
        <v>10.2351089825875</v>
      </c>
      <c r="M19" s="10">
        <v>10.108625605991</v>
      </c>
      <c r="N19" s="10">
        <v>12.5147047781143</v>
      </c>
      <c r="O19" s="10">
        <v>10.7171416558808</v>
      </c>
      <c r="P19" s="10">
        <v>12.9585084756744</v>
      </c>
      <c r="Q19" s="10">
        <v>11.130456905256001</v>
      </c>
      <c r="R19" s="10">
        <v>8.2323885687404506</v>
      </c>
      <c r="S19" s="10">
        <v>7.7153349998456902</v>
      </c>
      <c r="T19" s="10">
        <v>9.8630178558557908</v>
      </c>
      <c r="U19" s="10">
        <v>5.6371904242925304</v>
      </c>
      <c r="V19" s="10">
        <v>9.9680284716428105</v>
      </c>
      <c r="W19" s="10">
        <v>9.9984288183285503</v>
      </c>
      <c r="X19" s="10">
        <v>10.794698758261401</v>
      </c>
      <c r="Y19" s="10">
        <v>12.9098889749548</v>
      </c>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1" t="s">
        <v>145</v>
      </c>
      <c r="B20" s="10">
        <v>4.2420214646286096</v>
      </c>
      <c r="C20" s="10">
        <v>2.1362500267031299</v>
      </c>
      <c r="D20" s="10">
        <v>4.2870463322532402</v>
      </c>
      <c r="E20" s="10">
        <v>3.94473073626606</v>
      </c>
      <c r="F20" s="10">
        <v>5.0549363258556399</v>
      </c>
      <c r="G20" s="10">
        <v>3.2626190855966199</v>
      </c>
      <c r="H20" s="10">
        <v>1.8176200083610501</v>
      </c>
      <c r="I20" s="10">
        <v>4.3678453782736097</v>
      </c>
      <c r="J20" s="10">
        <v>3.2828384150456098</v>
      </c>
      <c r="K20" s="10">
        <v>3.6520341830399499</v>
      </c>
      <c r="L20" s="10">
        <v>2.55503359869182</v>
      </c>
      <c r="M20" s="10">
        <v>6.2048551166330297</v>
      </c>
      <c r="N20" s="10">
        <v>2.19126852534932</v>
      </c>
      <c r="O20" s="10">
        <v>3.2710263390309802</v>
      </c>
      <c r="P20" s="10">
        <v>2.1774948647412802</v>
      </c>
      <c r="Q20" s="10">
        <v>2.8911447849169001</v>
      </c>
      <c r="R20" s="10">
        <v>1.80530181035666</v>
      </c>
      <c r="S20" s="10">
        <v>2.1591277124041901</v>
      </c>
      <c r="T20" s="10">
        <v>3.5854116769687501</v>
      </c>
      <c r="U20" s="10">
        <v>2.1534629478754299</v>
      </c>
      <c r="V20" s="10">
        <v>1.7876743429402999</v>
      </c>
      <c r="W20" s="10">
        <v>1.4222373927544101</v>
      </c>
      <c r="X20" s="10">
        <v>1.76230086000282</v>
      </c>
      <c r="Y20" s="10">
        <v>2.79445719415539</v>
      </c>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1" t="s">
        <v>146</v>
      </c>
      <c r="B21" s="10">
        <v>2.2621107755646799</v>
      </c>
      <c r="C21" s="10">
        <v>2.2689242462917298</v>
      </c>
      <c r="D21" s="10">
        <v>1.70457450979278</v>
      </c>
      <c r="E21" s="10">
        <v>1.70708668586191</v>
      </c>
      <c r="F21" s="10">
        <v>2.8512611127901901</v>
      </c>
      <c r="G21" s="10">
        <v>0</v>
      </c>
      <c r="H21" s="10">
        <v>2.2861061896325099</v>
      </c>
      <c r="I21" s="10">
        <v>2.2843306340159701</v>
      </c>
      <c r="J21" s="10">
        <v>1.1410835729608799</v>
      </c>
      <c r="K21" s="10">
        <v>2.2830659292363702</v>
      </c>
      <c r="L21" s="10">
        <v>2.8505458795359302</v>
      </c>
      <c r="M21" s="10">
        <v>2.8374589987174699</v>
      </c>
      <c r="N21" s="10">
        <v>1.70018872094803</v>
      </c>
      <c r="O21" s="10">
        <v>2.8123857468290301</v>
      </c>
      <c r="P21" s="10">
        <v>1.12173015659353</v>
      </c>
      <c r="Q21" s="10">
        <v>1.11589084355768</v>
      </c>
      <c r="R21" s="10">
        <v>1.66527893422148</v>
      </c>
      <c r="S21" s="10">
        <v>0.55267855662468102</v>
      </c>
      <c r="T21" s="10">
        <v>1.1016795104136301</v>
      </c>
      <c r="U21" s="10">
        <v>0</v>
      </c>
      <c r="V21" s="10">
        <v>2.1810964371789701</v>
      </c>
      <c r="W21" s="10">
        <v>2.7026880935778701</v>
      </c>
      <c r="X21" s="10">
        <v>2.6748123619128101</v>
      </c>
      <c r="Y21" s="10">
        <v>2.1179597693541798</v>
      </c>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1" t="s">
        <v>147</v>
      </c>
      <c r="B22" s="10">
        <v>7.3798922535731002</v>
      </c>
      <c r="C22" s="10">
        <v>8.1128175462607004</v>
      </c>
      <c r="D22" s="10">
        <v>8.8360454102045694</v>
      </c>
      <c r="E22" s="10">
        <v>3.54147778785131</v>
      </c>
      <c r="F22" s="10">
        <v>7.4681271004107499</v>
      </c>
      <c r="G22" s="10">
        <v>6.4171580546028801</v>
      </c>
      <c r="H22" s="10">
        <v>7.8304912209515498</v>
      </c>
      <c r="I22" s="10">
        <v>8.5264515395574101</v>
      </c>
      <c r="J22" s="10">
        <v>4.9599132723736403</v>
      </c>
      <c r="K22" s="10">
        <v>3.53839512550688</v>
      </c>
      <c r="L22" s="10">
        <v>9.8851556735497894</v>
      </c>
      <c r="M22" s="10">
        <v>5.2825643680468204</v>
      </c>
      <c r="N22" s="10">
        <v>5.6176619291051102</v>
      </c>
      <c r="O22" s="10">
        <v>6.6371604131807</v>
      </c>
      <c r="P22" s="10">
        <v>4.8575691336178499</v>
      </c>
      <c r="Q22" s="10">
        <v>4.4846297938105204</v>
      </c>
      <c r="R22" s="10">
        <v>6.1875870129423696</v>
      </c>
      <c r="S22" s="10">
        <v>5.8292842667617597</v>
      </c>
      <c r="T22" s="10">
        <v>1.3643867763633599</v>
      </c>
      <c r="U22" s="10">
        <v>2.3821596659531501</v>
      </c>
      <c r="V22" s="10">
        <v>2.3707276101710999</v>
      </c>
      <c r="W22" s="10">
        <v>2.0175798457223899</v>
      </c>
      <c r="X22" s="10">
        <v>4.3286295558826096</v>
      </c>
      <c r="Y22" s="10">
        <v>4.27731476759375</v>
      </c>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1" t="s">
        <v>148</v>
      </c>
      <c r="B23" s="10">
        <v>13.1401727932722</v>
      </c>
      <c r="C23" s="10">
        <v>7.5043032488942902</v>
      </c>
      <c r="D23" s="10">
        <v>14.990396777064699</v>
      </c>
      <c r="E23" s="10">
        <v>6.08423387795027</v>
      </c>
      <c r="F23" s="10">
        <v>18.2692037437814</v>
      </c>
      <c r="G23" s="10">
        <v>8.4038713834172896</v>
      </c>
      <c r="H23" s="10">
        <v>9.7788125727590192</v>
      </c>
      <c r="I23" s="10">
        <v>13.4035866149011</v>
      </c>
      <c r="J23" s="10">
        <v>21.157499183596499</v>
      </c>
      <c r="K23" s="10">
        <v>15.998244764002999</v>
      </c>
      <c r="L23" s="10">
        <v>15.0186367628921</v>
      </c>
      <c r="M23" s="10">
        <v>15.4225086978413</v>
      </c>
      <c r="N23" s="10">
        <v>9.9347019137848491</v>
      </c>
      <c r="O23" s="10">
        <v>8.5445485780072303</v>
      </c>
      <c r="P23" s="10">
        <v>7.1542912333103796</v>
      </c>
      <c r="Q23" s="10">
        <v>9.3134646088344901</v>
      </c>
      <c r="R23" s="10">
        <v>12.792687876060899</v>
      </c>
      <c r="S23" s="10">
        <v>9.19298706415392</v>
      </c>
      <c r="T23" s="10">
        <v>7.3928472028945196</v>
      </c>
      <c r="U23" s="10">
        <v>5.2055994898512497</v>
      </c>
      <c r="V23" s="10">
        <v>12.5421676325577</v>
      </c>
      <c r="W23" s="10">
        <v>6.8575934990013598</v>
      </c>
      <c r="X23" s="10">
        <v>10.1633762735981</v>
      </c>
      <c r="Y23" s="10">
        <v>10.8494719228185</v>
      </c>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1" t="s">
        <v>149</v>
      </c>
      <c r="B24" s="10">
        <v>14.749823953714101</v>
      </c>
      <c r="C24" s="10">
        <v>12.7924496119624</v>
      </c>
      <c r="D24" s="10">
        <v>10.3271354873234</v>
      </c>
      <c r="E24" s="10">
        <v>13.5432379546909</v>
      </c>
      <c r="F24" s="10">
        <v>8.3553822587383397</v>
      </c>
      <c r="G24" s="10">
        <v>7.3607552134849001</v>
      </c>
      <c r="H24" s="10">
        <v>13.220337437716299</v>
      </c>
      <c r="I24" s="10">
        <v>8.5996587293325302</v>
      </c>
      <c r="J24" s="10">
        <v>13.897294510568701</v>
      </c>
      <c r="K24" s="10">
        <v>10.21160215598</v>
      </c>
      <c r="L24" s="10">
        <v>11.889506849677</v>
      </c>
      <c r="M24" s="10">
        <v>17.066937403724999</v>
      </c>
      <c r="N24" s="10">
        <v>13.4567885157162</v>
      </c>
      <c r="O24" s="10">
        <v>11.2166143943675</v>
      </c>
      <c r="P24" s="10">
        <v>9.4622028008120296</v>
      </c>
      <c r="Q24" s="10">
        <v>10.697017671473199</v>
      </c>
      <c r="R24" s="10">
        <v>8.0879629826704793</v>
      </c>
      <c r="S24" s="10">
        <v>8.0637289228980205</v>
      </c>
      <c r="T24" s="10">
        <v>4.6586284150922603</v>
      </c>
      <c r="U24" s="10">
        <v>10.1722069874585</v>
      </c>
      <c r="V24" s="10">
        <v>8.9139422546331293</v>
      </c>
      <c r="W24" s="10">
        <v>5.90328728769249</v>
      </c>
      <c r="X24" s="10">
        <v>9.2059453668987707</v>
      </c>
      <c r="Y24" s="10">
        <v>9.5425785706876898</v>
      </c>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1" t="s">
        <v>150</v>
      </c>
      <c r="B25" s="10">
        <v>0.52300708151588404</v>
      </c>
      <c r="C25" s="10">
        <v>3.6531586775565601</v>
      </c>
      <c r="D25" s="10">
        <v>1.5626058014344699</v>
      </c>
      <c r="E25" s="10">
        <v>0.52127587483123705</v>
      </c>
      <c r="F25" s="10">
        <v>3.1089371580169098</v>
      </c>
      <c r="G25" s="10">
        <v>2.05546677081032</v>
      </c>
      <c r="H25" s="10">
        <v>4.5787778733103002</v>
      </c>
      <c r="I25" s="10">
        <v>4.5411656667692597</v>
      </c>
      <c r="J25" s="10">
        <v>5.9982904872111504</v>
      </c>
      <c r="K25" s="10">
        <v>5.9609853508784996</v>
      </c>
      <c r="L25" s="10">
        <v>2.9599080455233899</v>
      </c>
      <c r="M25" s="10">
        <v>4.4136253518640203</v>
      </c>
      <c r="N25" s="10">
        <v>6.7992520822709501</v>
      </c>
      <c r="O25" s="10">
        <v>4.3257584496481698</v>
      </c>
      <c r="P25" s="10">
        <v>3.8172491947989999</v>
      </c>
      <c r="Q25" s="10">
        <v>4.2679717175740803</v>
      </c>
      <c r="R25" s="10">
        <v>2.3569674314240299</v>
      </c>
      <c r="S25" s="10">
        <v>3.3017621976529199</v>
      </c>
      <c r="T25" s="10">
        <v>3.2980753374637799</v>
      </c>
      <c r="U25" s="10">
        <v>0.94505899530778203</v>
      </c>
      <c r="V25" s="10">
        <v>1.8941008229868099</v>
      </c>
      <c r="W25" s="10">
        <v>2.8334498196036999</v>
      </c>
      <c r="X25" s="10">
        <v>4.2135225985262004</v>
      </c>
      <c r="Y25" s="10">
        <v>5.1069914713242399</v>
      </c>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1" t="s">
        <v>151</v>
      </c>
      <c r="B26" s="10">
        <v>0.44595872206068599</v>
      </c>
      <c r="C26" s="10">
        <v>0.89266187307240796</v>
      </c>
      <c r="D26" s="10">
        <v>1.33499466002136</v>
      </c>
      <c r="E26" s="10">
        <v>2.2132707715461901</v>
      </c>
      <c r="F26" s="10">
        <v>0.44141535419167999</v>
      </c>
      <c r="G26" s="10">
        <v>0.44150500225167499</v>
      </c>
      <c r="H26" s="10">
        <v>5.7286640314812098</v>
      </c>
      <c r="I26" s="10">
        <v>2.2049452512094101</v>
      </c>
      <c r="J26" s="10">
        <v>3.0866783372504698</v>
      </c>
      <c r="K26" s="10">
        <v>3.5359116022099499</v>
      </c>
      <c r="L26" s="10">
        <v>4.4390977977635799</v>
      </c>
      <c r="M26" s="10">
        <v>5.7893564907592996</v>
      </c>
      <c r="N26" s="10">
        <v>2.67799757194887</v>
      </c>
      <c r="O26" s="10">
        <v>4.0149176495779901</v>
      </c>
      <c r="P26" s="10">
        <v>0.89077733684299598</v>
      </c>
      <c r="Q26" s="10">
        <v>1.77972360892353</v>
      </c>
      <c r="R26" s="10">
        <v>0.88796146247252905</v>
      </c>
      <c r="S26" s="10">
        <v>1.3292863947537501</v>
      </c>
      <c r="T26" s="10">
        <v>2.2108046444584</v>
      </c>
      <c r="U26" s="10">
        <v>1.7699506626252799</v>
      </c>
      <c r="V26" s="10">
        <v>1.7625726510414601</v>
      </c>
      <c r="W26" s="10">
        <v>0.43911264117471399</v>
      </c>
      <c r="X26" s="10">
        <v>0.43735731217690199</v>
      </c>
      <c r="Y26" s="10">
        <v>1.73773269326846</v>
      </c>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1" t="s">
        <v>152</v>
      </c>
      <c r="B27" s="10">
        <v>0</v>
      </c>
      <c r="C27" s="10">
        <v>2.3155422503762799</v>
      </c>
      <c r="D27" s="10">
        <v>2.3037986348347501</v>
      </c>
      <c r="E27" s="10">
        <v>2.2953980548141102</v>
      </c>
      <c r="F27" s="10">
        <v>4.2463815929157303</v>
      </c>
      <c r="G27" s="10">
        <v>4.2204640562555404</v>
      </c>
      <c r="H27" s="10">
        <v>3.5552337889419299</v>
      </c>
      <c r="I27" s="10">
        <v>2.8848835308410101</v>
      </c>
      <c r="J27" s="10">
        <v>5.0896574978607498</v>
      </c>
      <c r="K27" s="10">
        <v>4.7423932013051102</v>
      </c>
      <c r="L27" s="10">
        <v>2.82910329999183</v>
      </c>
      <c r="M27" s="10">
        <v>2.2005036009669601</v>
      </c>
      <c r="N27" s="10">
        <v>4.3923360011545602</v>
      </c>
      <c r="O27" s="10">
        <v>3.4366945247207701</v>
      </c>
      <c r="P27" s="10">
        <v>4.36321930786875</v>
      </c>
      <c r="Q27" s="10">
        <v>4.6657169340640898</v>
      </c>
      <c r="R27" s="10">
        <v>1.5504597113044001</v>
      </c>
      <c r="S27" s="10">
        <v>2.4698676150958301</v>
      </c>
      <c r="T27" s="10">
        <v>3.3702425961897902</v>
      </c>
      <c r="U27" s="10">
        <v>2.1351227695592501</v>
      </c>
      <c r="V27" s="10">
        <v>1.21287098691312</v>
      </c>
      <c r="W27" s="10">
        <v>0.896392022111003</v>
      </c>
      <c r="X27" s="10">
        <v>3.82119174152283</v>
      </c>
      <c r="Y27" s="10">
        <v>2.3193649578745301</v>
      </c>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1" t="s">
        <v>153</v>
      </c>
      <c r="B28" s="10">
        <v>3.1745628626938101</v>
      </c>
      <c r="C28" s="10">
        <v>4.1263291541025202</v>
      </c>
      <c r="D28" s="10">
        <v>1.58543429801726</v>
      </c>
      <c r="E28" s="10">
        <v>1.2693174245549499</v>
      </c>
      <c r="F28" s="10">
        <v>3.8104310550131002</v>
      </c>
      <c r="G28" s="10">
        <v>4.7566196289836702</v>
      </c>
      <c r="H28" s="10">
        <v>5.068584281053</v>
      </c>
      <c r="I28" s="10">
        <v>3.1574526934650202</v>
      </c>
      <c r="J28" s="10">
        <v>3.1469202664812101</v>
      </c>
      <c r="K28" s="10">
        <v>5.0144478779483403</v>
      </c>
      <c r="L28" s="10">
        <v>3.1265926081097599</v>
      </c>
      <c r="M28" s="10">
        <v>3.4378115516718699</v>
      </c>
      <c r="N28" s="10">
        <v>3.4378760176894301</v>
      </c>
      <c r="O28" s="10">
        <v>1.8696423062661101</v>
      </c>
      <c r="P28" s="10">
        <v>3.11804286685333</v>
      </c>
      <c r="Q28" s="10">
        <v>4.0509295325227299</v>
      </c>
      <c r="R28" s="10">
        <v>1.8690424272631001</v>
      </c>
      <c r="S28" s="10">
        <v>2.4949866362278299</v>
      </c>
      <c r="T28" s="10">
        <v>3.1178678772308301</v>
      </c>
      <c r="U28" s="10">
        <v>2.8103132250217802</v>
      </c>
      <c r="V28" s="10">
        <v>2.1831950123350499</v>
      </c>
      <c r="W28" s="10">
        <v>1.8594618717343201</v>
      </c>
      <c r="X28" s="10">
        <v>1.5357067168740399</v>
      </c>
      <c r="Y28" s="10">
        <v>1.52034371930806</v>
      </c>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2:50" x14ac:dyDescent="0.35">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2:50" x14ac:dyDescent="0.35">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2:50" x14ac:dyDescent="0.35">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2:50" x14ac:dyDescent="0.3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2:50" x14ac:dyDescent="0.3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2:50" x14ac:dyDescent="0.35">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2:50" x14ac:dyDescent="0.35">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2:50" x14ac:dyDescent="0.35">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2:50" x14ac:dyDescent="0.35">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2:50" x14ac:dyDescent="0.3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2:50" x14ac:dyDescent="0.35">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2:50" x14ac:dyDescent="0.35">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2:50" x14ac:dyDescent="0.35">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2:50" x14ac:dyDescent="0.35">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2:50" x14ac:dyDescent="0.3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2:50" x14ac:dyDescent="0.3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2:50" x14ac:dyDescent="0.35">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2:50" x14ac:dyDescent="0.3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2:50" x14ac:dyDescent="0.3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2:50" x14ac:dyDescent="0.3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2:50" x14ac:dyDescent="0.35">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2:50" x14ac:dyDescent="0.35">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2:50" x14ac:dyDescent="0.35">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2:50" x14ac:dyDescent="0.35">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2:50" x14ac:dyDescent="0.3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2:50" x14ac:dyDescent="0.35">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2:50" x14ac:dyDescent="0.35">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2:50" x14ac:dyDescent="0.35">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2:50" x14ac:dyDescent="0.35">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2:50" x14ac:dyDescent="0.3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2:50" x14ac:dyDescent="0.35">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2:50" x14ac:dyDescent="0.35">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2:50" x14ac:dyDescent="0.35">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2:50" x14ac:dyDescent="0.35">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2:50" x14ac:dyDescent="0.3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2:50" x14ac:dyDescent="0.3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2:50" x14ac:dyDescent="0.35">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2:50" x14ac:dyDescent="0.35">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2:50" x14ac:dyDescent="0.35">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2:50" x14ac:dyDescent="0.3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2:50" x14ac:dyDescent="0.35">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2:50" x14ac:dyDescent="0.3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2:50" x14ac:dyDescent="0.3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2:50" x14ac:dyDescent="0.35">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2:50" x14ac:dyDescent="0.35">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2:50" x14ac:dyDescent="0.3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2:50" x14ac:dyDescent="0.3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2:50" x14ac:dyDescent="0.3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2:50" x14ac:dyDescent="0.3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2:50" x14ac:dyDescent="0.3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2:50" x14ac:dyDescent="0.3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2:50" x14ac:dyDescent="0.3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2:50" x14ac:dyDescent="0.3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2:50" x14ac:dyDescent="0.3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2:50" x14ac:dyDescent="0.3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2:50" x14ac:dyDescent="0.3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2:50" x14ac:dyDescent="0.3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2:50" x14ac:dyDescent="0.3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2:50" x14ac:dyDescent="0.3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2:50" x14ac:dyDescent="0.3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2:50" x14ac:dyDescent="0.3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2:50" x14ac:dyDescent="0.3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2:50" x14ac:dyDescent="0.3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2:50" x14ac:dyDescent="0.3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2:50" x14ac:dyDescent="0.3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2:50" x14ac:dyDescent="0.3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2:50" x14ac:dyDescent="0.3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2:50" x14ac:dyDescent="0.3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100"/>
  <sheetViews>
    <sheetView workbookViewId="0">
      <selection activeCell="A2" sqref="A2"/>
    </sheetView>
  </sheetViews>
  <sheetFormatPr defaultColWidth="11.07421875" defaultRowHeight="15.5" x14ac:dyDescent="0.35"/>
  <cols>
    <col min="1" max="1" width="24.69140625" customWidth="1"/>
    <col min="2" max="3" width="16.69140625" customWidth="1"/>
    <col min="4" max="4" width="32.69140625" customWidth="1"/>
  </cols>
  <sheetData>
    <row r="1" spans="1:50" ht="20" x14ac:dyDescent="0.4">
      <c r="A1" s="25" t="s">
        <v>15</v>
      </c>
    </row>
    <row r="2" spans="1:50" x14ac:dyDescent="0.35">
      <c r="A2" t="s">
        <v>8</v>
      </c>
    </row>
    <row r="3" spans="1:50" x14ac:dyDescent="0.35">
      <c r="A3" t="s">
        <v>128</v>
      </c>
    </row>
    <row r="4" spans="1:50" ht="38" customHeight="1" x14ac:dyDescent="0.35">
      <c r="A4" s="6" t="s">
        <v>129</v>
      </c>
      <c r="B4" s="5" t="s">
        <v>72</v>
      </c>
      <c r="C4" s="5" t="s">
        <v>99</v>
      </c>
      <c r="D4" s="5" t="s">
        <v>154</v>
      </c>
    </row>
    <row r="5" spans="1:50" x14ac:dyDescent="0.35">
      <c r="A5" s="1" t="s">
        <v>130</v>
      </c>
      <c r="B5" s="9">
        <v>39</v>
      </c>
      <c r="C5" s="9">
        <v>162540</v>
      </c>
      <c r="D5" s="10">
        <v>23.994093761535598</v>
      </c>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1" t="s">
        <v>131</v>
      </c>
      <c r="B6" s="9">
        <v>1</v>
      </c>
      <c r="C6" s="9">
        <v>144191</v>
      </c>
      <c r="D6" s="10">
        <v>0.69352456117233396</v>
      </c>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1" t="s">
        <v>132</v>
      </c>
      <c r="B7" s="9">
        <v>61</v>
      </c>
      <c r="C7" s="9">
        <v>310085</v>
      </c>
      <c r="D7" s="10">
        <v>19.672025412386901</v>
      </c>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1" t="s">
        <v>133</v>
      </c>
      <c r="B8" s="9">
        <v>13</v>
      </c>
      <c r="C8" s="9">
        <v>198921</v>
      </c>
      <c r="D8" s="10">
        <v>6.53525771537445</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1" t="s">
        <v>134</v>
      </c>
      <c r="B9" s="9">
        <v>14</v>
      </c>
      <c r="C9" s="9">
        <v>421298</v>
      </c>
      <c r="D9" s="10">
        <v>3.3230634847542602</v>
      </c>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1" t="s">
        <v>135</v>
      </c>
      <c r="B10" s="9">
        <v>15</v>
      </c>
      <c r="C10" s="9">
        <v>371652</v>
      </c>
      <c r="D10" s="10">
        <v>4.0360337089535401</v>
      </c>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1" t="s">
        <v>136</v>
      </c>
      <c r="B11" s="9">
        <v>7</v>
      </c>
      <c r="C11" s="9">
        <v>280495</v>
      </c>
      <c r="D11" s="10">
        <v>2.49558815665163</v>
      </c>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1" t="s">
        <v>137</v>
      </c>
      <c r="B12" s="9">
        <v>4</v>
      </c>
      <c r="C12" s="9">
        <v>131543</v>
      </c>
      <c r="D12" s="10">
        <v>3.04083075496226</v>
      </c>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1" t="s">
        <v>138</v>
      </c>
      <c r="B13" s="9">
        <v>6</v>
      </c>
      <c r="C13" s="9">
        <v>162565</v>
      </c>
      <c r="D13" s="10">
        <v>3.6908313597637901</v>
      </c>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1" t="s">
        <v>139</v>
      </c>
      <c r="B14" s="9">
        <v>69</v>
      </c>
      <c r="C14" s="9">
        <v>1294914</v>
      </c>
      <c r="D14" s="10">
        <v>5.3285391925641399</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1" t="s">
        <v>140</v>
      </c>
      <c r="B15" s="9">
        <v>57</v>
      </c>
      <c r="C15" s="9">
        <v>508961</v>
      </c>
      <c r="D15" s="10">
        <v>11.1992863893304</v>
      </c>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1" t="s">
        <v>141</v>
      </c>
      <c r="B16" s="9">
        <v>168</v>
      </c>
      <c r="C16" s="9">
        <v>589670</v>
      </c>
      <c r="D16" s="10">
        <v>28.490511642104899</v>
      </c>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1" t="s">
        <v>142</v>
      </c>
      <c r="B17" s="9">
        <v>38</v>
      </c>
      <c r="C17" s="9">
        <v>251560</v>
      </c>
      <c r="D17" s="10">
        <v>15.105740181268899</v>
      </c>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1" t="s">
        <v>143</v>
      </c>
      <c r="B18" s="9">
        <v>26</v>
      </c>
      <c r="C18" s="9">
        <v>235561</v>
      </c>
      <c r="D18" s="10">
        <v>11.0374807374735</v>
      </c>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1" t="s">
        <v>144</v>
      </c>
      <c r="B19" s="9">
        <v>38</v>
      </c>
      <c r="C19" s="9">
        <v>294348</v>
      </c>
      <c r="D19" s="10">
        <v>12.9098889749548</v>
      </c>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1" t="s">
        <v>145</v>
      </c>
      <c r="B20" s="9">
        <v>8</v>
      </c>
      <c r="C20" s="9">
        <v>286281</v>
      </c>
      <c r="D20" s="10">
        <v>2.79445719415539</v>
      </c>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1" t="s">
        <v>146</v>
      </c>
      <c r="B21" s="9">
        <v>4</v>
      </c>
      <c r="C21" s="9">
        <v>188861</v>
      </c>
      <c r="D21" s="10">
        <v>2.1179597693541798</v>
      </c>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1" t="s">
        <v>147</v>
      </c>
      <c r="B22" s="9">
        <v>13</v>
      </c>
      <c r="C22" s="9">
        <v>303929</v>
      </c>
      <c r="D22" s="10">
        <v>4.27731476759375</v>
      </c>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1" t="s">
        <v>148</v>
      </c>
      <c r="B23" s="9">
        <v>26</v>
      </c>
      <c r="C23" s="9">
        <v>239643</v>
      </c>
      <c r="D23" s="10">
        <v>10.8494719228185</v>
      </c>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1" t="s">
        <v>149</v>
      </c>
      <c r="B24" s="9">
        <v>23</v>
      </c>
      <c r="C24" s="9">
        <v>241025</v>
      </c>
      <c r="D24" s="10">
        <v>9.5425785706876898</v>
      </c>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1" t="s">
        <v>150</v>
      </c>
      <c r="B25" s="9">
        <v>11</v>
      </c>
      <c r="C25" s="9">
        <v>215391</v>
      </c>
      <c r="D25" s="10">
        <v>5.1069914713242399</v>
      </c>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1" t="s">
        <v>151</v>
      </c>
      <c r="B26" s="9">
        <v>4</v>
      </c>
      <c r="C26" s="9">
        <v>230185</v>
      </c>
      <c r="D26" s="10">
        <v>1.73773269326846</v>
      </c>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1" t="s">
        <v>152</v>
      </c>
      <c r="B27" s="9">
        <v>8</v>
      </c>
      <c r="C27" s="9">
        <v>344922</v>
      </c>
      <c r="D27" s="10">
        <v>2.3193649578745301</v>
      </c>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1" t="s">
        <v>153</v>
      </c>
      <c r="B28" s="9">
        <v>5</v>
      </c>
      <c r="C28" s="9">
        <v>328873</v>
      </c>
      <c r="D28" s="10">
        <v>1.52034371930806</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B29" s="9"/>
      <c r="C29" s="9"/>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B30" s="9"/>
      <c r="C30" s="9"/>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B31" s="9"/>
      <c r="C31" s="9"/>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B32" s="9"/>
      <c r="C32" s="9"/>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2:50" x14ac:dyDescent="0.35">
      <c r="B33" s="9"/>
      <c r="C33" s="9"/>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2:50" x14ac:dyDescent="0.35">
      <c r="B34" s="9"/>
      <c r="C34" s="9"/>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2:50" x14ac:dyDescent="0.35">
      <c r="B35" s="9"/>
      <c r="C35" s="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2:50" x14ac:dyDescent="0.35">
      <c r="B36" s="9"/>
      <c r="C36" s="9"/>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2:50" x14ac:dyDescent="0.35">
      <c r="B37" s="9"/>
      <c r="C37" s="9"/>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2:50" x14ac:dyDescent="0.35">
      <c r="B38" s="9"/>
      <c r="C38" s="9"/>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2:50" x14ac:dyDescent="0.35">
      <c r="B39" s="9"/>
      <c r="C39" s="9"/>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2:50" x14ac:dyDescent="0.35">
      <c r="B40" s="9"/>
      <c r="C40" s="9"/>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2:50" x14ac:dyDescent="0.35">
      <c r="B41" s="9"/>
      <c r="C41" s="9"/>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2:50" x14ac:dyDescent="0.35">
      <c r="B42" s="9"/>
      <c r="C42" s="9"/>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2:50" x14ac:dyDescent="0.35">
      <c r="B43" s="9"/>
      <c r="C43" s="9"/>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2:50" x14ac:dyDescent="0.35">
      <c r="B44" s="9"/>
      <c r="C44" s="9"/>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2:50" x14ac:dyDescent="0.35">
      <c r="B45" s="9"/>
      <c r="C45" s="9"/>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2:50" x14ac:dyDescent="0.35">
      <c r="B46" s="9"/>
      <c r="C46" s="9"/>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2:50" x14ac:dyDescent="0.35">
      <c r="B47" s="9"/>
      <c r="C47" s="9"/>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2:50" x14ac:dyDescent="0.35">
      <c r="B48" s="9"/>
      <c r="C48" s="9"/>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2:50" x14ac:dyDescent="0.35">
      <c r="B49" s="9"/>
      <c r="C49" s="9"/>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2:50" x14ac:dyDescent="0.35">
      <c r="B50" s="9"/>
      <c r="C50" s="9"/>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2:50" x14ac:dyDescent="0.35">
      <c r="B51" s="9"/>
      <c r="C51" s="9"/>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2:50" x14ac:dyDescent="0.35">
      <c r="B52" s="9"/>
      <c r="C52" s="9"/>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2:50" x14ac:dyDescent="0.35">
      <c r="B53" s="9"/>
      <c r="C53" s="9"/>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2:50" x14ac:dyDescent="0.35">
      <c r="B54" s="9"/>
      <c r="C54" s="9"/>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2:50" x14ac:dyDescent="0.35">
      <c r="B55" s="9"/>
      <c r="C55" s="9"/>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2:50" x14ac:dyDescent="0.35">
      <c r="B56" s="9"/>
      <c r="C56" s="9"/>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2:50" x14ac:dyDescent="0.35">
      <c r="B57" s="9"/>
      <c r="C57" s="9"/>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2:50" x14ac:dyDescent="0.35">
      <c r="B58" s="9"/>
      <c r="C58" s="9"/>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2:50" x14ac:dyDescent="0.35">
      <c r="B59" s="9"/>
      <c r="C59" s="9"/>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2:50" x14ac:dyDescent="0.35">
      <c r="B60" s="9"/>
      <c r="C60" s="9"/>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2:50" x14ac:dyDescent="0.35">
      <c r="B61" s="9"/>
      <c r="C61" s="9"/>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2:50" x14ac:dyDescent="0.35">
      <c r="B62" s="9"/>
      <c r="C62" s="9"/>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2:50" x14ac:dyDescent="0.35">
      <c r="B63" s="9"/>
      <c r="C63" s="9"/>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2:50" x14ac:dyDescent="0.35">
      <c r="B64" s="9"/>
      <c r="C64" s="9"/>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2:50" x14ac:dyDescent="0.35">
      <c r="B65" s="9"/>
      <c r="C65" s="9"/>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2:50" x14ac:dyDescent="0.35">
      <c r="B66" s="9"/>
      <c r="C66" s="9"/>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2:50" x14ac:dyDescent="0.35">
      <c r="B67" s="9"/>
      <c r="C67" s="9"/>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2:50" x14ac:dyDescent="0.35">
      <c r="B68" s="9"/>
      <c r="C68" s="9"/>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2:50" x14ac:dyDescent="0.35">
      <c r="B69" s="9"/>
      <c r="C69" s="9"/>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2:50" x14ac:dyDescent="0.35">
      <c r="B70" s="9"/>
      <c r="C70" s="9"/>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2:50" x14ac:dyDescent="0.35">
      <c r="B71" s="9"/>
      <c r="C71" s="9"/>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2:50" x14ac:dyDescent="0.35">
      <c r="B72" s="9"/>
      <c r="C72" s="9"/>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2:50" x14ac:dyDescent="0.35">
      <c r="B73" s="9"/>
      <c r="C73" s="9"/>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2:50" x14ac:dyDescent="0.35">
      <c r="B74" s="9"/>
      <c r="C74" s="9"/>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2:50" x14ac:dyDescent="0.35">
      <c r="B75" s="9"/>
      <c r="C75" s="9"/>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2:50" x14ac:dyDescent="0.35">
      <c r="B76" s="9"/>
      <c r="C76" s="9"/>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2:50" x14ac:dyDescent="0.35">
      <c r="B77" s="9"/>
      <c r="C77" s="9"/>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2:50" x14ac:dyDescent="0.35">
      <c r="B78" s="9"/>
      <c r="C78" s="9"/>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2:50" x14ac:dyDescent="0.35">
      <c r="B79" s="9"/>
      <c r="C79" s="9"/>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2:50" x14ac:dyDescent="0.35">
      <c r="B80" s="9"/>
      <c r="C80" s="9"/>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2:50" x14ac:dyDescent="0.35">
      <c r="B81" s="9"/>
      <c r="C81" s="9"/>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2:50" x14ac:dyDescent="0.35">
      <c r="B82" s="9"/>
      <c r="C82" s="9"/>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2:50" x14ac:dyDescent="0.35">
      <c r="B83" s="9"/>
      <c r="C83" s="9"/>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2:50" x14ac:dyDescent="0.35">
      <c r="B84" s="9"/>
      <c r="C84" s="9"/>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2:50" x14ac:dyDescent="0.35">
      <c r="B85" s="9"/>
      <c r="C85" s="9"/>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2:50" x14ac:dyDescent="0.35">
      <c r="B86" s="9"/>
      <c r="C86" s="9"/>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2:50" x14ac:dyDescent="0.35">
      <c r="B87" s="9"/>
      <c r="C87" s="9"/>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2:50" x14ac:dyDescent="0.35">
      <c r="B88" s="9"/>
      <c r="C88" s="9"/>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2:50" x14ac:dyDescent="0.35">
      <c r="B89" s="9"/>
      <c r="C89" s="9"/>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2:50" x14ac:dyDescent="0.35">
      <c r="B90" s="9"/>
      <c r="C90" s="9"/>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2:50" x14ac:dyDescent="0.35">
      <c r="B91" s="9"/>
      <c r="C91" s="9"/>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2:50" x14ac:dyDescent="0.35">
      <c r="B92" s="9"/>
      <c r="C92" s="9"/>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2:50" x14ac:dyDescent="0.35">
      <c r="B93" s="9"/>
      <c r="C93" s="9"/>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2:50" x14ac:dyDescent="0.35">
      <c r="B94" s="9"/>
      <c r="C94" s="9"/>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2:50" x14ac:dyDescent="0.35">
      <c r="B95" s="9"/>
      <c r="C95" s="9"/>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2:50" x14ac:dyDescent="0.35">
      <c r="B96" s="9"/>
      <c r="C96" s="9"/>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2:50" x14ac:dyDescent="0.35">
      <c r="B97" s="9"/>
      <c r="C97" s="9"/>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2:50" x14ac:dyDescent="0.35">
      <c r="B98" s="9"/>
      <c r="C98" s="9"/>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2:50" x14ac:dyDescent="0.35">
      <c r="B99" s="9"/>
      <c r="C99" s="9"/>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2:50" x14ac:dyDescent="0.35">
      <c r="B100" s="9"/>
      <c r="C100" s="9"/>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0"/>
  <sheetViews>
    <sheetView workbookViewId="0"/>
  </sheetViews>
  <sheetFormatPr defaultColWidth="11.07421875" defaultRowHeight="15.5" x14ac:dyDescent="0.35"/>
  <cols>
    <col min="1" max="1" width="12.23046875" customWidth="1"/>
    <col min="2" max="2" width="16.69140625" customWidth="1"/>
    <col min="3" max="3" width="25.84375" customWidth="1"/>
  </cols>
  <sheetData>
    <row r="1" spans="1:3" ht="20" x14ac:dyDescent="0.4">
      <c r="A1" s="25" t="s">
        <v>16</v>
      </c>
      <c r="B1" s="7"/>
    </row>
    <row r="2" spans="1:3" x14ac:dyDescent="0.35">
      <c r="A2" s="7" t="s">
        <v>8</v>
      </c>
      <c r="B2" s="7"/>
    </row>
    <row r="3" spans="1:3" x14ac:dyDescent="0.35">
      <c r="A3" s="7" t="s">
        <v>155</v>
      </c>
      <c r="B3" s="7"/>
    </row>
    <row r="4" spans="1:3" x14ac:dyDescent="0.35">
      <c r="A4" s="8" t="s">
        <v>156</v>
      </c>
      <c r="B4" s="8" t="s">
        <v>157</v>
      </c>
      <c r="C4" s="5" t="s">
        <v>72</v>
      </c>
    </row>
    <row r="5" spans="1:3" x14ac:dyDescent="0.35">
      <c r="A5" s="7" t="s">
        <v>158</v>
      </c>
      <c r="B5" s="7" t="s">
        <v>159</v>
      </c>
      <c r="C5" s="4">
        <v>7</v>
      </c>
    </row>
    <row r="6" spans="1:3" x14ac:dyDescent="0.35">
      <c r="A6" s="7" t="s">
        <v>160</v>
      </c>
      <c r="B6" s="7" t="s">
        <v>159</v>
      </c>
      <c r="C6" s="4">
        <v>8</v>
      </c>
    </row>
    <row r="7" spans="1:3" x14ac:dyDescent="0.35">
      <c r="A7" s="7" t="s">
        <v>158</v>
      </c>
      <c r="B7" s="7" t="s">
        <v>161</v>
      </c>
      <c r="C7" s="4">
        <v>18</v>
      </c>
    </row>
    <row r="8" spans="1:3" x14ac:dyDescent="0.35">
      <c r="A8" s="7" t="s">
        <v>160</v>
      </c>
      <c r="B8" s="7" t="s">
        <v>161</v>
      </c>
      <c r="C8" s="4">
        <v>32</v>
      </c>
    </row>
    <row r="9" spans="1:3" x14ac:dyDescent="0.35">
      <c r="A9" s="7" t="s">
        <v>158</v>
      </c>
      <c r="B9" s="7" t="s">
        <v>162</v>
      </c>
      <c r="C9" s="4">
        <v>46</v>
      </c>
    </row>
    <row r="10" spans="1:3" x14ac:dyDescent="0.35">
      <c r="A10" s="7" t="s">
        <v>160</v>
      </c>
      <c r="B10" s="7" t="s">
        <v>162</v>
      </c>
      <c r="C10" s="4">
        <v>104</v>
      </c>
    </row>
    <row r="11" spans="1:3" x14ac:dyDescent="0.35">
      <c r="A11" s="7" t="s">
        <v>158</v>
      </c>
      <c r="B11" s="7" t="s">
        <v>163</v>
      </c>
      <c r="C11" s="4">
        <v>42</v>
      </c>
    </row>
    <row r="12" spans="1:3" x14ac:dyDescent="0.35">
      <c r="A12" s="7" t="s">
        <v>160</v>
      </c>
      <c r="B12" s="7" t="s">
        <v>163</v>
      </c>
      <c r="C12" s="4">
        <v>87</v>
      </c>
    </row>
    <row r="13" spans="1:3" x14ac:dyDescent="0.35">
      <c r="A13" s="7" t="s">
        <v>158</v>
      </c>
      <c r="B13" s="7" t="s">
        <v>164</v>
      </c>
      <c r="C13" s="4">
        <v>41</v>
      </c>
    </row>
    <row r="14" spans="1:3" x14ac:dyDescent="0.35">
      <c r="A14" s="7" t="s">
        <v>160</v>
      </c>
      <c r="B14" s="7" t="s">
        <v>164</v>
      </c>
      <c r="C14" s="4">
        <v>71</v>
      </c>
    </row>
    <row r="15" spans="1:3" x14ac:dyDescent="0.35">
      <c r="A15" s="7" t="s">
        <v>158</v>
      </c>
      <c r="B15" s="7" t="s">
        <v>165</v>
      </c>
      <c r="C15" s="4">
        <v>35</v>
      </c>
    </row>
    <row r="16" spans="1:3" x14ac:dyDescent="0.35">
      <c r="A16" s="7" t="s">
        <v>160</v>
      </c>
      <c r="B16" s="7" t="s">
        <v>165</v>
      </c>
      <c r="C16" s="4">
        <v>58</v>
      </c>
    </row>
    <row r="17" spans="1:3" x14ac:dyDescent="0.35">
      <c r="A17" s="7" t="s">
        <v>158</v>
      </c>
      <c r="B17" s="7" t="s">
        <v>166</v>
      </c>
      <c r="C17" s="4">
        <v>27</v>
      </c>
    </row>
    <row r="18" spans="1:3" x14ac:dyDescent="0.35">
      <c r="A18" s="7" t="s">
        <v>160</v>
      </c>
      <c r="B18" s="7" t="s">
        <v>166</v>
      </c>
      <c r="C18" s="4">
        <v>32</v>
      </c>
    </row>
    <row r="19" spans="1:3" x14ac:dyDescent="0.35">
      <c r="A19" s="7" t="s">
        <v>158</v>
      </c>
      <c r="B19" s="7" t="s">
        <v>167</v>
      </c>
      <c r="C19" s="4">
        <v>15</v>
      </c>
    </row>
    <row r="20" spans="1:3" x14ac:dyDescent="0.35">
      <c r="A20" s="7" t="s">
        <v>160</v>
      </c>
      <c r="B20" s="7" t="s">
        <v>167</v>
      </c>
      <c r="C20" s="4">
        <v>20</v>
      </c>
    </row>
    <row r="21" spans="1:3" x14ac:dyDescent="0.35">
      <c r="A21" s="7" t="s">
        <v>158</v>
      </c>
      <c r="B21" s="7" t="s">
        <v>168</v>
      </c>
      <c r="C21" s="4">
        <v>5</v>
      </c>
    </row>
    <row r="22" spans="1:3" x14ac:dyDescent="0.35">
      <c r="A22" s="7" t="s">
        <v>160</v>
      </c>
      <c r="B22" s="7" t="s">
        <v>168</v>
      </c>
      <c r="C22" s="4">
        <v>10</v>
      </c>
    </row>
    <row r="23" spans="1:3" x14ac:dyDescent="0.35">
      <c r="A23" s="7"/>
      <c r="B23" s="7"/>
    </row>
    <row r="24" spans="1:3" x14ac:dyDescent="0.35">
      <c r="A24" s="7"/>
      <c r="B24" s="7"/>
    </row>
    <row r="25" spans="1:3" x14ac:dyDescent="0.35">
      <c r="A25" s="7"/>
      <c r="B25" s="7"/>
    </row>
    <row r="26" spans="1:3" x14ac:dyDescent="0.35">
      <c r="A26" s="7"/>
      <c r="B26" s="7"/>
    </row>
    <row r="27" spans="1:3" x14ac:dyDescent="0.35">
      <c r="A27" s="7"/>
      <c r="B27" s="7"/>
    </row>
    <row r="28" spans="1:3" x14ac:dyDescent="0.35">
      <c r="A28" s="7"/>
      <c r="B28" s="7"/>
    </row>
    <row r="29" spans="1:3" x14ac:dyDescent="0.35">
      <c r="A29" s="7"/>
      <c r="B29" s="7"/>
    </row>
    <row r="30" spans="1:3" x14ac:dyDescent="0.35">
      <c r="A30" s="7"/>
      <c r="B30" s="7"/>
    </row>
    <row r="31" spans="1:3" x14ac:dyDescent="0.35">
      <c r="A31" s="7"/>
      <c r="B31" s="7"/>
    </row>
    <row r="32" spans="1:3" x14ac:dyDescent="0.35">
      <c r="A32" s="7"/>
      <c r="B32" s="7"/>
    </row>
    <row r="33" spans="1:2" x14ac:dyDescent="0.35">
      <c r="A33" s="7"/>
      <c r="B33" s="7"/>
    </row>
    <row r="34" spans="1:2" x14ac:dyDescent="0.35">
      <c r="A34" s="7"/>
      <c r="B34" s="7"/>
    </row>
    <row r="35" spans="1:2" x14ac:dyDescent="0.35">
      <c r="A35" s="7"/>
      <c r="B35" s="7"/>
    </row>
    <row r="36" spans="1:2" x14ac:dyDescent="0.35">
      <c r="A36" s="7"/>
      <c r="B36" s="7"/>
    </row>
    <row r="37" spans="1:2" x14ac:dyDescent="0.35">
      <c r="A37" s="7"/>
      <c r="B37" s="7"/>
    </row>
    <row r="38" spans="1:2" x14ac:dyDescent="0.35">
      <c r="A38" s="7"/>
      <c r="B38" s="7"/>
    </row>
    <row r="39" spans="1:2" x14ac:dyDescent="0.35">
      <c r="A39" s="7"/>
      <c r="B39" s="7"/>
    </row>
    <row r="40" spans="1:2" x14ac:dyDescent="0.35">
      <c r="A40" s="7"/>
      <c r="B40" s="7"/>
    </row>
    <row r="41" spans="1:2" x14ac:dyDescent="0.35">
      <c r="A41" s="7"/>
      <c r="B41" s="7"/>
    </row>
    <row r="42" spans="1:2" x14ac:dyDescent="0.35">
      <c r="A42" s="7"/>
      <c r="B42" s="7"/>
    </row>
    <row r="43" spans="1:2" x14ac:dyDescent="0.35">
      <c r="A43" s="7"/>
      <c r="B43" s="7"/>
    </row>
    <row r="44" spans="1:2" x14ac:dyDescent="0.35">
      <c r="A44" s="7"/>
      <c r="B44" s="7"/>
    </row>
    <row r="45" spans="1:2" x14ac:dyDescent="0.35">
      <c r="A45" s="7"/>
      <c r="B45" s="7"/>
    </row>
    <row r="46" spans="1:2" x14ac:dyDescent="0.35">
      <c r="A46" s="7"/>
      <c r="B46" s="7"/>
    </row>
    <row r="47" spans="1:2" x14ac:dyDescent="0.35">
      <c r="A47" s="7"/>
      <c r="B47" s="7"/>
    </row>
    <row r="48" spans="1:2" x14ac:dyDescent="0.35">
      <c r="A48" s="7"/>
      <c r="B48" s="7"/>
    </row>
    <row r="49" spans="1:2" x14ac:dyDescent="0.35">
      <c r="A49" s="7"/>
      <c r="B49" s="7"/>
    </row>
    <row r="50" spans="1:2" x14ac:dyDescent="0.35">
      <c r="A50" s="7"/>
      <c r="B50" s="7"/>
    </row>
    <row r="51" spans="1:2" x14ac:dyDescent="0.35">
      <c r="A51" s="7"/>
      <c r="B51" s="7"/>
    </row>
    <row r="52" spans="1:2" x14ac:dyDescent="0.35">
      <c r="A52" s="7"/>
      <c r="B52" s="7"/>
    </row>
    <row r="53" spans="1:2" x14ac:dyDescent="0.35">
      <c r="A53" s="7"/>
      <c r="B53" s="7"/>
    </row>
    <row r="54" spans="1:2" x14ac:dyDescent="0.35">
      <c r="A54" s="7"/>
      <c r="B54" s="7"/>
    </row>
    <row r="55" spans="1:2" x14ac:dyDescent="0.35">
      <c r="A55" s="7"/>
      <c r="B55" s="7"/>
    </row>
    <row r="56" spans="1:2" x14ac:dyDescent="0.35">
      <c r="A56" s="7"/>
      <c r="B56" s="7"/>
    </row>
    <row r="57" spans="1:2" x14ac:dyDescent="0.35">
      <c r="A57" s="7"/>
      <c r="B57" s="7"/>
    </row>
    <row r="58" spans="1:2" x14ac:dyDescent="0.35">
      <c r="A58" s="7"/>
      <c r="B58" s="7"/>
    </row>
    <row r="59" spans="1:2" x14ac:dyDescent="0.35">
      <c r="A59" s="7"/>
      <c r="B59" s="7"/>
    </row>
    <row r="60" spans="1:2" x14ac:dyDescent="0.35">
      <c r="A60" s="7"/>
      <c r="B60" s="7"/>
    </row>
    <row r="61" spans="1:2" x14ac:dyDescent="0.35">
      <c r="A61" s="7"/>
      <c r="B61" s="7"/>
    </row>
    <row r="62" spans="1:2" x14ac:dyDescent="0.35">
      <c r="A62" s="7"/>
      <c r="B62" s="7"/>
    </row>
    <row r="63" spans="1:2" x14ac:dyDescent="0.35">
      <c r="A63" s="7"/>
      <c r="B63" s="7"/>
    </row>
    <row r="64" spans="1:2"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defaultColWidth="11.07421875" defaultRowHeight="15.5" x14ac:dyDescent="0.35"/>
  <cols>
    <col min="1" max="1" width="12.15234375" customWidth="1"/>
    <col min="2" max="7" width="16.69140625" customWidth="1"/>
  </cols>
  <sheetData>
    <row r="1" spans="1:7" ht="20" x14ac:dyDescent="0.4">
      <c r="A1" s="25" t="s">
        <v>17</v>
      </c>
      <c r="B1" s="7"/>
    </row>
    <row r="2" spans="1:7" x14ac:dyDescent="0.35">
      <c r="A2" s="7" t="s">
        <v>8</v>
      </c>
      <c r="B2" s="7"/>
    </row>
    <row r="3" spans="1:7" x14ac:dyDescent="0.35">
      <c r="A3" s="7" t="s">
        <v>155</v>
      </c>
      <c r="B3" s="7"/>
    </row>
    <row r="4" spans="1:7" ht="37.5" customHeight="1" x14ac:dyDescent="0.35">
      <c r="A4" s="8" t="s">
        <v>156</v>
      </c>
      <c r="B4" s="8" t="s">
        <v>157</v>
      </c>
      <c r="C4" s="5" t="s">
        <v>72</v>
      </c>
      <c r="D4" s="5" t="s">
        <v>99</v>
      </c>
      <c r="E4" s="5" t="s">
        <v>169</v>
      </c>
      <c r="F4" s="5" t="s">
        <v>101</v>
      </c>
      <c r="G4" s="5" t="s">
        <v>102</v>
      </c>
    </row>
    <row r="5" spans="1:7" x14ac:dyDescent="0.35">
      <c r="A5" s="7" t="s">
        <v>158</v>
      </c>
      <c r="B5" s="7" t="s">
        <v>159</v>
      </c>
      <c r="C5" s="4">
        <v>7</v>
      </c>
      <c r="D5" s="9">
        <v>422699</v>
      </c>
      <c r="E5" s="4" t="s">
        <v>170</v>
      </c>
      <c r="F5" s="4" t="s">
        <v>171</v>
      </c>
      <c r="G5" s="4" t="s">
        <v>172</v>
      </c>
    </row>
    <row r="6" spans="1:7" x14ac:dyDescent="0.35">
      <c r="A6" s="7" t="s">
        <v>160</v>
      </c>
      <c r="B6" s="7" t="s">
        <v>159</v>
      </c>
      <c r="C6" s="4">
        <v>8</v>
      </c>
      <c r="D6" s="9">
        <v>443193</v>
      </c>
      <c r="E6" s="4" t="s">
        <v>173</v>
      </c>
      <c r="F6" s="4" t="s">
        <v>174</v>
      </c>
      <c r="G6" s="4" t="s">
        <v>175</v>
      </c>
    </row>
    <row r="7" spans="1:7" x14ac:dyDescent="0.35">
      <c r="A7" s="7" t="s">
        <v>158</v>
      </c>
      <c r="B7" s="7" t="s">
        <v>161</v>
      </c>
      <c r="C7" s="4">
        <v>18</v>
      </c>
      <c r="D7" s="9">
        <v>462448</v>
      </c>
      <c r="E7" s="4" t="s">
        <v>176</v>
      </c>
      <c r="F7" s="4" t="s">
        <v>177</v>
      </c>
      <c r="G7" s="4" t="s">
        <v>178</v>
      </c>
    </row>
    <row r="8" spans="1:7" x14ac:dyDescent="0.35">
      <c r="A8" s="7" t="s">
        <v>160</v>
      </c>
      <c r="B8" s="7" t="s">
        <v>161</v>
      </c>
      <c r="C8" s="4">
        <v>32</v>
      </c>
      <c r="D8" s="9">
        <v>490416</v>
      </c>
      <c r="E8" s="4" t="s">
        <v>119</v>
      </c>
      <c r="F8" s="4" t="s">
        <v>179</v>
      </c>
      <c r="G8" s="4" t="s">
        <v>127</v>
      </c>
    </row>
    <row r="9" spans="1:7" x14ac:dyDescent="0.35">
      <c r="A9" s="7" t="s">
        <v>158</v>
      </c>
      <c r="B9" s="7" t="s">
        <v>162</v>
      </c>
      <c r="C9" s="4">
        <v>46</v>
      </c>
      <c r="D9" s="9">
        <v>488513</v>
      </c>
      <c r="E9" s="4" t="s">
        <v>180</v>
      </c>
      <c r="F9" s="4" t="s">
        <v>181</v>
      </c>
      <c r="G9" s="4" t="s">
        <v>182</v>
      </c>
    </row>
    <row r="10" spans="1:7" x14ac:dyDescent="0.35">
      <c r="A10" s="7" t="s">
        <v>160</v>
      </c>
      <c r="B10" s="7" t="s">
        <v>162</v>
      </c>
      <c r="C10" s="4">
        <v>104</v>
      </c>
      <c r="D10" s="9">
        <v>498077</v>
      </c>
      <c r="E10" s="4" t="s">
        <v>183</v>
      </c>
      <c r="F10" s="4" t="s">
        <v>184</v>
      </c>
      <c r="G10" s="4" t="s">
        <v>185</v>
      </c>
    </row>
    <row r="11" spans="1:7" x14ac:dyDescent="0.35">
      <c r="A11" s="7" t="s">
        <v>158</v>
      </c>
      <c r="B11" s="7" t="s">
        <v>163</v>
      </c>
      <c r="C11" s="4">
        <v>42</v>
      </c>
      <c r="D11" s="9">
        <v>545402</v>
      </c>
      <c r="E11" s="4" t="s">
        <v>120</v>
      </c>
      <c r="F11" s="4" t="s">
        <v>186</v>
      </c>
      <c r="G11" s="4" t="s">
        <v>187</v>
      </c>
    </row>
    <row r="12" spans="1:7" x14ac:dyDescent="0.35">
      <c r="A12" s="7" t="s">
        <v>160</v>
      </c>
      <c r="B12" s="7" t="s">
        <v>163</v>
      </c>
      <c r="C12" s="4">
        <v>87</v>
      </c>
      <c r="D12" s="9">
        <v>519566</v>
      </c>
      <c r="E12" s="4" t="s">
        <v>188</v>
      </c>
      <c r="F12" s="4" t="s">
        <v>189</v>
      </c>
      <c r="G12" s="4" t="s">
        <v>190</v>
      </c>
    </row>
    <row r="13" spans="1:7" x14ac:dyDescent="0.35">
      <c r="A13" s="7" t="s">
        <v>158</v>
      </c>
      <c r="B13" s="7" t="s">
        <v>164</v>
      </c>
      <c r="C13" s="4">
        <v>41</v>
      </c>
      <c r="D13" s="9">
        <v>473212</v>
      </c>
      <c r="E13" s="4" t="s">
        <v>191</v>
      </c>
      <c r="F13" s="4" t="s">
        <v>178</v>
      </c>
      <c r="G13" s="4" t="s">
        <v>192</v>
      </c>
    </row>
    <row r="14" spans="1:7" x14ac:dyDescent="0.35">
      <c r="A14" s="7" t="s">
        <v>160</v>
      </c>
      <c r="B14" s="7" t="s">
        <v>164</v>
      </c>
      <c r="C14" s="4">
        <v>71</v>
      </c>
      <c r="D14" s="9">
        <v>457755</v>
      </c>
      <c r="E14" s="4" t="s">
        <v>193</v>
      </c>
      <c r="F14" s="4" t="s">
        <v>194</v>
      </c>
      <c r="G14" s="4" t="s">
        <v>195</v>
      </c>
    </row>
    <row r="15" spans="1:7" x14ac:dyDescent="0.35">
      <c r="A15" s="7" t="s">
        <v>158</v>
      </c>
      <c r="B15" s="7" t="s">
        <v>165</v>
      </c>
      <c r="C15" s="4">
        <v>35</v>
      </c>
      <c r="D15" s="9">
        <v>505234</v>
      </c>
      <c r="E15" s="4" t="s">
        <v>181</v>
      </c>
      <c r="F15" s="4" t="s">
        <v>196</v>
      </c>
      <c r="G15" s="4" t="s">
        <v>197</v>
      </c>
    </row>
    <row r="16" spans="1:7" x14ac:dyDescent="0.35">
      <c r="A16" s="7" t="s">
        <v>160</v>
      </c>
      <c r="B16" s="7" t="s">
        <v>165</v>
      </c>
      <c r="C16" s="4">
        <v>58</v>
      </c>
      <c r="D16" s="9">
        <v>490576</v>
      </c>
      <c r="E16" s="4" t="s">
        <v>192</v>
      </c>
      <c r="F16" s="4" t="s">
        <v>198</v>
      </c>
      <c r="G16" s="4" t="s">
        <v>199</v>
      </c>
    </row>
    <row r="17" spans="1:7" x14ac:dyDescent="0.35">
      <c r="A17" s="7" t="s">
        <v>158</v>
      </c>
      <c r="B17" s="7" t="s">
        <v>166</v>
      </c>
      <c r="C17" s="4">
        <v>27</v>
      </c>
      <c r="D17" s="9">
        <v>451158</v>
      </c>
      <c r="E17" s="4" t="s">
        <v>123</v>
      </c>
      <c r="F17" s="4" t="s">
        <v>176</v>
      </c>
      <c r="G17" s="4" t="s">
        <v>191</v>
      </c>
    </row>
    <row r="18" spans="1:7" x14ac:dyDescent="0.35">
      <c r="A18" s="7" t="s">
        <v>160</v>
      </c>
      <c r="B18" s="7" t="s">
        <v>166</v>
      </c>
      <c r="C18" s="4">
        <v>32</v>
      </c>
      <c r="D18" s="9">
        <v>432885</v>
      </c>
      <c r="E18" s="4" t="s">
        <v>200</v>
      </c>
      <c r="F18" s="4" t="s">
        <v>201</v>
      </c>
      <c r="G18" s="4" t="s">
        <v>187</v>
      </c>
    </row>
    <row r="19" spans="1:7" x14ac:dyDescent="0.35">
      <c r="A19" s="7" t="s">
        <v>158</v>
      </c>
      <c r="B19" s="7" t="s">
        <v>167</v>
      </c>
      <c r="C19" s="4">
        <v>15</v>
      </c>
      <c r="D19" s="9">
        <v>351610</v>
      </c>
      <c r="E19" s="4" t="s">
        <v>202</v>
      </c>
      <c r="F19" s="4" t="s">
        <v>203</v>
      </c>
      <c r="G19" s="4" t="s">
        <v>118</v>
      </c>
    </row>
    <row r="20" spans="1:7" x14ac:dyDescent="0.35">
      <c r="A20" s="7" t="s">
        <v>160</v>
      </c>
      <c r="B20" s="7" t="s">
        <v>167</v>
      </c>
      <c r="C20" s="4">
        <v>20</v>
      </c>
      <c r="D20" s="9">
        <v>317667</v>
      </c>
      <c r="E20" s="4" t="s">
        <v>204</v>
      </c>
      <c r="F20" s="4" t="s">
        <v>205</v>
      </c>
      <c r="G20" s="4" t="s">
        <v>206</v>
      </c>
    </row>
    <row r="21" spans="1:7" x14ac:dyDescent="0.35">
      <c r="A21" s="7" t="s">
        <v>158</v>
      </c>
      <c r="B21" s="7" t="s">
        <v>168</v>
      </c>
      <c r="C21" s="4">
        <v>5</v>
      </c>
      <c r="D21" s="9">
        <v>227229</v>
      </c>
      <c r="E21" s="4" t="s">
        <v>207</v>
      </c>
      <c r="F21" s="4" t="s">
        <v>171</v>
      </c>
      <c r="G21" s="4" t="s">
        <v>201</v>
      </c>
    </row>
    <row r="22" spans="1:7" x14ac:dyDescent="0.35">
      <c r="A22" s="7" t="s">
        <v>160</v>
      </c>
      <c r="B22" s="7" t="s">
        <v>168</v>
      </c>
      <c r="C22" s="4">
        <v>10</v>
      </c>
      <c r="D22" s="9">
        <v>159774</v>
      </c>
      <c r="E22" s="4" t="s">
        <v>204</v>
      </c>
      <c r="F22" s="4" t="s">
        <v>208</v>
      </c>
      <c r="G22" s="4" t="s">
        <v>209</v>
      </c>
    </row>
    <row r="23" spans="1:7" x14ac:dyDescent="0.35">
      <c r="A23" s="7"/>
      <c r="B23" s="7"/>
      <c r="D23" s="9"/>
    </row>
    <row r="24" spans="1:7" x14ac:dyDescent="0.35">
      <c r="A24" s="7"/>
      <c r="B24" s="7"/>
      <c r="D24" s="9"/>
    </row>
    <row r="25" spans="1:7" x14ac:dyDescent="0.35">
      <c r="A25" s="7"/>
      <c r="B25" s="7"/>
      <c r="D25" s="9"/>
    </row>
    <row r="26" spans="1:7" x14ac:dyDescent="0.35">
      <c r="A26" s="7"/>
      <c r="B26" s="7"/>
      <c r="D26" s="9"/>
    </row>
    <row r="27" spans="1:7" x14ac:dyDescent="0.35">
      <c r="A27" s="7"/>
      <c r="B27" s="7"/>
      <c r="D27" s="9"/>
    </row>
    <row r="28" spans="1:7" x14ac:dyDescent="0.35">
      <c r="A28" s="7"/>
      <c r="B28" s="7"/>
      <c r="D28" s="9"/>
    </row>
    <row r="29" spans="1:7" x14ac:dyDescent="0.35">
      <c r="A29" s="7"/>
      <c r="B29" s="7"/>
      <c r="D29" s="9"/>
    </row>
    <row r="30" spans="1:7" x14ac:dyDescent="0.35">
      <c r="A30" s="7"/>
      <c r="B30" s="7"/>
      <c r="D30" s="9"/>
    </row>
    <row r="31" spans="1:7" x14ac:dyDescent="0.35">
      <c r="A31" s="7"/>
      <c r="B31" s="7"/>
      <c r="D31" s="9"/>
    </row>
    <row r="32" spans="1:7" x14ac:dyDescent="0.35">
      <c r="A32" s="7"/>
      <c r="B32" s="7"/>
      <c r="D32" s="9"/>
    </row>
    <row r="33" spans="1:4" x14ac:dyDescent="0.35">
      <c r="A33" s="7"/>
      <c r="B33" s="7"/>
      <c r="D33" s="9"/>
    </row>
    <row r="34" spans="1:4" x14ac:dyDescent="0.35">
      <c r="A34" s="7"/>
      <c r="B34" s="7"/>
      <c r="D34" s="9"/>
    </row>
    <row r="35" spans="1:4" x14ac:dyDescent="0.35">
      <c r="A35" s="7"/>
      <c r="B35" s="7"/>
      <c r="D35" s="9"/>
    </row>
    <row r="36" spans="1:4" x14ac:dyDescent="0.35">
      <c r="A36" s="7"/>
      <c r="B36" s="7"/>
      <c r="D36" s="9"/>
    </row>
    <row r="37" spans="1:4" x14ac:dyDescent="0.35">
      <c r="A37" s="7"/>
      <c r="B37" s="7"/>
      <c r="D37" s="9"/>
    </row>
    <row r="38" spans="1:4" x14ac:dyDescent="0.35">
      <c r="A38" s="7"/>
      <c r="B38" s="7"/>
      <c r="D38" s="9"/>
    </row>
    <row r="39" spans="1:4" x14ac:dyDescent="0.35">
      <c r="A39" s="7"/>
      <c r="B39" s="7"/>
      <c r="D39" s="9"/>
    </row>
    <row r="40" spans="1:4" x14ac:dyDescent="0.35">
      <c r="A40" s="7"/>
      <c r="B40" s="7"/>
      <c r="D40" s="9"/>
    </row>
    <row r="41" spans="1:4" x14ac:dyDescent="0.35">
      <c r="A41" s="7"/>
      <c r="B41" s="7"/>
      <c r="D41" s="9"/>
    </row>
    <row r="42" spans="1:4" x14ac:dyDescent="0.35">
      <c r="A42" s="7"/>
      <c r="B42" s="7"/>
      <c r="D42" s="9"/>
    </row>
    <row r="43" spans="1:4" x14ac:dyDescent="0.35">
      <c r="A43" s="7"/>
      <c r="B43" s="7"/>
      <c r="D43" s="9"/>
    </row>
    <row r="44" spans="1:4" x14ac:dyDescent="0.35">
      <c r="A44" s="7"/>
      <c r="B44" s="7"/>
      <c r="D44" s="9"/>
    </row>
    <row r="45" spans="1:4" x14ac:dyDescent="0.35">
      <c r="A45" s="7"/>
      <c r="B45" s="7"/>
      <c r="D45" s="9"/>
    </row>
    <row r="46" spans="1:4" x14ac:dyDescent="0.35">
      <c r="A46" s="7"/>
      <c r="B46" s="7"/>
      <c r="D46" s="9"/>
    </row>
    <row r="47" spans="1:4" x14ac:dyDescent="0.35">
      <c r="A47" s="7"/>
      <c r="B47" s="7"/>
      <c r="D47" s="9"/>
    </row>
    <row r="48" spans="1:4" x14ac:dyDescent="0.35">
      <c r="A48" s="7"/>
      <c r="B48" s="7"/>
      <c r="D48" s="9"/>
    </row>
    <row r="49" spans="1:4" x14ac:dyDescent="0.35">
      <c r="A49" s="7"/>
      <c r="B49" s="7"/>
      <c r="D49" s="9"/>
    </row>
    <row r="50" spans="1:4" x14ac:dyDescent="0.35">
      <c r="A50" s="7"/>
      <c r="B50" s="7"/>
      <c r="D50" s="9"/>
    </row>
    <row r="51" spans="1:4" x14ac:dyDescent="0.35">
      <c r="A51" s="7"/>
      <c r="B51" s="7"/>
      <c r="D51" s="9"/>
    </row>
    <row r="52" spans="1:4" x14ac:dyDescent="0.35">
      <c r="A52" s="7"/>
      <c r="B52" s="7"/>
      <c r="D52" s="9"/>
    </row>
    <row r="53" spans="1:4" x14ac:dyDescent="0.35">
      <c r="A53" s="7"/>
      <c r="B53" s="7"/>
      <c r="D53" s="9"/>
    </row>
    <row r="54" spans="1:4" x14ac:dyDescent="0.35">
      <c r="A54" s="7"/>
      <c r="B54" s="7"/>
      <c r="D54" s="9"/>
    </row>
    <row r="55" spans="1:4" x14ac:dyDescent="0.35">
      <c r="A55" s="7"/>
      <c r="B55" s="7"/>
      <c r="D55" s="9"/>
    </row>
    <row r="56" spans="1:4" x14ac:dyDescent="0.35">
      <c r="A56" s="7"/>
      <c r="B56" s="7"/>
      <c r="D56" s="9"/>
    </row>
    <row r="57" spans="1:4" x14ac:dyDescent="0.35">
      <c r="A57" s="7"/>
      <c r="B57" s="7"/>
      <c r="D57" s="9"/>
    </row>
    <row r="58" spans="1:4" x14ac:dyDescent="0.35">
      <c r="A58" s="7"/>
      <c r="B58" s="7"/>
      <c r="D58" s="9"/>
    </row>
    <row r="59" spans="1:4" x14ac:dyDescent="0.35">
      <c r="A59" s="7"/>
      <c r="B59" s="7"/>
      <c r="D59" s="9"/>
    </row>
    <row r="60" spans="1:4" x14ac:dyDescent="0.35">
      <c r="A60" s="7"/>
      <c r="B60" s="7"/>
      <c r="D60" s="9"/>
    </row>
    <row r="61" spans="1:4" x14ac:dyDescent="0.35">
      <c r="A61" s="7"/>
      <c r="B61" s="7"/>
      <c r="D61" s="9"/>
    </row>
    <row r="62" spans="1:4" x14ac:dyDescent="0.35">
      <c r="A62" s="7"/>
      <c r="B62" s="7"/>
      <c r="D62" s="9"/>
    </row>
    <row r="63" spans="1:4" x14ac:dyDescent="0.35">
      <c r="A63" s="7"/>
      <c r="B63" s="7"/>
      <c r="D63" s="9"/>
    </row>
    <row r="64" spans="1:4" x14ac:dyDescent="0.35">
      <c r="A64" s="7"/>
      <c r="B64" s="7"/>
      <c r="D64" s="9"/>
    </row>
    <row r="65" spans="1:4" x14ac:dyDescent="0.35">
      <c r="A65" s="7"/>
      <c r="B65" s="7"/>
      <c r="D65" s="9"/>
    </row>
    <row r="66" spans="1:4" x14ac:dyDescent="0.35">
      <c r="A66" s="7"/>
      <c r="B66" s="7"/>
      <c r="D66" s="9"/>
    </row>
    <row r="67" spans="1:4" x14ac:dyDescent="0.35">
      <c r="A67" s="7"/>
      <c r="B67" s="7"/>
      <c r="D67" s="9"/>
    </row>
    <row r="68" spans="1:4" x14ac:dyDescent="0.35">
      <c r="A68" s="7"/>
      <c r="B68" s="7"/>
      <c r="D68" s="9"/>
    </row>
    <row r="69" spans="1:4" x14ac:dyDescent="0.35">
      <c r="A69" s="7"/>
      <c r="B69" s="7"/>
      <c r="D69" s="9"/>
    </row>
    <row r="70" spans="1:4" x14ac:dyDescent="0.35">
      <c r="A70" s="7"/>
      <c r="B70" s="7"/>
      <c r="D70" s="9"/>
    </row>
    <row r="71" spans="1:4" x14ac:dyDescent="0.35">
      <c r="A71" s="7"/>
      <c r="B71" s="7"/>
      <c r="D71" s="9"/>
    </row>
    <row r="72" spans="1:4" x14ac:dyDescent="0.35">
      <c r="A72" s="7"/>
      <c r="B72" s="7"/>
      <c r="D72" s="9"/>
    </row>
    <row r="73" spans="1:4" x14ac:dyDescent="0.35">
      <c r="A73" s="7"/>
      <c r="B73" s="7"/>
      <c r="D73" s="9"/>
    </row>
    <row r="74" spans="1:4" x14ac:dyDescent="0.35">
      <c r="A74" s="7"/>
      <c r="B74" s="7"/>
      <c r="D74" s="9"/>
    </row>
    <row r="75" spans="1:4" x14ac:dyDescent="0.35">
      <c r="A75" s="7"/>
      <c r="B75" s="7"/>
      <c r="D75" s="9"/>
    </row>
    <row r="76" spans="1:4" x14ac:dyDescent="0.35">
      <c r="A76" s="7"/>
      <c r="B76" s="7"/>
      <c r="D76" s="9"/>
    </row>
    <row r="77" spans="1:4" x14ac:dyDescent="0.35">
      <c r="A77" s="7"/>
      <c r="B77" s="7"/>
      <c r="D77" s="9"/>
    </row>
    <row r="78" spans="1:4" x14ac:dyDescent="0.35">
      <c r="A78" s="7"/>
      <c r="B78" s="7"/>
      <c r="D78" s="9"/>
    </row>
    <row r="79" spans="1:4" x14ac:dyDescent="0.35">
      <c r="A79" s="7"/>
      <c r="B79" s="7"/>
      <c r="D79" s="9"/>
    </row>
    <row r="80" spans="1:4" x14ac:dyDescent="0.35">
      <c r="A80" s="7"/>
      <c r="B80" s="7"/>
      <c r="D80" s="9"/>
    </row>
    <row r="81" spans="1:4" x14ac:dyDescent="0.35">
      <c r="A81" s="7"/>
      <c r="B81" s="7"/>
      <c r="D81" s="9"/>
    </row>
    <row r="82" spans="1:4" x14ac:dyDescent="0.35">
      <c r="A82" s="7"/>
      <c r="B82" s="7"/>
      <c r="D82" s="9"/>
    </row>
    <row r="83" spans="1:4" x14ac:dyDescent="0.35">
      <c r="A83" s="7"/>
      <c r="B83" s="7"/>
      <c r="D83" s="9"/>
    </row>
    <row r="84" spans="1:4" x14ac:dyDescent="0.35">
      <c r="A84" s="7"/>
      <c r="B84" s="7"/>
      <c r="D84" s="9"/>
    </row>
    <row r="85" spans="1:4" x14ac:dyDescent="0.35">
      <c r="A85" s="7"/>
      <c r="B85" s="7"/>
      <c r="D85" s="9"/>
    </row>
    <row r="86" spans="1:4" x14ac:dyDescent="0.35">
      <c r="A86" s="7"/>
      <c r="B86" s="7"/>
      <c r="D86" s="9"/>
    </row>
    <row r="87" spans="1:4" x14ac:dyDescent="0.35">
      <c r="A87" s="7"/>
      <c r="B87" s="7"/>
      <c r="D87" s="9"/>
    </row>
    <row r="88" spans="1:4" x14ac:dyDescent="0.35">
      <c r="A88" s="7"/>
      <c r="B88" s="7"/>
      <c r="D88" s="9"/>
    </row>
    <row r="89" spans="1:4" x14ac:dyDescent="0.35">
      <c r="A89" s="7"/>
      <c r="B89" s="7"/>
      <c r="D89" s="9"/>
    </row>
    <row r="90" spans="1:4" x14ac:dyDescent="0.35">
      <c r="A90" s="7"/>
      <c r="B90" s="7"/>
      <c r="D90" s="9"/>
    </row>
    <row r="91" spans="1:4" x14ac:dyDescent="0.35">
      <c r="A91" s="7"/>
      <c r="B91" s="7"/>
      <c r="D91" s="9"/>
    </row>
    <row r="92" spans="1:4" x14ac:dyDescent="0.35">
      <c r="A92" s="7"/>
      <c r="B92" s="7"/>
      <c r="D92" s="9"/>
    </row>
    <row r="93" spans="1:4" x14ac:dyDescent="0.35">
      <c r="A93" s="7"/>
      <c r="B93" s="7"/>
      <c r="D93" s="9"/>
    </row>
    <row r="94" spans="1:4" x14ac:dyDescent="0.35">
      <c r="A94" s="7"/>
      <c r="B94" s="7"/>
      <c r="D94" s="9"/>
    </row>
    <row r="95" spans="1:4" x14ac:dyDescent="0.35">
      <c r="A95" s="7"/>
      <c r="B95" s="7"/>
      <c r="D95" s="9"/>
    </row>
    <row r="96" spans="1:4" x14ac:dyDescent="0.35">
      <c r="A96" s="7"/>
      <c r="B96" s="7"/>
      <c r="D96" s="9"/>
    </row>
    <row r="97" spans="1:4" x14ac:dyDescent="0.35">
      <c r="A97" s="7"/>
      <c r="B97" s="7"/>
      <c r="D97" s="9"/>
    </row>
    <row r="98" spans="1:4" x14ac:dyDescent="0.35">
      <c r="A98" s="7"/>
      <c r="B98" s="7"/>
      <c r="D98" s="9"/>
    </row>
    <row r="99" spans="1:4" x14ac:dyDescent="0.35">
      <c r="A99" s="7"/>
      <c r="B99" s="7"/>
      <c r="D99" s="9"/>
    </row>
    <row r="100" spans="1:4" x14ac:dyDescent="0.35">
      <c r="A100" s="7"/>
      <c r="B100" s="7"/>
      <c r="D100" s="9"/>
    </row>
    <row r="101" spans="1:4" x14ac:dyDescent="0.35">
      <c r="A101" s="7"/>
      <c r="B101" s="7"/>
    </row>
    <row r="102" spans="1:4" x14ac:dyDescent="0.35">
      <c r="A102" s="7"/>
      <c r="B102" s="7"/>
    </row>
    <row r="103" spans="1:4" x14ac:dyDescent="0.35">
      <c r="A103" s="7"/>
      <c r="B103" s="7"/>
    </row>
    <row r="104" spans="1:4" x14ac:dyDescent="0.35">
      <c r="A104" s="7"/>
      <c r="B104" s="7"/>
    </row>
    <row r="105" spans="1:4" x14ac:dyDescent="0.35">
      <c r="A105" s="7"/>
      <c r="B105" s="7"/>
    </row>
    <row r="106" spans="1:4" x14ac:dyDescent="0.35">
      <c r="A106" s="7"/>
      <c r="B106" s="7"/>
    </row>
    <row r="107" spans="1:4" x14ac:dyDescent="0.35">
      <c r="A107" s="7"/>
      <c r="B107" s="7"/>
    </row>
    <row r="108" spans="1:4" x14ac:dyDescent="0.35">
      <c r="A108" s="7"/>
      <c r="B108" s="7"/>
    </row>
    <row r="109" spans="1:4" x14ac:dyDescent="0.35">
      <c r="A109" s="7"/>
      <c r="B109" s="7"/>
    </row>
    <row r="110" spans="1:4" x14ac:dyDescent="0.35">
      <c r="A110" s="7"/>
      <c r="B110" s="7"/>
    </row>
    <row r="111" spans="1:4" x14ac:dyDescent="0.35">
      <c r="A111" s="7"/>
      <c r="B111" s="7"/>
    </row>
    <row r="112" spans="1:4"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0"/>
  <sheetViews>
    <sheetView workbookViewId="0"/>
  </sheetViews>
  <sheetFormatPr defaultColWidth="11.07421875" defaultRowHeight="15.5" x14ac:dyDescent="0.35"/>
  <cols>
    <col min="1" max="1" width="6.765625" customWidth="1"/>
    <col min="2" max="2" width="16.69140625" customWidth="1"/>
    <col min="3" max="3" width="24.921875" bestFit="1" customWidth="1"/>
  </cols>
  <sheetData>
    <row r="1" spans="1:3" ht="20" x14ac:dyDescent="0.4">
      <c r="A1" s="25" t="s">
        <v>18</v>
      </c>
      <c r="B1" s="7"/>
    </row>
    <row r="2" spans="1:3" x14ac:dyDescent="0.35">
      <c r="A2" s="7" t="s">
        <v>8</v>
      </c>
      <c r="B2" s="7"/>
    </row>
    <row r="3" spans="1:3" ht="24.5" customHeight="1" x14ac:dyDescent="0.35">
      <c r="A3" s="8" t="s">
        <v>71</v>
      </c>
      <c r="B3" s="8" t="s">
        <v>210</v>
      </c>
      <c r="C3" s="5" t="s">
        <v>72</v>
      </c>
    </row>
    <row r="4" spans="1:3" x14ac:dyDescent="0.35">
      <c r="A4" s="7" t="s">
        <v>73</v>
      </c>
      <c r="B4" s="7" t="s">
        <v>211</v>
      </c>
      <c r="C4" s="4">
        <v>327</v>
      </c>
    </row>
    <row r="5" spans="1:3" x14ac:dyDescent="0.35">
      <c r="A5" s="7" t="s">
        <v>73</v>
      </c>
      <c r="B5" s="7" t="s">
        <v>212</v>
      </c>
      <c r="C5" s="4">
        <v>298</v>
      </c>
    </row>
    <row r="6" spans="1:3" x14ac:dyDescent="0.35">
      <c r="A6" s="7" t="s">
        <v>74</v>
      </c>
      <c r="B6" s="7" t="s">
        <v>211</v>
      </c>
      <c r="C6" s="4">
        <v>352</v>
      </c>
    </row>
    <row r="7" spans="1:3" x14ac:dyDescent="0.35">
      <c r="A7" s="7" t="s">
        <v>74</v>
      </c>
      <c r="B7" s="7" t="s">
        <v>212</v>
      </c>
      <c r="C7" s="4">
        <v>258</v>
      </c>
    </row>
    <row r="8" spans="1:3" x14ac:dyDescent="0.35">
      <c r="A8" s="7" t="s">
        <v>75</v>
      </c>
      <c r="B8" s="7" t="s">
        <v>211</v>
      </c>
      <c r="C8" s="4">
        <v>330</v>
      </c>
    </row>
    <row r="9" spans="1:3" x14ac:dyDescent="0.35">
      <c r="A9" s="7" t="s">
        <v>75</v>
      </c>
      <c r="B9" s="7" t="s">
        <v>212</v>
      </c>
      <c r="C9" s="4">
        <v>235</v>
      </c>
    </row>
    <row r="10" spans="1:3" x14ac:dyDescent="0.35">
      <c r="A10" s="7" t="s">
        <v>76</v>
      </c>
      <c r="B10" s="7" t="s">
        <v>211</v>
      </c>
      <c r="C10" s="4">
        <v>358</v>
      </c>
    </row>
    <row r="11" spans="1:3" x14ac:dyDescent="0.35">
      <c r="A11" s="7" t="s">
        <v>76</v>
      </c>
      <c r="B11" s="7" t="s">
        <v>212</v>
      </c>
      <c r="C11" s="4">
        <v>198</v>
      </c>
    </row>
    <row r="12" spans="1:3" x14ac:dyDescent="0.35">
      <c r="A12" s="7" t="s">
        <v>77</v>
      </c>
      <c r="B12" s="7" t="s">
        <v>211</v>
      </c>
      <c r="C12" s="4">
        <v>468</v>
      </c>
    </row>
    <row r="13" spans="1:3" x14ac:dyDescent="0.35">
      <c r="A13" s="7" t="s">
        <v>77</v>
      </c>
      <c r="B13" s="7" t="s">
        <v>212</v>
      </c>
      <c r="C13" s="4">
        <v>244</v>
      </c>
    </row>
    <row r="14" spans="1:3" x14ac:dyDescent="0.35">
      <c r="A14" s="7" t="s">
        <v>78</v>
      </c>
      <c r="B14" s="7" t="s">
        <v>211</v>
      </c>
      <c r="C14" s="4">
        <v>427</v>
      </c>
    </row>
    <row r="15" spans="1:3" x14ac:dyDescent="0.35">
      <c r="A15" s="7" t="s">
        <v>78</v>
      </c>
      <c r="B15" s="7" t="s">
        <v>212</v>
      </c>
      <c r="C15" s="4">
        <v>230</v>
      </c>
    </row>
    <row r="16" spans="1:3" x14ac:dyDescent="0.35">
      <c r="A16" s="7" t="s">
        <v>79</v>
      </c>
      <c r="B16" s="7" t="s">
        <v>211</v>
      </c>
      <c r="C16" s="4">
        <v>458</v>
      </c>
    </row>
    <row r="17" spans="1:3" x14ac:dyDescent="0.35">
      <c r="A17" s="7" t="s">
        <v>79</v>
      </c>
      <c r="B17" s="7" t="s">
        <v>212</v>
      </c>
      <c r="C17" s="4">
        <v>252</v>
      </c>
    </row>
    <row r="18" spans="1:3" x14ac:dyDescent="0.35">
      <c r="A18" s="7" t="s">
        <v>80</v>
      </c>
      <c r="B18" s="7" t="s">
        <v>211</v>
      </c>
      <c r="C18" s="4">
        <v>474</v>
      </c>
    </row>
    <row r="19" spans="1:3" x14ac:dyDescent="0.35">
      <c r="A19" s="7" t="s">
        <v>80</v>
      </c>
      <c r="B19" s="7" t="s">
        <v>212</v>
      </c>
      <c r="C19" s="4">
        <v>231</v>
      </c>
    </row>
    <row r="20" spans="1:3" x14ac:dyDescent="0.35">
      <c r="A20" s="7" t="s">
        <v>81</v>
      </c>
      <c r="B20" s="7" t="s">
        <v>211</v>
      </c>
      <c r="C20" s="4">
        <v>494</v>
      </c>
    </row>
    <row r="21" spans="1:3" x14ac:dyDescent="0.35">
      <c r="A21" s="7" t="s">
        <v>81</v>
      </c>
      <c r="B21" s="7" t="s">
        <v>212</v>
      </c>
      <c r="C21" s="4">
        <v>255</v>
      </c>
    </row>
    <row r="22" spans="1:3" x14ac:dyDescent="0.35">
      <c r="A22" s="7" t="s">
        <v>82</v>
      </c>
      <c r="B22" s="7" t="s">
        <v>211</v>
      </c>
      <c r="C22" s="4">
        <v>491</v>
      </c>
    </row>
    <row r="23" spans="1:3" x14ac:dyDescent="0.35">
      <c r="A23" s="7" t="s">
        <v>82</v>
      </c>
      <c r="B23" s="7" t="s">
        <v>212</v>
      </c>
      <c r="C23" s="4">
        <v>270</v>
      </c>
    </row>
    <row r="24" spans="1:3" x14ac:dyDescent="0.35">
      <c r="A24" s="7" t="s">
        <v>83</v>
      </c>
      <c r="B24" s="7" t="s">
        <v>211</v>
      </c>
      <c r="C24" s="4">
        <v>521</v>
      </c>
    </row>
    <row r="25" spans="1:3" x14ac:dyDescent="0.35">
      <c r="A25" s="7" t="s">
        <v>83</v>
      </c>
      <c r="B25" s="7" t="s">
        <v>212</v>
      </c>
      <c r="C25" s="4">
        <v>259</v>
      </c>
    </row>
    <row r="26" spans="1:3" x14ac:dyDescent="0.35">
      <c r="A26" s="7" t="s">
        <v>84</v>
      </c>
      <c r="B26" s="7" t="s">
        <v>211</v>
      </c>
      <c r="C26" s="4">
        <v>494</v>
      </c>
    </row>
    <row r="27" spans="1:3" x14ac:dyDescent="0.35">
      <c r="A27" s="7" t="s">
        <v>84</v>
      </c>
      <c r="B27" s="7" t="s">
        <v>212</v>
      </c>
      <c r="C27" s="4">
        <v>262</v>
      </c>
    </row>
    <row r="28" spans="1:3" x14ac:dyDescent="0.35">
      <c r="A28" s="7" t="s">
        <v>85</v>
      </c>
      <c r="B28" s="7" t="s">
        <v>211</v>
      </c>
      <c r="C28" s="4">
        <v>447</v>
      </c>
    </row>
    <row r="29" spans="1:3" x14ac:dyDescent="0.35">
      <c r="A29" s="7" t="s">
        <v>85</v>
      </c>
      <c r="B29" s="7" t="s">
        <v>212</v>
      </c>
      <c r="C29" s="4">
        <v>255</v>
      </c>
    </row>
    <row r="30" spans="1:3" x14ac:dyDescent="0.35">
      <c r="A30" s="7" t="s">
        <v>86</v>
      </c>
      <c r="B30" s="7" t="s">
        <v>211</v>
      </c>
      <c r="C30" s="4">
        <v>405</v>
      </c>
    </row>
    <row r="31" spans="1:3" x14ac:dyDescent="0.35">
      <c r="A31" s="7" t="s">
        <v>86</v>
      </c>
      <c r="B31" s="7" t="s">
        <v>212</v>
      </c>
      <c r="C31" s="4">
        <v>226</v>
      </c>
    </row>
    <row r="32" spans="1:3" x14ac:dyDescent="0.35">
      <c r="A32" s="7" t="s">
        <v>87</v>
      </c>
      <c r="B32" s="7" t="s">
        <v>211</v>
      </c>
      <c r="C32" s="4">
        <v>368</v>
      </c>
    </row>
    <row r="33" spans="1:3" x14ac:dyDescent="0.35">
      <c r="A33" s="7" t="s">
        <v>87</v>
      </c>
      <c r="B33" s="7" t="s">
        <v>212</v>
      </c>
      <c r="C33" s="4">
        <v>185</v>
      </c>
    </row>
    <row r="34" spans="1:3" x14ac:dyDescent="0.35">
      <c r="A34" s="7" t="s">
        <v>88</v>
      </c>
      <c r="B34" s="7" t="s">
        <v>211</v>
      </c>
      <c r="C34" s="4">
        <v>369</v>
      </c>
    </row>
    <row r="35" spans="1:3" x14ac:dyDescent="0.35">
      <c r="A35" s="7" t="s">
        <v>88</v>
      </c>
      <c r="B35" s="7" t="s">
        <v>212</v>
      </c>
      <c r="C35" s="4">
        <v>209</v>
      </c>
    </row>
    <row r="36" spans="1:3" x14ac:dyDescent="0.35">
      <c r="A36" s="7" t="s">
        <v>89</v>
      </c>
      <c r="B36" s="7" t="s">
        <v>211</v>
      </c>
      <c r="C36" s="4">
        <v>340</v>
      </c>
    </row>
    <row r="37" spans="1:3" x14ac:dyDescent="0.35">
      <c r="A37" s="7" t="s">
        <v>89</v>
      </c>
      <c r="B37" s="7" t="s">
        <v>212</v>
      </c>
      <c r="C37" s="4">
        <v>175</v>
      </c>
    </row>
    <row r="38" spans="1:3" x14ac:dyDescent="0.35">
      <c r="A38" s="7" t="s">
        <v>90</v>
      </c>
      <c r="B38" s="7" t="s">
        <v>211</v>
      </c>
      <c r="C38" s="4">
        <v>293</v>
      </c>
    </row>
    <row r="39" spans="1:3" x14ac:dyDescent="0.35">
      <c r="A39" s="7" t="s">
        <v>90</v>
      </c>
      <c r="B39" s="7" t="s">
        <v>212</v>
      </c>
      <c r="C39" s="4">
        <v>161</v>
      </c>
    </row>
    <row r="40" spans="1:3" x14ac:dyDescent="0.35">
      <c r="A40" s="7" t="s">
        <v>91</v>
      </c>
      <c r="B40" s="7" t="s">
        <v>211</v>
      </c>
      <c r="C40" s="4">
        <v>371</v>
      </c>
    </row>
    <row r="41" spans="1:3" x14ac:dyDescent="0.35">
      <c r="A41" s="7" t="s">
        <v>91</v>
      </c>
      <c r="B41" s="7" t="s">
        <v>212</v>
      </c>
      <c r="C41" s="4">
        <v>144</v>
      </c>
    </row>
    <row r="42" spans="1:3" x14ac:dyDescent="0.35">
      <c r="A42" s="7" t="s">
        <v>92</v>
      </c>
      <c r="B42" s="7" t="s">
        <v>211</v>
      </c>
      <c r="C42" s="4">
        <v>318</v>
      </c>
    </row>
    <row r="43" spans="1:3" x14ac:dyDescent="0.35">
      <c r="A43" s="7" t="s">
        <v>92</v>
      </c>
      <c r="B43" s="7" t="s">
        <v>212</v>
      </c>
      <c r="C43" s="4">
        <v>133</v>
      </c>
    </row>
    <row r="44" spans="1:3" x14ac:dyDescent="0.35">
      <c r="A44" s="7" t="s">
        <v>93</v>
      </c>
      <c r="B44" s="7" t="s">
        <v>211</v>
      </c>
      <c r="C44" s="4">
        <v>345</v>
      </c>
    </row>
    <row r="45" spans="1:3" x14ac:dyDescent="0.35">
      <c r="A45" s="7" t="s">
        <v>93</v>
      </c>
      <c r="B45" s="7" t="s">
        <v>212</v>
      </c>
      <c r="C45" s="4">
        <v>127</v>
      </c>
    </row>
    <row r="46" spans="1:3" x14ac:dyDescent="0.35">
      <c r="A46" s="7" t="s">
        <v>94</v>
      </c>
      <c r="B46" s="7" t="s">
        <v>211</v>
      </c>
      <c r="C46" s="4">
        <v>377</v>
      </c>
    </row>
    <row r="47" spans="1:3" x14ac:dyDescent="0.35">
      <c r="A47" s="7" t="s">
        <v>94</v>
      </c>
      <c r="B47" s="7" t="s">
        <v>212</v>
      </c>
      <c r="C47" s="4">
        <v>116</v>
      </c>
    </row>
    <row r="48" spans="1:3" x14ac:dyDescent="0.35">
      <c r="A48" s="7" t="s">
        <v>95</v>
      </c>
      <c r="B48" s="7" t="s">
        <v>211</v>
      </c>
      <c r="C48" s="4">
        <v>445</v>
      </c>
    </row>
    <row r="49" spans="1:3" x14ac:dyDescent="0.35">
      <c r="A49" s="7" t="s">
        <v>95</v>
      </c>
      <c r="B49" s="7" t="s">
        <v>212</v>
      </c>
      <c r="C49" s="4">
        <v>140</v>
      </c>
    </row>
    <row r="50" spans="1:3" x14ac:dyDescent="0.35">
      <c r="A50" s="7" t="s">
        <v>96</v>
      </c>
      <c r="B50" s="7" t="s">
        <v>211</v>
      </c>
      <c r="C50" s="4">
        <v>530</v>
      </c>
    </row>
    <row r="51" spans="1:3" x14ac:dyDescent="0.35">
      <c r="A51" s="7" t="s">
        <v>96</v>
      </c>
      <c r="B51" s="7" t="s">
        <v>212</v>
      </c>
      <c r="C51" s="4">
        <v>127</v>
      </c>
    </row>
    <row r="52" spans="1:3" x14ac:dyDescent="0.35">
      <c r="A52" s="7"/>
      <c r="B52" s="7"/>
    </row>
    <row r="53" spans="1:3" x14ac:dyDescent="0.35">
      <c r="A53" s="7"/>
      <c r="B53" s="7"/>
    </row>
    <row r="54" spans="1:3" x14ac:dyDescent="0.35">
      <c r="A54" s="7"/>
      <c r="B54" s="7"/>
    </row>
    <row r="55" spans="1:3" x14ac:dyDescent="0.35">
      <c r="A55" s="7"/>
      <c r="B55" s="7"/>
    </row>
    <row r="56" spans="1:3" x14ac:dyDescent="0.35">
      <c r="A56" s="7"/>
      <c r="B56" s="7"/>
    </row>
    <row r="57" spans="1:3" x14ac:dyDescent="0.35">
      <c r="A57" s="7"/>
      <c r="B57" s="7"/>
    </row>
    <row r="58" spans="1:3" x14ac:dyDescent="0.35">
      <c r="A58" s="7"/>
      <c r="B58" s="7"/>
    </row>
    <row r="59" spans="1:3" x14ac:dyDescent="0.35">
      <c r="A59" s="7"/>
      <c r="B59" s="7"/>
    </row>
    <row r="60" spans="1:3" x14ac:dyDescent="0.35">
      <c r="A60" s="7"/>
      <c r="B60" s="7"/>
    </row>
    <row r="61" spans="1:3" x14ac:dyDescent="0.35">
      <c r="A61" s="7"/>
      <c r="B61" s="7"/>
    </row>
    <row r="62" spans="1:3" x14ac:dyDescent="0.35">
      <c r="A62" s="7"/>
      <c r="B62" s="7"/>
    </row>
    <row r="63" spans="1:3" x14ac:dyDescent="0.35">
      <c r="A63" s="7"/>
      <c r="B63" s="7"/>
    </row>
    <row r="64" spans="1:3"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00"/>
  <sheetViews>
    <sheetView workbookViewId="0"/>
  </sheetViews>
  <sheetFormatPr defaultColWidth="11.07421875" defaultRowHeight="15.5" x14ac:dyDescent="0.35"/>
  <cols>
    <col min="1" max="1" width="8" customWidth="1"/>
    <col min="2" max="3" width="16.69140625" customWidth="1"/>
    <col min="4" max="4" width="26.3046875" customWidth="1"/>
  </cols>
  <sheetData>
    <row r="1" spans="1:4" ht="20" x14ac:dyDescent="0.4">
      <c r="A1" s="25" t="s">
        <v>19</v>
      </c>
    </row>
    <row r="2" spans="1:4" x14ac:dyDescent="0.35">
      <c r="A2" s="7" t="s">
        <v>8</v>
      </c>
    </row>
    <row r="3" spans="1:4" x14ac:dyDescent="0.35">
      <c r="A3" s="8" t="s">
        <v>71</v>
      </c>
      <c r="B3" s="6" t="s">
        <v>157</v>
      </c>
      <c r="C3" s="6" t="s">
        <v>210</v>
      </c>
      <c r="D3" s="5" t="s">
        <v>72</v>
      </c>
    </row>
    <row r="4" spans="1:4" x14ac:dyDescent="0.35">
      <c r="A4" s="7" t="s">
        <v>73</v>
      </c>
      <c r="B4" s="1" t="s">
        <v>213</v>
      </c>
      <c r="C4" s="1" t="s">
        <v>214</v>
      </c>
      <c r="D4" s="4">
        <v>6</v>
      </c>
    </row>
    <row r="5" spans="1:4" x14ac:dyDescent="0.35">
      <c r="A5" s="7" t="s">
        <v>73</v>
      </c>
      <c r="B5" s="1" t="s">
        <v>213</v>
      </c>
      <c r="C5" s="1" t="s">
        <v>215</v>
      </c>
      <c r="D5" s="4">
        <v>20</v>
      </c>
    </row>
    <row r="6" spans="1:4" x14ac:dyDescent="0.35">
      <c r="A6" s="7" t="s">
        <v>73</v>
      </c>
      <c r="B6" s="1" t="s">
        <v>213</v>
      </c>
      <c r="C6" s="1" t="s">
        <v>216</v>
      </c>
      <c r="D6" s="4">
        <v>26</v>
      </c>
    </row>
    <row r="7" spans="1:4" x14ac:dyDescent="0.35">
      <c r="A7" s="7" t="s">
        <v>73</v>
      </c>
      <c r="B7" s="1" t="s">
        <v>217</v>
      </c>
      <c r="C7" s="1" t="s">
        <v>214</v>
      </c>
      <c r="D7" s="4">
        <v>195</v>
      </c>
    </row>
    <row r="8" spans="1:4" x14ac:dyDescent="0.35">
      <c r="A8" s="7" t="s">
        <v>73</v>
      </c>
      <c r="B8" s="1" t="s">
        <v>217</v>
      </c>
      <c r="C8" s="1" t="s">
        <v>215</v>
      </c>
      <c r="D8" s="4">
        <v>129</v>
      </c>
    </row>
    <row r="9" spans="1:4" x14ac:dyDescent="0.35">
      <c r="A9" s="7" t="s">
        <v>73</v>
      </c>
      <c r="B9" s="1" t="s">
        <v>217</v>
      </c>
      <c r="C9" s="1" t="s">
        <v>216</v>
      </c>
      <c r="D9" s="4">
        <v>324</v>
      </c>
    </row>
    <row r="10" spans="1:4" x14ac:dyDescent="0.35">
      <c r="A10" s="7" t="s">
        <v>73</v>
      </c>
      <c r="B10" s="1" t="s">
        <v>218</v>
      </c>
      <c r="C10" s="1" t="s">
        <v>214</v>
      </c>
      <c r="D10" s="4">
        <v>77</v>
      </c>
    </row>
    <row r="11" spans="1:4" x14ac:dyDescent="0.35">
      <c r="A11" s="7" t="s">
        <v>73</v>
      </c>
      <c r="B11" s="1" t="s">
        <v>218</v>
      </c>
      <c r="C11" s="1" t="s">
        <v>215</v>
      </c>
      <c r="D11" s="4">
        <v>61</v>
      </c>
    </row>
    <row r="12" spans="1:4" x14ac:dyDescent="0.35">
      <c r="A12" s="7" t="s">
        <v>73</v>
      </c>
      <c r="B12" s="1" t="s">
        <v>218</v>
      </c>
      <c r="C12" s="1" t="s">
        <v>216</v>
      </c>
      <c r="D12" s="4">
        <v>138</v>
      </c>
    </row>
    <row r="13" spans="1:4" x14ac:dyDescent="0.35">
      <c r="A13" s="7" t="s">
        <v>73</v>
      </c>
      <c r="B13" s="1" t="s">
        <v>219</v>
      </c>
      <c r="C13" s="1" t="s">
        <v>214</v>
      </c>
      <c r="D13" s="4">
        <v>49</v>
      </c>
    </row>
    <row r="14" spans="1:4" x14ac:dyDescent="0.35">
      <c r="A14" s="7" t="s">
        <v>73</v>
      </c>
      <c r="B14" s="1" t="s">
        <v>219</v>
      </c>
      <c r="C14" s="1" t="s">
        <v>215</v>
      </c>
      <c r="D14" s="4">
        <v>88</v>
      </c>
    </row>
    <row r="15" spans="1:4" x14ac:dyDescent="0.35">
      <c r="A15" s="7" t="s">
        <v>73</v>
      </c>
      <c r="B15" s="1" t="s">
        <v>219</v>
      </c>
      <c r="C15" s="1" t="s">
        <v>216</v>
      </c>
      <c r="D15" s="4">
        <v>137</v>
      </c>
    </row>
    <row r="16" spans="1:4" x14ac:dyDescent="0.35">
      <c r="A16" s="7" t="s">
        <v>74</v>
      </c>
      <c r="B16" s="1" t="s">
        <v>213</v>
      </c>
      <c r="C16" s="1" t="s">
        <v>214</v>
      </c>
      <c r="D16" s="4">
        <v>12</v>
      </c>
    </row>
    <row r="17" spans="1:4" x14ac:dyDescent="0.35">
      <c r="A17" s="7" t="s">
        <v>74</v>
      </c>
      <c r="B17" s="1" t="s">
        <v>213</v>
      </c>
      <c r="C17" s="1" t="s">
        <v>215</v>
      </c>
      <c r="D17" s="4">
        <v>19</v>
      </c>
    </row>
    <row r="18" spans="1:4" x14ac:dyDescent="0.35">
      <c r="A18" s="7" t="s">
        <v>74</v>
      </c>
      <c r="B18" s="1" t="s">
        <v>213</v>
      </c>
      <c r="C18" s="1" t="s">
        <v>216</v>
      </c>
      <c r="D18" s="4">
        <v>31</v>
      </c>
    </row>
    <row r="19" spans="1:4" x14ac:dyDescent="0.35">
      <c r="A19" s="7" t="s">
        <v>74</v>
      </c>
      <c r="B19" s="1" t="s">
        <v>217</v>
      </c>
      <c r="C19" s="1" t="s">
        <v>214</v>
      </c>
      <c r="D19" s="4">
        <v>245</v>
      </c>
    </row>
    <row r="20" spans="1:4" x14ac:dyDescent="0.35">
      <c r="A20" s="7" t="s">
        <v>74</v>
      </c>
      <c r="B20" s="1" t="s">
        <v>217</v>
      </c>
      <c r="C20" s="1" t="s">
        <v>215</v>
      </c>
      <c r="D20" s="4">
        <v>101</v>
      </c>
    </row>
    <row r="21" spans="1:4" x14ac:dyDescent="0.35">
      <c r="A21" s="7" t="s">
        <v>74</v>
      </c>
      <c r="B21" s="1" t="s">
        <v>217</v>
      </c>
      <c r="C21" s="1" t="s">
        <v>216</v>
      </c>
      <c r="D21" s="4">
        <v>346</v>
      </c>
    </row>
    <row r="22" spans="1:4" x14ac:dyDescent="0.35">
      <c r="A22" s="7" t="s">
        <v>74</v>
      </c>
      <c r="B22" s="1" t="s">
        <v>218</v>
      </c>
      <c r="C22" s="1" t="s">
        <v>214</v>
      </c>
      <c r="D22" s="4">
        <v>55</v>
      </c>
    </row>
    <row r="23" spans="1:4" x14ac:dyDescent="0.35">
      <c r="A23" s="7" t="s">
        <v>74</v>
      </c>
      <c r="B23" s="1" t="s">
        <v>218</v>
      </c>
      <c r="C23" s="1" t="s">
        <v>215</v>
      </c>
      <c r="D23" s="4">
        <v>73</v>
      </c>
    </row>
    <row r="24" spans="1:4" x14ac:dyDescent="0.35">
      <c r="A24" s="7" t="s">
        <v>74</v>
      </c>
      <c r="B24" s="1" t="s">
        <v>218</v>
      </c>
      <c r="C24" s="1" t="s">
        <v>216</v>
      </c>
      <c r="D24" s="4">
        <v>128</v>
      </c>
    </row>
    <row r="25" spans="1:4" x14ac:dyDescent="0.35">
      <c r="A25" s="7" t="s">
        <v>74</v>
      </c>
      <c r="B25" s="1" t="s">
        <v>219</v>
      </c>
      <c r="C25" s="1" t="s">
        <v>214</v>
      </c>
      <c r="D25" s="4">
        <v>40</v>
      </c>
    </row>
    <row r="26" spans="1:4" x14ac:dyDescent="0.35">
      <c r="A26" s="7" t="s">
        <v>74</v>
      </c>
      <c r="B26" s="1" t="s">
        <v>219</v>
      </c>
      <c r="C26" s="1" t="s">
        <v>215</v>
      </c>
      <c r="D26" s="4">
        <v>65</v>
      </c>
    </row>
    <row r="27" spans="1:4" x14ac:dyDescent="0.35">
      <c r="A27" s="7" t="s">
        <v>74</v>
      </c>
      <c r="B27" s="1" t="s">
        <v>219</v>
      </c>
      <c r="C27" s="1" t="s">
        <v>216</v>
      </c>
      <c r="D27" s="4">
        <v>105</v>
      </c>
    </row>
    <row r="28" spans="1:4" x14ac:dyDescent="0.35">
      <c r="A28" s="7" t="s">
        <v>75</v>
      </c>
      <c r="B28" s="1" t="s">
        <v>213</v>
      </c>
      <c r="C28" s="1" t="s">
        <v>214</v>
      </c>
      <c r="D28" s="4">
        <v>1</v>
      </c>
    </row>
    <row r="29" spans="1:4" x14ac:dyDescent="0.35">
      <c r="A29" s="7" t="s">
        <v>75</v>
      </c>
      <c r="B29" s="1" t="s">
        <v>213</v>
      </c>
      <c r="C29" s="1" t="s">
        <v>215</v>
      </c>
      <c r="D29" s="4">
        <v>18</v>
      </c>
    </row>
    <row r="30" spans="1:4" x14ac:dyDescent="0.35">
      <c r="A30" s="7" t="s">
        <v>75</v>
      </c>
      <c r="B30" s="1" t="s">
        <v>213</v>
      </c>
      <c r="C30" s="1" t="s">
        <v>216</v>
      </c>
      <c r="D30" s="4">
        <v>19</v>
      </c>
    </row>
    <row r="31" spans="1:4" x14ac:dyDescent="0.35">
      <c r="A31" s="7" t="s">
        <v>75</v>
      </c>
      <c r="B31" s="1" t="s">
        <v>217</v>
      </c>
      <c r="C31" s="1" t="s">
        <v>214</v>
      </c>
      <c r="D31" s="4">
        <v>225</v>
      </c>
    </row>
    <row r="32" spans="1:4" x14ac:dyDescent="0.35">
      <c r="A32" s="7" t="s">
        <v>75</v>
      </c>
      <c r="B32" s="1" t="s">
        <v>217</v>
      </c>
      <c r="C32" s="1" t="s">
        <v>215</v>
      </c>
      <c r="D32" s="4">
        <v>79</v>
      </c>
    </row>
    <row r="33" spans="1:4" x14ac:dyDescent="0.35">
      <c r="A33" s="7" t="s">
        <v>75</v>
      </c>
      <c r="B33" s="1" t="s">
        <v>217</v>
      </c>
      <c r="C33" s="1" t="s">
        <v>216</v>
      </c>
      <c r="D33" s="4">
        <v>304</v>
      </c>
    </row>
    <row r="34" spans="1:4" x14ac:dyDescent="0.35">
      <c r="A34" s="7" t="s">
        <v>75</v>
      </c>
      <c r="B34" s="1" t="s">
        <v>218</v>
      </c>
      <c r="C34" s="1" t="s">
        <v>214</v>
      </c>
      <c r="D34" s="4">
        <v>67</v>
      </c>
    </row>
    <row r="35" spans="1:4" x14ac:dyDescent="0.35">
      <c r="A35" s="7" t="s">
        <v>75</v>
      </c>
      <c r="B35" s="1" t="s">
        <v>218</v>
      </c>
      <c r="C35" s="1" t="s">
        <v>215</v>
      </c>
      <c r="D35" s="4">
        <v>65</v>
      </c>
    </row>
    <row r="36" spans="1:4" x14ac:dyDescent="0.35">
      <c r="A36" s="7" t="s">
        <v>75</v>
      </c>
      <c r="B36" s="1" t="s">
        <v>218</v>
      </c>
      <c r="C36" s="1" t="s">
        <v>216</v>
      </c>
      <c r="D36" s="4">
        <v>132</v>
      </c>
    </row>
    <row r="37" spans="1:4" x14ac:dyDescent="0.35">
      <c r="A37" s="7" t="s">
        <v>75</v>
      </c>
      <c r="B37" s="1" t="s">
        <v>219</v>
      </c>
      <c r="C37" s="1" t="s">
        <v>214</v>
      </c>
      <c r="D37" s="4">
        <v>37</v>
      </c>
    </row>
    <row r="38" spans="1:4" x14ac:dyDescent="0.35">
      <c r="A38" s="7" t="s">
        <v>75</v>
      </c>
      <c r="B38" s="1" t="s">
        <v>219</v>
      </c>
      <c r="C38" s="1" t="s">
        <v>215</v>
      </c>
      <c r="D38" s="4">
        <v>73</v>
      </c>
    </row>
    <row r="39" spans="1:4" x14ac:dyDescent="0.35">
      <c r="A39" s="7" t="s">
        <v>75</v>
      </c>
      <c r="B39" s="1" t="s">
        <v>219</v>
      </c>
      <c r="C39" s="1" t="s">
        <v>216</v>
      </c>
      <c r="D39" s="4">
        <v>110</v>
      </c>
    </row>
    <row r="40" spans="1:4" x14ac:dyDescent="0.35">
      <c r="A40" s="7" t="s">
        <v>76</v>
      </c>
      <c r="B40" s="1" t="s">
        <v>213</v>
      </c>
      <c r="C40" s="1" t="s">
        <v>214</v>
      </c>
      <c r="D40" s="4">
        <v>8</v>
      </c>
    </row>
    <row r="41" spans="1:4" x14ac:dyDescent="0.35">
      <c r="A41" s="7" t="s">
        <v>76</v>
      </c>
      <c r="B41" s="1" t="s">
        <v>213</v>
      </c>
      <c r="C41" s="1" t="s">
        <v>215</v>
      </c>
      <c r="D41" s="4">
        <v>15</v>
      </c>
    </row>
    <row r="42" spans="1:4" x14ac:dyDescent="0.35">
      <c r="A42" s="7" t="s">
        <v>76</v>
      </c>
      <c r="B42" s="1" t="s">
        <v>213</v>
      </c>
      <c r="C42" s="1" t="s">
        <v>216</v>
      </c>
      <c r="D42" s="4">
        <v>23</v>
      </c>
    </row>
    <row r="43" spans="1:4" x14ac:dyDescent="0.35">
      <c r="A43" s="7" t="s">
        <v>76</v>
      </c>
      <c r="B43" s="1" t="s">
        <v>217</v>
      </c>
      <c r="C43" s="1" t="s">
        <v>214</v>
      </c>
      <c r="D43" s="4">
        <v>228</v>
      </c>
    </row>
    <row r="44" spans="1:4" x14ac:dyDescent="0.35">
      <c r="A44" s="7" t="s">
        <v>76</v>
      </c>
      <c r="B44" s="1" t="s">
        <v>217</v>
      </c>
      <c r="C44" s="1" t="s">
        <v>215</v>
      </c>
      <c r="D44" s="4">
        <v>79</v>
      </c>
    </row>
    <row r="45" spans="1:4" x14ac:dyDescent="0.35">
      <c r="A45" s="7" t="s">
        <v>76</v>
      </c>
      <c r="B45" s="1" t="s">
        <v>217</v>
      </c>
      <c r="C45" s="1" t="s">
        <v>216</v>
      </c>
      <c r="D45" s="4">
        <v>307</v>
      </c>
    </row>
    <row r="46" spans="1:4" x14ac:dyDescent="0.35">
      <c r="A46" s="7" t="s">
        <v>76</v>
      </c>
      <c r="B46" s="1" t="s">
        <v>218</v>
      </c>
      <c r="C46" s="1" t="s">
        <v>214</v>
      </c>
      <c r="D46" s="4">
        <v>80</v>
      </c>
    </row>
    <row r="47" spans="1:4" x14ac:dyDescent="0.35">
      <c r="A47" s="7" t="s">
        <v>76</v>
      </c>
      <c r="B47" s="1" t="s">
        <v>218</v>
      </c>
      <c r="C47" s="1" t="s">
        <v>215</v>
      </c>
      <c r="D47" s="4">
        <v>54</v>
      </c>
    </row>
    <row r="48" spans="1:4" x14ac:dyDescent="0.35">
      <c r="A48" s="7" t="s">
        <v>76</v>
      </c>
      <c r="B48" s="1" t="s">
        <v>218</v>
      </c>
      <c r="C48" s="1" t="s">
        <v>216</v>
      </c>
      <c r="D48" s="4">
        <v>134</v>
      </c>
    </row>
    <row r="49" spans="1:4" x14ac:dyDescent="0.35">
      <c r="A49" s="7" t="s">
        <v>76</v>
      </c>
      <c r="B49" s="1" t="s">
        <v>219</v>
      </c>
      <c r="C49" s="1" t="s">
        <v>214</v>
      </c>
      <c r="D49" s="4">
        <v>42</v>
      </c>
    </row>
    <row r="50" spans="1:4" x14ac:dyDescent="0.35">
      <c r="A50" s="7" t="s">
        <v>76</v>
      </c>
      <c r="B50" s="1" t="s">
        <v>219</v>
      </c>
      <c r="C50" s="1" t="s">
        <v>215</v>
      </c>
      <c r="D50" s="4">
        <v>50</v>
      </c>
    </row>
    <row r="51" spans="1:4" x14ac:dyDescent="0.35">
      <c r="A51" s="7" t="s">
        <v>76</v>
      </c>
      <c r="B51" s="1" t="s">
        <v>219</v>
      </c>
      <c r="C51" s="1" t="s">
        <v>216</v>
      </c>
      <c r="D51" s="4">
        <v>92</v>
      </c>
    </row>
    <row r="52" spans="1:4" x14ac:dyDescent="0.35">
      <c r="A52" s="7" t="s">
        <v>77</v>
      </c>
      <c r="B52" s="1" t="s">
        <v>213</v>
      </c>
      <c r="C52" s="1" t="s">
        <v>214</v>
      </c>
      <c r="D52" s="4">
        <v>14</v>
      </c>
    </row>
    <row r="53" spans="1:4" x14ac:dyDescent="0.35">
      <c r="A53" s="7" t="s">
        <v>77</v>
      </c>
      <c r="B53" s="1" t="s">
        <v>213</v>
      </c>
      <c r="C53" s="1" t="s">
        <v>215</v>
      </c>
      <c r="D53" s="4">
        <v>22</v>
      </c>
    </row>
    <row r="54" spans="1:4" x14ac:dyDescent="0.35">
      <c r="A54" s="7" t="s">
        <v>77</v>
      </c>
      <c r="B54" s="1" t="s">
        <v>213</v>
      </c>
      <c r="C54" s="1" t="s">
        <v>216</v>
      </c>
      <c r="D54" s="4">
        <v>36</v>
      </c>
    </row>
    <row r="55" spans="1:4" x14ac:dyDescent="0.35">
      <c r="A55" s="7" t="s">
        <v>77</v>
      </c>
      <c r="B55" s="1" t="s">
        <v>217</v>
      </c>
      <c r="C55" s="1" t="s">
        <v>214</v>
      </c>
      <c r="D55" s="4">
        <v>318</v>
      </c>
    </row>
    <row r="56" spans="1:4" x14ac:dyDescent="0.35">
      <c r="A56" s="7" t="s">
        <v>77</v>
      </c>
      <c r="B56" s="1" t="s">
        <v>217</v>
      </c>
      <c r="C56" s="1" t="s">
        <v>215</v>
      </c>
      <c r="D56" s="4">
        <v>114</v>
      </c>
    </row>
    <row r="57" spans="1:4" x14ac:dyDescent="0.35">
      <c r="A57" s="7" t="s">
        <v>77</v>
      </c>
      <c r="B57" s="1" t="s">
        <v>217</v>
      </c>
      <c r="C57" s="1" t="s">
        <v>216</v>
      </c>
      <c r="D57" s="4">
        <v>432</v>
      </c>
    </row>
    <row r="58" spans="1:4" x14ac:dyDescent="0.35">
      <c r="A58" s="7" t="s">
        <v>77</v>
      </c>
      <c r="B58" s="1" t="s">
        <v>218</v>
      </c>
      <c r="C58" s="1" t="s">
        <v>214</v>
      </c>
      <c r="D58" s="4">
        <v>77</v>
      </c>
    </row>
    <row r="59" spans="1:4" x14ac:dyDescent="0.35">
      <c r="A59" s="7" t="s">
        <v>77</v>
      </c>
      <c r="B59" s="1" t="s">
        <v>218</v>
      </c>
      <c r="C59" s="1" t="s">
        <v>215</v>
      </c>
      <c r="D59" s="4">
        <v>58</v>
      </c>
    </row>
    <row r="60" spans="1:4" x14ac:dyDescent="0.35">
      <c r="A60" s="7" t="s">
        <v>77</v>
      </c>
      <c r="B60" s="1" t="s">
        <v>218</v>
      </c>
      <c r="C60" s="1" t="s">
        <v>216</v>
      </c>
      <c r="D60" s="4">
        <v>135</v>
      </c>
    </row>
    <row r="61" spans="1:4" x14ac:dyDescent="0.35">
      <c r="A61" s="7" t="s">
        <v>77</v>
      </c>
      <c r="B61" s="1" t="s">
        <v>219</v>
      </c>
      <c r="C61" s="1" t="s">
        <v>214</v>
      </c>
      <c r="D61" s="4">
        <v>59</v>
      </c>
    </row>
    <row r="62" spans="1:4" x14ac:dyDescent="0.35">
      <c r="A62" s="7" t="s">
        <v>77</v>
      </c>
      <c r="B62" s="1" t="s">
        <v>219</v>
      </c>
      <c r="C62" s="1" t="s">
        <v>215</v>
      </c>
      <c r="D62" s="4">
        <v>49</v>
      </c>
    </row>
    <row r="63" spans="1:4" x14ac:dyDescent="0.35">
      <c r="A63" s="7" t="s">
        <v>77</v>
      </c>
      <c r="B63" s="1" t="s">
        <v>219</v>
      </c>
      <c r="C63" s="1" t="s">
        <v>216</v>
      </c>
      <c r="D63" s="4">
        <v>108</v>
      </c>
    </row>
    <row r="64" spans="1:4" x14ac:dyDescent="0.35">
      <c r="A64" s="7" t="s">
        <v>78</v>
      </c>
      <c r="B64" s="1" t="s">
        <v>213</v>
      </c>
      <c r="C64" s="1" t="s">
        <v>214</v>
      </c>
      <c r="D64" s="4">
        <v>9</v>
      </c>
    </row>
    <row r="65" spans="1:4" x14ac:dyDescent="0.35">
      <c r="A65" s="7" t="s">
        <v>78</v>
      </c>
      <c r="B65" s="1" t="s">
        <v>213</v>
      </c>
      <c r="C65" s="1" t="s">
        <v>215</v>
      </c>
      <c r="D65" s="4">
        <v>24</v>
      </c>
    </row>
    <row r="66" spans="1:4" x14ac:dyDescent="0.35">
      <c r="A66" s="7" t="s">
        <v>78</v>
      </c>
      <c r="B66" s="1" t="s">
        <v>213</v>
      </c>
      <c r="C66" s="1" t="s">
        <v>216</v>
      </c>
      <c r="D66" s="4">
        <v>33</v>
      </c>
    </row>
    <row r="67" spans="1:4" x14ac:dyDescent="0.35">
      <c r="A67" s="7" t="s">
        <v>78</v>
      </c>
      <c r="B67" s="1" t="s">
        <v>217</v>
      </c>
      <c r="C67" s="1" t="s">
        <v>214</v>
      </c>
      <c r="D67" s="4">
        <v>278</v>
      </c>
    </row>
    <row r="68" spans="1:4" x14ac:dyDescent="0.35">
      <c r="A68" s="7" t="s">
        <v>78</v>
      </c>
      <c r="B68" s="1" t="s">
        <v>217</v>
      </c>
      <c r="C68" s="1" t="s">
        <v>215</v>
      </c>
      <c r="D68" s="4">
        <v>115</v>
      </c>
    </row>
    <row r="69" spans="1:4" x14ac:dyDescent="0.35">
      <c r="A69" s="7" t="s">
        <v>78</v>
      </c>
      <c r="B69" s="1" t="s">
        <v>217</v>
      </c>
      <c r="C69" s="1" t="s">
        <v>216</v>
      </c>
      <c r="D69" s="4">
        <v>393</v>
      </c>
    </row>
    <row r="70" spans="1:4" x14ac:dyDescent="0.35">
      <c r="A70" s="7" t="s">
        <v>78</v>
      </c>
      <c r="B70" s="1" t="s">
        <v>218</v>
      </c>
      <c r="C70" s="1" t="s">
        <v>214</v>
      </c>
      <c r="D70" s="4">
        <v>90</v>
      </c>
    </row>
    <row r="71" spans="1:4" x14ac:dyDescent="0.35">
      <c r="A71" s="7" t="s">
        <v>78</v>
      </c>
      <c r="B71" s="1" t="s">
        <v>218</v>
      </c>
      <c r="C71" s="1" t="s">
        <v>215</v>
      </c>
      <c r="D71" s="4">
        <v>44</v>
      </c>
    </row>
    <row r="72" spans="1:4" x14ac:dyDescent="0.35">
      <c r="A72" s="7" t="s">
        <v>78</v>
      </c>
      <c r="B72" s="1" t="s">
        <v>218</v>
      </c>
      <c r="C72" s="1" t="s">
        <v>216</v>
      </c>
      <c r="D72" s="4">
        <v>134</v>
      </c>
    </row>
    <row r="73" spans="1:4" x14ac:dyDescent="0.35">
      <c r="A73" s="7" t="s">
        <v>78</v>
      </c>
      <c r="B73" s="1" t="s">
        <v>219</v>
      </c>
      <c r="C73" s="1" t="s">
        <v>214</v>
      </c>
      <c r="D73" s="4">
        <v>50</v>
      </c>
    </row>
    <row r="74" spans="1:4" x14ac:dyDescent="0.35">
      <c r="A74" s="7" t="s">
        <v>78</v>
      </c>
      <c r="B74" s="1" t="s">
        <v>219</v>
      </c>
      <c r="C74" s="1" t="s">
        <v>215</v>
      </c>
      <c r="D74" s="4">
        <v>47</v>
      </c>
    </row>
    <row r="75" spans="1:4" x14ac:dyDescent="0.35">
      <c r="A75" s="7" t="s">
        <v>78</v>
      </c>
      <c r="B75" s="1" t="s">
        <v>219</v>
      </c>
      <c r="C75" s="1" t="s">
        <v>216</v>
      </c>
      <c r="D75" s="4">
        <v>97</v>
      </c>
    </row>
    <row r="76" spans="1:4" x14ac:dyDescent="0.35">
      <c r="A76" s="7" t="s">
        <v>79</v>
      </c>
      <c r="B76" s="1" t="s">
        <v>213</v>
      </c>
      <c r="C76" s="1" t="s">
        <v>214</v>
      </c>
      <c r="D76" s="4">
        <v>18</v>
      </c>
    </row>
    <row r="77" spans="1:4" x14ac:dyDescent="0.35">
      <c r="A77" s="7" t="s">
        <v>79</v>
      </c>
      <c r="B77" s="1" t="s">
        <v>213</v>
      </c>
      <c r="C77" s="1" t="s">
        <v>215</v>
      </c>
      <c r="D77" s="4">
        <v>29</v>
      </c>
    </row>
    <row r="78" spans="1:4" x14ac:dyDescent="0.35">
      <c r="A78" s="7" t="s">
        <v>79</v>
      </c>
      <c r="B78" s="1" t="s">
        <v>213</v>
      </c>
      <c r="C78" s="1" t="s">
        <v>216</v>
      </c>
      <c r="D78" s="4">
        <v>47</v>
      </c>
    </row>
    <row r="79" spans="1:4" x14ac:dyDescent="0.35">
      <c r="A79" s="7" t="s">
        <v>79</v>
      </c>
      <c r="B79" s="1" t="s">
        <v>217</v>
      </c>
      <c r="C79" s="1" t="s">
        <v>214</v>
      </c>
      <c r="D79" s="4">
        <v>301</v>
      </c>
    </row>
    <row r="80" spans="1:4" x14ac:dyDescent="0.35">
      <c r="A80" s="7" t="s">
        <v>79</v>
      </c>
      <c r="B80" s="1" t="s">
        <v>217</v>
      </c>
      <c r="C80" s="1" t="s">
        <v>215</v>
      </c>
      <c r="D80" s="4">
        <v>122</v>
      </c>
    </row>
    <row r="81" spans="1:4" x14ac:dyDescent="0.35">
      <c r="A81" s="7" t="s">
        <v>79</v>
      </c>
      <c r="B81" s="1" t="s">
        <v>217</v>
      </c>
      <c r="C81" s="1" t="s">
        <v>216</v>
      </c>
      <c r="D81" s="4">
        <v>423</v>
      </c>
    </row>
    <row r="82" spans="1:4" x14ac:dyDescent="0.35">
      <c r="A82" s="7" t="s">
        <v>79</v>
      </c>
      <c r="B82" s="1" t="s">
        <v>218</v>
      </c>
      <c r="C82" s="1" t="s">
        <v>214</v>
      </c>
      <c r="D82" s="4">
        <v>93</v>
      </c>
    </row>
    <row r="83" spans="1:4" x14ac:dyDescent="0.35">
      <c r="A83" s="7" t="s">
        <v>79</v>
      </c>
      <c r="B83" s="1" t="s">
        <v>218</v>
      </c>
      <c r="C83" s="1" t="s">
        <v>215</v>
      </c>
      <c r="D83" s="4">
        <v>61</v>
      </c>
    </row>
    <row r="84" spans="1:4" x14ac:dyDescent="0.35">
      <c r="A84" s="7" t="s">
        <v>79</v>
      </c>
      <c r="B84" s="1" t="s">
        <v>218</v>
      </c>
      <c r="C84" s="1" t="s">
        <v>216</v>
      </c>
      <c r="D84" s="4">
        <v>154</v>
      </c>
    </row>
    <row r="85" spans="1:4" x14ac:dyDescent="0.35">
      <c r="A85" s="7" t="s">
        <v>79</v>
      </c>
      <c r="B85" s="1" t="s">
        <v>219</v>
      </c>
      <c r="C85" s="1" t="s">
        <v>214</v>
      </c>
      <c r="D85" s="4">
        <v>46</v>
      </c>
    </row>
    <row r="86" spans="1:4" x14ac:dyDescent="0.35">
      <c r="A86" s="7" t="s">
        <v>79</v>
      </c>
      <c r="B86" s="1" t="s">
        <v>219</v>
      </c>
      <c r="C86" s="1" t="s">
        <v>215</v>
      </c>
      <c r="D86" s="4">
        <v>40</v>
      </c>
    </row>
    <row r="87" spans="1:4" x14ac:dyDescent="0.35">
      <c r="A87" s="7" t="s">
        <v>79</v>
      </c>
      <c r="B87" s="1" t="s">
        <v>219</v>
      </c>
      <c r="C87" s="1" t="s">
        <v>216</v>
      </c>
      <c r="D87" s="4">
        <v>86</v>
      </c>
    </row>
    <row r="88" spans="1:4" x14ac:dyDescent="0.35">
      <c r="A88" s="7" t="s">
        <v>80</v>
      </c>
      <c r="B88" s="1" t="s">
        <v>213</v>
      </c>
      <c r="C88" s="1" t="s">
        <v>214</v>
      </c>
      <c r="D88" s="4">
        <v>17</v>
      </c>
    </row>
    <row r="89" spans="1:4" x14ac:dyDescent="0.35">
      <c r="A89" s="7" t="s">
        <v>80</v>
      </c>
      <c r="B89" s="1" t="s">
        <v>213</v>
      </c>
      <c r="C89" s="1" t="s">
        <v>215</v>
      </c>
      <c r="D89" s="4">
        <v>33</v>
      </c>
    </row>
    <row r="90" spans="1:4" x14ac:dyDescent="0.35">
      <c r="A90" s="7" t="s">
        <v>80</v>
      </c>
      <c r="B90" s="1" t="s">
        <v>213</v>
      </c>
      <c r="C90" s="1" t="s">
        <v>216</v>
      </c>
      <c r="D90" s="4">
        <v>50</v>
      </c>
    </row>
    <row r="91" spans="1:4" x14ac:dyDescent="0.35">
      <c r="A91" s="7" t="s">
        <v>80</v>
      </c>
      <c r="B91" s="1" t="s">
        <v>217</v>
      </c>
      <c r="C91" s="1" t="s">
        <v>214</v>
      </c>
      <c r="D91" s="4">
        <v>325</v>
      </c>
    </row>
    <row r="92" spans="1:4" x14ac:dyDescent="0.35">
      <c r="A92" s="7" t="s">
        <v>80</v>
      </c>
      <c r="B92" s="1" t="s">
        <v>217</v>
      </c>
      <c r="C92" s="1" t="s">
        <v>215</v>
      </c>
      <c r="D92" s="4">
        <v>106</v>
      </c>
    </row>
    <row r="93" spans="1:4" x14ac:dyDescent="0.35">
      <c r="A93" s="7" t="s">
        <v>80</v>
      </c>
      <c r="B93" s="1" t="s">
        <v>217</v>
      </c>
      <c r="C93" s="1" t="s">
        <v>216</v>
      </c>
      <c r="D93" s="4">
        <v>431</v>
      </c>
    </row>
    <row r="94" spans="1:4" x14ac:dyDescent="0.35">
      <c r="A94" s="7" t="s">
        <v>80</v>
      </c>
      <c r="B94" s="1" t="s">
        <v>218</v>
      </c>
      <c r="C94" s="1" t="s">
        <v>214</v>
      </c>
      <c r="D94" s="4">
        <v>92</v>
      </c>
    </row>
    <row r="95" spans="1:4" x14ac:dyDescent="0.35">
      <c r="A95" s="7" t="s">
        <v>80</v>
      </c>
      <c r="B95" s="1" t="s">
        <v>218</v>
      </c>
      <c r="C95" s="1" t="s">
        <v>215</v>
      </c>
      <c r="D95" s="4">
        <v>51</v>
      </c>
    </row>
    <row r="96" spans="1:4" x14ac:dyDescent="0.35">
      <c r="A96" s="7" t="s">
        <v>80</v>
      </c>
      <c r="B96" s="1" t="s">
        <v>218</v>
      </c>
      <c r="C96" s="1" t="s">
        <v>216</v>
      </c>
      <c r="D96" s="4">
        <v>143</v>
      </c>
    </row>
    <row r="97" spans="1:4" x14ac:dyDescent="0.35">
      <c r="A97" s="7" t="s">
        <v>80</v>
      </c>
      <c r="B97" s="1" t="s">
        <v>219</v>
      </c>
      <c r="C97" s="1" t="s">
        <v>214</v>
      </c>
      <c r="D97" s="4">
        <v>40</v>
      </c>
    </row>
    <row r="98" spans="1:4" x14ac:dyDescent="0.35">
      <c r="A98" s="7" t="s">
        <v>80</v>
      </c>
      <c r="B98" s="1" t="s">
        <v>219</v>
      </c>
      <c r="C98" s="1" t="s">
        <v>215</v>
      </c>
      <c r="D98" s="4">
        <v>41</v>
      </c>
    </row>
    <row r="99" spans="1:4" x14ac:dyDescent="0.35">
      <c r="A99" s="7" t="s">
        <v>80</v>
      </c>
      <c r="B99" s="1" t="s">
        <v>219</v>
      </c>
      <c r="C99" s="1" t="s">
        <v>216</v>
      </c>
      <c r="D99" s="4">
        <v>81</v>
      </c>
    </row>
    <row r="100" spans="1:4" x14ac:dyDescent="0.35">
      <c r="A100" s="7" t="s">
        <v>81</v>
      </c>
      <c r="B100" s="1" t="s">
        <v>213</v>
      </c>
      <c r="C100" s="1" t="s">
        <v>214</v>
      </c>
      <c r="D100" s="4">
        <v>15</v>
      </c>
    </row>
    <row r="101" spans="1:4" x14ac:dyDescent="0.35">
      <c r="A101" s="7" t="s">
        <v>81</v>
      </c>
      <c r="B101" s="1" t="s">
        <v>213</v>
      </c>
      <c r="C101" s="1" t="s">
        <v>215</v>
      </c>
      <c r="D101" s="4">
        <v>34</v>
      </c>
    </row>
    <row r="102" spans="1:4" x14ac:dyDescent="0.35">
      <c r="A102" s="7" t="s">
        <v>81</v>
      </c>
      <c r="B102" s="1" t="s">
        <v>213</v>
      </c>
      <c r="C102" s="1" t="s">
        <v>216</v>
      </c>
      <c r="D102" s="4">
        <v>49</v>
      </c>
    </row>
    <row r="103" spans="1:4" x14ac:dyDescent="0.35">
      <c r="A103" s="7" t="s">
        <v>81</v>
      </c>
      <c r="B103" s="1" t="s">
        <v>217</v>
      </c>
      <c r="C103" s="1" t="s">
        <v>214</v>
      </c>
      <c r="D103" s="4">
        <v>317</v>
      </c>
    </row>
    <row r="104" spans="1:4" x14ac:dyDescent="0.35">
      <c r="A104" s="7" t="s">
        <v>81</v>
      </c>
      <c r="B104" s="1" t="s">
        <v>217</v>
      </c>
      <c r="C104" s="1" t="s">
        <v>215</v>
      </c>
      <c r="D104" s="4">
        <v>104</v>
      </c>
    </row>
    <row r="105" spans="1:4" x14ac:dyDescent="0.35">
      <c r="A105" s="7" t="s">
        <v>81</v>
      </c>
      <c r="B105" s="1" t="s">
        <v>217</v>
      </c>
      <c r="C105" s="1" t="s">
        <v>216</v>
      </c>
      <c r="D105" s="4">
        <v>421</v>
      </c>
    </row>
    <row r="106" spans="1:4" x14ac:dyDescent="0.35">
      <c r="A106" s="7" t="s">
        <v>81</v>
      </c>
      <c r="B106" s="1" t="s">
        <v>218</v>
      </c>
      <c r="C106" s="1" t="s">
        <v>214</v>
      </c>
      <c r="D106" s="4">
        <v>112</v>
      </c>
    </row>
    <row r="107" spans="1:4" x14ac:dyDescent="0.35">
      <c r="A107" s="7" t="s">
        <v>81</v>
      </c>
      <c r="B107" s="1" t="s">
        <v>218</v>
      </c>
      <c r="C107" s="1" t="s">
        <v>215</v>
      </c>
      <c r="D107" s="4">
        <v>69</v>
      </c>
    </row>
    <row r="108" spans="1:4" x14ac:dyDescent="0.35">
      <c r="A108" s="7" t="s">
        <v>81</v>
      </c>
      <c r="B108" s="1" t="s">
        <v>218</v>
      </c>
      <c r="C108" s="1" t="s">
        <v>216</v>
      </c>
      <c r="D108" s="4">
        <v>181</v>
      </c>
    </row>
    <row r="109" spans="1:4" x14ac:dyDescent="0.35">
      <c r="A109" s="7" t="s">
        <v>81</v>
      </c>
      <c r="B109" s="1" t="s">
        <v>219</v>
      </c>
      <c r="C109" s="1" t="s">
        <v>214</v>
      </c>
      <c r="D109" s="4">
        <v>50</v>
      </c>
    </row>
    <row r="110" spans="1:4" x14ac:dyDescent="0.35">
      <c r="A110" s="7" t="s">
        <v>81</v>
      </c>
      <c r="B110" s="1" t="s">
        <v>219</v>
      </c>
      <c r="C110" s="1" t="s">
        <v>215</v>
      </c>
      <c r="D110" s="4">
        <v>48</v>
      </c>
    </row>
    <row r="111" spans="1:4" x14ac:dyDescent="0.35">
      <c r="A111" s="7" t="s">
        <v>81</v>
      </c>
      <c r="B111" s="1" t="s">
        <v>219</v>
      </c>
      <c r="C111" s="1" t="s">
        <v>216</v>
      </c>
      <c r="D111" s="4">
        <v>98</v>
      </c>
    </row>
    <row r="112" spans="1:4" x14ac:dyDescent="0.35">
      <c r="A112" s="7" t="s">
        <v>82</v>
      </c>
      <c r="B112" s="1" t="s">
        <v>213</v>
      </c>
      <c r="C112" s="1" t="s">
        <v>214</v>
      </c>
      <c r="D112" s="4">
        <v>10</v>
      </c>
    </row>
    <row r="113" spans="1:4" x14ac:dyDescent="0.35">
      <c r="A113" s="7" t="s">
        <v>82</v>
      </c>
      <c r="B113" s="1" t="s">
        <v>213</v>
      </c>
      <c r="C113" s="1" t="s">
        <v>215</v>
      </c>
      <c r="D113" s="4">
        <v>42</v>
      </c>
    </row>
    <row r="114" spans="1:4" x14ac:dyDescent="0.35">
      <c r="A114" s="7" t="s">
        <v>82</v>
      </c>
      <c r="B114" s="1" t="s">
        <v>213</v>
      </c>
      <c r="C114" s="1" t="s">
        <v>216</v>
      </c>
      <c r="D114" s="4">
        <v>52</v>
      </c>
    </row>
    <row r="115" spans="1:4" x14ac:dyDescent="0.35">
      <c r="A115" s="7" t="s">
        <v>82</v>
      </c>
      <c r="B115" s="1" t="s">
        <v>217</v>
      </c>
      <c r="C115" s="1" t="s">
        <v>214</v>
      </c>
      <c r="D115" s="4">
        <v>334</v>
      </c>
    </row>
    <row r="116" spans="1:4" x14ac:dyDescent="0.35">
      <c r="A116" s="7" t="s">
        <v>82</v>
      </c>
      <c r="B116" s="1" t="s">
        <v>217</v>
      </c>
      <c r="C116" s="1" t="s">
        <v>215</v>
      </c>
      <c r="D116" s="4">
        <v>112</v>
      </c>
    </row>
    <row r="117" spans="1:4" x14ac:dyDescent="0.35">
      <c r="A117" s="7" t="s">
        <v>82</v>
      </c>
      <c r="B117" s="1" t="s">
        <v>217</v>
      </c>
      <c r="C117" s="1" t="s">
        <v>216</v>
      </c>
      <c r="D117" s="4">
        <v>446</v>
      </c>
    </row>
    <row r="118" spans="1:4" x14ac:dyDescent="0.35">
      <c r="A118" s="7" t="s">
        <v>82</v>
      </c>
      <c r="B118" s="1" t="s">
        <v>218</v>
      </c>
      <c r="C118" s="1" t="s">
        <v>214</v>
      </c>
      <c r="D118" s="4">
        <v>92</v>
      </c>
    </row>
    <row r="119" spans="1:4" x14ac:dyDescent="0.35">
      <c r="A119" s="7" t="s">
        <v>82</v>
      </c>
      <c r="B119" s="1" t="s">
        <v>218</v>
      </c>
      <c r="C119" s="1" t="s">
        <v>215</v>
      </c>
      <c r="D119" s="4">
        <v>58</v>
      </c>
    </row>
    <row r="120" spans="1:4" x14ac:dyDescent="0.35">
      <c r="A120" s="7" t="s">
        <v>82</v>
      </c>
      <c r="B120" s="1" t="s">
        <v>218</v>
      </c>
      <c r="C120" s="1" t="s">
        <v>216</v>
      </c>
      <c r="D120" s="4">
        <v>150</v>
      </c>
    </row>
    <row r="121" spans="1:4" x14ac:dyDescent="0.35">
      <c r="A121" s="7" t="s">
        <v>82</v>
      </c>
      <c r="B121" s="1" t="s">
        <v>219</v>
      </c>
      <c r="C121" s="1" t="s">
        <v>214</v>
      </c>
      <c r="D121" s="4">
        <v>55</v>
      </c>
    </row>
    <row r="122" spans="1:4" x14ac:dyDescent="0.35">
      <c r="A122" s="7" t="s">
        <v>82</v>
      </c>
      <c r="B122" s="1" t="s">
        <v>219</v>
      </c>
      <c r="C122" s="1" t="s">
        <v>215</v>
      </c>
      <c r="D122" s="4">
        <v>58</v>
      </c>
    </row>
    <row r="123" spans="1:4" x14ac:dyDescent="0.35">
      <c r="A123" s="7" t="s">
        <v>82</v>
      </c>
      <c r="B123" s="1" t="s">
        <v>219</v>
      </c>
      <c r="C123" s="1" t="s">
        <v>216</v>
      </c>
      <c r="D123" s="4">
        <v>113</v>
      </c>
    </row>
    <row r="124" spans="1:4" x14ac:dyDescent="0.35">
      <c r="A124" s="7" t="s">
        <v>83</v>
      </c>
      <c r="B124" s="1" t="s">
        <v>213</v>
      </c>
      <c r="C124" s="1" t="s">
        <v>214</v>
      </c>
      <c r="D124" s="4">
        <v>18</v>
      </c>
    </row>
    <row r="125" spans="1:4" x14ac:dyDescent="0.35">
      <c r="A125" s="7" t="s">
        <v>83</v>
      </c>
      <c r="B125" s="1" t="s">
        <v>213</v>
      </c>
      <c r="C125" s="1" t="s">
        <v>215</v>
      </c>
      <c r="D125" s="4">
        <v>39</v>
      </c>
    </row>
    <row r="126" spans="1:4" x14ac:dyDescent="0.35">
      <c r="A126" s="7" t="s">
        <v>83</v>
      </c>
      <c r="B126" s="1" t="s">
        <v>213</v>
      </c>
      <c r="C126" s="1" t="s">
        <v>216</v>
      </c>
      <c r="D126" s="4">
        <v>57</v>
      </c>
    </row>
    <row r="127" spans="1:4" x14ac:dyDescent="0.35">
      <c r="A127" s="7" t="s">
        <v>83</v>
      </c>
      <c r="B127" s="1" t="s">
        <v>217</v>
      </c>
      <c r="C127" s="1" t="s">
        <v>214</v>
      </c>
      <c r="D127" s="4">
        <v>336</v>
      </c>
    </row>
    <row r="128" spans="1:4" x14ac:dyDescent="0.35">
      <c r="A128" s="7" t="s">
        <v>83</v>
      </c>
      <c r="B128" s="1" t="s">
        <v>217</v>
      </c>
      <c r="C128" s="1" t="s">
        <v>215</v>
      </c>
      <c r="D128" s="4">
        <v>105</v>
      </c>
    </row>
    <row r="129" spans="1:4" x14ac:dyDescent="0.35">
      <c r="A129" s="7" t="s">
        <v>83</v>
      </c>
      <c r="B129" s="1" t="s">
        <v>217</v>
      </c>
      <c r="C129" s="1" t="s">
        <v>216</v>
      </c>
      <c r="D129" s="4">
        <v>441</v>
      </c>
    </row>
    <row r="130" spans="1:4" x14ac:dyDescent="0.35">
      <c r="A130" s="7" t="s">
        <v>83</v>
      </c>
      <c r="B130" s="1" t="s">
        <v>218</v>
      </c>
      <c r="C130" s="1" t="s">
        <v>214</v>
      </c>
      <c r="D130" s="4">
        <v>103</v>
      </c>
    </row>
    <row r="131" spans="1:4" x14ac:dyDescent="0.35">
      <c r="A131" s="7" t="s">
        <v>83</v>
      </c>
      <c r="B131" s="1" t="s">
        <v>218</v>
      </c>
      <c r="C131" s="1" t="s">
        <v>215</v>
      </c>
      <c r="D131" s="4">
        <v>62</v>
      </c>
    </row>
    <row r="132" spans="1:4" x14ac:dyDescent="0.35">
      <c r="A132" s="7" t="s">
        <v>83</v>
      </c>
      <c r="B132" s="1" t="s">
        <v>218</v>
      </c>
      <c r="C132" s="1" t="s">
        <v>216</v>
      </c>
      <c r="D132" s="4">
        <v>165</v>
      </c>
    </row>
    <row r="133" spans="1:4" x14ac:dyDescent="0.35">
      <c r="A133" s="7" t="s">
        <v>83</v>
      </c>
      <c r="B133" s="1" t="s">
        <v>219</v>
      </c>
      <c r="C133" s="1" t="s">
        <v>214</v>
      </c>
      <c r="D133" s="4">
        <v>64</v>
      </c>
    </row>
    <row r="134" spans="1:4" x14ac:dyDescent="0.35">
      <c r="A134" s="7" t="s">
        <v>83</v>
      </c>
      <c r="B134" s="1" t="s">
        <v>219</v>
      </c>
      <c r="C134" s="1" t="s">
        <v>215</v>
      </c>
      <c r="D134" s="4">
        <v>53</v>
      </c>
    </row>
    <row r="135" spans="1:4" x14ac:dyDescent="0.35">
      <c r="A135" s="7" t="s">
        <v>83</v>
      </c>
      <c r="B135" s="1" t="s">
        <v>219</v>
      </c>
      <c r="C135" s="1" t="s">
        <v>216</v>
      </c>
      <c r="D135" s="4">
        <v>117</v>
      </c>
    </row>
    <row r="136" spans="1:4" x14ac:dyDescent="0.35">
      <c r="A136" s="7" t="s">
        <v>84</v>
      </c>
      <c r="B136" s="1" t="s">
        <v>213</v>
      </c>
      <c r="C136" s="1" t="s">
        <v>214</v>
      </c>
      <c r="D136" s="4">
        <v>22</v>
      </c>
    </row>
    <row r="137" spans="1:4" x14ac:dyDescent="0.35">
      <c r="A137" s="7" t="s">
        <v>84</v>
      </c>
      <c r="B137" s="1" t="s">
        <v>213</v>
      </c>
      <c r="C137" s="1" t="s">
        <v>215</v>
      </c>
      <c r="D137" s="4">
        <v>26</v>
      </c>
    </row>
    <row r="138" spans="1:4" x14ac:dyDescent="0.35">
      <c r="A138" s="7" t="s">
        <v>84</v>
      </c>
      <c r="B138" s="1" t="s">
        <v>213</v>
      </c>
      <c r="C138" s="1" t="s">
        <v>216</v>
      </c>
      <c r="D138" s="4">
        <v>48</v>
      </c>
    </row>
    <row r="139" spans="1:4" x14ac:dyDescent="0.35">
      <c r="A139" s="7" t="s">
        <v>84</v>
      </c>
      <c r="B139" s="1" t="s">
        <v>217</v>
      </c>
      <c r="C139" s="1" t="s">
        <v>214</v>
      </c>
      <c r="D139" s="4">
        <v>305</v>
      </c>
    </row>
    <row r="140" spans="1:4" x14ac:dyDescent="0.35">
      <c r="A140" s="7" t="s">
        <v>84</v>
      </c>
      <c r="B140" s="1" t="s">
        <v>217</v>
      </c>
      <c r="C140" s="1" t="s">
        <v>215</v>
      </c>
      <c r="D140" s="4">
        <v>109</v>
      </c>
    </row>
    <row r="141" spans="1:4" x14ac:dyDescent="0.35">
      <c r="A141" s="7" t="s">
        <v>84</v>
      </c>
      <c r="B141" s="1" t="s">
        <v>217</v>
      </c>
      <c r="C141" s="1" t="s">
        <v>216</v>
      </c>
      <c r="D141" s="4">
        <v>414</v>
      </c>
    </row>
    <row r="142" spans="1:4" x14ac:dyDescent="0.35">
      <c r="A142" s="7" t="s">
        <v>84</v>
      </c>
      <c r="B142" s="1" t="s">
        <v>218</v>
      </c>
      <c r="C142" s="1" t="s">
        <v>214</v>
      </c>
      <c r="D142" s="4">
        <v>99</v>
      </c>
    </row>
    <row r="143" spans="1:4" x14ac:dyDescent="0.35">
      <c r="A143" s="7" t="s">
        <v>84</v>
      </c>
      <c r="B143" s="1" t="s">
        <v>218</v>
      </c>
      <c r="C143" s="1" t="s">
        <v>215</v>
      </c>
      <c r="D143" s="4">
        <v>62</v>
      </c>
    </row>
    <row r="144" spans="1:4" x14ac:dyDescent="0.35">
      <c r="A144" s="7" t="s">
        <v>84</v>
      </c>
      <c r="B144" s="1" t="s">
        <v>218</v>
      </c>
      <c r="C144" s="1" t="s">
        <v>216</v>
      </c>
      <c r="D144" s="4">
        <v>161</v>
      </c>
    </row>
    <row r="145" spans="1:4" x14ac:dyDescent="0.35">
      <c r="A145" s="7" t="s">
        <v>84</v>
      </c>
      <c r="B145" s="1" t="s">
        <v>219</v>
      </c>
      <c r="C145" s="1" t="s">
        <v>214</v>
      </c>
      <c r="D145" s="4">
        <v>68</v>
      </c>
    </row>
    <row r="146" spans="1:4" x14ac:dyDescent="0.35">
      <c r="A146" s="7" t="s">
        <v>84</v>
      </c>
      <c r="B146" s="1" t="s">
        <v>219</v>
      </c>
      <c r="C146" s="1" t="s">
        <v>215</v>
      </c>
      <c r="D146" s="4">
        <v>65</v>
      </c>
    </row>
    <row r="147" spans="1:4" x14ac:dyDescent="0.35">
      <c r="A147" s="7" t="s">
        <v>84</v>
      </c>
      <c r="B147" s="1" t="s">
        <v>219</v>
      </c>
      <c r="C147" s="1" t="s">
        <v>216</v>
      </c>
      <c r="D147" s="4">
        <v>133</v>
      </c>
    </row>
    <row r="148" spans="1:4" x14ac:dyDescent="0.35">
      <c r="A148" s="7" t="s">
        <v>85</v>
      </c>
      <c r="B148" s="1" t="s">
        <v>213</v>
      </c>
      <c r="C148" s="1" t="s">
        <v>214</v>
      </c>
      <c r="D148" s="4">
        <v>8</v>
      </c>
    </row>
    <row r="149" spans="1:4" x14ac:dyDescent="0.35">
      <c r="A149" s="7" t="s">
        <v>85</v>
      </c>
      <c r="B149" s="1" t="s">
        <v>213</v>
      </c>
      <c r="C149" s="1" t="s">
        <v>215</v>
      </c>
      <c r="D149" s="4">
        <v>19</v>
      </c>
    </row>
    <row r="150" spans="1:4" x14ac:dyDescent="0.35">
      <c r="A150" s="7" t="s">
        <v>85</v>
      </c>
      <c r="B150" s="1" t="s">
        <v>213</v>
      </c>
      <c r="C150" s="1" t="s">
        <v>216</v>
      </c>
      <c r="D150" s="4">
        <v>27</v>
      </c>
    </row>
    <row r="151" spans="1:4" x14ac:dyDescent="0.35">
      <c r="A151" s="7" t="s">
        <v>85</v>
      </c>
      <c r="B151" s="1" t="s">
        <v>217</v>
      </c>
      <c r="C151" s="1" t="s">
        <v>214</v>
      </c>
      <c r="D151" s="4">
        <v>277</v>
      </c>
    </row>
    <row r="152" spans="1:4" x14ac:dyDescent="0.35">
      <c r="A152" s="7" t="s">
        <v>85</v>
      </c>
      <c r="B152" s="1" t="s">
        <v>217</v>
      </c>
      <c r="C152" s="1" t="s">
        <v>215</v>
      </c>
      <c r="D152" s="4">
        <v>114</v>
      </c>
    </row>
    <row r="153" spans="1:4" x14ac:dyDescent="0.35">
      <c r="A153" s="7" t="s">
        <v>85</v>
      </c>
      <c r="B153" s="1" t="s">
        <v>217</v>
      </c>
      <c r="C153" s="1" t="s">
        <v>216</v>
      </c>
      <c r="D153" s="4">
        <v>391</v>
      </c>
    </row>
    <row r="154" spans="1:4" x14ac:dyDescent="0.35">
      <c r="A154" s="7" t="s">
        <v>85</v>
      </c>
      <c r="B154" s="1" t="s">
        <v>218</v>
      </c>
      <c r="C154" s="1" t="s">
        <v>214</v>
      </c>
      <c r="D154" s="4">
        <v>109</v>
      </c>
    </row>
    <row r="155" spans="1:4" x14ac:dyDescent="0.35">
      <c r="A155" s="7" t="s">
        <v>85</v>
      </c>
      <c r="B155" s="1" t="s">
        <v>218</v>
      </c>
      <c r="C155" s="1" t="s">
        <v>215</v>
      </c>
      <c r="D155" s="4">
        <v>57</v>
      </c>
    </row>
    <row r="156" spans="1:4" x14ac:dyDescent="0.35">
      <c r="A156" s="7" t="s">
        <v>85</v>
      </c>
      <c r="B156" s="1" t="s">
        <v>218</v>
      </c>
      <c r="C156" s="1" t="s">
        <v>216</v>
      </c>
      <c r="D156" s="4">
        <v>166</v>
      </c>
    </row>
    <row r="157" spans="1:4" x14ac:dyDescent="0.35">
      <c r="A157" s="7" t="s">
        <v>85</v>
      </c>
      <c r="B157" s="1" t="s">
        <v>219</v>
      </c>
      <c r="C157" s="1" t="s">
        <v>214</v>
      </c>
      <c r="D157" s="4">
        <v>53</v>
      </c>
    </row>
    <row r="158" spans="1:4" x14ac:dyDescent="0.35">
      <c r="A158" s="7" t="s">
        <v>85</v>
      </c>
      <c r="B158" s="1" t="s">
        <v>219</v>
      </c>
      <c r="C158" s="1" t="s">
        <v>215</v>
      </c>
      <c r="D158" s="4">
        <v>65</v>
      </c>
    </row>
    <row r="159" spans="1:4" x14ac:dyDescent="0.35">
      <c r="A159" s="7" t="s">
        <v>85</v>
      </c>
      <c r="B159" s="1" t="s">
        <v>219</v>
      </c>
      <c r="C159" s="1" t="s">
        <v>216</v>
      </c>
      <c r="D159" s="4">
        <v>118</v>
      </c>
    </row>
    <row r="160" spans="1:4" x14ac:dyDescent="0.35">
      <c r="A160" s="7" t="s">
        <v>86</v>
      </c>
      <c r="B160" s="1" t="s">
        <v>213</v>
      </c>
      <c r="C160" s="1" t="s">
        <v>214</v>
      </c>
      <c r="D160" s="4">
        <v>9</v>
      </c>
    </row>
    <row r="161" spans="1:4" x14ac:dyDescent="0.35">
      <c r="A161" s="7" t="s">
        <v>86</v>
      </c>
      <c r="B161" s="1" t="s">
        <v>213</v>
      </c>
      <c r="C161" s="1" t="s">
        <v>215</v>
      </c>
      <c r="D161" s="4">
        <v>21</v>
      </c>
    </row>
    <row r="162" spans="1:4" x14ac:dyDescent="0.35">
      <c r="A162" s="7" t="s">
        <v>86</v>
      </c>
      <c r="B162" s="1" t="s">
        <v>213</v>
      </c>
      <c r="C162" s="1" t="s">
        <v>216</v>
      </c>
      <c r="D162" s="4">
        <v>30</v>
      </c>
    </row>
    <row r="163" spans="1:4" x14ac:dyDescent="0.35">
      <c r="A163" s="7" t="s">
        <v>86</v>
      </c>
      <c r="B163" s="1" t="s">
        <v>217</v>
      </c>
      <c r="C163" s="1" t="s">
        <v>214</v>
      </c>
      <c r="D163" s="4">
        <v>243</v>
      </c>
    </row>
    <row r="164" spans="1:4" x14ac:dyDescent="0.35">
      <c r="A164" s="7" t="s">
        <v>86</v>
      </c>
      <c r="B164" s="1" t="s">
        <v>217</v>
      </c>
      <c r="C164" s="1" t="s">
        <v>215</v>
      </c>
      <c r="D164" s="4">
        <v>81</v>
      </c>
    </row>
    <row r="165" spans="1:4" x14ac:dyDescent="0.35">
      <c r="A165" s="7" t="s">
        <v>86</v>
      </c>
      <c r="B165" s="1" t="s">
        <v>217</v>
      </c>
      <c r="C165" s="1" t="s">
        <v>216</v>
      </c>
      <c r="D165" s="4">
        <v>324</v>
      </c>
    </row>
    <row r="166" spans="1:4" x14ac:dyDescent="0.35">
      <c r="A166" s="7" t="s">
        <v>86</v>
      </c>
      <c r="B166" s="1" t="s">
        <v>218</v>
      </c>
      <c r="C166" s="1" t="s">
        <v>214</v>
      </c>
      <c r="D166" s="4">
        <v>94</v>
      </c>
    </row>
    <row r="167" spans="1:4" x14ac:dyDescent="0.35">
      <c r="A167" s="7" t="s">
        <v>86</v>
      </c>
      <c r="B167" s="1" t="s">
        <v>218</v>
      </c>
      <c r="C167" s="1" t="s">
        <v>215</v>
      </c>
      <c r="D167" s="4">
        <v>73</v>
      </c>
    </row>
    <row r="168" spans="1:4" x14ac:dyDescent="0.35">
      <c r="A168" s="7" t="s">
        <v>86</v>
      </c>
      <c r="B168" s="1" t="s">
        <v>218</v>
      </c>
      <c r="C168" s="1" t="s">
        <v>216</v>
      </c>
      <c r="D168" s="4">
        <v>167</v>
      </c>
    </row>
    <row r="169" spans="1:4" x14ac:dyDescent="0.35">
      <c r="A169" s="7" t="s">
        <v>86</v>
      </c>
      <c r="B169" s="1" t="s">
        <v>219</v>
      </c>
      <c r="C169" s="1" t="s">
        <v>214</v>
      </c>
      <c r="D169" s="4">
        <v>59</v>
      </c>
    </row>
    <row r="170" spans="1:4" x14ac:dyDescent="0.35">
      <c r="A170" s="7" t="s">
        <v>86</v>
      </c>
      <c r="B170" s="1" t="s">
        <v>219</v>
      </c>
      <c r="C170" s="1" t="s">
        <v>215</v>
      </c>
      <c r="D170" s="4">
        <v>51</v>
      </c>
    </row>
    <row r="171" spans="1:4" x14ac:dyDescent="0.35">
      <c r="A171" s="7" t="s">
        <v>86</v>
      </c>
      <c r="B171" s="1" t="s">
        <v>219</v>
      </c>
      <c r="C171" s="1" t="s">
        <v>216</v>
      </c>
      <c r="D171" s="4">
        <v>110</v>
      </c>
    </row>
    <row r="172" spans="1:4" x14ac:dyDescent="0.35">
      <c r="A172" s="7" t="s">
        <v>87</v>
      </c>
      <c r="B172" s="1" t="s">
        <v>213</v>
      </c>
      <c r="C172" s="1" t="s">
        <v>214</v>
      </c>
      <c r="D172" s="4">
        <v>7</v>
      </c>
    </row>
    <row r="173" spans="1:4" x14ac:dyDescent="0.35">
      <c r="A173" s="7" t="s">
        <v>87</v>
      </c>
      <c r="B173" s="1" t="s">
        <v>213</v>
      </c>
      <c r="C173" s="1" t="s">
        <v>215</v>
      </c>
      <c r="D173" s="4">
        <v>16</v>
      </c>
    </row>
    <row r="174" spans="1:4" x14ac:dyDescent="0.35">
      <c r="A174" s="7" t="s">
        <v>87</v>
      </c>
      <c r="B174" s="1" t="s">
        <v>213</v>
      </c>
      <c r="C174" s="1" t="s">
        <v>216</v>
      </c>
      <c r="D174" s="4">
        <v>23</v>
      </c>
    </row>
    <row r="175" spans="1:4" x14ac:dyDescent="0.35">
      <c r="A175" s="7" t="s">
        <v>87</v>
      </c>
      <c r="B175" s="1" t="s">
        <v>217</v>
      </c>
      <c r="C175" s="1" t="s">
        <v>214</v>
      </c>
      <c r="D175" s="4">
        <v>242</v>
      </c>
    </row>
    <row r="176" spans="1:4" x14ac:dyDescent="0.35">
      <c r="A176" s="7" t="s">
        <v>87</v>
      </c>
      <c r="B176" s="1" t="s">
        <v>217</v>
      </c>
      <c r="C176" s="1" t="s">
        <v>215</v>
      </c>
      <c r="D176" s="4">
        <v>84</v>
      </c>
    </row>
    <row r="177" spans="1:4" x14ac:dyDescent="0.35">
      <c r="A177" s="7" t="s">
        <v>87</v>
      </c>
      <c r="B177" s="1" t="s">
        <v>217</v>
      </c>
      <c r="C177" s="1" t="s">
        <v>216</v>
      </c>
      <c r="D177" s="4">
        <v>326</v>
      </c>
    </row>
    <row r="178" spans="1:4" x14ac:dyDescent="0.35">
      <c r="A178" s="7" t="s">
        <v>87</v>
      </c>
      <c r="B178" s="1" t="s">
        <v>218</v>
      </c>
      <c r="C178" s="1" t="s">
        <v>214</v>
      </c>
      <c r="D178" s="4">
        <v>86</v>
      </c>
    </row>
    <row r="179" spans="1:4" x14ac:dyDescent="0.35">
      <c r="A179" s="7" t="s">
        <v>87</v>
      </c>
      <c r="B179" s="1" t="s">
        <v>218</v>
      </c>
      <c r="C179" s="1" t="s">
        <v>215</v>
      </c>
      <c r="D179" s="4">
        <v>49</v>
      </c>
    </row>
    <row r="180" spans="1:4" x14ac:dyDescent="0.35">
      <c r="A180" s="7" t="s">
        <v>87</v>
      </c>
      <c r="B180" s="1" t="s">
        <v>218</v>
      </c>
      <c r="C180" s="1" t="s">
        <v>216</v>
      </c>
      <c r="D180" s="4">
        <v>135</v>
      </c>
    </row>
    <row r="181" spans="1:4" x14ac:dyDescent="0.35">
      <c r="A181" s="7" t="s">
        <v>87</v>
      </c>
      <c r="B181" s="1" t="s">
        <v>219</v>
      </c>
      <c r="C181" s="1" t="s">
        <v>214</v>
      </c>
      <c r="D181" s="4">
        <v>33</v>
      </c>
    </row>
    <row r="182" spans="1:4" x14ac:dyDescent="0.35">
      <c r="A182" s="7" t="s">
        <v>87</v>
      </c>
      <c r="B182" s="1" t="s">
        <v>219</v>
      </c>
      <c r="C182" s="1" t="s">
        <v>215</v>
      </c>
      <c r="D182" s="4">
        <v>36</v>
      </c>
    </row>
    <row r="183" spans="1:4" x14ac:dyDescent="0.35">
      <c r="A183" s="7" t="s">
        <v>87</v>
      </c>
      <c r="B183" s="1" t="s">
        <v>219</v>
      </c>
      <c r="C183" s="1" t="s">
        <v>216</v>
      </c>
      <c r="D183" s="4">
        <v>69</v>
      </c>
    </row>
    <row r="184" spans="1:4" x14ac:dyDescent="0.35">
      <c r="A184" s="7" t="s">
        <v>88</v>
      </c>
      <c r="B184" s="1" t="s">
        <v>213</v>
      </c>
      <c r="C184" s="1" t="s">
        <v>214</v>
      </c>
      <c r="D184" s="4">
        <v>10</v>
      </c>
    </row>
    <row r="185" spans="1:4" x14ac:dyDescent="0.35">
      <c r="A185" s="7" t="s">
        <v>88</v>
      </c>
      <c r="B185" s="1" t="s">
        <v>213</v>
      </c>
      <c r="C185" s="1" t="s">
        <v>215</v>
      </c>
      <c r="D185" s="4">
        <v>25</v>
      </c>
    </row>
    <row r="186" spans="1:4" x14ac:dyDescent="0.35">
      <c r="A186" s="7" t="s">
        <v>88</v>
      </c>
      <c r="B186" s="1" t="s">
        <v>213</v>
      </c>
      <c r="C186" s="1" t="s">
        <v>216</v>
      </c>
      <c r="D186" s="4">
        <v>35</v>
      </c>
    </row>
    <row r="187" spans="1:4" x14ac:dyDescent="0.35">
      <c r="A187" s="7" t="s">
        <v>88</v>
      </c>
      <c r="B187" s="1" t="s">
        <v>217</v>
      </c>
      <c r="C187" s="1" t="s">
        <v>214</v>
      </c>
      <c r="D187" s="4">
        <v>224</v>
      </c>
    </row>
    <row r="188" spans="1:4" x14ac:dyDescent="0.35">
      <c r="A188" s="7" t="s">
        <v>88</v>
      </c>
      <c r="B188" s="1" t="s">
        <v>217</v>
      </c>
      <c r="C188" s="1" t="s">
        <v>215</v>
      </c>
      <c r="D188" s="4">
        <v>75</v>
      </c>
    </row>
    <row r="189" spans="1:4" x14ac:dyDescent="0.35">
      <c r="A189" s="7" t="s">
        <v>88</v>
      </c>
      <c r="B189" s="1" t="s">
        <v>217</v>
      </c>
      <c r="C189" s="1" t="s">
        <v>216</v>
      </c>
      <c r="D189" s="4">
        <v>299</v>
      </c>
    </row>
    <row r="190" spans="1:4" x14ac:dyDescent="0.35">
      <c r="A190" s="7" t="s">
        <v>88</v>
      </c>
      <c r="B190" s="1" t="s">
        <v>218</v>
      </c>
      <c r="C190" s="1" t="s">
        <v>214</v>
      </c>
      <c r="D190" s="4">
        <v>93</v>
      </c>
    </row>
    <row r="191" spans="1:4" x14ac:dyDescent="0.35">
      <c r="A191" s="7" t="s">
        <v>88</v>
      </c>
      <c r="B191" s="1" t="s">
        <v>218</v>
      </c>
      <c r="C191" s="1" t="s">
        <v>215</v>
      </c>
      <c r="D191" s="4">
        <v>67</v>
      </c>
    </row>
    <row r="192" spans="1:4" x14ac:dyDescent="0.35">
      <c r="A192" s="7" t="s">
        <v>88</v>
      </c>
      <c r="B192" s="1" t="s">
        <v>218</v>
      </c>
      <c r="C192" s="1" t="s">
        <v>216</v>
      </c>
      <c r="D192" s="4">
        <v>160</v>
      </c>
    </row>
    <row r="193" spans="1:4" x14ac:dyDescent="0.35">
      <c r="A193" s="7" t="s">
        <v>88</v>
      </c>
      <c r="B193" s="1" t="s">
        <v>219</v>
      </c>
      <c r="C193" s="1" t="s">
        <v>214</v>
      </c>
      <c r="D193" s="4">
        <v>42</v>
      </c>
    </row>
    <row r="194" spans="1:4" x14ac:dyDescent="0.35">
      <c r="A194" s="7" t="s">
        <v>88</v>
      </c>
      <c r="B194" s="1" t="s">
        <v>219</v>
      </c>
      <c r="C194" s="1" t="s">
        <v>215</v>
      </c>
      <c r="D194" s="4">
        <v>42</v>
      </c>
    </row>
    <row r="195" spans="1:4" x14ac:dyDescent="0.35">
      <c r="A195" s="7" t="s">
        <v>88</v>
      </c>
      <c r="B195" s="1" t="s">
        <v>219</v>
      </c>
      <c r="C195" s="1" t="s">
        <v>216</v>
      </c>
      <c r="D195" s="4">
        <v>84</v>
      </c>
    </row>
    <row r="196" spans="1:4" x14ac:dyDescent="0.35">
      <c r="A196" s="7" t="s">
        <v>89</v>
      </c>
      <c r="B196" s="1" t="s">
        <v>213</v>
      </c>
      <c r="C196" s="1" t="s">
        <v>214</v>
      </c>
      <c r="D196" s="4">
        <v>8</v>
      </c>
    </row>
    <row r="197" spans="1:4" x14ac:dyDescent="0.35">
      <c r="A197" s="7" t="s">
        <v>89</v>
      </c>
      <c r="B197" s="1" t="s">
        <v>213</v>
      </c>
      <c r="C197" s="1" t="s">
        <v>215</v>
      </c>
      <c r="D197" s="4">
        <v>21</v>
      </c>
    </row>
    <row r="198" spans="1:4" x14ac:dyDescent="0.35">
      <c r="A198" s="7" t="s">
        <v>89</v>
      </c>
      <c r="B198" s="1" t="s">
        <v>213</v>
      </c>
      <c r="C198" s="1" t="s">
        <v>216</v>
      </c>
      <c r="D198" s="4">
        <v>29</v>
      </c>
    </row>
    <row r="199" spans="1:4" x14ac:dyDescent="0.35">
      <c r="A199" s="7" t="s">
        <v>89</v>
      </c>
      <c r="B199" s="1" t="s">
        <v>217</v>
      </c>
      <c r="C199" s="1" t="s">
        <v>214</v>
      </c>
      <c r="D199" s="4">
        <v>196</v>
      </c>
    </row>
    <row r="200" spans="1:4" x14ac:dyDescent="0.35">
      <c r="A200" s="7" t="s">
        <v>89</v>
      </c>
      <c r="B200" s="1" t="s">
        <v>217</v>
      </c>
      <c r="C200" s="1" t="s">
        <v>215</v>
      </c>
      <c r="D200" s="4">
        <v>70</v>
      </c>
    </row>
    <row r="201" spans="1:4" x14ac:dyDescent="0.35">
      <c r="A201" s="7" t="s">
        <v>89</v>
      </c>
      <c r="B201" s="1" t="s">
        <v>217</v>
      </c>
      <c r="C201" s="1" t="s">
        <v>216</v>
      </c>
      <c r="D201" s="4">
        <v>266</v>
      </c>
    </row>
    <row r="202" spans="1:4" x14ac:dyDescent="0.35">
      <c r="A202" s="7" t="s">
        <v>89</v>
      </c>
      <c r="B202" s="1" t="s">
        <v>218</v>
      </c>
      <c r="C202" s="1" t="s">
        <v>214</v>
      </c>
      <c r="D202" s="4">
        <v>105</v>
      </c>
    </row>
    <row r="203" spans="1:4" x14ac:dyDescent="0.35">
      <c r="A203" s="7" t="s">
        <v>89</v>
      </c>
      <c r="B203" s="1" t="s">
        <v>218</v>
      </c>
      <c r="C203" s="1" t="s">
        <v>215</v>
      </c>
      <c r="D203" s="4">
        <v>51</v>
      </c>
    </row>
    <row r="204" spans="1:4" x14ac:dyDescent="0.35">
      <c r="A204" s="7" t="s">
        <v>89</v>
      </c>
      <c r="B204" s="1" t="s">
        <v>218</v>
      </c>
      <c r="C204" s="1" t="s">
        <v>216</v>
      </c>
      <c r="D204" s="4">
        <v>156</v>
      </c>
    </row>
    <row r="205" spans="1:4" x14ac:dyDescent="0.35">
      <c r="A205" s="7" t="s">
        <v>89</v>
      </c>
      <c r="B205" s="1" t="s">
        <v>219</v>
      </c>
      <c r="C205" s="1" t="s">
        <v>214</v>
      </c>
      <c r="D205" s="4">
        <v>31</v>
      </c>
    </row>
    <row r="206" spans="1:4" x14ac:dyDescent="0.35">
      <c r="A206" s="7" t="s">
        <v>89</v>
      </c>
      <c r="B206" s="1" t="s">
        <v>219</v>
      </c>
      <c r="C206" s="1" t="s">
        <v>215</v>
      </c>
      <c r="D206" s="4">
        <v>33</v>
      </c>
    </row>
    <row r="207" spans="1:4" x14ac:dyDescent="0.35">
      <c r="A207" s="7" t="s">
        <v>89</v>
      </c>
      <c r="B207" s="1" t="s">
        <v>219</v>
      </c>
      <c r="C207" s="1" t="s">
        <v>216</v>
      </c>
      <c r="D207" s="4">
        <v>64</v>
      </c>
    </row>
    <row r="208" spans="1:4" x14ac:dyDescent="0.35">
      <c r="A208" s="7" t="s">
        <v>90</v>
      </c>
      <c r="B208" s="1" t="s">
        <v>213</v>
      </c>
      <c r="C208" s="1" t="s">
        <v>214</v>
      </c>
      <c r="D208" s="4">
        <v>6</v>
      </c>
    </row>
    <row r="209" spans="1:4" x14ac:dyDescent="0.35">
      <c r="A209" s="7" t="s">
        <v>90</v>
      </c>
      <c r="B209" s="1" t="s">
        <v>213</v>
      </c>
      <c r="C209" s="1" t="s">
        <v>215</v>
      </c>
      <c r="D209" s="4">
        <v>14</v>
      </c>
    </row>
    <row r="210" spans="1:4" x14ac:dyDescent="0.35">
      <c r="A210" s="7" t="s">
        <v>90</v>
      </c>
      <c r="B210" s="1" t="s">
        <v>213</v>
      </c>
      <c r="C210" s="1" t="s">
        <v>216</v>
      </c>
      <c r="D210" s="4">
        <v>20</v>
      </c>
    </row>
    <row r="211" spans="1:4" x14ac:dyDescent="0.35">
      <c r="A211" s="7" t="s">
        <v>90</v>
      </c>
      <c r="B211" s="1" t="s">
        <v>217</v>
      </c>
      <c r="C211" s="1" t="s">
        <v>214</v>
      </c>
      <c r="D211" s="4">
        <v>173</v>
      </c>
    </row>
    <row r="212" spans="1:4" x14ac:dyDescent="0.35">
      <c r="A212" s="7" t="s">
        <v>90</v>
      </c>
      <c r="B212" s="1" t="s">
        <v>217</v>
      </c>
      <c r="C212" s="1" t="s">
        <v>215</v>
      </c>
      <c r="D212" s="4">
        <v>60</v>
      </c>
    </row>
    <row r="213" spans="1:4" x14ac:dyDescent="0.35">
      <c r="A213" s="7" t="s">
        <v>90</v>
      </c>
      <c r="B213" s="1" t="s">
        <v>217</v>
      </c>
      <c r="C213" s="1" t="s">
        <v>216</v>
      </c>
      <c r="D213" s="4">
        <v>233</v>
      </c>
    </row>
    <row r="214" spans="1:4" x14ac:dyDescent="0.35">
      <c r="A214" s="7" t="s">
        <v>90</v>
      </c>
      <c r="B214" s="1" t="s">
        <v>218</v>
      </c>
      <c r="C214" s="1" t="s">
        <v>214</v>
      </c>
      <c r="D214" s="4">
        <v>81</v>
      </c>
    </row>
    <row r="215" spans="1:4" x14ac:dyDescent="0.35">
      <c r="A215" s="7" t="s">
        <v>90</v>
      </c>
      <c r="B215" s="1" t="s">
        <v>218</v>
      </c>
      <c r="C215" s="1" t="s">
        <v>215</v>
      </c>
      <c r="D215" s="4">
        <v>49</v>
      </c>
    </row>
    <row r="216" spans="1:4" x14ac:dyDescent="0.35">
      <c r="A216" s="7" t="s">
        <v>90</v>
      </c>
      <c r="B216" s="1" t="s">
        <v>218</v>
      </c>
      <c r="C216" s="1" t="s">
        <v>216</v>
      </c>
      <c r="D216" s="4">
        <v>130</v>
      </c>
    </row>
    <row r="217" spans="1:4" x14ac:dyDescent="0.35">
      <c r="A217" s="7" t="s">
        <v>90</v>
      </c>
      <c r="B217" s="1" t="s">
        <v>219</v>
      </c>
      <c r="C217" s="1" t="s">
        <v>214</v>
      </c>
      <c r="D217" s="4">
        <v>33</v>
      </c>
    </row>
    <row r="218" spans="1:4" x14ac:dyDescent="0.35">
      <c r="A218" s="7" t="s">
        <v>90</v>
      </c>
      <c r="B218" s="1" t="s">
        <v>219</v>
      </c>
      <c r="C218" s="1" t="s">
        <v>215</v>
      </c>
      <c r="D218" s="4">
        <v>38</v>
      </c>
    </row>
    <row r="219" spans="1:4" x14ac:dyDescent="0.35">
      <c r="A219" s="7" t="s">
        <v>90</v>
      </c>
      <c r="B219" s="1" t="s">
        <v>219</v>
      </c>
      <c r="C219" s="1" t="s">
        <v>216</v>
      </c>
      <c r="D219" s="4">
        <v>71</v>
      </c>
    </row>
    <row r="220" spans="1:4" x14ac:dyDescent="0.35">
      <c r="A220" s="7" t="s">
        <v>91</v>
      </c>
      <c r="B220" s="1" t="s">
        <v>213</v>
      </c>
      <c r="C220" s="1" t="s">
        <v>214</v>
      </c>
      <c r="D220" s="4">
        <v>9</v>
      </c>
    </row>
    <row r="221" spans="1:4" x14ac:dyDescent="0.35">
      <c r="A221" s="7" t="s">
        <v>91</v>
      </c>
      <c r="B221" s="1" t="s">
        <v>213</v>
      </c>
      <c r="C221" s="1" t="s">
        <v>215</v>
      </c>
      <c r="D221" s="4">
        <v>18</v>
      </c>
    </row>
    <row r="222" spans="1:4" x14ac:dyDescent="0.35">
      <c r="A222" s="7" t="s">
        <v>91</v>
      </c>
      <c r="B222" s="1" t="s">
        <v>213</v>
      </c>
      <c r="C222" s="1" t="s">
        <v>216</v>
      </c>
      <c r="D222" s="4">
        <v>27</v>
      </c>
    </row>
    <row r="223" spans="1:4" x14ac:dyDescent="0.35">
      <c r="A223" s="7" t="s">
        <v>91</v>
      </c>
      <c r="B223" s="1" t="s">
        <v>217</v>
      </c>
      <c r="C223" s="1" t="s">
        <v>214</v>
      </c>
      <c r="D223" s="4">
        <v>227</v>
      </c>
    </row>
    <row r="224" spans="1:4" x14ac:dyDescent="0.35">
      <c r="A224" s="7" t="s">
        <v>91</v>
      </c>
      <c r="B224" s="1" t="s">
        <v>217</v>
      </c>
      <c r="C224" s="1" t="s">
        <v>215</v>
      </c>
      <c r="D224" s="4">
        <v>58</v>
      </c>
    </row>
    <row r="225" spans="1:4" x14ac:dyDescent="0.35">
      <c r="A225" s="7" t="s">
        <v>91</v>
      </c>
      <c r="B225" s="1" t="s">
        <v>217</v>
      </c>
      <c r="C225" s="1" t="s">
        <v>216</v>
      </c>
      <c r="D225" s="4">
        <v>285</v>
      </c>
    </row>
    <row r="226" spans="1:4" x14ac:dyDescent="0.35">
      <c r="A226" s="7" t="s">
        <v>91</v>
      </c>
      <c r="B226" s="1" t="s">
        <v>218</v>
      </c>
      <c r="C226" s="1" t="s">
        <v>214</v>
      </c>
      <c r="D226" s="4">
        <v>91</v>
      </c>
    </row>
    <row r="227" spans="1:4" x14ac:dyDescent="0.35">
      <c r="A227" s="7" t="s">
        <v>91</v>
      </c>
      <c r="B227" s="1" t="s">
        <v>218</v>
      </c>
      <c r="C227" s="1" t="s">
        <v>215</v>
      </c>
      <c r="D227" s="4">
        <v>51</v>
      </c>
    </row>
    <row r="228" spans="1:4" x14ac:dyDescent="0.35">
      <c r="A228" s="7" t="s">
        <v>91</v>
      </c>
      <c r="B228" s="1" t="s">
        <v>218</v>
      </c>
      <c r="C228" s="1" t="s">
        <v>216</v>
      </c>
      <c r="D228" s="4">
        <v>142</v>
      </c>
    </row>
    <row r="229" spans="1:4" x14ac:dyDescent="0.35">
      <c r="A229" s="7" t="s">
        <v>91</v>
      </c>
      <c r="B229" s="1" t="s">
        <v>219</v>
      </c>
      <c r="C229" s="1" t="s">
        <v>214</v>
      </c>
      <c r="D229" s="4">
        <v>44</v>
      </c>
    </row>
    <row r="230" spans="1:4" x14ac:dyDescent="0.35">
      <c r="A230" s="7" t="s">
        <v>91</v>
      </c>
      <c r="B230" s="1" t="s">
        <v>219</v>
      </c>
      <c r="C230" s="1" t="s">
        <v>215</v>
      </c>
      <c r="D230" s="4">
        <v>17</v>
      </c>
    </row>
    <row r="231" spans="1:4" x14ac:dyDescent="0.35">
      <c r="A231" s="7" t="s">
        <v>91</v>
      </c>
      <c r="B231" s="1" t="s">
        <v>219</v>
      </c>
      <c r="C231" s="1" t="s">
        <v>216</v>
      </c>
      <c r="D231" s="4">
        <v>61</v>
      </c>
    </row>
    <row r="232" spans="1:4" x14ac:dyDescent="0.35">
      <c r="A232" s="7" t="s">
        <v>92</v>
      </c>
      <c r="B232" s="1" t="s">
        <v>213</v>
      </c>
      <c r="C232" s="1" t="s">
        <v>214</v>
      </c>
      <c r="D232" s="4">
        <v>9</v>
      </c>
    </row>
    <row r="233" spans="1:4" x14ac:dyDescent="0.35">
      <c r="A233" s="7" t="s">
        <v>92</v>
      </c>
      <c r="B233" s="1" t="s">
        <v>213</v>
      </c>
      <c r="C233" s="1" t="s">
        <v>215</v>
      </c>
      <c r="D233" s="4">
        <v>14</v>
      </c>
    </row>
    <row r="234" spans="1:4" x14ac:dyDescent="0.35">
      <c r="A234" s="7" t="s">
        <v>92</v>
      </c>
      <c r="B234" s="1" t="s">
        <v>213</v>
      </c>
      <c r="C234" s="1" t="s">
        <v>216</v>
      </c>
      <c r="D234" s="4">
        <v>23</v>
      </c>
    </row>
    <row r="235" spans="1:4" x14ac:dyDescent="0.35">
      <c r="A235" s="7" t="s">
        <v>92</v>
      </c>
      <c r="B235" s="1" t="s">
        <v>217</v>
      </c>
      <c r="C235" s="1" t="s">
        <v>214</v>
      </c>
      <c r="D235" s="4">
        <v>182</v>
      </c>
    </row>
    <row r="236" spans="1:4" x14ac:dyDescent="0.35">
      <c r="A236" s="7" t="s">
        <v>92</v>
      </c>
      <c r="B236" s="1" t="s">
        <v>217</v>
      </c>
      <c r="C236" s="1" t="s">
        <v>215</v>
      </c>
      <c r="D236" s="4">
        <v>63</v>
      </c>
    </row>
    <row r="237" spans="1:4" x14ac:dyDescent="0.35">
      <c r="A237" s="7" t="s">
        <v>92</v>
      </c>
      <c r="B237" s="1" t="s">
        <v>217</v>
      </c>
      <c r="C237" s="1" t="s">
        <v>216</v>
      </c>
      <c r="D237" s="4">
        <v>245</v>
      </c>
    </row>
    <row r="238" spans="1:4" x14ac:dyDescent="0.35">
      <c r="A238" s="7" t="s">
        <v>92</v>
      </c>
      <c r="B238" s="1" t="s">
        <v>218</v>
      </c>
      <c r="C238" s="1" t="s">
        <v>214</v>
      </c>
      <c r="D238" s="4">
        <v>83</v>
      </c>
    </row>
    <row r="239" spans="1:4" x14ac:dyDescent="0.35">
      <c r="A239" s="7" t="s">
        <v>92</v>
      </c>
      <c r="B239" s="1" t="s">
        <v>218</v>
      </c>
      <c r="C239" s="1" t="s">
        <v>215</v>
      </c>
      <c r="D239" s="4">
        <v>32</v>
      </c>
    </row>
    <row r="240" spans="1:4" x14ac:dyDescent="0.35">
      <c r="A240" s="7" t="s">
        <v>92</v>
      </c>
      <c r="B240" s="1" t="s">
        <v>218</v>
      </c>
      <c r="C240" s="1" t="s">
        <v>216</v>
      </c>
      <c r="D240" s="4">
        <v>115</v>
      </c>
    </row>
    <row r="241" spans="1:4" x14ac:dyDescent="0.35">
      <c r="A241" s="7" t="s">
        <v>92</v>
      </c>
      <c r="B241" s="1" t="s">
        <v>219</v>
      </c>
      <c r="C241" s="1" t="s">
        <v>214</v>
      </c>
      <c r="D241" s="4">
        <v>44</v>
      </c>
    </row>
    <row r="242" spans="1:4" x14ac:dyDescent="0.35">
      <c r="A242" s="7" t="s">
        <v>92</v>
      </c>
      <c r="B242" s="1" t="s">
        <v>219</v>
      </c>
      <c r="C242" s="1" t="s">
        <v>215</v>
      </c>
      <c r="D242" s="4">
        <v>24</v>
      </c>
    </row>
    <row r="243" spans="1:4" x14ac:dyDescent="0.35">
      <c r="A243" s="7" t="s">
        <v>92</v>
      </c>
      <c r="B243" s="1" t="s">
        <v>219</v>
      </c>
      <c r="C243" s="1" t="s">
        <v>216</v>
      </c>
      <c r="D243" s="4">
        <v>68</v>
      </c>
    </row>
    <row r="244" spans="1:4" x14ac:dyDescent="0.35">
      <c r="A244" s="7" t="s">
        <v>93</v>
      </c>
      <c r="B244" s="1" t="s">
        <v>213</v>
      </c>
      <c r="C244" s="1" t="s">
        <v>214</v>
      </c>
      <c r="D244" s="4">
        <v>9</v>
      </c>
    </row>
    <row r="245" spans="1:4" x14ac:dyDescent="0.35">
      <c r="A245" s="7" t="s">
        <v>93</v>
      </c>
      <c r="B245" s="1" t="s">
        <v>213</v>
      </c>
      <c r="C245" s="1" t="s">
        <v>215</v>
      </c>
      <c r="D245" s="4">
        <v>10</v>
      </c>
    </row>
    <row r="246" spans="1:4" x14ac:dyDescent="0.35">
      <c r="A246" s="7" t="s">
        <v>93</v>
      </c>
      <c r="B246" s="1" t="s">
        <v>213</v>
      </c>
      <c r="C246" s="1" t="s">
        <v>216</v>
      </c>
      <c r="D246" s="4">
        <v>19</v>
      </c>
    </row>
    <row r="247" spans="1:4" x14ac:dyDescent="0.35">
      <c r="A247" s="7" t="s">
        <v>93</v>
      </c>
      <c r="B247" s="1" t="s">
        <v>217</v>
      </c>
      <c r="C247" s="1" t="s">
        <v>214</v>
      </c>
      <c r="D247" s="4">
        <v>202</v>
      </c>
    </row>
    <row r="248" spans="1:4" x14ac:dyDescent="0.35">
      <c r="A248" s="7" t="s">
        <v>93</v>
      </c>
      <c r="B248" s="1" t="s">
        <v>217</v>
      </c>
      <c r="C248" s="1" t="s">
        <v>215</v>
      </c>
      <c r="D248" s="4">
        <v>46</v>
      </c>
    </row>
    <row r="249" spans="1:4" x14ac:dyDescent="0.35">
      <c r="A249" s="7" t="s">
        <v>93</v>
      </c>
      <c r="B249" s="1" t="s">
        <v>217</v>
      </c>
      <c r="C249" s="1" t="s">
        <v>216</v>
      </c>
      <c r="D249" s="4">
        <v>248</v>
      </c>
    </row>
    <row r="250" spans="1:4" x14ac:dyDescent="0.35">
      <c r="A250" s="7" t="s">
        <v>93</v>
      </c>
      <c r="B250" s="1" t="s">
        <v>218</v>
      </c>
      <c r="C250" s="1" t="s">
        <v>214</v>
      </c>
      <c r="D250" s="4">
        <v>91</v>
      </c>
    </row>
    <row r="251" spans="1:4" x14ac:dyDescent="0.35">
      <c r="A251" s="7" t="s">
        <v>93</v>
      </c>
      <c r="B251" s="1" t="s">
        <v>218</v>
      </c>
      <c r="C251" s="1" t="s">
        <v>215</v>
      </c>
      <c r="D251" s="4">
        <v>47</v>
      </c>
    </row>
    <row r="252" spans="1:4" x14ac:dyDescent="0.35">
      <c r="A252" s="7" t="s">
        <v>93</v>
      </c>
      <c r="B252" s="1" t="s">
        <v>218</v>
      </c>
      <c r="C252" s="1" t="s">
        <v>216</v>
      </c>
      <c r="D252" s="4">
        <v>138</v>
      </c>
    </row>
    <row r="253" spans="1:4" x14ac:dyDescent="0.35">
      <c r="A253" s="7" t="s">
        <v>93</v>
      </c>
      <c r="B253" s="1" t="s">
        <v>219</v>
      </c>
      <c r="C253" s="1" t="s">
        <v>214</v>
      </c>
      <c r="D253" s="4">
        <v>43</v>
      </c>
    </row>
    <row r="254" spans="1:4" x14ac:dyDescent="0.35">
      <c r="A254" s="7" t="s">
        <v>93</v>
      </c>
      <c r="B254" s="1" t="s">
        <v>219</v>
      </c>
      <c r="C254" s="1" t="s">
        <v>215</v>
      </c>
      <c r="D254" s="4">
        <v>24</v>
      </c>
    </row>
    <row r="255" spans="1:4" x14ac:dyDescent="0.35">
      <c r="A255" s="7" t="s">
        <v>93</v>
      </c>
      <c r="B255" s="1" t="s">
        <v>219</v>
      </c>
      <c r="C255" s="1" t="s">
        <v>216</v>
      </c>
      <c r="D255" s="4">
        <v>67</v>
      </c>
    </row>
    <row r="256" spans="1:4" x14ac:dyDescent="0.35">
      <c r="A256" s="7" t="s">
        <v>94</v>
      </c>
      <c r="B256" s="1" t="s">
        <v>213</v>
      </c>
      <c r="C256" s="1" t="s">
        <v>214</v>
      </c>
      <c r="D256" s="4">
        <v>6</v>
      </c>
    </row>
    <row r="257" spans="1:4" x14ac:dyDescent="0.35">
      <c r="A257" s="7" t="s">
        <v>94</v>
      </c>
      <c r="B257" s="1" t="s">
        <v>213</v>
      </c>
      <c r="C257" s="1" t="s">
        <v>215</v>
      </c>
      <c r="D257" s="4">
        <v>27</v>
      </c>
    </row>
    <row r="258" spans="1:4" x14ac:dyDescent="0.35">
      <c r="A258" s="7" t="s">
        <v>94</v>
      </c>
      <c r="B258" s="1" t="s">
        <v>213</v>
      </c>
      <c r="C258" s="1" t="s">
        <v>216</v>
      </c>
      <c r="D258" s="4">
        <v>33</v>
      </c>
    </row>
    <row r="259" spans="1:4" x14ac:dyDescent="0.35">
      <c r="A259" s="7" t="s">
        <v>94</v>
      </c>
      <c r="B259" s="1" t="s">
        <v>217</v>
      </c>
      <c r="C259" s="1" t="s">
        <v>214</v>
      </c>
      <c r="D259" s="4">
        <v>208</v>
      </c>
    </row>
    <row r="260" spans="1:4" x14ac:dyDescent="0.35">
      <c r="A260" s="7" t="s">
        <v>94</v>
      </c>
      <c r="B260" s="1" t="s">
        <v>217</v>
      </c>
      <c r="C260" s="1" t="s">
        <v>215</v>
      </c>
      <c r="D260" s="4">
        <v>49</v>
      </c>
    </row>
    <row r="261" spans="1:4" x14ac:dyDescent="0.35">
      <c r="A261" s="7" t="s">
        <v>94</v>
      </c>
      <c r="B261" s="1" t="s">
        <v>217</v>
      </c>
      <c r="C261" s="1" t="s">
        <v>216</v>
      </c>
      <c r="D261" s="4">
        <v>257</v>
      </c>
    </row>
    <row r="262" spans="1:4" x14ac:dyDescent="0.35">
      <c r="A262" s="7" t="s">
        <v>94</v>
      </c>
      <c r="B262" s="1" t="s">
        <v>218</v>
      </c>
      <c r="C262" s="1" t="s">
        <v>214</v>
      </c>
      <c r="D262" s="4">
        <v>115</v>
      </c>
    </row>
    <row r="263" spans="1:4" x14ac:dyDescent="0.35">
      <c r="A263" s="7" t="s">
        <v>94</v>
      </c>
      <c r="B263" s="1" t="s">
        <v>218</v>
      </c>
      <c r="C263" s="1" t="s">
        <v>215</v>
      </c>
      <c r="D263" s="4">
        <v>30</v>
      </c>
    </row>
    <row r="264" spans="1:4" x14ac:dyDescent="0.35">
      <c r="A264" s="7" t="s">
        <v>94</v>
      </c>
      <c r="B264" s="1" t="s">
        <v>218</v>
      </c>
      <c r="C264" s="1" t="s">
        <v>216</v>
      </c>
      <c r="D264" s="4">
        <v>145</v>
      </c>
    </row>
    <row r="265" spans="1:4" x14ac:dyDescent="0.35">
      <c r="A265" s="7" t="s">
        <v>94</v>
      </c>
      <c r="B265" s="1" t="s">
        <v>219</v>
      </c>
      <c r="C265" s="1" t="s">
        <v>214</v>
      </c>
      <c r="D265" s="4">
        <v>48</v>
      </c>
    </row>
    <row r="266" spans="1:4" x14ac:dyDescent="0.35">
      <c r="A266" s="7" t="s">
        <v>94</v>
      </c>
      <c r="B266" s="1" t="s">
        <v>219</v>
      </c>
      <c r="C266" s="1" t="s">
        <v>215</v>
      </c>
      <c r="D266" s="4">
        <v>10</v>
      </c>
    </row>
    <row r="267" spans="1:4" x14ac:dyDescent="0.35">
      <c r="A267" s="7" t="s">
        <v>94</v>
      </c>
      <c r="B267" s="1" t="s">
        <v>219</v>
      </c>
      <c r="C267" s="1" t="s">
        <v>216</v>
      </c>
      <c r="D267" s="4">
        <v>58</v>
      </c>
    </row>
    <row r="268" spans="1:4" x14ac:dyDescent="0.35">
      <c r="A268" s="7" t="s">
        <v>95</v>
      </c>
      <c r="B268" s="1" t="s">
        <v>213</v>
      </c>
      <c r="C268" s="1" t="s">
        <v>214</v>
      </c>
      <c r="D268" s="4">
        <v>12</v>
      </c>
    </row>
    <row r="269" spans="1:4" x14ac:dyDescent="0.35">
      <c r="A269" s="7" t="s">
        <v>95</v>
      </c>
      <c r="B269" s="1" t="s">
        <v>213</v>
      </c>
      <c r="C269" s="1" t="s">
        <v>215</v>
      </c>
      <c r="D269" s="4">
        <v>10</v>
      </c>
    </row>
    <row r="270" spans="1:4" x14ac:dyDescent="0.35">
      <c r="A270" s="7" t="s">
        <v>95</v>
      </c>
      <c r="B270" s="1" t="s">
        <v>213</v>
      </c>
      <c r="C270" s="1" t="s">
        <v>216</v>
      </c>
      <c r="D270" s="4">
        <v>22</v>
      </c>
    </row>
    <row r="271" spans="1:4" x14ac:dyDescent="0.35">
      <c r="A271" s="7" t="s">
        <v>95</v>
      </c>
      <c r="B271" s="1" t="s">
        <v>217</v>
      </c>
      <c r="C271" s="1" t="s">
        <v>214</v>
      </c>
      <c r="D271" s="4">
        <v>281</v>
      </c>
    </row>
    <row r="272" spans="1:4" x14ac:dyDescent="0.35">
      <c r="A272" s="7" t="s">
        <v>95</v>
      </c>
      <c r="B272" s="1" t="s">
        <v>217</v>
      </c>
      <c r="C272" s="1" t="s">
        <v>215</v>
      </c>
      <c r="D272" s="4">
        <v>48</v>
      </c>
    </row>
    <row r="273" spans="1:4" x14ac:dyDescent="0.35">
      <c r="A273" s="7" t="s">
        <v>95</v>
      </c>
      <c r="B273" s="1" t="s">
        <v>217</v>
      </c>
      <c r="C273" s="1" t="s">
        <v>216</v>
      </c>
      <c r="D273" s="4">
        <v>329</v>
      </c>
    </row>
    <row r="274" spans="1:4" x14ac:dyDescent="0.35">
      <c r="A274" s="7" t="s">
        <v>95</v>
      </c>
      <c r="B274" s="1" t="s">
        <v>218</v>
      </c>
      <c r="C274" s="1" t="s">
        <v>214</v>
      </c>
      <c r="D274" s="4">
        <v>107</v>
      </c>
    </row>
    <row r="275" spans="1:4" x14ac:dyDescent="0.35">
      <c r="A275" s="7" t="s">
        <v>95</v>
      </c>
      <c r="B275" s="1" t="s">
        <v>218</v>
      </c>
      <c r="C275" s="1" t="s">
        <v>215</v>
      </c>
      <c r="D275" s="4">
        <v>45</v>
      </c>
    </row>
    <row r="276" spans="1:4" x14ac:dyDescent="0.35">
      <c r="A276" s="7" t="s">
        <v>95</v>
      </c>
      <c r="B276" s="1" t="s">
        <v>218</v>
      </c>
      <c r="C276" s="1" t="s">
        <v>216</v>
      </c>
      <c r="D276" s="4">
        <v>152</v>
      </c>
    </row>
    <row r="277" spans="1:4" x14ac:dyDescent="0.35">
      <c r="A277" s="7" t="s">
        <v>95</v>
      </c>
      <c r="B277" s="1" t="s">
        <v>219</v>
      </c>
      <c r="C277" s="1" t="s">
        <v>214</v>
      </c>
      <c r="D277" s="4">
        <v>45</v>
      </c>
    </row>
    <row r="278" spans="1:4" x14ac:dyDescent="0.35">
      <c r="A278" s="7" t="s">
        <v>95</v>
      </c>
      <c r="B278" s="1" t="s">
        <v>219</v>
      </c>
      <c r="C278" s="1" t="s">
        <v>215</v>
      </c>
      <c r="D278" s="4">
        <v>37</v>
      </c>
    </row>
    <row r="279" spans="1:4" x14ac:dyDescent="0.35">
      <c r="A279" s="7" t="s">
        <v>95</v>
      </c>
      <c r="B279" s="1" t="s">
        <v>219</v>
      </c>
      <c r="C279" s="1" t="s">
        <v>216</v>
      </c>
      <c r="D279" s="4">
        <v>82</v>
      </c>
    </row>
    <row r="280" spans="1:4" x14ac:dyDescent="0.35">
      <c r="A280" s="7" t="s">
        <v>96</v>
      </c>
      <c r="B280" s="1" t="s">
        <v>213</v>
      </c>
      <c r="C280" s="1" t="s">
        <v>214</v>
      </c>
      <c r="D280" s="4">
        <v>16</v>
      </c>
    </row>
    <row r="281" spans="1:4" x14ac:dyDescent="0.35">
      <c r="A281" s="7" t="s">
        <v>96</v>
      </c>
      <c r="B281" s="1" t="s">
        <v>213</v>
      </c>
      <c r="C281" s="1" t="s">
        <v>215</v>
      </c>
      <c r="D281" s="4">
        <v>17</v>
      </c>
    </row>
    <row r="282" spans="1:4" x14ac:dyDescent="0.35">
      <c r="A282" s="7" t="s">
        <v>96</v>
      </c>
      <c r="B282" s="1" t="s">
        <v>213</v>
      </c>
      <c r="C282" s="1" t="s">
        <v>216</v>
      </c>
      <c r="D282" s="4">
        <v>33</v>
      </c>
    </row>
    <row r="283" spans="1:4" x14ac:dyDescent="0.35">
      <c r="A283" s="7" t="s">
        <v>96</v>
      </c>
      <c r="B283" s="1" t="s">
        <v>217</v>
      </c>
      <c r="C283" s="1" t="s">
        <v>214</v>
      </c>
      <c r="D283" s="4">
        <v>329</v>
      </c>
    </row>
    <row r="284" spans="1:4" x14ac:dyDescent="0.35">
      <c r="A284" s="7" t="s">
        <v>96</v>
      </c>
      <c r="B284" s="1" t="s">
        <v>217</v>
      </c>
      <c r="C284" s="1" t="s">
        <v>215</v>
      </c>
      <c r="D284" s="4">
        <v>46</v>
      </c>
    </row>
    <row r="285" spans="1:4" x14ac:dyDescent="0.35">
      <c r="A285" s="7" t="s">
        <v>96</v>
      </c>
      <c r="B285" s="1" t="s">
        <v>217</v>
      </c>
      <c r="C285" s="1" t="s">
        <v>216</v>
      </c>
      <c r="D285" s="4">
        <v>375</v>
      </c>
    </row>
    <row r="286" spans="1:4" x14ac:dyDescent="0.35">
      <c r="A286" s="7" t="s">
        <v>96</v>
      </c>
      <c r="B286" s="1" t="s">
        <v>218</v>
      </c>
      <c r="C286" s="1" t="s">
        <v>214</v>
      </c>
      <c r="D286" s="4">
        <v>128</v>
      </c>
    </row>
    <row r="287" spans="1:4" x14ac:dyDescent="0.35">
      <c r="A287" s="7" t="s">
        <v>96</v>
      </c>
      <c r="B287" s="1" t="s">
        <v>218</v>
      </c>
      <c r="C287" s="1" t="s">
        <v>215</v>
      </c>
      <c r="D287" s="4">
        <v>39</v>
      </c>
    </row>
    <row r="288" spans="1:4" x14ac:dyDescent="0.35">
      <c r="A288" s="7" t="s">
        <v>96</v>
      </c>
      <c r="B288" s="1" t="s">
        <v>218</v>
      </c>
      <c r="C288" s="1" t="s">
        <v>216</v>
      </c>
      <c r="D288" s="4">
        <v>167</v>
      </c>
    </row>
    <row r="289" spans="1:4" x14ac:dyDescent="0.35">
      <c r="A289" s="7" t="s">
        <v>96</v>
      </c>
      <c r="B289" s="1" t="s">
        <v>219</v>
      </c>
      <c r="C289" s="1" t="s">
        <v>214</v>
      </c>
      <c r="D289" s="4">
        <v>57</v>
      </c>
    </row>
    <row r="290" spans="1:4" x14ac:dyDescent="0.35">
      <c r="A290" s="7" t="s">
        <v>96</v>
      </c>
      <c r="B290" s="1" t="s">
        <v>219</v>
      </c>
      <c r="C290" s="1" t="s">
        <v>215</v>
      </c>
      <c r="D290" s="4">
        <v>25</v>
      </c>
    </row>
    <row r="291" spans="1:4" x14ac:dyDescent="0.35">
      <c r="A291" s="7" t="s">
        <v>96</v>
      </c>
      <c r="B291" s="1" t="s">
        <v>219</v>
      </c>
      <c r="C291" s="1" t="s">
        <v>216</v>
      </c>
      <c r="D291" s="4">
        <v>82</v>
      </c>
    </row>
    <row r="292" spans="1:4" x14ac:dyDescent="0.35">
      <c r="A292" s="7"/>
    </row>
    <row r="293" spans="1:4" x14ac:dyDescent="0.35">
      <c r="A293" s="7"/>
    </row>
    <row r="294" spans="1:4" x14ac:dyDescent="0.35">
      <c r="A294" s="7"/>
    </row>
    <row r="295" spans="1:4" x14ac:dyDescent="0.35">
      <c r="A295" s="7"/>
    </row>
    <row r="296" spans="1:4" x14ac:dyDescent="0.35">
      <c r="A296" s="7"/>
    </row>
    <row r="297" spans="1:4" x14ac:dyDescent="0.35">
      <c r="A297" s="7"/>
    </row>
    <row r="298" spans="1:4" x14ac:dyDescent="0.35">
      <c r="A298" s="7"/>
    </row>
    <row r="299" spans="1:4" x14ac:dyDescent="0.35">
      <c r="A299" s="7"/>
    </row>
    <row r="300" spans="1:4" x14ac:dyDescent="0.35">
      <c r="A300" s="7"/>
    </row>
    <row r="301" spans="1:4" x14ac:dyDescent="0.35">
      <c r="A301" s="7"/>
    </row>
    <row r="302" spans="1:4" x14ac:dyDescent="0.35">
      <c r="A302" s="7"/>
    </row>
    <row r="303" spans="1:4" x14ac:dyDescent="0.35">
      <c r="A303" s="7"/>
    </row>
    <row r="304" spans="1:4"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defaultColWidth="11.07421875" defaultRowHeight="15.5" x14ac:dyDescent="0.35"/>
  <cols>
    <col min="1" max="1" width="9.3046875" customWidth="1"/>
    <col min="2" max="2" width="16.69140625" customWidth="1"/>
    <col min="3" max="3" width="15.23046875" customWidth="1"/>
    <col min="4" max="4" width="20.84375" customWidth="1"/>
    <col min="5" max="5" width="16.69140625" customWidth="1"/>
  </cols>
  <sheetData>
    <row r="1" spans="1:5" ht="20" x14ac:dyDescent="0.4">
      <c r="A1" s="25" t="s">
        <v>20</v>
      </c>
    </row>
    <row r="2" spans="1:5" x14ac:dyDescent="0.35">
      <c r="A2" s="7" t="s">
        <v>8</v>
      </c>
    </row>
    <row r="3" spans="1:5" ht="31" x14ac:dyDescent="0.35">
      <c r="A3" s="8" t="s">
        <v>71</v>
      </c>
      <c r="B3" s="6" t="s">
        <v>220</v>
      </c>
      <c r="C3" s="5" t="s">
        <v>72</v>
      </c>
      <c r="D3" s="5" t="s">
        <v>221</v>
      </c>
      <c r="E3" s="5" t="s">
        <v>222</v>
      </c>
    </row>
    <row r="4" spans="1:5" x14ac:dyDescent="0.35">
      <c r="A4" s="7" t="s">
        <v>73</v>
      </c>
      <c r="B4" s="1" t="s">
        <v>223</v>
      </c>
      <c r="C4" s="4">
        <v>79</v>
      </c>
      <c r="D4" s="4">
        <v>273</v>
      </c>
      <c r="E4" s="4" t="s">
        <v>224</v>
      </c>
    </row>
    <row r="5" spans="1:5" x14ac:dyDescent="0.35">
      <c r="A5" s="7" t="s">
        <v>73</v>
      </c>
      <c r="B5" s="1" t="s">
        <v>225</v>
      </c>
      <c r="C5" s="4">
        <v>45</v>
      </c>
      <c r="D5" s="4">
        <v>273</v>
      </c>
      <c r="E5" s="4" t="s">
        <v>226</v>
      </c>
    </row>
    <row r="6" spans="1:5" x14ac:dyDescent="0.35">
      <c r="A6" s="7" t="s">
        <v>73</v>
      </c>
      <c r="B6" s="1" t="s">
        <v>227</v>
      </c>
      <c r="C6" s="4">
        <v>37</v>
      </c>
      <c r="D6" s="4">
        <v>273</v>
      </c>
      <c r="E6" s="4" t="s">
        <v>228</v>
      </c>
    </row>
    <row r="7" spans="1:5" x14ac:dyDescent="0.35">
      <c r="A7" s="7" t="s">
        <v>73</v>
      </c>
      <c r="B7" s="1" t="s">
        <v>229</v>
      </c>
      <c r="C7" s="4">
        <v>112</v>
      </c>
      <c r="D7" s="4">
        <v>273</v>
      </c>
      <c r="E7" s="4" t="s">
        <v>230</v>
      </c>
    </row>
    <row r="8" spans="1:5" x14ac:dyDescent="0.35">
      <c r="A8" s="7" t="s">
        <v>74</v>
      </c>
      <c r="B8" s="1" t="s">
        <v>223</v>
      </c>
      <c r="C8" s="4">
        <v>103</v>
      </c>
      <c r="D8" s="4">
        <v>300</v>
      </c>
      <c r="E8" s="4" t="s">
        <v>231</v>
      </c>
    </row>
    <row r="9" spans="1:5" x14ac:dyDescent="0.35">
      <c r="A9" s="7" t="s">
        <v>74</v>
      </c>
      <c r="B9" s="1" t="s">
        <v>225</v>
      </c>
      <c r="C9" s="4">
        <v>70</v>
      </c>
      <c r="D9" s="4">
        <v>300</v>
      </c>
      <c r="E9" s="4" t="s">
        <v>232</v>
      </c>
    </row>
    <row r="10" spans="1:5" x14ac:dyDescent="0.35">
      <c r="A10" s="7" t="s">
        <v>74</v>
      </c>
      <c r="B10" s="1" t="s">
        <v>227</v>
      </c>
      <c r="C10" s="4">
        <v>38</v>
      </c>
      <c r="D10" s="4">
        <v>300</v>
      </c>
      <c r="E10" s="4" t="s">
        <v>233</v>
      </c>
    </row>
    <row r="11" spans="1:5" x14ac:dyDescent="0.35">
      <c r="A11" s="7" t="s">
        <v>74</v>
      </c>
      <c r="B11" s="1" t="s">
        <v>229</v>
      </c>
      <c r="C11" s="4">
        <v>89</v>
      </c>
      <c r="D11" s="4">
        <v>300</v>
      </c>
      <c r="E11" s="4" t="s">
        <v>234</v>
      </c>
    </row>
    <row r="12" spans="1:5" x14ac:dyDescent="0.35">
      <c r="A12" s="7" t="s">
        <v>75</v>
      </c>
      <c r="B12" s="1" t="s">
        <v>223</v>
      </c>
      <c r="C12" s="4">
        <v>102</v>
      </c>
      <c r="D12" s="4">
        <v>295</v>
      </c>
      <c r="E12" s="4" t="s">
        <v>235</v>
      </c>
    </row>
    <row r="13" spans="1:5" x14ac:dyDescent="0.35">
      <c r="A13" s="7" t="s">
        <v>75</v>
      </c>
      <c r="B13" s="1" t="s">
        <v>225</v>
      </c>
      <c r="C13" s="4">
        <v>69</v>
      </c>
      <c r="D13" s="4">
        <v>295</v>
      </c>
      <c r="E13" s="4" t="s">
        <v>236</v>
      </c>
    </row>
    <row r="14" spans="1:5" x14ac:dyDescent="0.35">
      <c r="A14" s="7" t="s">
        <v>75</v>
      </c>
      <c r="B14" s="1" t="s">
        <v>227</v>
      </c>
      <c r="C14" s="4">
        <v>22</v>
      </c>
      <c r="D14" s="4">
        <v>295</v>
      </c>
      <c r="E14" s="4" t="s">
        <v>113</v>
      </c>
    </row>
    <row r="15" spans="1:5" x14ac:dyDescent="0.35">
      <c r="A15" s="7" t="s">
        <v>75</v>
      </c>
      <c r="B15" s="1" t="s">
        <v>229</v>
      </c>
      <c r="C15" s="4">
        <v>102</v>
      </c>
      <c r="D15" s="4">
        <v>295</v>
      </c>
      <c r="E15" s="4" t="s">
        <v>235</v>
      </c>
    </row>
    <row r="16" spans="1:5" x14ac:dyDescent="0.35">
      <c r="A16" s="7" t="s">
        <v>76</v>
      </c>
      <c r="B16" s="1" t="s">
        <v>223</v>
      </c>
      <c r="C16" s="4">
        <v>81</v>
      </c>
      <c r="D16" s="4">
        <v>332</v>
      </c>
      <c r="E16" s="4" t="s">
        <v>237</v>
      </c>
    </row>
    <row r="17" spans="1:5" x14ac:dyDescent="0.35">
      <c r="A17" s="7" t="s">
        <v>76</v>
      </c>
      <c r="B17" s="1" t="s">
        <v>225</v>
      </c>
      <c r="C17" s="4">
        <v>109</v>
      </c>
      <c r="D17" s="4">
        <v>332</v>
      </c>
      <c r="E17" s="4" t="s">
        <v>238</v>
      </c>
    </row>
    <row r="18" spans="1:5" x14ac:dyDescent="0.35">
      <c r="A18" s="7" t="s">
        <v>76</v>
      </c>
      <c r="B18" s="1" t="s">
        <v>227</v>
      </c>
      <c r="C18" s="4">
        <v>35</v>
      </c>
      <c r="D18" s="4">
        <v>332</v>
      </c>
      <c r="E18" s="4" t="s">
        <v>239</v>
      </c>
    </row>
    <row r="19" spans="1:5" x14ac:dyDescent="0.35">
      <c r="A19" s="7" t="s">
        <v>76</v>
      </c>
      <c r="B19" s="1" t="s">
        <v>229</v>
      </c>
      <c r="C19" s="4">
        <v>107</v>
      </c>
      <c r="D19" s="4">
        <v>332</v>
      </c>
      <c r="E19" s="4" t="s">
        <v>240</v>
      </c>
    </row>
    <row r="20" spans="1:5" x14ac:dyDescent="0.35">
      <c r="A20" s="7" t="s">
        <v>77</v>
      </c>
      <c r="B20" s="1" t="s">
        <v>223</v>
      </c>
      <c r="C20" s="4">
        <v>125</v>
      </c>
      <c r="D20" s="4">
        <v>430</v>
      </c>
      <c r="E20" s="4" t="s">
        <v>241</v>
      </c>
    </row>
    <row r="21" spans="1:5" x14ac:dyDescent="0.35">
      <c r="A21" s="7" t="s">
        <v>77</v>
      </c>
      <c r="B21" s="1" t="s">
        <v>225</v>
      </c>
      <c r="C21" s="4">
        <v>142</v>
      </c>
      <c r="D21" s="4">
        <v>430</v>
      </c>
      <c r="E21" s="4" t="s">
        <v>242</v>
      </c>
    </row>
    <row r="22" spans="1:5" x14ac:dyDescent="0.35">
      <c r="A22" s="7" t="s">
        <v>77</v>
      </c>
      <c r="B22" s="1" t="s">
        <v>227</v>
      </c>
      <c r="C22" s="4">
        <v>45</v>
      </c>
      <c r="D22" s="4">
        <v>430</v>
      </c>
      <c r="E22" s="4" t="s">
        <v>239</v>
      </c>
    </row>
    <row r="23" spans="1:5" x14ac:dyDescent="0.35">
      <c r="A23" s="7" t="s">
        <v>77</v>
      </c>
      <c r="B23" s="1" t="s">
        <v>229</v>
      </c>
      <c r="C23" s="4">
        <v>118</v>
      </c>
      <c r="D23" s="4">
        <v>430</v>
      </c>
      <c r="E23" s="4" t="s">
        <v>243</v>
      </c>
    </row>
    <row r="24" spans="1:5" x14ac:dyDescent="0.35">
      <c r="A24" s="7" t="s">
        <v>78</v>
      </c>
      <c r="B24" s="1" t="s">
        <v>223</v>
      </c>
      <c r="C24" s="4">
        <v>89</v>
      </c>
      <c r="D24" s="4">
        <v>379</v>
      </c>
      <c r="E24" s="4" t="s">
        <v>244</v>
      </c>
    </row>
    <row r="25" spans="1:5" x14ac:dyDescent="0.35">
      <c r="A25" s="7" t="s">
        <v>78</v>
      </c>
      <c r="B25" s="1" t="s">
        <v>225</v>
      </c>
      <c r="C25" s="4">
        <v>132</v>
      </c>
      <c r="D25" s="4">
        <v>379</v>
      </c>
      <c r="E25" s="4" t="s">
        <v>245</v>
      </c>
    </row>
    <row r="26" spans="1:5" x14ac:dyDescent="0.35">
      <c r="A26" s="7" t="s">
        <v>78</v>
      </c>
      <c r="B26" s="1" t="s">
        <v>227</v>
      </c>
      <c r="C26" s="4">
        <v>35</v>
      </c>
      <c r="D26" s="4">
        <v>379</v>
      </c>
      <c r="E26" s="4" t="s">
        <v>127</v>
      </c>
    </row>
    <row r="27" spans="1:5" x14ac:dyDescent="0.35">
      <c r="A27" s="7" t="s">
        <v>78</v>
      </c>
      <c r="B27" s="1" t="s">
        <v>229</v>
      </c>
      <c r="C27" s="4">
        <v>123</v>
      </c>
      <c r="D27" s="4">
        <v>379</v>
      </c>
      <c r="E27" s="4" t="s">
        <v>246</v>
      </c>
    </row>
    <row r="28" spans="1:5" x14ac:dyDescent="0.35">
      <c r="A28" s="7" t="s">
        <v>79</v>
      </c>
      <c r="B28" s="1" t="s">
        <v>223</v>
      </c>
      <c r="C28" s="4">
        <v>108</v>
      </c>
      <c r="D28" s="4">
        <v>415</v>
      </c>
      <c r="E28" s="4" t="s">
        <v>247</v>
      </c>
    </row>
    <row r="29" spans="1:5" x14ac:dyDescent="0.35">
      <c r="A29" s="7" t="s">
        <v>79</v>
      </c>
      <c r="B29" s="1" t="s">
        <v>225</v>
      </c>
      <c r="C29" s="4">
        <v>141</v>
      </c>
      <c r="D29" s="4">
        <v>415</v>
      </c>
      <c r="E29" s="4" t="s">
        <v>248</v>
      </c>
    </row>
    <row r="30" spans="1:5" x14ac:dyDescent="0.35">
      <c r="A30" s="7" t="s">
        <v>79</v>
      </c>
      <c r="B30" s="1" t="s">
        <v>227</v>
      </c>
      <c r="C30" s="4">
        <v>54</v>
      </c>
      <c r="D30" s="4">
        <v>415</v>
      </c>
      <c r="E30" s="4" t="s">
        <v>249</v>
      </c>
    </row>
    <row r="31" spans="1:5" x14ac:dyDescent="0.35">
      <c r="A31" s="7" t="s">
        <v>79</v>
      </c>
      <c r="B31" s="1" t="s">
        <v>229</v>
      </c>
      <c r="C31" s="4">
        <v>112</v>
      </c>
      <c r="D31" s="4">
        <v>415</v>
      </c>
      <c r="E31" s="4" t="s">
        <v>250</v>
      </c>
    </row>
    <row r="32" spans="1:5" x14ac:dyDescent="0.35">
      <c r="A32" s="7" t="s">
        <v>80</v>
      </c>
      <c r="B32" s="1" t="s">
        <v>223</v>
      </c>
      <c r="C32" s="4">
        <v>104</v>
      </c>
      <c r="D32" s="4">
        <v>405</v>
      </c>
      <c r="E32" s="4" t="s">
        <v>251</v>
      </c>
    </row>
    <row r="33" spans="1:5" x14ac:dyDescent="0.35">
      <c r="A33" s="7" t="s">
        <v>80</v>
      </c>
      <c r="B33" s="1" t="s">
        <v>225</v>
      </c>
      <c r="C33" s="4">
        <v>123</v>
      </c>
      <c r="D33" s="4">
        <v>405</v>
      </c>
      <c r="E33" s="4" t="s">
        <v>252</v>
      </c>
    </row>
    <row r="34" spans="1:5" x14ac:dyDescent="0.35">
      <c r="A34" s="7" t="s">
        <v>80</v>
      </c>
      <c r="B34" s="1" t="s">
        <v>227</v>
      </c>
      <c r="C34" s="4">
        <v>78</v>
      </c>
      <c r="D34" s="4">
        <v>405</v>
      </c>
      <c r="E34" s="4" t="s">
        <v>253</v>
      </c>
    </row>
    <row r="35" spans="1:5" x14ac:dyDescent="0.35">
      <c r="A35" s="7" t="s">
        <v>80</v>
      </c>
      <c r="B35" s="1" t="s">
        <v>229</v>
      </c>
      <c r="C35" s="4">
        <v>100</v>
      </c>
      <c r="D35" s="4">
        <v>405</v>
      </c>
      <c r="E35" s="4" t="s">
        <v>254</v>
      </c>
    </row>
    <row r="36" spans="1:5" x14ac:dyDescent="0.35">
      <c r="A36" s="7" t="s">
        <v>81</v>
      </c>
      <c r="B36" s="1" t="s">
        <v>223</v>
      </c>
      <c r="C36" s="4">
        <v>85</v>
      </c>
      <c r="D36" s="4">
        <v>422</v>
      </c>
      <c r="E36" s="4" t="s">
        <v>255</v>
      </c>
    </row>
    <row r="37" spans="1:5" x14ac:dyDescent="0.35">
      <c r="A37" s="7" t="s">
        <v>81</v>
      </c>
      <c r="B37" s="1" t="s">
        <v>225</v>
      </c>
      <c r="C37" s="4">
        <v>130</v>
      </c>
      <c r="D37" s="4">
        <v>422</v>
      </c>
      <c r="E37" s="4" t="s">
        <v>256</v>
      </c>
    </row>
    <row r="38" spans="1:5" x14ac:dyDescent="0.35">
      <c r="A38" s="7" t="s">
        <v>81</v>
      </c>
      <c r="B38" s="1" t="s">
        <v>227</v>
      </c>
      <c r="C38" s="4">
        <v>76</v>
      </c>
      <c r="D38" s="4">
        <v>422</v>
      </c>
      <c r="E38" s="4" t="s">
        <v>257</v>
      </c>
    </row>
    <row r="39" spans="1:5" x14ac:dyDescent="0.35">
      <c r="A39" s="7" t="s">
        <v>81</v>
      </c>
      <c r="B39" s="1" t="s">
        <v>229</v>
      </c>
      <c r="C39" s="4">
        <v>131</v>
      </c>
      <c r="D39" s="4">
        <v>422</v>
      </c>
      <c r="E39" s="4" t="s">
        <v>258</v>
      </c>
    </row>
    <row r="40" spans="1:5" x14ac:dyDescent="0.35">
      <c r="A40" s="7" t="s">
        <v>82</v>
      </c>
      <c r="B40" s="1" t="s">
        <v>223</v>
      </c>
      <c r="C40" s="4">
        <v>84</v>
      </c>
      <c r="D40" s="4">
        <v>429</v>
      </c>
      <c r="E40" s="4" t="s">
        <v>195</v>
      </c>
    </row>
    <row r="41" spans="1:5" x14ac:dyDescent="0.35">
      <c r="A41" s="7" t="s">
        <v>82</v>
      </c>
      <c r="B41" s="1" t="s">
        <v>225</v>
      </c>
      <c r="C41" s="4">
        <v>140</v>
      </c>
      <c r="D41" s="4">
        <v>429</v>
      </c>
      <c r="E41" s="4" t="s">
        <v>259</v>
      </c>
    </row>
    <row r="42" spans="1:5" x14ac:dyDescent="0.35">
      <c r="A42" s="7" t="s">
        <v>82</v>
      </c>
      <c r="B42" s="1" t="s">
        <v>227</v>
      </c>
      <c r="C42" s="4">
        <v>83</v>
      </c>
      <c r="D42" s="4">
        <v>429</v>
      </c>
      <c r="E42" s="4" t="s">
        <v>253</v>
      </c>
    </row>
    <row r="43" spans="1:5" x14ac:dyDescent="0.35">
      <c r="A43" s="7" t="s">
        <v>82</v>
      </c>
      <c r="B43" s="1" t="s">
        <v>229</v>
      </c>
      <c r="C43" s="4">
        <v>122</v>
      </c>
      <c r="D43" s="4">
        <v>429</v>
      </c>
      <c r="E43" s="4" t="s">
        <v>260</v>
      </c>
    </row>
    <row r="44" spans="1:5" x14ac:dyDescent="0.35">
      <c r="A44" s="7" t="s">
        <v>83</v>
      </c>
      <c r="B44" s="1" t="s">
        <v>223</v>
      </c>
      <c r="C44" s="4">
        <v>106</v>
      </c>
      <c r="D44" s="4">
        <v>468</v>
      </c>
      <c r="E44" s="4" t="s">
        <v>261</v>
      </c>
    </row>
    <row r="45" spans="1:5" x14ac:dyDescent="0.35">
      <c r="A45" s="7" t="s">
        <v>83</v>
      </c>
      <c r="B45" s="1" t="s">
        <v>225</v>
      </c>
      <c r="C45" s="4">
        <v>118</v>
      </c>
      <c r="D45" s="4">
        <v>468</v>
      </c>
      <c r="E45" s="4" t="s">
        <v>262</v>
      </c>
    </row>
    <row r="46" spans="1:5" x14ac:dyDescent="0.35">
      <c r="A46" s="7" t="s">
        <v>83</v>
      </c>
      <c r="B46" s="1" t="s">
        <v>227</v>
      </c>
      <c r="C46" s="4">
        <v>100</v>
      </c>
      <c r="D46" s="4">
        <v>468</v>
      </c>
      <c r="E46" s="4" t="s">
        <v>263</v>
      </c>
    </row>
    <row r="47" spans="1:5" x14ac:dyDescent="0.35">
      <c r="A47" s="7" t="s">
        <v>83</v>
      </c>
      <c r="B47" s="1" t="s">
        <v>229</v>
      </c>
      <c r="C47" s="4">
        <v>144</v>
      </c>
      <c r="D47" s="4">
        <v>468</v>
      </c>
      <c r="E47" s="4" t="s">
        <v>256</v>
      </c>
    </row>
    <row r="48" spans="1:5" x14ac:dyDescent="0.35">
      <c r="A48" s="7" t="s">
        <v>84</v>
      </c>
      <c r="B48" s="1" t="s">
        <v>223</v>
      </c>
      <c r="C48" s="4">
        <v>91</v>
      </c>
      <c r="D48" s="4">
        <v>458</v>
      </c>
      <c r="E48" s="4" t="s">
        <v>264</v>
      </c>
    </row>
    <row r="49" spans="1:5" x14ac:dyDescent="0.35">
      <c r="A49" s="7" t="s">
        <v>84</v>
      </c>
      <c r="B49" s="1" t="s">
        <v>225</v>
      </c>
      <c r="C49" s="4">
        <v>109</v>
      </c>
      <c r="D49" s="4">
        <v>458</v>
      </c>
      <c r="E49" s="4" t="s">
        <v>265</v>
      </c>
    </row>
    <row r="50" spans="1:5" x14ac:dyDescent="0.35">
      <c r="A50" s="7" t="s">
        <v>84</v>
      </c>
      <c r="B50" s="1" t="s">
        <v>227</v>
      </c>
      <c r="C50" s="4">
        <v>104</v>
      </c>
      <c r="D50" s="4">
        <v>458</v>
      </c>
      <c r="E50" s="4" t="s">
        <v>266</v>
      </c>
    </row>
    <row r="51" spans="1:5" x14ac:dyDescent="0.35">
      <c r="A51" s="7" t="s">
        <v>84</v>
      </c>
      <c r="B51" s="1" t="s">
        <v>229</v>
      </c>
      <c r="C51" s="4">
        <v>154</v>
      </c>
      <c r="D51" s="4">
        <v>458</v>
      </c>
      <c r="E51" s="4" t="s">
        <v>267</v>
      </c>
    </row>
    <row r="52" spans="1:5" x14ac:dyDescent="0.35">
      <c r="A52" s="7" t="s">
        <v>85</v>
      </c>
      <c r="B52" s="1" t="s">
        <v>223</v>
      </c>
      <c r="C52" s="4">
        <v>72</v>
      </c>
      <c r="D52" s="4">
        <v>420</v>
      </c>
      <c r="E52" s="4" t="s">
        <v>184</v>
      </c>
    </row>
    <row r="53" spans="1:5" x14ac:dyDescent="0.35">
      <c r="A53" s="7" t="s">
        <v>85</v>
      </c>
      <c r="B53" s="1" t="s">
        <v>225</v>
      </c>
      <c r="C53" s="4">
        <v>103</v>
      </c>
      <c r="D53" s="4">
        <v>420</v>
      </c>
      <c r="E53" s="4" t="s">
        <v>268</v>
      </c>
    </row>
    <row r="54" spans="1:5" x14ac:dyDescent="0.35">
      <c r="A54" s="7" t="s">
        <v>85</v>
      </c>
      <c r="B54" s="1" t="s">
        <v>227</v>
      </c>
      <c r="C54" s="4">
        <v>88</v>
      </c>
      <c r="D54" s="4">
        <v>420</v>
      </c>
      <c r="E54" s="4" t="s">
        <v>269</v>
      </c>
    </row>
    <row r="55" spans="1:5" x14ac:dyDescent="0.35">
      <c r="A55" s="7" t="s">
        <v>85</v>
      </c>
      <c r="B55" s="1" t="s">
        <v>229</v>
      </c>
      <c r="C55" s="4">
        <v>157</v>
      </c>
      <c r="D55" s="4">
        <v>420</v>
      </c>
      <c r="E55" s="4" t="s">
        <v>270</v>
      </c>
    </row>
    <row r="56" spans="1:5" x14ac:dyDescent="0.35">
      <c r="A56" s="7" t="s">
        <v>86</v>
      </c>
      <c r="B56" s="1" t="s">
        <v>223</v>
      </c>
      <c r="C56" s="4">
        <v>69</v>
      </c>
      <c r="D56" s="4">
        <v>373</v>
      </c>
      <c r="E56" s="4" t="s">
        <v>271</v>
      </c>
    </row>
    <row r="57" spans="1:5" x14ac:dyDescent="0.35">
      <c r="A57" s="7" t="s">
        <v>86</v>
      </c>
      <c r="B57" s="1" t="s">
        <v>225</v>
      </c>
      <c r="C57" s="4">
        <v>98</v>
      </c>
      <c r="D57" s="4">
        <v>373</v>
      </c>
      <c r="E57" s="4" t="s">
        <v>272</v>
      </c>
    </row>
    <row r="58" spans="1:5" x14ac:dyDescent="0.35">
      <c r="A58" s="7" t="s">
        <v>86</v>
      </c>
      <c r="B58" s="1" t="s">
        <v>227</v>
      </c>
      <c r="C58" s="4">
        <v>59</v>
      </c>
      <c r="D58" s="4">
        <v>373</v>
      </c>
      <c r="E58" s="4" t="s">
        <v>273</v>
      </c>
    </row>
    <row r="59" spans="1:5" x14ac:dyDescent="0.35">
      <c r="A59" s="7" t="s">
        <v>86</v>
      </c>
      <c r="B59" s="1" t="s">
        <v>229</v>
      </c>
      <c r="C59" s="4">
        <v>147</v>
      </c>
      <c r="D59" s="4">
        <v>373</v>
      </c>
      <c r="E59" s="4" t="s">
        <v>274</v>
      </c>
    </row>
    <row r="60" spans="1:5" x14ac:dyDescent="0.35">
      <c r="A60" s="7" t="s">
        <v>87</v>
      </c>
      <c r="B60" s="1" t="s">
        <v>223</v>
      </c>
      <c r="C60" s="4">
        <v>75</v>
      </c>
      <c r="D60" s="4">
        <v>342</v>
      </c>
      <c r="E60" s="4" t="s">
        <v>275</v>
      </c>
    </row>
    <row r="61" spans="1:5" x14ac:dyDescent="0.35">
      <c r="A61" s="7" t="s">
        <v>87</v>
      </c>
      <c r="B61" s="1" t="s">
        <v>225</v>
      </c>
      <c r="C61" s="4">
        <v>72</v>
      </c>
      <c r="D61" s="4">
        <v>342</v>
      </c>
      <c r="E61" s="4" t="s">
        <v>276</v>
      </c>
    </row>
    <row r="62" spans="1:5" x14ac:dyDescent="0.35">
      <c r="A62" s="7" t="s">
        <v>87</v>
      </c>
      <c r="B62" s="1" t="s">
        <v>227</v>
      </c>
      <c r="C62" s="4">
        <v>61</v>
      </c>
      <c r="D62" s="4">
        <v>342</v>
      </c>
      <c r="E62" s="4" t="s">
        <v>277</v>
      </c>
    </row>
    <row r="63" spans="1:5" x14ac:dyDescent="0.35">
      <c r="A63" s="7" t="s">
        <v>87</v>
      </c>
      <c r="B63" s="1" t="s">
        <v>229</v>
      </c>
      <c r="C63" s="4">
        <v>134</v>
      </c>
      <c r="D63" s="4">
        <v>342</v>
      </c>
      <c r="E63" s="4" t="s">
        <v>278</v>
      </c>
    </row>
    <row r="64" spans="1:5" x14ac:dyDescent="0.35">
      <c r="A64" s="7" t="s">
        <v>88</v>
      </c>
      <c r="B64" s="1" t="s">
        <v>223</v>
      </c>
      <c r="C64" s="4">
        <v>92</v>
      </c>
      <c r="D64" s="4">
        <v>337</v>
      </c>
      <c r="E64" s="4" t="s">
        <v>279</v>
      </c>
    </row>
    <row r="65" spans="1:5" x14ac:dyDescent="0.35">
      <c r="A65" s="7" t="s">
        <v>88</v>
      </c>
      <c r="B65" s="1" t="s">
        <v>225</v>
      </c>
      <c r="C65" s="4">
        <v>53</v>
      </c>
      <c r="D65" s="4">
        <v>337</v>
      </c>
      <c r="E65" s="4" t="s">
        <v>280</v>
      </c>
    </row>
    <row r="66" spans="1:5" x14ac:dyDescent="0.35">
      <c r="A66" s="7" t="s">
        <v>88</v>
      </c>
      <c r="B66" s="1" t="s">
        <v>227</v>
      </c>
      <c r="C66" s="4">
        <v>52</v>
      </c>
      <c r="D66" s="4">
        <v>337</v>
      </c>
      <c r="E66" s="4" t="s">
        <v>281</v>
      </c>
    </row>
    <row r="67" spans="1:5" x14ac:dyDescent="0.35">
      <c r="A67" s="7" t="s">
        <v>88</v>
      </c>
      <c r="B67" s="1" t="s">
        <v>229</v>
      </c>
      <c r="C67" s="4">
        <v>140</v>
      </c>
      <c r="D67" s="4">
        <v>337</v>
      </c>
      <c r="E67" s="4" t="s">
        <v>282</v>
      </c>
    </row>
    <row r="68" spans="1:5" x14ac:dyDescent="0.35">
      <c r="A68" s="7" t="s">
        <v>89</v>
      </c>
      <c r="B68" s="1" t="s">
        <v>223</v>
      </c>
      <c r="C68" s="4">
        <v>60</v>
      </c>
      <c r="D68" s="4">
        <v>311</v>
      </c>
      <c r="E68" s="4" t="s">
        <v>253</v>
      </c>
    </row>
    <row r="69" spans="1:5" x14ac:dyDescent="0.35">
      <c r="A69" s="7" t="s">
        <v>89</v>
      </c>
      <c r="B69" s="1" t="s">
        <v>225</v>
      </c>
      <c r="C69" s="4">
        <v>65</v>
      </c>
      <c r="D69" s="4">
        <v>311</v>
      </c>
      <c r="E69" s="4" t="s">
        <v>183</v>
      </c>
    </row>
    <row r="70" spans="1:5" x14ac:dyDescent="0.35">
      <c r="A70" s="7" t="s">
        <v>89</v>
      </c>
      <c r="B70" s="1" t="s">
        <v>227</v>
      </c>
      <c r="C70" s="4">
        <v>48</v>
      </c>
      <c r="D70" s="4">
        <v>311</v>
      </c>
      <c r="E70" s="4" t="s">
        <v>281</v>
      </c>
    </row>
    <row r="71" spans="1:5" x14ac:dyDescent="0.35">
      <c r="A71" s="7" t="s">
        <v>89</v>
      </c>
      <c r="B71" s="1" t="s">
        <v>229</v>
      </c>
      <c r="C71" s="4">
        <v>138</v>
      </c>
      <c r="D71" s="4">
        <v>311</v>
      </c>
      <c r="E71" s="4" t="s">
        <v>283</v>
      </c>
    </row>
    <row r="72" spans="1:5" x14ac:dyDescent="0.35">
      <c r="A72" s="7" t="s">
        <v>90</v>
      </c>
      <c r="B72" s="1" t="s">
        <v>223</v>
      </c>
      <c r="C72" s="4">
        <v>60</v>
      </c>
      <c r="D72" s="4">
        <v>276</v>
      </c>
      <c r="E72" s="4" t="s">
        <v>284</v>
      </c>
    </row>
    <row r="73" spans="1:5" x14ac:dyDescent="0.35">
      <c r="A73" s="7" t="s">
        <v>90</v>
      </c>
      <c r="B73" s="1" t="s">
        <v>225</v>
      </c>
      <c r="C73" s="4">
        <v>65</v>
      </c>
      <c r="D73" s="4">
        <v>276</v>
      </c>
      <c r="E73" s="4" t="s">
        <v>285</v>
      </c>
    </row>
    <row r="74" spans="1:5" x14ac:dyDescent="0.35">
      <c r="A74" s="7" t="s">
        <v>90</v>
      </c>
      <c r="B74" s="1" t="s">
        <v>227</v>
      </c>
      <c r="C74" s="4">
        <v>43</v>
      </c>
      <c r="D74" s="4">
        <v>276</v>
      </c>
      <c r="E74" s="4" t="s">
        <v>286</v>
      </c>
    </row>
    <row r="75" spans="1:5" x14ac:dyDescent="0.35">
      <c r="A75" s="7" t="s">
        <v>90</v>
      </c>
      <c r="B75" s="1" t="s">
        <v>229</v>
      </c>
      <c r="C75" s="4">
        <v>108</v>
      </c>
      <c r="D75" s="4">
        <v>276</v>
      </c>
      <c r="E75" s="4" t="s">
        <v>287</v>
      </c>
    </row>
    <row r="76" spans="1:5" x14ac:dyDescent="0.35">
      <c r="A76" s="7" t="s">
        <v>91</v>
      </c>
      <c r="B76" s="1" t="s">
        <v>223</v>
      </c>
      <c r="C76" s="4">
        <v>76</v>
      </c>
      <c r="D76" s="4">
        <v>340</v>
      </c>
      <c r="E76" s="4" t="s">
        <v>288</v>
      </c>
    </row>
    <row r="77" spans="1:5" x14ac:dyDescent="0.35">
      <c r="A77" s="7" t="s">
        <v>91</v>
      </c>
      <c r="B77" s="1" t="s">
        <v>225</v>
      </c>
      <c r="C77" s="4">
        <v>79</v>
      </c>
      <c r="D77" s="4">
        <v>340</v>
      </c>
      <c r="E77" s="4" t="s">
        <v>289</v>
      </c>
    </row>
    <row r="78" spans="1:5" x14ac:dyDescent="0.35">
      <c r="A78" s="7" t="s">
        <v>91</v>
      </c>
      <c r="B78" s="1" t="s">
        <v>227</v>
      </c>
      <c r="C78" s="4">
        <v>55</v>
      </c>
      <c r="D78" s="4">
        <v>340</v>
      </c>
      <c r="E78" s="4" t="s">
        <v>290</v>
      </c>
    </row>
    <row r="79" spans="1:5" x14ac:dyDescent="0.35">
      <c r="A79" s="7" t="s">
        <v>91</v>
      </c>
      <c r="B79" s="1" t="s">
        <v>229</v>
      </c>
      <c r="C79" s="4">
        <v>130</v>
      </c>
      <c r="D79" s="4">
        <v>340</v>
      </c>
      <c r="E79" s="4" t="s">
        <v>291</v>
      </c>
    </row>
    <row r="80" spans="1:5" x14ac:dyDescent="0.35">
      <c r="A80" s="7" t="s">
        <v>92</v>
      </c>
      <c r="B80" s="1" t="s">
        <v>223</v>
      </c>
      <c r="C80" s="4">
        <v>59</v>
      </c>
      <c r="D80" s="4">
        <v>287</v>
      </c>
      <c r="E80" s="4" t="s">
        <v>292</v>
      </c>
    </row>
    <row r="81" spans="1:5" x14ac:dyDescent="0.35">
      <c r="A81" s="7" t="s">
        <v>92</v>
      </c>
      <c r="B81" s="1" t="s">
        <v>225</v>
      </c>
      <c r="C81" s="4">
        <v>59</v>
      </c>
      <c r="D81" s="4">
        <v>287</v>
      </c>
      <c r="E81" s="4" t="s">
        <v>292</v>
      </c>
    </row>
    <row r="82" spans="1:5" x14ac:dyDescent="0.35">
      <c r="A82" s="7" t="s">
        <v>92</v>
      </c>
      <c r="B82" s="1" t="s">
        <v>227</v>
      </c>
      <c r="C82" s="4">
        <v>25</v>
      </c>
      <c r="D82" s="4">
        <v>287</v>
      </c>
      <c r="E82" s="4" t="s">
        <v>191</v>
      </c>
    </row>
    <row r="83" spans="1:5" x14ac:dyDescent="0.35">
      <c r="A83" s="7" t="s">
        <v>92</v>
      </c>
      <c r="B83" s="1" t="s">
        <v>229</v>
      </c>
      <c r="C83" s="4">
        <v>144</v>
      </c>
      <c r="D83" s="4">
        <v>287</v>
      </c>
      <c r="E83" s="4" t="s">
        <v>293</v>
      </c>
    </row>
    <row r="84" spans="1:5" x14ac:dyDescent="0.35">
      <c r="A84" s="7" t="s">
        <v>93</v>
      </c>
      <c r="B84" s="1" t="s">
        <v>223</v>
      </c>
      <c r="C84" s="4">
        <v>72</v>
      </c>
      <c r="D84" s="4">
        <v>307</v>
      </c>
      <c r="E84" s="4" t="s">
        <v>244</v>
      </c>
    </row>
    <row r="85" spans="1:5" x14ac:dyDescent="0.35">
      <c r="A85" s="7" t="s">
        <v>93</v>
      </c>
      <c r="B85" s="1" t="s">
        <v>225</v>
      </c>
      <c r="C85" s="4">
        <v>72</v>
      </c>
      <c r="D85" s="4">
        <v>307</v>
      </c>
      <c r="E85" s="4" t="s">
        <v>244</v>
      </c>
    </row>
    <row r="86" spans="1:5" x14ac:dyDescent="0.35">
      <c r="A86" s="7" t="s">
        <v>93</v>
      </c>
      <c r="B86" s="1" t="s">
        <v>227</v>
      </c>
      <c r="C86" s="4">
        <v>47</v>
      </c>
      <c r="D86" s="4">
        <v>307</v>
      </c>
      <c r="E86" s="4" t="s">
        <v>199</v>
      </c>
    </row>
    <row r="87" spans="1:5" x14ac:dyDescent="0.35">
      <c r="A87" s="7" t="s">
        <v>93</v>
      </c>
      <c r="B87" s="1" t="s">
        <v>229</v>
      </c>
      <c r="C87" s="4">
        <v>116</v>
      </c>
      <c r="D87" s="4">
        <v>307</v>
      </c>
      <c r="E87" s="4" t="s">
        <v>294</v>
      </c>
    </row>
    <row r="88" spans="1:5" x14ac:dyDescent="0.35">
      <c r="A88" s="7" t="s">
        <v>94</v>
      </c>
      <c r="B88" s="1" t="s">
        <v>223</v>
      </c>
      <c r="C88" s="4">
        <v>74</v>
      </c>
      <c r="D88" s="4">
        <v>293</v>
      </c>
      <c r="E88" s="4" t="s">
        <v>185</v>
      </c>
    </row>
    <row r="89" spans="1:5" x14ac:dyDescent="0.35">
      <c r="A89" s="7" t="s">
        <v>94</v>
      </c>
      <c r="B89" s="1" t="s">
        <v>225</v>
      </c>
      <c r="C89" s="4">
        <v>81</v>
      </c>
      <c r="D89" s="4">
        <v>293</v>
      </c>
      <c r="E89" s="4" t="s">
        <v>295</v>
      </c>
    </row>
    <row r="90" spans="1:5" x14ac:dyDescent="0.35">
      <c r="A90" s="7" t="s">
        <v>94</v>
      </c>
      <c r="B90" s="1" t="s">
        <v>227</v>
      </c>
      <c r="C90" s="4">
        <v>36</v>
      </c>
      <c r="D90" s="4">
        <v>293</v>
      </c>
      <c r="E90" s="4" t="s">
        <v>296</v>
      </c>
    </row>
    <row r="91" spans="1:5" x14ac:dyDescent="0.35">
      <c r="A91" s="7" t="s">
        <v>94</v>
      </c>
      <c r="B91" s="1" t="s">
        <v>229</v>
      </c>
      <c r="C91" s="4">
        <v>102</v>
      </c>
      <c r="D91" s="4">
        <v>293</v>
      </c>
      <c r="E91" s="4" t="s">
        <v>245</v>
      </c>
    </row>
    <row r="92" spans="1:5" x14ac:dyDescent="0.35">
      <c r="A92" s="7" t="s">
        <v>95</v>
      </c>
      <c r="B92" s="1" t="s">
        <v>223</v>
      </c>
      <c r="C92" s="4">
        <v>127</v>
      </c>
      <c r="D92" s="4">
        <v>395</v>
      </c>
      <c r="E92" s="4" t="s">
        <v>240</v>
      </c>
    </row>
    <row r="93" spans="1:5" x14ac:dyDescent="0.35">
      <c r="A93" s="7" t="s">
        <v>95</v>
      </c>
      <c r="B93" s="1" t="s">
        <v>225</v>
      </c>
      <c r="C93" s="4">
        <v>103</v>
      </c>
      <c r="D93" s="4">
        <v>395</v>
      </c>
      <c r="E93" s="4" t="s">
        <v>297</v>
      </c>
    </row>
    <row r="94" spans="1:5" x14ac:dyDescent="0.35">
      <c r="A94" s="7" t="s">
        <v>95</v>
      </c>
      <c r="B94" s="1" t="s">
        <v>227</v>
      </c>
      <c r="C94" s="4">
        <v>45</v>
      </c>
      <c r="D94" s="4">
        <v>395</v>
      </c>
      <c r="E94" s="4" t="s">
        <v>298</v>
      </c>
    </row>
    <row r="95" spans="1:5" x14ac:dyDescent="0.35">
      <c r="A95" s="7" t="s">
        <v>95</v>
      </c>
      <c r="B95" s="1" t="s">
        <v>229</v>
      </c>
      <c r="C95" s="4">
        <v>120</v>
      </c>
      <c r="D95" s="4">
        <v>395</v>
      </c>
      <c r="E95" s="4" t="s">
        <v>252</v>
      </c>
    </row>
    <row r="96" spans="1:5" x14ac:dyDescent="0.35">
      <c r="A96" s="7" t="s">
        <v>96</v>
      </c>
      <c r="B96" s="1" t="s">
        <v>223</v>
      </c>
      <c r="C96" s="4">
        <v>135</v>
      </c>
      <c r="D96" s="4">
        <v>407</v>
      </c>
      <c r="E96" s="4" t="s">
        <v>299</v>
      </c>
    </row>
    <row r="97" spans="1:5" x14ac:dyDescent="0.35">
      <c r="A97" s="7" t="s">
        <v>96</v>
      </c>
      <c r="B97" s="1" t="s">
        <v>225</v>
      </c>
      <c r="C97" s="4">
        <v>109</v>
      </c>
      <c r="D97" s="4">
        <v>407</v>
      </c>
      <c r="E97" s="4" t="s">
        <v>300</v>
      </c>
    </row>
    <row r="98" spans="1:5" x14ac:dyDescent="0.35">
      <c r="A98" s="7" t="s">
        <v>96</v>
      </c>
      <c r="B98" s="1" t="s">
        <v>227</v>
      </c>
      <c r="C98" s="4">
        <v>40</v>
      </c>
      <c r="D98" s="4">
        <v>407</v>
      </c>
      <c r="E98" s="4" t="s">
        <v>301</v>
      </c>
    </row>
    <row r="99" spans="1:5" x14ac:dyDescent="0.35">
      <c r="A99" s="7" t="s">
        <v>96</v>
      </c>
      <c r="B99" s="1" t="s">
        <v>229</v>
      </c>
      <c r="C99" s="4">
        <v>123</v>
      </c>
      <c r="D99" s="4">
        <v>407</v>
      </c>
      <c r="E99" s="4" t="s">
        <v>302</v>
      </c>
    </row>
    <row r="100" spans="1:5" x14ac:dyDescent="0.35">
      <c r="A100" s="7"/>
    </row>
    <row r="101" spans="1:5" x14ac:dyDescent="0.35">
      <c r="A101" s="7"/>
    </row>
    <row r="102" spans="1:5" x14ac:dyDescent="0.35">
      <c r="A102" s="7"/>
    </row>
    <row r="103" spans="1:5" x14ac:dyDescent="0.35">
      <c r="A103" s="7"/>
    </row>
    <row r="104" spans="1:5" x14ac:dyDescent="0.35">
      <c r="A104" s="7"/>
    </row>
    <row r="105" spans="1:5" x14ac:dyDescent="0.35">
      <c r="A105" s="7"/>
    </row>
    <row r="106" spans="1:5" x14ac:dyDescent="0.35">
      <c r="A106" s="7"/>
    </row>
    <row r="107" spans="1:5" x14ac:dyDescent="0.35">
      <c r="A107" s="7"/>
    </row>
    <row r="108" spans="1:5" x14ac:dyDescent="0.35">
      <c r="A108" s="7"/>
    </row>
    <row r="109" spans="1:5" x14ac:dyDescent="0.35">
      <c r="A109" s="7"/>
    </row>
    <row r="110" spans="1:5" x14ac:dyDescent="0.35">
      <c r="A110" s="7"/>
    </row>
    <row r="111" spans="1:5" x14ac:dyDescent="0.35">
      <c r="A111" s="7"/>
    </row>
    <row r="112" spans="1:5"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0"/>
  <sheetViews>
    <sheetView workbookViewId="0"/>
  </sheetViews>
  <sheetFormatPr defaultColWidth="11.07421875" defaultRowHeight="15.5" x14ac:dyDescent="0.35"/>
  <cols>
    <col min="1" max="1" width="9.4609375" customWidth="1"/>
    <col min="2" max="2" width="16.69140625" customWidth="1"/>
    <col min="3" max="3" width="24.765625" customWidth="1"/>
  </cols>
  <sheetData>
    <row r="1" spans="1:3" ht="20" x14ac:dyDescent="0.4">
      <c r="A1" s="25" t="s">
        <v>21</v>
      </c>
      <c r="B1" s="7"/>
    </row>
    <row r="2" spans="1:3" x14ac:dyDescent="0.35">
      <c r="A2" s="7" t="s">
        <v>8</v>
      </c>
      <c r="B2" s="7"/>
    </row>
    <row r="3" spans="1:3" ht="31" x14ac:dyDescent="0.35">
      <c r="A3" s="8" t="s">
        <v>71</v>
      </c>
      <c r="B3" s="8" t="s">
        <v>303</v>
      </c>
      <c r="C3" s="5" t="s">
        <v>72</v>
      </c>
    </row>
    <row r="4" spans="1:3" x14ac:dyDescent="0.35">
      <c r="A4" s="7" t="s">
        <v>86</v>
      </c>
      <c r="B4" s="7" t="s">
        <v>304</v>
      </c>
      <c r="C4" s="4">
        <v>9</v>
      </c>
    </row>
    <row r="5" spans="1:3" x14ac:dyDescent="0.35">
      <c r="A5" s="7" t="s">
        <v>86</v>
      </c>
      <c r="B5" s="7" t="s">
        <v>305</v>
      </c>
      <c r="C5" s="4">
        <v>81</v>
      </c>
    </row>
    <row r="6" spans="1:3" x14ac:dyDescent="0.35">
      <c r="A6" s="7" t="s">
        <v>86</v>
      </c>
      <c r="B6" s="7" t="s">
        <v>306</v>
      </c>
      <c r="C6" s="4">
        <v>13</v>
      </c>
    </row>
    <row r="7" spans="1:3" x14ac:dyDescent="0.35">
      <c r="A7" s="7" t="s">
        <v>86</v>
      </c>
      <c r="B7" s="7" t="s">
        <v>307</v>
      </c>
      <c r="C7" s="4">
        <v>154</v>
      </c>
    </row>
    <row r="8" spans="1:3" x14ac:dyDescent="0.35">
      <c r="A8" s="7" t="s">
        <v>86</v>
      </c>
      <c r="B8" s="7" t="s">
        <v>308</v>
      </c>
      <c r="C8" s="4">
        <v>2</v>
      </c>
    </row>
    <row r="9" spans="1:3" x14ac:dyDescent="0.35">
      <c r="A9" s="7" t="s">
        <v>87</v>
      </c>
      <c r="B9" s="7" t="s">
        <v>304</v>
      </c>
      <c r="C9" s="4">
        <v>12</v>
      </c>
    </row>
    <row r="10" spans="1:3" x14ac:dyDescent="0.35">
      <c r="A10" s="7" t="s">
        <v>87</v>
      </c>
      <c r="B10" s="7" t="s">
        <v>305</v>
      </c>
      <c r="C10" s="4">
        <v>65</v>
      </c>
    </row>
    <row r="11" spans="1:3" x14ac:dyDescent="0.35">
      <c r="A11" s="7" t="s">
        <v>87</v>
      </c>
      <c r="B11" s="7" t="s">
        <v>306</v>
      </c>
      <c r="C11" s="4">
        <v>14</v>
      </c>
    </row>
    <row r="12" spans="1:3" x14ac:dyDescent="0.35">
      <c r="A12" s="7" t="s">
        <v>87</v>
      </c>
      <c r="B12" s="7" t="s">
        <v>307</v>
      </c>
      <c r="C12" s="4">
        <v>120</v>
      </c>
    </row>
    <row r="13" spans="1:3" x14ac:dyDescent="0.35">
      <c r="A13" s="7" t="s">
        <v>87</v>
      </c>
      <c r="B13" s="7" t="s">
        <v>308</v>
      </c>
      <c r="C13" s="4">
        <v>6</v>
      </c>
    </row>
    <row r="14" spans="1:3" x14ac:dyDescent="0.35">
      <c r="A14" s="7" t="s">
        <v>88</v>
      </c>
      <c r="B14" s="7" t="s">
        <v>304</v>
      </c>
      <c r="C14" s="4">
        <v>14</v>
      </c>
    </row>
    <row r="15" spans="1:3" x14ac:dyDescent="0.35">
      <c r="A15" s="7" t="s">
        <v>88</v>
      </c>
      <c r="B15" s="7" t="s">
        <v>305</v>
      </c>
      <c r="C15" s="4">
        <v>59</v>
      </c>
    </row>
    <row r="16" spans="1:3" x14ac:dyDescent="0.35">
      <c r="A16" s="7" t="s">
        <v>88</v>
      </c>
      <c r="B16" s="7" t="s">
        <v>306</v>
      </c>
      <c r="C16" s="4">
        <v>5</v>
      </c>
    </row>
    <row r="17" spans="1:3" x14ac:dyDescent="0.35">
      <c r="A17" s="7" t="s">
        <v>88</v>
      </c>
      <c r="B17" s="7" t="s">
        <v>307</v>
      </c>
      <c r="C17" s="4">
        <v>136</v>
      </c>
    </row>
    <row r="18" spans="1:3" x14ac:dyDescent="0.35">
      <c r="A18" s="7" t="s">
        <v>88</v>
      </c>
      <c r="B18" s="7" t="s">
        <v>308</v>
      </c>
      <c r="C18" s="4">
        <v>10</v>
      </c>
    </row>
    <row r="19" spans="1:3" x14ac:dyDescent="0.35">
      <c r="A19" s="7" t="s">
        <v>89</v>
      </c>
      <c r="B19" s="7" t="s">
        <v>304</v>
      </c>
      <c r="C19" s="4">
        <v>16</v>
      </c>
    </row>
    <row r="20" spans="1:3" x14ac:dyDescent="0.35">
      <c r="A20" s="7" t="s">
        <v>89</v>
      </c>
      <c r="B20" s="7" t="s">
        <v>305</v>
      </c>
      <c r="C20" s="4">
        <v>53</v>
      </c>
    </row>
    <row r="21" spans="1:3" x14ac:dyDescent="0.35">
      <c r="A21" s="7" t="s">
        <v>89</v>
      </c>
      <c r="B21" s="7" t="s">
        <v>306</v>
      </c>
      <c r="C21" s="4">
        <v>8</v>
      </c>
    </row>
    <row r="22" spans="1:3" x14ac:dyDescent="0.35">
      <c r="A22" s="7" t="s">
        <v>89</v>
      </c>
      <c r="B22" s="7" t="s">
        <v>307</v>
      </c>
      <c r="C22" s="4">
        <v>112</v>
      </c>
    </row>
    <row r="23" spans="1:3" x14ac:dyDescent="0.35">
      <c r="A23" s="7" t="s">
        <v>89</v>
      </c>
      <c r="B23" s="7" t="s">
        <v>308</v>
      </c>
      <c r="C23" s="4">
        <v>10</v>
      </c>
    </row>
    <row r="24" spans="1:3" x14ac:dyDescent="0.35">
      <c r="A24" s="7" t="s">
        <v>90</v>
      </c>
      <c r="B24" s="7" t="s">
        <v>304</v>
      </c>
      <c r="C24" s="4">
        <v>10</v>
      </c>
    </row>
    <row r="25" spans="1:3" x14ac:dyDescent="0.35">
      <c r="A25" s="7" t="s">
        <v>90</v>
      </c>
      <c r="B25" s="7" t="s">
        <v>305</v>
      </c>
      <c r="C25" s="4">
        <v>41</v>
      </c>
    </row>
    <row r="26" spans="1:3" x14ac:dyDescent="0.35">
      <c r="A26" s="7" t="s">
        <v>90</v>
      </c>
      <c r="B26" s="7" t="s">
        <v>306</v>
      </c>
      <c r="C26" s="4">
        <v>6</v>
      </c>
    </row>
    <row r="27" spans="1:3" x14ac:dyDescent="0.35">
      <c r="A27" s="7" t="s">
        <v>90</v>
      </c>
      <c r="B27" s="7" t="s">
        <v>307</v>
      </c>
      <c r="C27" s="4">
        <v>97</v>
      </c>
    </row>
    <row r="28" spans="1:3" x14ac:dyDescent="0.35">
      <c r="A28" s="7" t="s">
        <v>90</v>
      </c>
      <c r="B28" s="7" t="s">
        <v>308</v>
      </c>
      <c r="C28" s="4">
        <v>10</v>
      </c>
    </row>
    <row r="29" spans="1:3" x14ac:dyDescent="0.35">
      <c r="A29" s="7" t="s">
        <v>91</v>
      </c>
      <c r="B29" s="7" t="s">
        <v>304</v>
      </c>
      <c r="C29" s="4">
        <v>23</v>
      </c>
    </row>
    <row r="30" spans="1:3" x14ac:dyDescent="0.35">
      <c r="A30" s="7" t="s">
        <v>91</v>
      </c>
      <c r="B30" s="7" t="s">
        <v>305</v>
      </c>
      <c r="C30" s="4">
        <v>50</v>
      </c>
    </row>
    <row r="31" spans="1:3" x14ac:dyDescent="0.35">
      <c r="A31" s="7" t="s">
        <v>91</v>
      </c>
      <c r="B31" s="7" t="s">
        <v>306</v>
      </c>
      <c r="C31" s="4">
        <v>8</v>
      </c>
    </row>
    <row r="32" spans="1:3" x14ac:dyDescent="0.35">
      <c r="A32" s="7" t="s">
        <v>91</v>
      </c>
      <c r="B32" s="7" t="s">
        <v>307</v>
      </c>
      <c r="C32" s="4">
        <v>116</v>
      </c>
    </row>
    <row r="33" spans="1:3" x14ac:dyDescent="0.35">
      <c r="A33" s="7" t="s">
        <v>91</v>
      </c>
      <c r="B33" s="7" t="s">
        <v>308</v>
      </c>
      <c r="C33" s="4">
        <v>19</v>
      </c>
    </row>
    <row r="34" spans="1:3" x14ac:dyDescent="0.35">
      <c r="A34" s="7" t="s">
        <v>92</v>
      </c>
      <c r="B34" s="7" t="s">
        <v>304</v>
      </c>
      <c r="C34" s="4">
        <v>9</v>
      </c>
    </row>
    <row r="35" spans="1:3" x14ac:dyDescent="0.35">
      <c r="A35" s="7" t="s">
        <v>92</v>
      </c>
      <c r="B35" s="7" t="s">
        <v>305</v>
      </c>
      <c r="C35" s="4">
        <v>43</v>
      </c>
    </row>
    <row r="36" spans="1:3" x14ac:dyDescent="0.35">
      <c r="A36" s="7" t="s">
        <v>92</v>
      </c>
      <c r="B36" s="7" t="s">
        <v>306</v>
      </c>
      <c r="C36" s="4">
        <v>5</v>
      </c>
    </row>
    <row r="37" spans="1:3" x14ac:dyDescent="0.35">
      <c r="A37" s="7" t="s">
        <v>92</v>
      </c>
      <c r="B37" s="7" t="s">
        <v>307</v>
      </c>
      <c r="C37" s="4">
        <v>108</v>
      </c>
    </row>
    <row r="38" spans="1:3" x14ac:dyDescent="0.35">
      <c r="A38" s="7" t="s">
        <v>92</v>
      </c>
      <c r="B38" s="7" t="s">
        <v>308</v>
      </c>
      <c r="C38" s="4">
        <v>17</v>
      </c>
    </row>
    <row r="39" spans="1:3" x14ac:dyDescent="0.35">
      <c r="A39" s="7" t="s">
        <v>93</v>
      </c>
      <c r="B39" s="7" t="s">
        <v>304</v>
      </c>
      <c r="C39" s="4">
        <v>13</v>
      </c>
    </row>
    <row r="40" spans="1:3" x14ac:dyDescent="0.35">
      <c r="A40" s="7" t="s">
        <v>93</v>
      </c>
      <c r="B40" s="7" t="s">
        <v>305</v>
      </c>
      <c r="C40" s="4">
        <v>49</v>
      </c>
    </row>
    <row r="41" spans="1:3" x14ac:dyDescent="0.35">
      <c r="A41" s="7" t="s">
        <v>93</v>
      </c>
      <c r="B41" s="7" t="s">
        <v>306</v>
      </c>
      <c r="C41" s="4">
        <v>13</v>
      </c>
    </row>
    <row r="42" spans="1:3" x14ac:dyDescent="0.35">
      <c r="A42" s="7" t="s">
        <v>93</v>
      </c>
      <c r="B42" s="7" t="s">
        <v>307</v>
      </c>
      <c r="C42" s="4">
        <v>110</v>
      </c>
    </row>
    <row r="43" spans="1:3" x14ac:dyDescent="0.35">
      <c r="A43" s="7" t="s">
        <v>93</v>
      </c>
      <c r="B43" s="7" t="s">
        <v>308</v>
      </c>
      <c r="C43" s="4">
        <v>14</v>
      </c>
    </row>
    <row r="44" spans="1:3" x14ac:dyDescent="0.35">
      <c r="A44" s="7" t="s">
        <v>94</v>
      </c>
      <c r="B44" s="7" t="s">
        <v>304</v>
      </c>
      <c r="C44" s="4">
        <v>26</v>
      </c>
    </row>
    <row r="45" spans="1:3" x14ac:dyDescent="0.35">
      <c r="A45" s="7" t="s">
        <v>94</v>
      </c>
      <c r="B45" s="7" t="s">
        <v>305</v>
      </c>
      <c r="C45" s="4">
        <v>52</v>
      </c>
    </row>
    <row r="46" spans="1:3" x14ac:dyDescent="0.35">
      <c r="A46" s="7" t="s">
        <v>94</v>
      </c>
      <c r="B46" s="7" t="s">
        <v>306</v>
      </c>
      <c r="C46" s="4">
        <v>14</v>
      </c>
    </row>
    <row r="47" spans="1:3" x14ac:dyDescent="0.35">
      <c r="A47" s="7" t="s">
        <v>94</v>
      </c>
      <c r="B47" s="7" t="s">
        <v>307</v>
      </c>
      <c r="C47" s="4">
        <v>136</v>
      </c>
    </row>
    <row r="48" spans="1:3" x14ac:dyDescent="0.35">
      <c r="A48" s="7" t="s">
        <v>94</v>
      </c>
      <c r="B48" s="7" t="s">
        <v>308</v>
      </c>
      <c r="C48" s="4">
        <v>7</v>
      </c>
    </row>
    <row r="49" spans="1:3" x14ac:dyDescent="0.35">
      <c r="A49" s="7" t="s">
        <v>95</v>
      </c>
      <c r="B49" s="7" t="s">
        <v>304</v>
      </c>
      <c r="C49" s="4">
        <v>33</v>
      </c>
    </row>
    <row r="50" spans="1:3" x14ac:dyDescent="0.35">
      <c r="A50" s="7" t="s">
        <v>95</v>
      </c>
      <c r="B50" s="7" t="s">
        <v>305</v>
      </c>
      <c r="C50" s="4">
        <v>63</v>
      </c>
    </row>
    <row r="51" spans="1:3" x14ac:dyDescent="0.35">
      <c r="A51" s="7" t="s">
        <v>95</v>
      </c>
      <c r="B51" s="7" t="s">
        <v>306</v>
      </c>
      <c r="C51" s="4">
        <v>27</v>
      </c>
    </row>
    <row r="52" spans="1:3" x14ac:dyDescent="0.35">
      <c r="A52" s="7" t="s">
        <v>95</v>
      </c>
      <c r="B52" s="7" t="s">
        <v>307</v>
      </c>
      <c r="C52" s="4">
        <v>151</v>
      </c>
    </row>
    <row r="53" spans="1:3" x14ac:dyDescent="0.35">
      <c r="A53" s="7" t="s">
        <v>95</v>
      </c>
      <c r="B53" s="7" t="s">
        <v>308</v>
      </c>
      <c r="C53" s="4">
        <v>11</v>
      </c>
    </row>
    <row r="54" spans="1:3" x14ac:dyDescent="0.35">
      <c r="A54" s="7" t="s">
        <v>96</v>
      </c>
      <c r="B54" s="7" t="s">
        <v>304</v>
      </c>
      <c r="C54" s="4">
        <v>40</v>
      </c>
    </row>
    <row r="55" spans="1:3" x14ac:dyDescent="0.35">
      <c r="A55" s="7" t="s">
        <v>96</v>
      </c>
      <c r="B55" s="7" t="s">
        <v>305</v>
      </c>
      <c r="C55" s="4">
        <v>82</v>
      </c>
    </row>
    <row r="56" spans="1:3" x14ac:dyDescent="0.35">
      <c r="A56" s="7" t="s">
        <v>96</v>
      </c>
      <c r="B56" s="7" t="s">
        <v>306</v>
      </c>
      <c r="C56" s="4">
        <v>31</v>
      </c>
    </row>
    <row r="57" spans="1:3" x14ac:dyDescent="0.35">
      <c r="A57" s="7" t="s">
        <v>96</v>
      </c>
      <c r="B57" s="7" t="s">
        <v>307</v>
      </c>
      <c r="C57" s="4">
        <v>171</v>
      </c>
    </row>
    <row r="58" spans="1:3" x14ac:dyDescent="0.35">
      <c r="A58" s="7" t="s">
        <v>96</v>
      </c>
      <c r="B58" s="7" t="s">
        <v>308</v>
      </c>
      <c r="C58" s="4">
        <v>21</v>
      </c>
    </row>
    <row r="59" spans="1:3" x14ac:dyDescent="0.35">
      <c r="A59" s="7"/>
      <c r="B59" s="7"/>
    </row>
    <row r="60" spans="1:3" x14ac:dyDescent="0.35">
      <c r="A60" s="7"/>
      <c r="B60" s="7"/>
    </row>
    <row r="61" spans="1:3" x14ac:dyDescent="0.35">
      <c r="A61" s="7"/>
      <c r="B61" s="7"/>
    </row>
    <row r="62" spans="1:3" x14ac:dyDescent="0.35">
      <c r="A62" s="7"/>
      <c r="B62" s="7"/>
    </row>
    <row r="63" spans="1:3" x14ac:dyDescent="0.35">
      <c r="A63" s="7"/>
      <c r="B63" s="7"/>
    </row>
    <row r="64" spans="1:3"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00"/>
  <sheetViews>
    <sheetView workbookViewId="0"/>
  </sheetViews>
  <sheetFormatPr defaultColWidth="11.07421875" defaultRowHeight="15.5" x14ac:dyDescent="0.35"/>
  <cols>
    <col min="1" max="2" width="16.69140625" customWidth="1"/>
    <col min="3" max="3" width="25.15234375" customWidth="1"/>
  </cols>
  <sheetData>
    <row r="1" spans="1:3" ht="20" x14ac:dyDescent="0.4">
      <c r="A1" s="25" t="s">
        <v>22</v>
      </c>
      <c r="B1" s="7"/>
    </row>
    <row r="2" spans="1:3" x14ac:dyDescent="0.35">
      <c r="A2" s="7" t="s">
        <v>8</v>
      </c>
      <c r="B2" s="7"/>
    </row>
    <row r="3" spans="1:3" x14ac:dyDescent="0.35">
      <c r="A3" s="8" t="s">
        <v>309</v>
      </c>
      <c r="B3" s="8" t="s">
        <v>210</v>
      </c>
      <c r="C3" s="5" t="s">
        <v>72</v>
      </c>
    </row>
    <row r="4" spans="1:3" x14ac:dyDescent="0.35">
      <c r="A4" s="7" t="s">
        <v>310</v>
      </c>
      <c r="B4" s="7" t="s">
        <v>215</v>
      </c>
      <c r="C4" s="4">
        <v>71</v>
      </c>
    </row>
    <row r="5" spans="1:3" x14ac:dyDescent="0.35">
      <c r="A5" s="7" t="s">
        <v>310</v>
      </c>
      <c r="B5" s="7" t="s">
        <v>214</v>
      </c>
      <c r="C5" s="4">
        <v>24</v>
      </c>
    </row>
    <row r="6" spans="1:3" x14ac:dyDescent="0.35">
      <c r="A6" s="7" t="s">
        <v>311</v>
      </c>
      <c r="B6" s="7" t="s">
        <v>215</v>
      </c>
      <c r="C6" s="4">
        <v>1</v>
      </c>
    </row>
    <row r="7" spans="1:3" x14ac:dyDescent="0.35">
      <c r="A7" s="7" t="s">
        <v>311</v>
      </c>
      <c r="B7" s="7" t="s">
        <v>214</v>
      </c>
      <c r="C7" s="4">
        <v>2</v>
      </c>
    </row>
    <row r="8" spans="1:3" x14ac:dyDescent="0.35">
      <c r="A8" s="7" t="s">
        <v>312</v>
      </c>
      <c r="B8" s="7" t="s">
        <v>215</v>
      </c>
      <c r="C8" s="4">
        <v>7</v>
      </c>
    </row>
    <row r="9" spans="1:3" x14ac:dyDescent="0.35">
      <c r="A9" s="7" t="s">
        <v>312</v>
      </c>
      <c r="B9" s="7" t="s">
        <v>214</v>
      </c>
      <c r="C9" s="4">
        <v>150</v>
      </c>
    </row>
    <row r="10" spans="1:3" x14ac:dyDescent="0.35">
      <c r="A10" s="7" t="s">
        <v>313</v>
      </c>
      <c r="B10" s="7" t="s">
        <v>215</v>
      </c>
      <c r="C10" s="4">
        <v>0</v>
      </c>
    </row>
    <row r="11" spans="1:3" x14ac:dyDescent="0.35">
      <c r="A11" s="7" t="s">
        <v>313</v>
      </c>
      <c r="B11" s="7" t="s">
        <v>214</v>
      </c>
      <c r="C11" s="4">
        <v>2</v>
      </c>
    </row>
    <row r="12" spans="1:3" x14ac:dyDescent="0.35">
      <c r="A12" s="7" t="s">
        <v>314</v>
      </c>
      <c r="B12" s="7" t="s">
        <v>215</v>
      </c>
      <c r="C12" s="4">
        <v>7</v>
      </c>
    </row>
    <row r="13" spans="1:3" x14ac:dyDescent="0.35">
      <c r="A13" s="7" t="s">
        <v>314</v>
      </c>
      <c r="B13" s="7" t="s">
        <v>214</v>
      </c>
      <c r="C13" s="4">
        <v>83</v>
      </c>
    </row>
    <row r="14" spans="1:3" x14ac:dyDescent="0.35">
      <c r="A14" s="7" t="s">
        <v>315</v>
      </c>
      <c r="B14" s="7" t="s">
        <v>215</v>
      </c>
      <c r="C14" s="4">
        <v>26</v>
      </c>
    </row>
    <row r="15" spans="1:3" x14ac:dyDescent="0.35">
      <c r="A15" s="7" t="s">
        <v>315</v>
      </c>
      <c r="B15" s="7" t="s">
        <v>214</v>
      </c>
      <c r="C15" s="4">
        <v>173</v>
      </c>
    </row>
    <row r="16" spans="1:3" x14ac:dyDescent="0.35">
      <c r="A16" s="7" t="s">
        <v>316</v>
      </c>
      <c r="B16" s="7" t="s">
        <v>215</v>
      </c>
      <c r="C16" s="4">
        <v>0</v>
      </c>
    </row>
    <row r="17" spans="1:3" x14ac:dyDescent="0.35">
      <c r="A17" s="7" t="s">
        <v>316</v>
      </c>
      <c r="B17" s="7" t="s">
        <v>214</v>
      </c>
      <c r="C17" s="4">
        <v>12</v>
      </c>
    </row>
    <row r="18" spans="1:3" x14ac:dyDescent="0.35">
      <c r="A18" s="7" t="s">
        <v>317</v>
      </c>
      <c r="B18" s="7" t="s">
        <v>215</v>
      </c>
      <c r="C18" s="4">
        <v>0</v>
      </c>
    </row>
    <row r="19" spans="1:3" x14ac:dyDescent="0.35">
      <c r="A19" s="7" t="s">
        <v>317</v>
      </c>
      <c r="B19" s="7" t="s">
        <v>214</v>
      </c>
      <c r="C19" s="4">
        <v>9</v>
      </c>
    </row>
    <row r="20" spans="1:3" x14ac:dyDescent="0.35">
      <c r="A20" s="7" t="s">
        <v>318</v>
      </c>
      <c r="B20" s="7" t="s">
        <v>215</v>
      </c>
      <c r="C20" s="4">
        <v>1</v>
      </c>
    </row>
    <row r="21" spans="1:3" x14ac:dyDescent="0.35">
      <c r="A21" s="7" t="s">
        <v>318</v>
      </c>
      <c r="B21" s="7" t="s">
        <v>214</v>
      </c>
      <c r="C21" s="4">
        <v>41</v>
      </c>
    </row>
    <row r="22" spans="1:3" x14ac:dyDescent="0.35">
      <c r="A22" s="7" t="s">
        <v>319</v>
      </c>
      <c r="B22" s="7" t="s">
        <v>215</v>
      </c>
      <c r="C22" s="4">
        <v>7</v>
      </c>
    </row>
    <row r="23" spans="1:3" x14ac:dyDescent="0.35">
      <c r="A23" s="7" t="s">
        <v>319</v>
      </c>
      <c r="B23" s="7" t="s">
        <v>214</v>
      </c>
      <c r="C23" s="4">
        <v>20</v>
      </c>
    </row>
    <row r="24" spans="1:3" x14ac:dyDescent="0.35">
      <c r="A24" s="7"/>
      <c r="B24" s="7"/>
    </row>
    <row r="25" spans="1:3" x14ac:dyDescent="0.35">
      <c r="A25" s="7"/>
      <c r="B25" s="7"/>
    </row>
    <row r="26" spans="1:3" x14ac:dyDescent="0.35">
      <c r="A26" s="7"/>
      <c r="B26" s="7"/>
    </row>
    <row r="27" spans="1:3" x14ac:dyDescent="0.35">
      <c r="A27" s="7"/>
      <c r="B27" s="7"/>
    </row>
    <row r="28" spans="1:3" x14ac:dyDescent="0.35">
      <c r="A28" s="7"/>
      <c r="B28" s="7"/>
    </row>
    <row r="29" spans="1:3" x14ac:dyDescent="0.35">
      <c r="A29" s="7"/>
      <c r="B29" s="7"/>
    </row>
    <row r="30" spans="1:3" x14ac:dyDescent="0.35">
      <c r="A30" s="7"/>
      <c r="B30" s="7"/>
    </row>
    <row r="31" spans="1:3" x14ac:dyDescent="0.35">
      <c r="A31" s="7"/>
      <c r="B31" s="7"/>
    </row>
    <row r="32" spans="1:3" x14ac:dyDescent="0.35">
      <c r="A32" s="7"/>
      <c r="B32" s="7"/>
    </row>
    <row r="33" spans="1:2" x14ac:dyDescent="0.35">
      <c r="A33" s="7"/>
      <c r="B33" s="7"/>
    </row>
    <row r="34" spans="1:2" x14ac:dyDescent="0.35">
      <c r="A34" s="7"/>
      <c r="B34" s="7"/>
    </row>
    <row r="35" spans="1:2" x14ac:dyDescent="0.35">
      <c r="A35" s="7"/>
      <c r="B35" s="7"/>
    </row>
    <row r="36" spans="1:2" x14ac:dyDescent="0.35">
      <c r="A36" s="7"/>
      <c r="B36" s="7"/>
    </row>
    <row r="37" spans="1:2" x14ac:dyDescent="0.35">
      <c r="A37" s="7"/>
      <c r="B37" s="7"/>
    </row>
    <row r="38" spans="1:2" x14ac:dyDescent="0.35">
      <c r="A38" s="7"/>
      <c r="B38" s="7"/>
    </row>
    <row r="39" spans="1:2" x14ac:dyDescent="0.35">
      <c r="A39" s="7"/>
      <c r="B39" s="7"/>
    </row>
    <row r="40" spans="1:2" x14ac:dyDescent="0.35">
      <c r="A40" s="7"/>
      <c r="B40" s="7"/>
    </row>
    <row r="41" spans="1:2" x14ac:dyDescent="0.35">
      <c r="A41" s="7"/>
      <c r="B41" s="7"/>
    </row>
    <row r="42" spans="1:2" x14ac:dyDescent="0.35">
      <c r="A42" s="7"/>
      <c r="B42" s="7"/>
    </row>
    <row r="43" spans="1:2" x14ac:dyDescent="0.35">
      <c r="A43" s="7"/>
      <c r="B43" s="7"/>
    </row>
    <row r="44" spans="1:2" x14ac:dyDescent="0.35">
      <c r="A44" s="7"/>
      <c r="B44" s="7"/>
    </row>
    <row r="45" spans="1:2" x14ac:dyDescent="0.35">
      <c r="A45" s="7"/>
      <c r="B45" s="7"/>
    </row>
    <row r="46" spans="1:2" x14ac:dyDescent="0.35">
      <c r="A46" s="7"/>
      <c r="B46" s="7"/>
    </row>
    <row r="47" spans="1:2" x14ac:dyDescent="0.35">
      <c r="A47" s="7"/>
      <c r="B47" s="7"/>
    </row>
    <row r="48" spans="1:2" x14ac:dyDescent="0.35">
      <c r="A48" s="7"/>
      <c r="B48" s="7"/>
    </row>
    <row r="49" spans="1:2" x14ac:dyDescent="0.35">
      <c r="A49" s="7"/>
      <c r="B49" s="7"/>
    </row>
    <row r="50" spans="1:2" x14ac:dyDescent="0.35">
      <c r="A50" s="7"/>
      <c r="B50" s="7"/>
    </row>
    <row r="51" spans="1:2" x14ac:dyDescent="0.35">
      <c r="A51" s="7"/>
      <c r="B51" s="7"/>
    </row>
    <row r="52" spans="1:2" x14ac:dyDescent="0.35">
      <c r="A52" s="7"/>
      <c r="B52" s="7"/>
    </row>
    <row r="53" spans="1:2" x14ac:dyDescent="0.35">
      <c r="A53" s="7"/>
      <c r="B53" s="7"/>
    </row>
    <row r="54" spans="1:2" x14ac:dyDescent="0.35">
      <c r="A54" s="7"/>
      <c r="B54" s="7"/>
    </row>
    <row r="55" spans="1:2" x14ac:dyDescent="0.35">
      <c r="A55" s="7"/>
      <c r="B55" s="7"/>
    </row>
    <row r="56" spans="1:2" x14ac:dyDescent="0.35">
      <c r="A56" s="7"/>
      <c r="B56" s="7"/>
    </row>
    <row r="57" spans="1:2" x14ac:dyDescent="0.35">
      <c r="A57" s="7"/>
      <c r="B57" s="7"/>
    </row>
    <row r="58" spans="1:2" x14ac:dyDescent="0.35">
      <c r="A58" s="7"/>
      <c r="B58" s="7"/>
    </row>
    <row r="59" spans="1:2" x14ac:dyDescent="0.35">
      <c r="A59" s="7"/>
      <c r="B59" s="7"/>
    </row>
    <row r="60" spans="1:2" x14ac:dyDescent="0.35">
      <c r="A60" s="7"/>
      <c r="B60" s="7"/>
    </row>
    <row r="61" spans="1:2" x14ac:dyDescent="0.35">
      <c r="A61" s="7"/>
      <c r="B61" s="7"/>
    </row>
    <row r="62" spans="1:2" x14ac:dyDescent="0.35">
      <c r="A62" s="7"/>
      <c r="B62" s="7"/>
    </row>
    <row r="63" spans="1:2" x14ac:dyDescent="0.35">
      <c r="A63" s="7"/>
      <c r="B63" s="7"/>
    </row>
    <row r="64" spans="1:2" x14ac:dyDescent="0.35">
      <c r="A64" s="7"/>
      <c r="B64" s="7"/>
    </row>
    <row r="65" spans="1:2" x14ac:dyDescent="0.35">
      <c r="A65" s="7"/>
      <c r="B65" s="7"/>
    </row>
    <row r="66" spans="1:2" x14ac:dyDescent="0.35">
      <c r="A66" s="7"/>
      <c r="B66" s="7"/>
    </row>
    <row r="67" spans="1:2" x14ac:dyDescent="0.35">
      <c r="A67" s="7"/>
      <c r="B67" s="7"/>
    </row>
    <row r="68" spans="1:2" x14ac:dyDescent="0.35">
      <c r="A68" s="7"/>
      <c r="B68" s="7"/>
    </row>
    <row r="69" spans="1:2" x14ac:dyDescent="0.35">
      <c r="A69" s="7"/>
      <c r="B69" s="7"/>
    </row>
    <row r="70" spans="1:2" x14ac:dyDescent="0.35">
      <c r="A70" s="7"/>
      <c r="B70" s="7"/>
    </row>
    <row r="71" spans="1:2" x14ac:dyDescent="0.35">
      <c r="A71" s="7"/>
      <c r="B71" s="7"/>
    </row>
    <row r="72" spans="1:2" x14ac:dyDescent="0.35">
      <c r="A72" s="7"/>
      <c r="B72" s="7"/>
    </row>
    <row r="73" spans="1:2" x14ac:dyDescent="0.35">
      <c r="A73" s="7"/>
      <c r="B73" s="7"/>
    </row>
    <row r="74" spans="1:2" x14ac:dyDescent="0.35">
      <c r="A74" s="7"/>
      <c r="B74" s="7"/>
    </row>
    <row r="75" spans="1:2" x14ac:dyDescent="0.35">
      <c r="A75" s="7"/>
      <c r="B75" s="7"/>
    </row>
    <row r="76" spans="1:2" x14ac:dyDescent="0.35">
      <c r="A76" s="7"/>
      <c r="B76" s="7"/>
    </row>
    <row r="77" spans="1:2" x14ac:dyDescent="0.35">
      <c r="A77" s="7"/>
      <c r="B77" s="7"/>
    </row>
    <row r="78" spans="1:2" x14ac:dyDescent="0.35">
      <c r="A78" s="7"/>
      <c r="B78" s="7"/>
    </row>
    <row r="79" spans="1:2" x14ac:dyDescent="0.35">
      <c r="A79" s="7"/>
      <c r="B79" s="7"/>
    </row>
    <row r="80" spans="1:2" x14ac:dyDescent="0.35">
      <c r="A80" s="7"/>
      <c r="B80" s="7"/>
    </row>
    <row r="81" spans="1:2" x14ac:dyDescent="0.35">
      <c r="A81" s="7"/>
      <c r="B81" s="7"/>
    </row>
    <row r="82" spans="1:2" x14ac:dyDescent="0.35">
      <c r="A82" s="7"/>
      <c r="B82" s="7"/>
    </row>
    <row r="83" spans="1:2" x14ac:dyDescent="0.35">
      <c r="A83" s="7"/>
      <c r="B83" s="7"/>
    </row>
    <row r="84" spans="1:2" x14ac:dyDescent="0.35">
      <c r="A84" s="7"/>
      <c r="B84" s="7"/>
    </row>
    <row r="85" spans="1:2" x14ac:dyDescent="0.35">
      <c r="A85" s="7"/>
      <c r="B85" s="7"/>
    </row>
    <row r="86" spans="1:2" x14ac:dyDescent="0.35">
      <c r="A86" s="7"/>
      <c r="B86" s="7"/>
    </row>
    <row r="87" spans="1:2" x14ac:dyDescent="0.35">
      <c r="A87" s="7"/>
      <c r="B87" s="7"/>
    </row>
    <row r="88" spans="1:2" x14ac:dyDescent="0.35">
      <c r="A88" s="7"/>
      <c r="B88" s="7"/>
    </row>
    <row r="89" spans="1:2" x14ac:dyDescent="0.35">
      <c r="A89" s="7"/>
      <c r="B89" s="7"/>
    </row>
    <row r="90" spans="1:2" x14ac:dyDescent="0.35">
      <c r="A90" s="7"/>
      <c r="B90" s="7"/>
    </row>
    <row r="91" spans="1:2" x14ac:dyDescent="0.35">
      <c r="A91" s="7"/>
      <c r="B91" s="7"/>
    </row>
    <row r="92" spans="1:2" x14ac:dyDescent="0.35">
      <c r="A92" s="7"/>
      <c r="B92" s="7"/>
    </row>
    <row r="93" spans="1:2" x14ac:dyDescent="0.35">
      <c r="A93" s="7"/>
      <c r="B93" s="7"/>
    </row>
    <row r="94" spans="1:2" x14ac:dyDescent="0.35">
      <c r="A94" s="7"/>
      <c r="B94" s="7"/>
    </row>
    <row r="95" spans="1:2" x14ac:dyDescent="0.35">
      <c r="A95" s="7"/>
      <c r="B95" s="7"/>
    </row>
    <row r="96" spans="1:2" x14ac:dyDescent="0.35">
      <c r="A96" s="7"/>
      <c r="B96" s="7"/>
    </row>
    <row r="97" spans="1:2" x14ac:dyDescent="0.35">
      <c r="A97" s="7"/>
      <c r="B97" s="7"/>
    </row>
    <row r="98" spans="1:2" x14ac:dyDescent="0.35">
      <c r="A98" s="7"/>
      <c r="B98" s="7"/>
    </row>
    <row r="99" spans="1:2" x14ac:dyDescent="0.35">
      <c r="A99" s="7"/>
      <c r="B99" s="7"/>
    </row>
    <row r="100" spans="1:2" x14ac:dyDescent="0.35">
      <c r="A100" s="7"/>
      <c r="B100" s="7"/>
    </row>
    <row r="101" spans="1:2" x14ac:dyDescent="0.35">
      <c r="A101" s="7"/>
      <c r="B101" s="7"/>
    </row>
    <row r="102" spans="1:2" x14ac:dyDescent="0.35">
      <c r="A102" s="7"/>
      <c r="B102" s="7"/>
    </row>
    <row r="103" spans="1:2" x14ac:dyDescent="0.35">
      <c r="A103" s="7"/>
      <c r="B103" s="7"/>
    </row>
    <row r="104" spans="1:2" x14ac:dyDescent="0.35">
      <c r="A104" s="7"/>
      <c r="B104" s="7"/>
    </row>
    <row r="105" spans="1:2" x14ac:dyDescent="0.35">
      <c r="A105" s="7"/>
      <c r="B105" s="7"/>
    </row>
    <row r="106" spans="1:2" x14ac:dyDescent="0.35">
      <c r="A106" s="7"/>
      <c r="B106" s="7"/>
    </row>
    <row r="107" spans="1:2" x14ac:dyDescent="0.35">
      <c r="A107" s="7"/>
      <c r="B107" s="7"/>
    </row>
    <row r="108" spans="1:2" x14ac:dyDescent="0.35">
      <c r="A108" s="7"/>
      <c r="B108" s="7"/>
    </row>
    <row r="109" spans="1:2" x14ac:dyDescent="0.35">
      <c r="A109" s="7"/>
      <c r="B109" s="7"/>
    </row>
    <row r="110" spans="1:2" x14ac:dyDescent="0.35">
      <c r="A110" s="7"/>
      <c r="B110" s="7"/>
    </row>
    <row r="111" spans="1:2" x14ac:dyDescent="0.35">
      <c r="A111" s="7"/>
      <c r="B111" s="7"/>
    </row>
    <row r="112" spans="1:2" x14ac:dyDescent="0.35">
      <c r="A112" s="7"/>
      <c r="B112" s="7"/>
    </row>
    <row r="113" spans="1:2" x14ac:dyDescent="0.35">
      <c r="A113" s="7"/>
      <c r="B113" s="7"/>
    </row>
    <row r="114" spans="1:2" x14ac:dyDescent="0.35">
      <c r="A114" s="7"/>
      <c r="B114" s="7"/>
    </row>
    <row r="115" spans="1:2" x14ac:dyDescent="0.35">
      <c r="A115" s="7"/>
      <c r="B115" s="7"/>
    </row>
    <row r="116" spans="1:2" x14ac:dyDescent="0.35">
      <c r="A116" s="7"/>
      <c r="B116" s="7"/>
    </row>
    <row r="117" spans="1:2" x14ac:dyDescent="0.35">
      <c r="A117" s="7"/>
      <c r="B117" s="7"/>
    </row>
    <row r="118" spans="1:2" x14ac:dyDescent="0.35">
      <c r="A118" s="7"/>
      <c r="B118" s="7"/>
    </row>
    <row r="119" spans="1:2" x14ac:dyDescent="0.35">
      <c r="A119" s="7"/>
      <c r="B119" s="7"/>
    </row>
    <row r="120" spans="1:2" x14ac:dyDescent="0.35">
      <c r="A120" s="7"/>
      <c r="B120" s="7"/>
    </row>
    <row r="121" spans="1:2" x14ac:dyDescent="0.35">
      <c r="A121" s="7"/>
      <c r="B121" s="7"/>
    </row>
    <row r="122" spans="1:2" x14ac:dyDescent="0.35">
      <c r="A122" s="7"/>
      <c r="B122" s="7"/>
    </row>
    <row r="123" spans="1:2" x14ac:dyDescent="0.35">
      <c r="A123" s="7"/>
      <c r="B123" s="7"/>
    </row>
    <row r="124" spans="1:2" x14ac:dyDescent="0.35">
      <c r="A124" s="7"/>
      <c r="B124" s="7"/>
    </row>
    <row r="125" spans="1:2" x14ac:dyDescent="0.35">
      <c r="A125" s="7"/>
      <c r="B125" s="7"/>
    </row>
    <row r="126" spans="1:2" x14ac:dyDescent="0.35">
      <c r="A126" s="7"/>
      <c r="B126" s="7"/>
    </row>
    <row r="127" spans="1:2" x14ac:dyDescent="0.35">
      <c r="A127" s="7"/>
      <c r="B127" s="7"/>
    </row>
    <row r="128" spans="1:2" x14ac:dyDescent="0.35">
      <c r="A128" s="7"/>
      <c r="B128" s="7"/>
    </row>
    <row r="129" spans="1:2" x14ac:dyDescent="0.35">
      <c r="A129" s="7"/>
      <c r="B129" s="7"/>
    </row>
    <row r="130" spans="1:2" x14ac:dyDescent="0.35">
      <c r="A130" s="7"/>
      <c r="B130" s="7"/>
    </row>
    <row r="131" spans="1:2" x14ac:dyDescent="0.35">
      <c r="A131" s="7"/>
      <c r="B131" s="7"/>
    </row>
    <row r="132" spans="1:2" x14ac:dyDescent="0.35">
      <c r="A132" s="7"/>
      <c r="B132" s="7"/>
    </row>
    <row r="133" spans="1:2" x14ac:dyDescent="0.35">
      <c r="A133" s="7"/>
      <c r="B133" s="7"/>
    </row>
    <row r="134" spans="1:2" x14ac:dyDescent="0.35">
      <c r="A134" s="7"/>
      <c r="B134" s="7"/>
    </row>
    <row r="135" spans="1:2" x14ac:dyDescent="0.35">
      <c r="A135" s="7"/>
      <c r="B135" s="7"/>
    </row>
    <row r="136" spans="1:2" x14ac:dyDescent="0.35">
      <c r="A136" s="7"/>
      <c r="B136" s="7"/>
    </row>
    <row r="137" spans="1:2" x14ac:dyDescent="0.35">
      <c r="A137" s="7"/>
      <c r="B137" s="7"/>
    </row>
    <row r="138" spans="1:2" x14ac:dyDescent="0.35">
      <c r="A138" s="7"/>
      <c r="B138" s="7"/>
    </row>
    <row r="139" spans="1:2" x14ac:dyDescent="0.35">
      <c r="A139" s="7"/>
      <c r="B139" s="7"/>
    </row>
    <row r="140" spans="1:2" x14ac:dyDescent="0.35">
      <c r="A140" s="7"/>
      <c r="B140" s="7"/>
    </row>
    <row r="141" spans="1:2" x14ac:dyDescent="0.35">
      <c r="A141" s="7"/>
      <c r="B141" s="7"/>
    </row>
    <row r="142" spans="1:2" x14ac:dyDescent="0.35">
      <c r="A142" s="7"/>
      <c r="B142" s="7"/>
    </row>
    <row r="143" spans="1:2" x14ac:dyDescent="0.35">
      <c r="A143" s="7"/>
      <c r="B143" s="7"/>
    </row>
    <row r="144" spans="1:2" x14ac:dyDescent="0.35">
      <c r="A144" s="7"/>
      <c r="B144" s="7"/>
    </row>
    <row r="145" spans="1:2" x14ac:dyDescent="0.35">
      <c r="A145" s="7"/>
      <c r="B145" s="7"/>
    </row>
    <row r="146" spans="1:2" x14ac:dyDescent="0.35">
      <c r="A146" s="7"/>
      <c r="B146" s="7"/>
    </row>
    <row r="147" spans="1:2" x14ac:dyDescent="0.35">
      <c r="A147" s="7"/>
      <c r="B147" s="7"/>
    </row>
    <row r="148" spans="1:2" x14ac:dyDescent="0.35">
      <c r="A148" s="7"/>
      <c r="B148" s="7"/>
    </row>
    <row r="149" spans="1:2" x14ac:dyDescent="0.35">
      <c r="A149" s="7"/>
      <c r="B149" s="7"/>
    </row>
    <row r="150" spans="1:2" x14ac:dyDescent="0.35">
      <c r="A150" s="7"/>
      <c r="B150" s="7"/>
    </row>
    <row r="151" spans="1:2" x14ac:dyDescent="0.35">
      <c r="A151" s="7"/>
      <c r="B151" s="7"/>
    </row>
    <row r="152" spans="1:2" x14ac:dyDescent="0.35">
      <c r="A152" s="7"/>
      <c r="B152" s="7"/>
    </row>
    <row r="153" spans="1:2" x14ac:dyDescent="0.35">
      <c r="A153" s="7"/>
      <c r="B153" s="7"/>
    </row>
    <row r="154" spans="1:2" x14ac:dyDescent="0.35">
      <c r="A154" s="7"/>
      <c r="B154" s="7"/>
    </row>
    <row r="155" spans="1:2" x14ac:dyDescent="0.35">
      <c r="A155" s="7"/>
      <c r="B155" s="7"/>
    </row>
    <row r="156" spans="1:2" x14ac:dyDescent="0.35">
      <c r="A156" s="7"/>
      <c r="B156" s="7"/>
    </row>
    <row r="157" spans="1:2" x14ac:dyDescent="0.35">
      <c r="A157" s="7"/>
      <c r="B157" s="7"/>
    </row>
    <row r="158" spans="1:2" x14ac:dyDescent="0.35">
      <c r="A158" s="7"/>
      <c r="B158" s="7"/>
    </row>
    <row r="159" spans="1:2" x14ac:dyDescent="0.35">
      <c r="A159" s="7"/>
      <c r="B159" s="7"/>
    </row>
    <row r="160" spans="1:2" x14ac:dyDescent="0.35">
      <c r="A160" s="7"/>
      <c r="B160" s="7"/>
    </row>
    <row r="161" spans="1:2" x14ac:dyDescent="0.35">
      <c r="A161" s="7"/>
      <c r="B161" s="7"/>
    </row>
    <row r="162" spans="1:2" x14ac:dyDescent="0.35">
      <c r="A162" s="7"/>
      <c r="B162" s="7"/>
    </row>
    <row r="163" spans="1:2" x14ac:dyDescent="0.35">
      <c r="A163" s="7"/>
      <c r="B163" s="7"/>
    </row>
    <row r="164" spans="1:2" x14ac:dyDescent="0.35">
      <c r="A164" s="7"/>
      <c r="B164" s="7"/>
    </row>
    <row r="165" spans="1:2" x14ac:dyDescent="0.35">
      <c r="A165" s="7"/>
      <c r="B165" s="7"/>
    </row>
    <row r="166" spans="1:2" x14ac:dyDescent="0.35">
      <c r="A166" s="7"/>
      <c r="B166" s="7"/>
    </row>
    <row r="167" spans="1:2" x14ac:dyDescent="0.35">
      <c r="A167" s="7"/>
      <c r="B167" s="7"/>
    </row>
    <row r="168" spans="1:2" x14ac:dyDescent="0.35">
      <c r="A168" s="7"/>
      <c r="B168" s="7"/>
    </row>
    <row r="169" spans="1:2" x14ac:dyDescent="0.35">
      <c r="A169" s="7"/>
      <c r="B169" s="7"/>
    </row>
    <row r="170" spans="1:2" x14ac:dyDescent="0.35">
      <c r="A170" s="7"/>
      <c r="B170" s="7"/>
    </row>
    <row r="171" spans="1:2" x14ac:dyDescent="0.35">
      <c r="A171" s="7"/>
      <c r="B171" s="7"/>
    </row>
    <row r="172" spans="1:2" x14ac:dyDescent="0.35">
      <c r="A172" s="7"/>
      <c r="B172" s="7"/>
    </row>
    <row r="173" spans="1:2" x14ac:dyDescent="0.35">
      <c r="A173" s="7"/>
      <c r="B173" s="7"/>
    </row>
    <row r="174" spans="1:2" x14ac:dyDescent="0.35">
      <c r="A174" s="7"/>
      <c r="B174" s="7"/>
    </row>
    <row r="175" spans="1:2" x14ac:dyDescent="0.35">
      <c r="A175" s="7"/>
      <c r="B175" s="7"/>
    </row>
    <row r="176" spans="1:2" x14ac:dyDescent="0.35">
      <c r="A176" s="7"/>
      <c r="B176" s="7"/>
    </row>
    <row r="177" spans="1:2" x14ac:dyDescent="0.35">
      <c r="A177" s="7"/>
      <c r="B177" s="7"/>
    </row>
    <row r="178" spans="1:2" x14ac:dyDescent="0.35">
      <c r="A178" s="7"/>
      <c r="B178" s="7"/>
    </row>
    <row r="179" spans="1:2" x14ac:dyDescent="0.35">
      <c r="A179" s="7"/>
      <c r="B179" s="7"/>
    </row>
    <row r="180" spans="1:2" x14ac:dyDescent="0.35">
      <c r="A180" s="7"/>
      <c r="B180" s="7"/>
    </row>
    <row r="181" spans="1:2" x14ac:dyDescent="0.35">
      <c r="A181" s="7"/>
      <c r="B181" s="7"/>
    </row>
    <row r="182" spans="1:2" x14ac:dyDescent="0.35">
      <c r="A182" s="7"/>
      <c r="B182" s="7"/>
    </row>
    <row r="183" spans="1:2" x14ac:dyDescent="0.35">
      <c r="A183" s="7"/>
      <c r="B183" s="7"/>
    </row>
    <row r="184" spans="1:2" x14ac:dyDescent="0.35">
      <c r="A184" s="7"/>
      <c r="B184" s="7"/>
    </row>
    <row r="185" spans="1:2" x14ac:dyDescent="0.35">
      <c r="A185" s="7"/>
      <c r="B185" s="7"/>
    </row>
    <row r="186" spans="1:2" x14ac:dyDescent="0.35">
      <c r="A186" s="7"/>
      <c r="B186" s="7"/>
    </row>
    <row r="187" spans="1:2" x14ac:dyDescent="0.35">
      <c r="A187" s="7"/>
      <c r="B187" s="7"/>
    </row>
    <row r="188" spans="1:2" x14ac:dyDescent="0.35">
      <c r="A188" s="7"/>
      <c r="B188" s="7"/>
    </row>
    <row r="189" spans="1:2" x14ac:dyDescent="0.35">
      <c r="A189" s="7"/>
      <c r="B189" s="7"/>
    </row>
    <row r="190" spans="1:2" x14ac:dyDescent="0.35">
      <c r="A190" s="7"/>
      <c r="B190" s="7"/>
    </row>
    <row r="191" spans="1:2" x14ac:dyDescent="0.35">
      <c r="A191" s="7"/>
      <c r="B191" s="7"/>
    </row>
    <row r="192" spans="1:2" x14ac:dyDescent="0.35">
      <c r="A192" s="7"/>
      <c r="B192" s="7"/>
    </row>
    <row r="193" spans="1:2" x14ac:dyDescent="0.35">
      <c r="A193" s="7"/>
      <c r="B193" s="7"/>
    </row>
    <row r="194" spans="1:2" x14ac:dyDescent="0.35">
      <c r="A194" s="7"/>
      <c r="B194" s="7"/>
    </row>
    <row r="195" spans="1:2" x14ac:dyDescent="0.35">
      <c r="A195" s="7"/>
      <c r="B195" s="7"/>
    </row>
    <row r="196" spans="1:2" x14ac:dyDescent="0.35">
      <c r="A196" s="7"/>
      <c r="B196" s="7"/>
    </row>
    <row r="197" spans="1:2" x14ac:dyDescent="0.35">
      <c r="A197" s="7"/>
      <c r="B197" s="7"/>
    </row>
    <row r="198" spans="1:2" x14ac:dyDescent="0.35">
      <c r="A198" s="7"/>
      <c r="B198" s="7"/>
    </row>
    <row r="199" spans="1:2" x14ac:dyDescent="0.35">
      <c r="A199" s="7"/>
      <c r="B199" s="7"/>
    </row>
    <row r="200" spans="1:2" x14ac:dyDescent="0.35">
      <c r="A200" s="7"/>
      <c r="B200" s="7"/>
    </row>
    <row r="201" spans="1:2" x14ac:dyDescent="0.35">
      <c r="A201" s="7"/>
      <c r="B201" s="7"/>
    </row>
    <row r="202" spans="1:2" x14ac:dyDescent="0.35">
      <c r="A202" s="7"/>
      <c r="B202" s="7"/>
    </row>
    <row r="203" spans="1:2" x14ac:dyDescent="0.35">
      <c r="A203" s="7"/>
      <c r="B203" s="7"/>
    </row>
    <row r="204" spans="1:2" x14ac:dyDescent="0.35">
      <c r="A204" s="7"/>
      <c r="B204" s="7"/>
    </row>
    <row r="205" spans="1:2" x14ac:dyDescent="0.35">
      <c r="A205" s="7"/>
      <c r="B205" s="7"/>
    </row>
    <row r="206" spans="1:2" x14ac:dyDescent="0.35">
      <c r="A206" s="7"/>
      <c r="B206" s="7"/>
    </row>
    <row r="207" spans="1:2" x14ac:dyDescent="0.35">
      <c r="A207" s="7"/>
      <c r="B207" s="7"/>
    </row>
    <row r="208" spans="1:2" x14ac:dyDescent="0.35">
      <c r="A208" s="7"/>
      <c r="B208" s="7"/>
    </row>
    <row r="209" spans="1:2" x14ac:dyDescent="0.35">
      <c r="A209" s="7"/>
      <c r="B209" s="7"/>
    </row>
    <row r="210" spans="1:2" x14ac:dyDescent="0.35">
      <c r="A210" s="7"/>
      <c r="B210" s="7"/>
    </row>
    <row r="211" spans="1:2" x14ac:dyDescent="0.35">
      <c r="A211" s="7"/>
      <c r="B211" s="7"/>
    </row>
    <row r="212" spans="1:2" x14ac:dyDescent="0.35">
      <c r="A212" s="7"/>
      <c r="B212" s="7"/>
    </row>
    <row r="213" spans="1:2" x14ac:dyDescent="0.35">
      <c r="A213" s="7"/>
      <c r="B213" s="7"/>
    </row>
    <row r="214" spans="1:2" x14ac:dyDescent="0.35">
      <c r="A214" s="7"/>
      <c r="B214" s="7"/>
    </row>
    <row r="215" spans="1:2" x14ac:dyDescent="0.35">
      <c r="A215" s="7"/>
      <c r="B215" s="7"/>
    </row>
    <row r="216" spans="1:2" x14ac:dyDescent="0.35">
      <c r="A216" s="7"/>
      <c r="B216" s="7"/>
    </row>
    <row r="217" spans="1:2" x14ac:dyDescent="0.35">
      <c r="A217" s="7"/>
      <c r="B217" s="7"/>
    </row>
    <row r="218" spans="1:2" x14ac:dyDescent="0.35">
      <c r="A218" s="7"/>
      <c r="B218" s="7"/>
    </row>
    <row r="219" spans="1:2" x14ac:dyDescent="0.35">
      <c r="A219" s="7"/>
      <c r="B219" s="7"/>
    </row>
    <row r="220" spans="1:2" x14ac:dyDescent="0.35">
      <c r="A220" s="7"/>
      <c r="B220" s="7"/>
    </row>
    <row r="221" spans="1:2" x14ac:dyDescent="0.35">
      <c r="A221" s="7"/>
      <c r="B221" s="7"/>
    </row>
    <row r="222" spans="1:2" x14ac:dyDescent="0.35">
      <c r="A222" s="7"/>
      <c r="B222" s="7"/>
    </row>
    <row r="223" spans="1:2" x14ac:dyDescent="0.35">
      <c r="A223" s="7"/>
      <c r="B223" s="7"/>
    </row>
    <row r="224" spans="1:2" x14ac:dyDescent="0.35">
      <c r="A224" s="7"/>
      <c r="B224" s="7"/>
    </row>
    <row r="225" spans="1:2" x14ac:dyDescent="0.35">
      <c r="A225" s="7"/>
      <c r="B225" s="7"/>
    </row>
    <row r="226" spans="1:2" x14ac:dyDescent="0.35">
      <c r="A226" s="7"/>
      <c r="B226" s="7"/>
    </row>
    <row r="227" spans="1:2" x14ac:dyDescent="0.35">
      <c r="A227" s="7"/>
      <c r="B227" s="7"/>
    </row>
    <row r="228" spans="1:2" x14ac:dyDescent="0.35">
      <c r="A228" s="7"/>
      <c r="B228" s="7"/>
    </row>
    <row r="229" spans="1:2" x14ac:dyDescent="0.35">
      <c r="A229" s="7"/>
      <c r="B229" s="7"/>
    </row>
    <row r="230" spans="1:2" x14ac:dyDescent="0.35">
      <c r="A230" s="7"/>
      <c r="B230" s="7"/>
    </row>
    <row r="231" spans="1:2" x14ac:dyDescent="0.35">
      <c r="A231" s="7"/>
      <c r="B231" s="7"/>
    </row>
    <row r="232" spans="1:2" x14ac:dyDescent="0.35">
      <c r="A232" s="7"/>
      <c r="B232" s="7"/>
    </row>
    <row r="233" spans="1:2" x14ac:dyDescent="0.35">
      <c r="A233" s="7"/>
      <c r="B233" s="7"/>
    </row>
    <row r="234" spans="1:2" x14ac:dyDescent="0.35">
      <c r="A234" s="7"/>
      <c r="B234" s="7"/>
    </row>
    <row r="235" spans="1:2" x14ac:dyDescent="0.35">
      <c r="A235" s="7"/>
      <c r="B235" s="7"/>
    </row>
    <row r="236" spans="1:2" x14ac:dyDescent="0.35">
      <c r="A236" s="7"/>
      <c r="B236" s="7"/>
    </row>
    <row r="237" spans="1:2" x14ac:dyDescent="0.35">
      <c r="A237" s="7"/>
      <c r="B237" s="7"/>
    </row>
    <row r="238" spans="1:2" x14ac:dyDescent="0.35">
      <c r="A238" s="7"/>
      <c r="B238" s="7"/>
    </row>
    <row r="239" spans="1:2" x14ac:dyDescent="0.35">
      <c r="A239" s="7"/>
      <c r="B239" s="7"/>
    </row>
    <row r="240" spans="1:2" x14ac:dyDescent="0.35">
      <c r="A240" s="7"/>
      <c r="B240" s="7"/>
    </row>
    <row r="241" spans="1:2" x14ac:dyDescent="0.35">
      <c r="A241" s="7"/>
      <c r="B241" s="7"/>
    </row>
    <row r="242" spans="1:2" x14ac:dyDescent="0.35">
      <c r="A242" s="7"/>
      <c r="B242" s="7"/>
    </row>
    <row r="243" spans="1:2" x14ac:dyDescent="0.35">
      <c r="A243" s="7"/>
      <c r="B243" s="7"/>
    </row>
    <row r="244" spans="1:2" x14ac:dyDescent="0.35">
      <c r="A244" s="7"/>
      <c r="B244" s="7"/>
    </row>
    <row r="245" spans="1:2" x14ac:dyDescent="0.35">
      <c r="A245" s="7"/>
      <c r="B245" s="7"/>
    </row>
    <row r="246" spans="1:2" x14ac:dyDescent="0.35">
      <c r="A246" s="7"/>
      <c r="B246" s="7"/>
    </row>
    <row r="247" spans="1:2" x14ac:dyDescent="0.35">
      <c r="A247" s="7"/>
      <c r="B247" s="7"/>
    </row>
    <row r="248" spans="1:2" x14ac:dyDescent="0.35">
      <c r="A248" s="7"/>
      <c r="B248" s="7"/>
    </row>
    <row r="249" spans="1:2" x14ac:dyDescent="0.35">
      <c r="A249" s="7"/>
      <c r="B249" s="7"/>
    </row>
    <row r="250" spans="1:2" x14ac:dyDescent="0.35">
      <c r="A250" s="7"/>
      <c r="B250" s="7"/>
    </row>
    <row r="251" spans="1:2" x14ac:dyDescent="0.35">
      <c r="A251" s="7"/>
      <c r="B251" s="7"/>
    </row>
    <row r="252" spans="1:2" x14ac:dyDescent="0.35">
      <c r="A252" s="7"/>
      <c r="B252" s="7"/>
    </row>
    <row r="253" spans="1:2" x14ac:dyDescent="0.35">
      <c r="A253" s="7"/>
      <c r="B253" s="7"/>
    </row>
    <row r="254" spans="1:2" x14ac:dyDescent="0.35">
      <c r="A254" s="7"/>
      <c r="B254" s="7"/>
    </row>
    <row r="255" spans="1:2" x14ac:dyDescent="0.35">
      <c r="A255" s="7"/>
      <c r="B255" s="7"/>
    </row>
    <row r="256" spans="1:2" x14ac:dyDescent="0.35">
      <c r="A256" s="7"/>
      <c r="B256" s="7"/>
    </row>
    <row r="257" spans="1:2" x14ac:dyDescent="0.35">
      <c r="A257" s="7"/>
      <c r="B257" s="7"/>
    </row>
    <row r="258" spans="1:2" x14ac:dyDescent="0.35">
      <c r="A258" s="7"/>
      <c r="B258" s="7"/>
    </row>
    <row r="259" spans="1:2" x14ac:dyDescent="0.35">
      <c r="A259" s="7"/>
      <c r="B259" s="7"/>
    </row>
    <row r="260" spans="1:2" x14ac:dyDescent="0.35">
      <c r="A260" s="7"/>
      <c r="B260" s="7"/>
    </row>
    <row r="261" spans="1:2" x14ac:dyDescent="0.35">
      <c r="A261" s="7"/>
      <c r="B261" s="7"/>
    </row>
    <row r="262" spans="1:2" x14ac:dyDescent="0.35">
      <c r="A262" s="7"/>
      <c r="B262" s="7"/>
    </row>
    <row r="263" spans="1:2" x14ac:dyDescent="0.35">
      <c r="A263" s="7"/>
      <c r="B263" s="7"/>
    </row>
    <row r="264" spans="1:2" x14ac:dyDescent="0.35">
      <c r="A264" s="7"/>
      <c r="B264" s="7"/>
    </row>
    <row r="265" spans="1:2" x14ac:dyDescent="0.35">
      <c r="A265" s="7"/>
      <c r="B265" s="7"/>
    </row>
    <row r="266" spans="1:2" x14ac:dyDescent="0.35">
      <c r="A266" s="7"/>
      <c r="B266" s="7"/>
    </row>
    <row r="267" spans="1:2" x14ac:dyDescent="0.35">
      <c r="A267" s="7"/>
      <c r="B267" s="7"/>
    </row>
    <row r="268" spans="1:2" x14ac:dyDescent="0.35">
      <c r="A268" s="7"/>
      <c r="B268" s="7"/>
    </row>
    <row r="269" spans="1:2" x14ac:dyDescent="0.35">
      <c r="A269" s="7"/>
      <c r="B269" s="7"/>
    </row>
    <row r="270" spans="1:2" x14ac:dyDescent="0.35">
      <c r="A270" s="7"/>
      <c r="B270" s="7"/>
    </row>
    <row r="271" spans="1:2" x14ac:dyDescent="0.35">
      <c r="A271" s="7"/>
      <c r="B271" s="7"/>
    </row>
    <row r="272" spans="1:2" x14ac:dyDescent="0.35">
      <c r="A272" s="7"/>
      <c r="B272" s="7"/>
    </row>
    <row r="273" spans="1:2" x14ac:dyDescent="0.35">
      <c r="A273" s="7"/>
      <c r="B273" s="7"/>
    </row>
    <row r="274" spans="1:2" x14ac:dyDescent="0.35">
      <c r="A274" s="7"/>
      <c r="B274" s="7"/>
    </row>
    <row r="275" spans="1:2" x14ac:dyDescent="0.35">
      <c r="A275" s="7"/>
      <c r="B275" s="7"/>
    </row>
    <row r="276" spans="1:2" x14ac:dyDescent="0.35">
      <c r="A276" s="7"/>
      <c r="B276" s="7"/>
    </row>
    <row r="277" spans="1:2" x14ac:dyDescent="0.35">
      <c r="A277" s="7"/>
      <c r="B277" s="7"/>
    </row>
    <row r="278" spans="1:2" x14ac:dyDescent="0.35">
      <c r="A278" s="7"/>
      <c r="B278" s="7"/>
    </row>
    <row r="279" spans="1:2" x14ac:dyDescent="0.35">
      <c r="A279" s="7"/>
      <c r="B279" s="7"/>
    </row>
    <row r="280" spans="1:2" x14ac:dyDescent="0.35">
      <c r="A280" s="7"/>
      <c r="B280" s="7"/>
    </row>
    <row r="281" spans="1:2" x14ac:dyDescent="0.35">
      <c r="A281" s="7"/>
      <c r="B281" s="7"/>
    </row>
    <row r="282" spans="1:2" x14ac:dyDescent="0.35">
      <c r="A282" s="7"/>
      <c r="B282" s="7"/>
    </row>
    <row r="283" spans="1:2" x14ac:dyDescent="0.35">
      <c r="A283" s="7"/>
      <c r="B283" s="7"/>
    </row>
    <row r="284" spans="1:2" x14ac:dyDescent="0.35">
      <c r="A284" s="7"/>
      <c r="B284" s="7"/>
    </row>
    <row r="285" spans="1:2" x14ac:dyDescent="0.35">
      <c r="A285" s="7"/>
      <c r="B285" s="7"/>
    </row>
    <row r="286" spans="1:2" x14ac:dyDescent="0.35">
      <c r="A286" s="7"/>
      <c r="B286" s="7"/>
    </row>
    <row r="287" spans="1:2" x14ac:dyDescent="0.35">
      <c r="A287" s="7"/>
      <c r="B287" s="7"/>
    </row>
    <row r="288" spans="1:2" x14ac:dyDescent="0.35">
      <c r="A288" s="7"/>
      <c r="B288" s="7"/>
    </row>
    <row r="289" spans="1:2" x14ac:dyDescent="0.35">
      <c r="A289" s="7"/>
      <c r="B289" s="7"/>
    </row>
    <row r="290" spans="1:2" x14ac:dyDescent="0.35">
      <c r="A290" s="7"/>
      <c r="B290" s="7"/>
    </row>
    <row r="291" spans="1:2" x14ac:dyDescent="0.35">
      <c r="A291" s="7"/>
      <c r="B291" s="7"/>
    </row>
    <row r="292" spans="1:2" x14ac:dyDescent="0.35">
      <c r="A292" s="7"/>
      <c r="B292" s="7"/>
    </row>
    <row r="293" spans="1:2" x14ac:dyDescent="0.35">
      <c r="A293" s="7"/>
      <c r="B293" s="7"/>
    </row>
    <row r="294" spans="1:2" x14ac:dyDescent="0.35">
      <c r="A294" s="7"/>
      <c r="B294" s="7"/>
    </row>
    <row r="295" spans="1:2" x14ac:dyDescent="0.35">
      <c r="A295" s="7"/>
      <c r="B295" s="7"/>
    </row>
    <row r="296" spans="1:2" x14ac:dyDescent="0.35">
      <c r="A296" s="7"/>
      <c r="B296" s="7"/>
    </row>
    <row r="297" spans="1:2" x14ac:dyDescent="0.35">
      <c r="A297" s="7"/>
      <c r="B297" s="7"/>
    </row>
    <row r="298" spans="1:2" x14ac:dyDescent="0.35">
      <c r="A298" s="7"/>
      <c r="B298" s="7"/>
    </row>
    <row r="299" spans="1:2" x14ac:dyDescent="0.35">
      <c r="A299" s="7"/>
      <c r="B299" s="7"/>
    </row>
    <row r="300" spans="1:2" x14ac:dyDescent="0.35">
      <c r="A300" s="7"/>
      <c r="B300" s="7"/>
    </row>
    <row r="301" spans="1:2" x14ac:dyDescent="0.35">
      <c r="A301" s="7"/>
      <c r="B301" s="7"/>
    </row>
    <row r="302" spans="1:2" x14ac:dyDescent="0.35">
      <c r="A302" s="7"/>
      <c r="B302" s="7"/>
    </row>
    <row r="303" spans="1:2" x14ac:dyDescent="0.35">
      <c r="A303" s="7"/>
      <c r="B303" s="7"/>
    </row>
    <row r="304" spans="1:2" x14ac:dyDescent="0.35">
      <c r="A304" s="7"/>
      <c r="B304" s="7"/>
    </row>
    <row r="305" spans="1:2" x14ac:dyDescent="0.35">
      <c r="A305" s="7"/>
      <c r="B305" s="7"/>
    </row>
    <row r="306" spans="1:2" x14ac:dyDescent="0.35">
      <c r="A306" s="7"/>
      <c r="B306" s="7"/>
    </row>
    <row r="307" spans="1:2" x14ac:dyDescent="0.35">
      <c r="A307" s="7"/>
      <c r="B307" s="7"/>
    </row>
    <row r="308" spans="1:2" x14ac:dyDescent="0.35">
      <c r="A308" s="7"/>
      <c r="B308" s="7"/>
    </row>
    <row r="309" spans="1:2" x14ac:dyDescent="0.35">
      <c r="A309" s="7"/>
      <c r="B309" s="7"/>
    </row>
    <row r="310" spans="1:2" x14ac:dyDescent="0.35">
      <c r="A310" s="7"/>
      <c r="B310" s="7"/>
    </row>
    <row r="311" spans="1:2" x14ac:dyDescent="0.35">
      <c r="A311" s="7"/>
      <c r="B311" s="7"/>
    </row>
    <row r="312" spans="1:2" x14ac:dyDescent="0.35">
      <c r="A312" s="7"/>
      <c r="B312" s="7"/>
    </row>
    <row r="313" spans="1:2" x14ac:dyDescent="0.35">
      <c r="A313" s="7"/>
      <c r="B313" s="7"/>
    </row>
    <row r="314" spans="1:2" x14ac:dyDescent="0.35">
      <c r="A314" s="7"/>
      <c r="B314" s="7"/>
    </row>
    <row r="315" spans="1:2" x14ac:dyDescent="0.35">
      <c r="A315" s="7"/>
      <c r="B315" s="7"/>
    </row>
    <row r="316" spans="1:2" x14ac:dyDescent="0.35">
      <c r="A316" s="7"/>
      <c r="B316" s="7"/>
    </row>
    <row r="317" spans="1:2" x14ac:dyDescent="0.35">
      <c r="A317" s="7"/>
      <c r="B317" s="7"/>
    </row>
    <row r="318" spans="1:2" x14ac:dyDescent="0.35">
      <c r="A318" s="7"/>
      <c r="B318" s="7"/>
    </row>
    <row r="319" spans="1:2" x14ac:dyDescent="0.35">
      <c r="A319" s="7"/>
      <c r="B319" s="7"/>
    </row>
    <row r="320" spans="1:2" x14ac:dyDescent="0.35">
      <c r="A320" s="7"/>
      <c r="B320" s="7"/>
    </row>
    <row r="321" spans="1:2" x14ac:dyDescent="0.35">
      <c r="A321" s="7"/>
      <c r="B321" s="7"/>
    </row>
    <row r="322" spans="1:2" x14ac:dyDescent="0.35">
      <c r="A322" s="7"/>
      <c r="B322" s="7"/>
    </row>
    <row r="323" spans="1:2" x14ac:dyDescent="0.35">
      <c r="A323" s="7"/>
      <c r="B323" s="7"/>
    </row>
    <row r="324" spans="1:2" x14ac:dyDescent="0.35">
      <c r="A324" s="7"/>
      <c r="B324" s="7"/>
    </row>
    <row r="325" spans="1:2" x14ac:dyDescent="0.35">
      <c r="A325" s="7"/>
      <c r="B325" s="7"/>
    </row>
    <row r="326" spans="1:2" x14ac:dyDescent="0.35">
      <c r="A326" s="7"/>
      <c r="B326" s="7"/>
    </row>
    <row r="327" spans="1:2" x14ac:dyDescent="0.35">
      <c r="A327" s="7"/>
      <c r="B327" s="7"/>
    </row>
    <row r="328" spans="1:2" x14ac:dyDescent="0.35">
      <c r="A328" s="7"/>
      <c r="B328" s="7"/>
    </row>
    <row r="329" spans="1:2" x14ac:dyDescent="0.35">
      <c r="A329" s="7"/>
      <c r="B329" s="7"/>
    </row>
    <row r="330" spans="1:2" x14ac:dyDescent="0.35">
      <c r="A330" s="7"/>
      <c r="B330" s="7"/>
    </row>
    <row r="331" spans="1:2" x14ac:dyDescent="0.35">
      <c r="A331" s="7"/>
      <c r="B331" s="7"/>
    </row>
    <row r="332" spans="1:2" x14ac:dyDescent="0.35">
      <c r="A332" s="7"/>
      <c r="B332" s="7"/>
    </row>
    <row r="333" spans="1:2" x14ac:dyDescent="0.35">
      <c r="A333" s="7"/>
      <c r="B333" s="7"/>
    </row>
    <row r="334" spans="1:2" x14ac:dyDescent="0.35">
      <c r="A334" s="7"/>
      <c r="B334" s="7"/>
    </row>
    <row r="335" spans="1:2" x14ac:dyDescent="0.35">
      <c r="A335" s="7"/>
      <c r="B335" s="7"/>
    </row>
    <row r="336" spans="1:2" x14ac:dyDescent="0.35">
      <c r="A336" s="7"/>
      <c r="B336" s="7"/>
    </row>
    <row r="337" spans="1:2" x14ac:dyDescent="0.35">
      <c r="A337" s="7"/>
      <c r="B337" s="7"/>
    </row>
    <row r="338" spans="1:2" x14ac:dyDescent="0.35">
      <c r="A338" s="7"/>
      <c r="B338" s="7"/>
    </row>
    <row r="339" spans="1:2" x14ac:dyDescent="0.35">
      <c r="A339" s="7"/>
      <c r="B339" s="7"/>
    </row>
    <row r="340" spans="1:2" x14ac:dyDescent="0.35">
      <c r="A340" s="7"/>
      <c r="B340" s="7"/>
    </row>
    <row r="341" spans="1:2" x14ac:dyDescent="0.35">
      <c r="A341" s="7"/>
      <c r="B341" s="7"/>
    </row>
    <row r="342" spans="1:2" x14ac:dyDescent="0.35">
      <c r="A342" s="7"/>
      <c r="B342" s="7"/>
    </row>
    <row r="343" spans="1:2" x14ac:dyDescent="0.35">
      <c r="A343" s="7"/>
      <c r="B343" s="7"/>
    </row>
    <row r="344" spans="1:2" x14ac:dyDescent="0.35">
      <c r="A344" s="7"/>
      <c r="B344" s="7"/>
    </row>
    <row r="345" spans="1:2" x14ac:dyDescent="0.35">
      <c r="A345" s="7"/>
      <c r="B345" s="7"/>
    </row>
    <row r="346" spans="1:2" x14ac:dyDescent="0.35">
      <c r="A346" s="7"/>
      <c r="B346" s="7"/>
    </row>
    <row r="347" spans="1:2" x14ac:dyDescent="0.35">
      <c r="A347" s="7"/>
      <c r="B347" s="7"/>
    </row>
    <row r="348" spans="1:2" x14ac:dyDescent="0.35">
      <c r="A348" s="7"/>
      <c r="B348" s="7"/>
    </row>
    <row r="349" spans="1:2" x14ac:dyDescent="0.35">
      <c r="A349" s="7"/>
      <c r="B349" s="7"/>
    </row>
    <row r="350" spans="1:2" x14ac:dyDescent="0.35">
      <c r="A350" s="7"/>
      <c r="B350" s="7"/>
    </row>
    <row r="351" spans="1:2" x14ac:dyDescent="0.35">
      <c r="A351" s="7"/>
      <c r="B351" s="7"/>
    </row>
    <row r="352" spans="1:2" x14ac:dyDescent="0.35">
      <c r="A352" s="7"/>
      <c r="B352" s="7"/>
    </row>
    <row r="353" spans="1:2" x14ac:dyDescent="0.35">
      <c r="A353" s="7"/>
      <c r="B353" s="7"/>
    </row>
    <row r="354" spans="1:2" x14ac:dyDescent="0.35">
      <c r="A354" s="7"/>
      <c r="B354" s="7"/>
    </row>
    <row r="355" spans="1:2" x14ac:dyDescent="0.35">
      <c r="A355" s="7"/>
      <c r="B355" s="7"/>
    </row>
    <row r="356" spans="1:2" x14ac:dyDescent="0.35">
      <c r="A356" s="7"/>
      <c r="B356" s="7"/>
    </row>
    <row r="357" spans="1:2" x14ac:dyDescent="0.35">
      <c r="A357" s="7"/>
      <c r="B357" s="7"/>
    </row>
    <row r="358" spans="1:2" x14ac:dyDescent="0.35">
      <c r="A358" s="7"/>
      <c r="B358" s="7"/>
    </row>
    <row r="359" spans="1:2" x14ac:dyDescent="0.35">
      <c r="A359" s="7"/>
      <c r="B359" s="7"/>
    </row>
    <row r="360" spans="1:2" x14ac:dyDescent="0.35">
      <c r="A360" s="7"/>
      <c r="B360" s="7"/>
    </row>
    <row r="361" spans="1:2" x14ac:dyDescent="0.35">
      <c r="A361" s="7"/>
      <c r="B361" s="7"/>
    </row>
    <row r="362" spans="1:2" x14ac:dyDescent="0.35">
      <c r="A362" s="7"/>
      <c r="B362" s="7"/>
    </row>
    <row r="363" spans="1:2" x14ac:dyDescent="0.35">
      <c r="A363" s="7"/>
      <c r="B363" s="7"/>
    </row>
    <row r="364" spans="1:2" x14ac:dyDescent="0.35">
      <c r="A364" s="7"/>
      <c r="B364" s="7"/>
    </row>
    <row r="365" spans="1:2" x14ac:dyDescent="0.35">
      <c r="A365" s="7"/>
      <c r="B365" s="7"/>
    </row>
    <row r="366" spans="1:2" x14ac:dyDescent="0.35">
      <c r="A366" s="7"/>
      <c r="B366" s="7"/>
    </row>
    <row r="367" spans="1:2" x14ac:dyDescent="0.35">
      <c r="A367" s="7"/>
      <c r="B367" s="7"/>
    </row>
    <row r="368" spans="1:2" x14ac:dyDescent="0.35">
      <c r="A368" s="7"/>
      <c r="B368" s="7"/>
    </row>
    <row r="369" spans="1:2" x14ac:dyDescent="0.35">
      <c r="A369" s="7"/>
      <c r="B369" s="7"/>
    </row>
    <row r="370" spans="1:2" x14ac:dyDescent="0.35">
      <c r="A370" s="7"/>
      <c r="B370" s="7"/>
    </row>
    <row r="371" spans="1:2" x14ac:dyDescent="0.35">
      <c r="A371" s="7"/>
      <c r="B371" s="7"/>
    </row>
    <row r="372" spans="1:2" x14ac:dyDescent="0.35">
      <c r="A372" s="7"/>
      <c r="B372" s="7"/>
    </row>
    <row r="373" spans="1:2" x14ac:dyDescent="0.35">
      <c r="A373" s="7"/>
      <c r="B373" s="7"/>
    </row>
    <row r="374" spans="1:2" x14ac:dyDescent="0.35">
      <c r="A374" s="7"/>
      <c r="B374" s="7"/>
    </row>
    <row r="375" spans="1:2" x14ac:dyDescent="0.35">
      <c r="A375" s="7"/>
      <c r="B375" s="7"/>
    </row>
    <row r="376" spans="1:2" x14ac:dyDescent="0.35">
      <c r="A376" s="7"/>
      <c r="B376" s="7"/>
    </row>
    <row r="377" spans="1:2" x14ac:dyDescent="0.35">
      <c r="A377" s="7"/>
      <c r="B377" s="7"/>
    </row>
    <row r="378" spans="1:2" x14ac:dyDescent="0.35">
      <c r="A378" s="7"/>
      <c r="B378" s="7"/>
    </row>
    <row r="379" spans="1:2" x14ac:dyDescent="0.35">
      <c r="A379" s="7"/>
      <c r="B379" s="7"/>
    </row>
    <row r="380" spans="1:2" x14ac:dyDescent="0.35">
      <c r="A380" s="7"/>
      <c r="B380" s="7"/>
    </row>
    <row r="381" spans="1:2" x14ac:dyDescent="0.35">
      <c r="A381" s="7"/>
      <c r="B381" s="7"/>
    </row>
    <row r="382" spans="1:2" x14ac:dyDescent="0.35">
      <c r="A382" s="7"/>
      <c r="B382" s="7"/>
    </row>
    <row r="383" spans="1:2" x14ac:dyDescent="0.35">
      <c r="A383" s="7"/>
      <c r="B383" s="7"/>
    </row>
    <row r="384" spans="1:2" x14ac:dyDescent="0.35">
      <c r="A384" s="7"/>
      <c r="B384" s="7"/>
    </row>
    <row r="385" spans="1:2" x14ac:dyDescent="0.35">
      <c r="A385" s="7"/>
      <c r="B385" s="7"/>
    </row>
    <row r="386" spans="1:2" x14ac:dyDescent="0.35">
      <c r="A386" s="7"/>
      <c r="B386" s="7"/>
    </row>
    <row r="387" spans="1:2" x14ac:dyDescent="0.35">
      <c r="A387" s="7"/>
      <c r="B387" s="7"/>
    </row>
    <row r="388" spans="1:2" x14ac:dyDescent="0.35">
      <c r="A388" s="7"/>
      <c r="B388" s="7"/>
    </row>
    <row r="389" spans="1:2" x14ac:dyDescent="0.35">
      <c r="A389" s="7"/>
      <c r="B389" s="7"/>
    </row>
    <row r="390" spans="1:2" x14ac:dyDescent="0.35">
      <c r="A390" s="7"/>
      <c r="B390" s="7"/>
    </row>
    <row r="391" spans="1:2" x14ac:dyDescent="0.35">
      <c r="A391" s="7"/>
      <c r="B391" s="7"/>
    </row>
    <row r="392" spans="1:2" x14ac:dyDescent="0.35">
      <c r="A392" s="7"/>
      <c r="B392" s="7"/>
    </row>
    <row r="393" spans="1:2" x14ac:dyDescent="0.35">
      <c r="A393" s="7"/>
      <c r="B393" s="7"/>
    </row>
    <row r="394" spans="1:2" x14ac:dyDescent="0.35">
      <c r="A394" s="7"/>
      <c r="B394" s="7"/>
    </row>
    <row r="395" spans="1:2" x14ac:dyDescent="0.35">
      <c r="A395" s="7"/>
      <c r="B395" s="7"/>
    </row>
    <row r="396" spans="1:2" x14ac:dyDescent="0.35">
      <c r="A396" s="7"/>
      <c r="B396" s="7"/>
    </row>
    <row r="397" spans="1:2" x14ac:dyDescent="0.35">
      <c r="A397" s="7"/>
      <c r="B397" s="7"/>
    </row>
    <row r="398" spans="1:2" x14ac:dyDescent="0.35">
      <c r="A398" s="7"/>
      <c r="B398" s="7"/>
    </row>
    <row r="399" spans="1:2" x14ac:dyDescent="0.35">
      <c r="A399" s="7"/>
      <c r="B399" s="7"/>
    </row>
    <row r="400" spans="1:2" x14ac:dyDescent="0.35">
      <c r="A400" s="7"/>
      <c r="B400" s="7"/>
    </row>
    <row r="401" spans="1:2" x14ac:dyDescent="0.35">
      <c r="A401" s="7"/>
      <c r="B401" s="7"/>
    </row>
    <row r="402" spans="1:2" x14ac:dyDescent="0.35">
      <c r="A402" s="7"/>
      <c r="B402" s="7"/>
    </row>
    <row r="403" spans="1:2" x14ac:dyDescent="0.35">
      <c r="A403" s="7"/>
      <c r="B403" s="7"/>
    </row>
    <row r="404" spans="1:2" x14ac:dyDescent="0.35">
      <c r="A404" s="7"/>
      <c r="B404" s="7"/>
    </row>
    <row r="405" spans="1:2" x14ac:dyDescent="0.35">
      <c r="A405" s="7"/>
      <c r="B405" s="7"/>
    </row>
    <row r="406" spans="1:2" x14ac:dyDescent="0.35">
      <c r="A406" s="7"/>
      <c r="B406" s="7"/>
    </row>
    <row r="407" spans="1:2" x14ac:dyDescent="0.35">
      <c r="A407" s="7"/>
      <c r="B407" s="7"/>
    </row>
    <row r="408" spans="1:2" x14ac:dyDescent="0.35">
      <c r="A408" s="7"/>
      <c r="B408" s="7"/>
    </row>
    <row r="409" spans="1:2" x14ac:dyDescent="0.35">
      <c r="A409" s="7"/>
      <c r="B409" s="7"/>
    </row>
    <row r="410" spans="1:2" x14ac:dyDescent="0.35">
      <c r="A410" s="7"/>
      <c r="B410" s="7"/>
    </row>
    <row r="411" spans="1:2" x14ac:dyDescent="0.35">
      <c r="A411" s="7"/>
      <c r="B411" s="7"/>
    </row>
    <row r="412" spans="1:2" x14ac:dyDescent="0.35">
      <c r="A412" s="7"/>
      <c r="B412" s="7"/>
    </row>
    <row r="413" spans="1:2" x14ac:dyDescent="0.35">
      <c r="A413" s="7"/>
      <c r="B413" s="7"/>
    </row>
    <row r="414" spans="1:2" x14ac:dyDescent="0.35">
      <c r="A414" s="7"/>
      <c r="B414" s="7"/>
    </row>
    <row r="415" spans="1:2" x14ac:dyDescent="0.35">
      <c r="A415" s="7"/>
      <c r="B415" s="7"/>
    </row>
    <row r="416" spans="1:2" x14ac:dyDescent="0.35">
      <c r="A416" s="7"/>
      <c r="B416" s="7"/>
    </row>
    <row r="417" spans="1:2" x14ac:dyDescent="0.35">
      <c r="A417" s="7"/>
      <c r="B417" s="7"/>
    </row>
    <row r="418" spans="1:2" x14ac:dyDescent="0.35">
      <c r="A418" s="7"/>
      <c r="B418" s="7"/>
    </row>
    <row r="419" spans="1:2" x14ac:dyDescent="0.35">
      <c r="A419" s="7"/>
      <c r="B419" s="7"/>
    </row>
    <row r="420" spans="1:2" x14ac:dyDescent="0.35">
      <c r="A420" s="7"/>
      <c r="B420" s="7"/>
    </row>
    <row r="421" spans="1:2" x14ac:dyDescent="0.35">
      <c r="A421" s="7"/>
      <c r="B421" s="7"/>
    </row>
    <row r="422" spans="1:2" x14ac:dyDescent="0.35">
      <c r="A422" s="7"/>
      <c r="B422" s="7"/>
    </row>
    <row r="423" spans="1:2" x14ac:dyDescent="0.35">
      <c r="A423" s="7"/>
      <c r="B423" s="7"/>
    </row>
    <row r="424" spans="1:2" x14ac:dyDescent="0.35">
      <c r="A424" s="7"/>
      <c r="B424" s="7"/>
    </row>
    <row r="425" spans="1:2" x14ac:dyDescent="0.35">
      <c r="A425" s="7"/>
      <c r="B425" s="7"/>
    </row>
    <row r="426" spans="1:2" x14ac:dyDescent="0.35">
      <c r="A426" s="7"/>
      <c r="B426" s="7"/>
    </row>
    <row r="427" spans="1:2" x14ac:dyDescent="0.35">
      <c r="A427" s="7"/>
      <c r="B427" s="7"/>
    </row>
    <row r="428" spans="1:2" x14ac:dyDescent="0.35">
      <c r="A428" s="7"/>
      <c r="B428" s="7"/>
    </row>
    <row r="429" spans="1:2" x14ac:dyDescent="0.35">
      <c r="A429" s="7"/>
      <c r="B429" s="7"/>
    </row>
    <row r="430" spans="1:2" x14ac:dyDescent="0.35">
      <c r="A430" s="7"/>
      <c r="B430" s="7"/>
    </row>
    <row r="431" spans="1:2" x14ac:dyDescent="0.35">
      <c r="A431" s="7"/>
      <c r="B431" s="7"/>
    </row>
    <row r="432" spans="1:2" x14ac:dyDescent="0.35">
      <c r="A432" s="7"/>
      <c r="B432" s="7"/>
    </row>
    <row r="433" spans="1:2" x14ac:dyDescent="0.35">
      <c r="A433" s="7"/>
      <c r="B433" s="7"/>
    </row>
    <row r="434" spans="1:2" x14ac:dyDescent="0.35">
      <c r="A434" s="7"/>
      <c r="B434" s="7"/>
    </row>
    <row r="435" spans="1:2" x14ac:dyDescent="0.35">
      <c r="A435" s="7"/>
      <c r="B435" s="7"/>
    </row>
    <row r="436" spans="1:2" x14ac:dyDescent="0.35">
      <c r="A436" s="7"/>
      <c r="B436" s="7"/>
    </row>
    <row r="437" spans="1:2" x14ac:dyDescent="0.35">
      <c r="A437" s="7"/>
      <c r="B437" s="7"/>
    </row>
    <row r="438" spans="1:2" x14ac:dyDescent="0.35">
      <c r="A438" s="7"/>
      <c r="B438" s="7"/>
    </row>
    <row r="439" spans="1:2" x14ac:dyDescent="0.35">
      <c r="A439" s="7"/>
      <c r="B439" s="7"/>
    </row>
    <row r="440" spans="1:2" x14ac:dyDescent="0.35">
      <c r="A440" s="7"/>
      <c r="B440" s="7"/>
    </row>
    <row r="441" spans="1:2" x14ac:dyDescent="0.35">
      <c r="A441" s="7"/>
      <c r="B441" s="7"/>
    </row>
    <row r="442" spans="1:2" x14ac:dyDescent="0.35">
      <c r="A442" s="7"/>
      <c r="B442" s="7"/>
    </row>
    <row r="443" spans="1:2" x14ac:dyDescent="0.35">
      <c r="A443" s="7"/>
      <c r="B443" s="7"/>
    </row>
    <row r="444" spans="1:2" x14ac:dyDescent="0.35">
      <c r="A444" s="7"/>
      <c r="B444" s="7"/>
    </row>
    <row r="445" spans="1:2" x14ac:dyDescent="0.35">
      <c r="A445" s="7"/>
      <c r="B445" s="7"/>
    </row>
    <row r="446" spans="1:2" x14ac:dyDescent="0.35">
      <c r="A446" s="7"/>
      <c r="B446" s="7"/>
    </row>
    <row r="447" spans="1:2" x14ac:dyDescent="0.35">
      <c r="A447" s="7"/>
      <c r="B447" s="7"/>
    </row>
    <row r="448" spans="1:2" x14ac:dyDescent="0.35">
      <c r="A448" s="7"/>
      <c r="B448" s="7"/>
    </row>
    <row r="449" spans="1:2" x14ac:dyDescent="0.35">
      <c r="A449" s="7"/>
      <c r="B449" s="7"/>
    </row>
    <row r="450" spans="1:2" x14ac:dyDescent="0.35">
      <c r="A450" s="7"/>
      <c r="B450" s="7"/>
    </row>
    <row r="451" spans="1:2" x14ac:dyDescent="0.35">
      <c r="A451" s="7"/>
      <c r="B451" s="7"/>
    </row>
    <row r="452" spans="1:2" x14ac:dyDescent="0.35">
      <c r="A452" s="7"/>
      <c r="B452" s="7"/>
    </row>
    <row r="453" spans="1:2" x14ac:dyDescent="0.35">
      <c r="A453" s="7"/>
      <c r="B453" s="7"/>
    </row>
    <row r="454" spans="1:2" x14ac:dyDescent="0.35">
      <c r="A454" s="7"/>
      <c r="B454" s="7"/>
    </row>
    <row r="455" spans="1:2" x14ac:dyDescent="0.35">
      <c r="A455" s="7"/>
      <c r="B455" s="7"/>
    </row>
    <row r="456" spans="1:2" x14ac:dyDescent="0.35">
      <c r="A456" s="7"/>
      <c r="B456" s="7"/>
    </row>
    <row r="457" spans="1:2" x14ac:dyDescent="0.35">
      <c r="A457" s="7"/>
      <c r="B457" s="7"/>
    </row>
    <row r="458" spans="1:2" x14ac:dyDescent="0.35">
      <c r="A458" s="7"/>
      <c r="B458" s="7"/>
    </row>
    <row r="459" spans="1:2" x14ac:dyDescent="0.35">
      <c r="A459" s="7"/>
      <c r="B459" s="7"/>
    </row>
    <row r="460" spans="1:2" x14ac:dyDescent="0.35">
      <c r="A460" s="7"/>
      <c r="B460" s="7"/>
    </row>
    <row r="461" spans="1:2" x14ac:dyDescent="0.35">
      <c r="A461" s="7"/>
      <c r="B461" s="7"/>
    </row>
    <row r="462" spans="1:2" x14ac:dyDescent="0.35">
      <c r="A462" s="7"/>
      <c r="B462" s="7"/>
    </row>
    <row r="463" spans="1:2" x14ac:dyDescent="0.35">
      <c r="A463" s="7"/>
      <c r="B463" s="7"/>
    </row>
    <row r="464" spans="1:2" x14ac:dyDescent="0.35">
      <c r="A464" s="7"/>
      <c r="B464" s="7"/>
    </row>
    <row r="465" spans="1:2" x14ac:dyDescent="0.35">
      <c r="A465" s="7"/>
      <c r="B465" s="7"/>
    </row>
    <row r="466" spans="1:2" x14ac:dyDescent="0.35">
      <c r="A466" s="7"/>
      <c r="B466" s="7"/>
    </row>
    <row r="467" spans="1:2" x14ac:dyDescent="0.35">
      <c r="A467" s="7"/>
      <c r="B467" s="7"/>
    </row>
    <row r="468" spans="1:2" x14ac:dyDescent="0.35">
      <c r="A468" s="7"/>
      <c r="B468" s="7"/>
    </row>
    <row r="469" spans="1:2" x14ac:dyDescent="0.35">
      <c r="A469" s="7"/>
      <c r="B469" s="7"/>
    </row>
    <row r="470" spans="1:2" x14ac:dyDescent="0.35">
      <c r="A470" s="7"/>
      <c r="B470" s="7"/>
    </row>
    <row r="471" spans="1:2" x14ac:dyDescent="0.35">
      <c r="A471" s="7"/>
      <c r="B471" s="7"/>
    </row>
    <row r="472" spans="1:2" x14ac:dyDescent="0.35">
      <c r="A472" s="7"/>
      <c r="B472" s="7"/>
    </row>
    <row r="473" spans="1:2" x14ac:dyDescent="0.35">
      <c r="A473" s="7"/>
      <c r="B473" s="7"/>
    </row>
    <row r="474" spans="1:2" x14ac:dyDescent="0.35">
      <c r="A474" s="7"/>
      <c r="B474" s="7"/>
    </row>
    <row r="475" spans="1:2" x14ac:dyDescent="0.35">
      <c r="A475" s="7"/>
      <c r="B475" s="7"/>
    </row>
    <row r="476" spans="1:2" x14ac:dyDescent="0.35">
      <c r="A476" s="7"/>
      <c r="B476" s="7"/>
    </row>
    <row r="477" spans="1:2" x14ac:dyDescent="0.35">
      <c r="A477" s="7"/>
      <c r="B477" s="7"/>
    </row>
    <row r="478" spans="1:2" x14ac:dyDescent="0.35">
      <c r="A478" s="7"/>
      <c r="B478" s="7"/>
    </row>
    <row r="479" spans="1:2" x14ac:dyDescent="0.35">
      <c r="A479" s="7"/>
      <c r="B479" s="7"/>
    </row>
    <row r="480" spans="1:2" x14ac:dyDescent="0.35">
      <c r="A480" s="7"/>
      <c r="B480" s="7"/>
    </row>
    <row r="481" spans="1:2" x14ac:dyDescent="0.35">
      <c r="A481" s="7"/>
      <c r="B481" s="7"/>
    </row>
    <row r="482" spans="1:2" x14ac:dyDescent="0.35">
      <c r="A482" s="7"/>
      <c r="B482" s="7"/>
    </row>
    <row r="483" spans="1:2" x14ac:dyDescent="0.35">
      <c r="A483" s="7"/>
      <c r="B483" s="7"/>
    </row>
    <row r="484" spans="1:2" x14ac:dyDescent="0.35">
      <c r="A484" s="7"/>
      <c r="B484" s="7"/>
    </row>
    <row r="485" spans="1:2" x14ac:dyDescent="0.35">
      <c r="A485" s="7"/>
      <c r="B485" s="7"/>
    </row>
    <row r="486" spans="1:2" x14ac:dyDescent="0.35">
      <c r="A486" s="7"/>
      <c r="B486" s="7"/>
    </row>
    <row r="487" spans="1:2" x14ac:dyDescent="0.35">
      <c r="A487" s="7"/>
      <c r="B487" s="7"/>
    </row>
    <row r="488" spans="1:2" x14ac:dyDescent="0.35">
      <c r="A488" s="7"/>
      <c r="B488" s="7"/>
    </row>
    <row r="489" spans="1:2" x14ac:dyDescent="0.35">
      <c r="A489" s="7"/>
      <c r="B489" s="7"/>
    </row>
    <row r="490" spans="1:2" x14ac:dyDescent="0.35">
      <c r="A490" s="7"/>
      <c r="B490" s="7"/>
    </row>
    <row r="491" spans="1:2" x14ac:dyDescent="0.35">
      <c r="A491" s="7"/>
      <c r="B491" s="7"/>
    </row>
    <row r="492" spans="1:2" x14ac:dyDescent="0.35">
      <c r="A492" s="7"/>
      <c r="B492" s="7"/>
    </row>
    <row r="493" spans="1:2" x14ac:dyDescent="0.35">
      <c r="A493" s="7"/>
      <c r="B493" s="7"/>
    </row>
    <row r="494" spans="1:2" x14ac:dyDescent="0.35">
      <c r="A494" s="7"/>
      <c r="B494" s="7"/>
    </row>
    <row r="495" spans="1:2" x14ac:dyDescent="0.35">
      <c r="A495" s="7"/>
      <c r="B495" s="7"/>
    </row>
    <row r="496" spans="1:2" x14ac:dyDescent="0.35">
      <c r="A496" s="7"/>
      <c r="B496" s="7"/>
    </row>
    <row r="497" spans="1:2" x14ac:dyDescent="0.35">
      <c r="A497" s="7"/>
      <c r="B497" s="7"/>
    </row>
    <row r="498" spans="1:2" x14ac:dyDescent="0.35">
      <c r="A498" s="7"/>
      <c r="B498" s="7"/>
    </row>
    <row r="499" spans="1:2" x14ac:dyDescent="0.35">
      <c r="A499" s="7"/>
      <c r="B499" s="7"/>
    </row>
    <row r="500" spans="1:2" x14ac:dyDescent="0.35">
      <c r="A500" s="7"/>
      <c r="B500" s="7"/>
    </row>
    <row r="501" spans="1:2" x14ac:dyDescent="0.35">
      <c r="A501" s="7"/>
      <c r="B501" s="7"/>
    </row>
    <row r="502" spans="1:2" x14ac:dyDescent="0.35">
      <c r="A502" s="7"/>
      <c r="B502" s="7"/>
    </row>
    <row r="503" spans="1:2" x14ac:dyDescent="0.35">
      <c r="A503" s="7"/>
      <c r="B503" s="7"/>
    </row>
    <row r="504" spans="1:2" x14ac:dyDescent="0.35">
      <c r="A504" s="7"/>
      <c r="B504" s="7"/>
    </row>
    <row r="505" spans="1:2" x14ac:dyDescent="0.35">
      <c r="A505" s="7"/>
      <c r="B505" s="7"/>
    </row>
    <row r="506" spans="1:2" x14ac:dyDescent="0.35">
      <c r="A506" s="7"/>
      <c r="B506" s="7"/>
    </row>
    <row r="507" spans="1:2" x14ac:dyDescent="0.35">
      <c r="A507" s="7"/>
      <c r="B507" s="7"/>
    </row>
    <row r="508" spans="1:2" x14ac:dyDescent="0.35">
      <c r="A508" s="7"/>
      <c r="B508" s="7"/>
    </row>
    <row r="509" spans="1:2" x14ac:dyDescent="0.35">
      <c r="A509" s="7"/>
      <c r="B509" s="7"/>
    </row>
    <row r="510" spans="1:2" x14ac:dyDescent="0.35">
      <c r="A510" s="7"/>
      <c r="B510" s="7"/>
    </row>
    <row r="511" spans="1:2" x14ac:dyDescent="0.35">
      <c r="A511" s="7"/>
      <c r="B511" s="7"/>
    </row>
    <row r="512" spans="1:2" x14ac:dyDescent="0.35">
      <c r="A512" s="7"/>
      <c r="B512" s="7"/>
    </row>
    <row r="513" spans="1:2" x14ac:dyDescent="0.35">
      <c r="A513" s="7"/>
      <c r="B513" s="7"/>
    </row>
    <row r="514" spans="1:2" x14ac:dyDescent="0.35">
      <c r="A514" s="7"/>
      <c r="B514" s="7"/>
    </row>
    <row r="515" spans="1:2" x14ac:dyDescent="0.35">
      <c r="A515" s="7"/>
      <c r="B515" s="7"/>
    </row>
    <row r="516" spans="1:2" x14ac:dyDescent="0.35">
      <c r="A516" s="7"/>
      <c r="B516" s="7"/>
    </row>
    <row r="517" spans="1:2" x14ac:dyDescent="0.35">
      <c r="A517" s="7"/>
      <c r="B517" s="7"/>
    </row>
    <row r="518" spans="1:2" x14ac:dyDescent="0.35">
      <c r="A518" s="7"/>
      <c r="B518" s="7"/>
    </row>
    <row r="519" spans="1:2" x14ac:dyDescent="0.35">
      <c r="A519" s="7"/>
      <c r="B519" s="7"/>
    </row>
    <row r="520" spans="1:2" x14ac:dyDescent="0.35">
      <c r="A520" s="7"/>
      <c r="B520" s="7"/>
    </row>
    <row r="521" spans="1:2" x14ac:dyDescent="0.35">
      <c r="A521" s="7"/>
      <c r="B521" s="7"/>
    </row>
    <row r="522" spans="1:2" x14ac:dyDescent="0.35">
      <c r="A522" s="7"/>
      <c r="B522" s="7"/>
    </row>
    <row r="523" spans="1:2" x14ac:dyDescent="0.35">
      <c r="A523" s="7"/>
      <c r="B523" s="7"/>
    </row>
    <row r="524" spans="1:2" x14ac:dyDescent="0.35">
      <c r="A524" s="7"/>
      <c r="B524" s="7"/>
    </row>
    <row r="525" spans="1:2" x14ac:dyDescent="0.35">
      <c r="A525" s="7"/>
      <c r="B525" s="7"/>
    </row>
    <row r="526" spans="1:2" x14ac:dyDescent="0.35">
      <c r="A526" s="7"/>
      <c r="B526" s="7"/>
    </row>
    <row r="527" spans="1:2" x14ac:dyDescent="0.35">
      <c r="A527" s="7"/>
      <c r="B527" s="7"/>
    </row>
    <row r="528" spans="1:2" x14ac:dyDescent="0.35">
      <c r="A528" s="7"/>
      <c r="B528" s="7"/>
    </row>
    <row r="529" spans="1:2" x14ac:dyDescent="0.35">
      <c r="A529" s="7"/>
      <c r="B529" s="7"/>
    </row>
    <row r="530" spans="1:2" x14ac:dyDescent="0.35">
      <c r="A530" s="7"/>
      <c r="B530" s="7"/>
    </row>
    <row r="531" spans="1:2" x14ac:dyDescent="0.35">
      <c r="A531" s="7"/>
      <c r="B531" s="7"/>
    </row>
    <row r="532" spans="1:2" x14ac:dyDescent="0.35">
      <c r="A532" s="7"/>
      <c r="B532" s="7"/>
    </row>
    <row r="533" spans="1:2" x14ac:dyDescent="0.35">
      <c r="A533" s="7"/>
      <c r="B533" s="7"/>
    </row>
    <row r="534" spans="1:2" x14ac:dyDescent="0.35">
      <c r="A534" s="7"/>
      <c r="B534" s="7"/>
    </row>
    <row r="535" spans="1:2" x14ac:dyDescent="0.35">
      <c r="A535" s="7"/>
      <c r="B535" s="7"/>
    </row>
    <row r="536" spans="1:2" x14ac:dyDescent="0.35">
      <c r="A536" s="7"/>
      <c r="B536" s="7"/>
    </row>
    <row r="537" spans="1:2" x14ac:dyDescent="0.35">
      <c r="A537" s="7"/>
      <c r="B537" s="7"/>
    </row>
    <row r="538" spans="1:2" x14ac:dyDescent="0.35">
      <c r="A538" s="7"/>
      <c r="B538" s="7"/>
    </row>
    <row r="539" spans="1:2" x14ac:dyDescent="0.35">
      <c r="A539" s="7"/>
      <c r="B539" s="7"/>
    </row>
    <row r="540" spans="1:2" x14ac:dyDescent="0.35">
      <c r="A540" s="7"/>
      <c r="B540" s="7"/>
    </row>
    <row r="541" spans="1:2" x14ac:dyDescent="0.35">
      <c r="A541" s="7"/>
      <c r="B541" s="7"/>
    </row>
    <row r="542" spans="1:2" x14ac:dyDescent="0.35">
      <c r="A542" s="7"/>
      <c r="B542" s="7"/>
    </row>
    <row r="543" spans="1:2" x14ac:dyDescent="0.35">
      <c r="A543" s="7"/>
      <c r="B543" s="7"/>
    </row>
    <row r="544" spans="1:2" x14ac:dyDescent="0.35">
      <c r="A544" s="7"/>
      <c r="B544" s="7"/>
    </row>
    <row r="545" spans="1:2" x14ac:dyDescent="0.35">
      <c r="A545" s="7"/>
      <c r="B545" s="7"/>
    </row>
    <row r="546" spans="1:2" x14ac:dyDescent="0.35">
      <c r="A546" s="7"/>
      <c r="B546" s="7"/>
    </row>
    <row r="547" spans="1:2" x14ac:dyDescent="0.35">
      <c r="A547" s="7"/>
      <c r="B547" s="7"/>
    </row>
    <row r="548" spans="1:2" x14ac:dyDescent="0.35">
      <c r="A548" s="7"/>
      <c r="B548" s="7"/>
    </row>
    <row r="549" spans="1:2" x14ac:dyDescent="0.35">
      <c r="A549" s="7"/>
      <c r="B549" s="7"/>
    </row>
    <row r="550" spans="1:2" x14ac:dyDescent="0.35">
      <c r="A550" s="7"/>
      <c r="B550" s="7"/>
    </row>
    <row r="551" spans="1:2" x14ac:dyDescent="0.35">
      <c r="A551" s="7"/>
      <c r="B551" s="7"/>
    </row>
    <row r="552" spans="1:2" x14ac:dyDescent="0.35">
      <c r="A552" s="7"/>
      <c r="B552" s="7"/>
    </row>
    <row r="553" spans="1:2" x14ac:dyDescent="0.35">
      <c r="A553" s="7"/>
      <c r="B553" s="7"/>
    </row>
    <row r="554" spans="1:2" x14ac:dyDescent="0.35">
      <c r="A554" s="7"/>
      <c r="B554" s="7"/>
    </row>
    <row r="555" spans="1:2" x14ac:dyDescent="0.35">
      <c r="A555" s="7"/>
      <c r="B555" s="7"/>
    </row>
    <row r="556" spans="1:2" x14ac:dyDescent="0.35">
      <c r="A556" s="7"/>
      <c r="B556" s="7"/>
    </row>
    <row r="557" spans="1:2" x14ac:dyDescent="0.35">
      <c r="A557" s="7"/>
      <c r="B557" s="7"/>
    </row>
    <row r="558" spans="1:2" x14ac:dyDescent="0.35">
      <c r="A558" s="7"/>
      <c r="B558" s="7"/>
    </row>
    <row r="559" spans="1:2" x14ac:dyDescent="0.35">
      <c r="A559" s="7"/>
      <c r="B559" s="7"/>
    </row>
    <row r="560" spans="1:2" x14ac:dyDescent="0.35">
      <c r="A560" s="7"/>
      <c r="B560" s="7"/>
    </row>
    <row r="561" spans="1:2" x14ac:dyDescent="0.35">
      <c r="A561" s="7"/>
      <c r="B561" s="7"/>
    </row>
    <row r="562" spans="1:2" x14ac:dyDescent="0.35">
      <c r="A562" s="7"/>
      <c r="B562" s="7"/>
    </row>
    <row r="563" spans="1:2" x14ac:dyDescent="0.35">
      <c r="A563" s="7"/>
      <c r="B563" s="7"/>
    </row>
    <row r="564" spans="1:2" x14ac:dyDescent="0.35">
      <c r="A564" s="7"/>
      <c r="B564" s="7"/>
    </row>
    <row r="565" spans="1:2" x14ac:dyDescent="0.35">
      <c r="A565" s="7"/>
      <c r="B565" s="7"/>
    </row>
    <row r="566" spans="1:2" x14ac:dyDescent="0.35">
      <c r="A566" s="7"/>
      <c r="B566" s="7"/>
    </row>
    <row r="567" spans="1:2" x14ac:dyDescent="0.35">
      <c r="A567" s="7"/>
      <c r="B567" s="7"/>
    </row>
    <row r="568" spans="1:2" x14ac:dyDescent="0.35">
      <c r="A568" s="7"/>
      <c r="B568" s="7"/>
    </row>
    <row r="569" spans="1:2" x14ac:dyDescent="0.35">
      <c r="A569" s="7"/>
      <c r="B569" s="7"/>
    </row>
    <row r="570" spans="1:2" x14ac:dyDescent="0.35">
      <c r="A570" s="7"/>
      <c r="B570" s="7"/>
    </row>
    <row r="571" spans="1:2" x14ac:dyDescent="0.35">
      <c r="A571" s="7"/>
      <c r="B571" s="7"/>
    </row>
    <row r="572" spans="1:2" x14ac:dyDescent="0.35">
      <c r="A572" s="7"/>
      <c r="B572" s="7"/>
    </row>
    <row r="573" spans="1:2" x14ac:dyDescent="0.35">
      <c r="A573" s="7"/>
      <c r="B573" s="7"/>
    </row>
    <row r="574" spans="1:2" x14ac:dyDescent="0.35">
      <c r="A574" s="7"/>
      <c r="B574" s="7"/>
    </row>
    <row r="575" spans="1:2" x14ac:dyDescent="0.35">
      <c r="A575" s="7"/>
      <c r="B575" s="7"/>
    </row>
    <row r="576" spans="1:2" x14ac:dyDescent="0.35">
      <c r="A576" s="7"/>
      <c r="B576" s="7"/>
    </row>
    <row r="577" spans="1:2" x14ac:dyDescent="0.35">
      <c r="A577" s="7"/>
      <c r="B577" s="7"/>
    </row>
    <row r="578" spans="1:2" x14ac:dyDescent="0.35">
      <c r="A578" s="7"/>
      <c r="B578" s="7"/>
    </row>
    <row r="579" spans="1:2" x14ac:dyDescent="0.35">
      <c r="A579" s="7"/>
      <c r="B579" s="7"/>
    </row>
    <row r="580" spans="1:2" x14ac:dyDescent="0.35">
      <c r="A580" s="7"/>
      <c r="B580" s="7"/>
    </row>
    <row r="581" spans="1:2" x14ac:dyDescent="0.35">
      <c r="A581" s="7"/>
      <c r="B581" s="7"/>
    </row>
    <row r="582" spans="1:2" x14ac:dyDescent="0.35">
      <c r="A582" s="7"/>
      <c r="B582" s="7"/>
    </row>
    <row r="583" spans="1:2" x14ac:dyDescent="0.35">
      <c r="A583" s="7"/>
      <c r="B583" s="7"/>
    </row>
    <row r="584" spans="1:2" x14ac:dyDescent="0.35">
      <c r="A584" s="7"/>
      <c r="B584" s="7"/>
    </row>
    <row r="585" spans="1:2" x14ac:dyDescent="0.35">
      <c r="A585" s="7"/>
      <c r="B585" s="7"/>
    </row>
    <row r="586" spans="1:2" x14ac:dyDescent="0.35">
      <c r="A586" s="7"/>
      <c r="B586" s="7"/>
    </row>
    <row r="587" spans="1:2" x14ac:dyDescent="0.35">
      <c r="A587" s="7"/>
      <c r="B587" s="7"/>
    </row>
    <row r="588" spans="1:2" x14ac:dyDescent="0.35">
      <c r="A588" s="7"/>
      <c r="B588" s="7"/>
    </row>
    <row r="589" spans="1:2" x14ac:dyDescent="0.35">
      <c r="A589" s="7"/>
      <c r="B589" s="7"/>
    </row>
    <row r="590" spans="1:2" x14ac:dyDescent="0.35">
      <c r="A590" s="7"/>
      <c r="B590" s="7"/>
    </row>
    <row r="591" spans="1:2" x14ac:dyDescent="0.35">
      <c r="A591" s="7"/>
      <c r="B591" s="7"/>
    </row>
    <row r="592" spans="1:2" x14ac:dyDescent="0.35">
      <c r="A592" s="7"/>
      <c r="B592" s="7"/>
    </row>
    <row r="593" spans="1:2" x14ac:dyDescent="0.35">
      <c r="A593" s="7"/>
      <c r="B593" s="7"/>
    </row>
    <row r="594" spans="1:2" x14ac:dyDescent="0.35">
      <c r="A594" s="7"/>
      <c r="B594" s="7"/>
    </row>
    <row r="595" spans="1:2" x14ac:dyDescent="0.35">
      <c r="A595" s="7"/>
      <c r="B595" s="7"/>
    </row>
    <row r="596" spans="1:2" x14ac:dyDescent="0.35">
      <c r="A596" s="7"/>
      <c r="B596" s="7"/>
    </row>
    <row r="597" spans="1:2" x14ac:dyDescent="0.35">
      <c r="A597" s="7"/>
      <c r="B597" s="7"/>
    </row>
    <row r="598" spans="1:2" x14ac:dyDescent="0.35">
      <c r="A598" s="7"/>
      <c r="B598" s="7"/>
    </row>
    <row r="599" spans="1:2" x14ac:dyDescent="0.35">
      <c r="A599" s="7"/>
      <c r="B599" s="7"/>
    </row>
    <row r="600" spans="1:2" x14ac:dyDescent="0.35">
      <c r="A600" s="7"/>
      <c r="B600" s="7"/>
    </row>
    <row r="601" spans="1:2" x14ac:dyDescent="0.35">
      <c r="A601" s="7"/>
      <c r="B601" s="7"/>
    </row>
    <row r="602" spans="1:2" x14ac:dyDescent="0.35">
      <c r="A602" s="7"/>
      <c r="B602" s="7"/>
    </row>
    <row r="603" spans="1:2" x14ac:dyDescent="0.35">
      <c r="A603" s="7"/>
      <c r="B603" s="7"/>
    </row>
    <row r="604" spans="1:2" x14ac:dyDescent="0.35">
      <c r="A604" s="7"/>
      <c r="B604" s="7"/>
    </row>
    <row r="605" spans="1:2" x14ac:dyDescent="0.35">
      <c r="A605" s="7"/>
      <c r="B605" s="7"/>
    </row>
    <row r="606" spans="1:2" x14ac:dyDescent="0.35">
      <c r="A606" s="7"/>
      <c r="B606" s="7"/>
    </row>
    <row r="607" spans="1:2" x14ac:dyDescent="0.35">
      <c r="A607" s="7"/>
      <c r="B607" s="7"/>
    </row>
    <row r="608" spans="1:2" x14ac:dyDescent="0.35">
      <c r="A608" s="7"/>
      <c r="B608" s="7"/>
    </row>
    <row r="609" spans="1:2" x14ac:dyDescent="0.35">
      <c r="A609" s="7"/>
      <c r="B609" s="7"/>
    </row>
    <row r="610" spans="1:2" x14ac:dyDescent="0.35">
      <c r="A610" s="7"/>
      <c r="B610" s="7"/>
    </row>
    <row r="611" spans="1:2" x14ac:dyDescent="0.35">
      <c r="A611" s="7"/>
      <c r="B611" s="7"/>
    </row>
    <row r="612" spans="1:2" x14ac:dyDescent="0.35">
      <c r="A612" s="7"/>
      <c r="B612" s="7"/>
    </row>
    <row r="613" spans="1:2" x14ac:dyDescent="0.35">
      <c r="A613" s="7"/>
      <c r="B613" s="7"/>
    </row>
    <row r="614" spans="1:2" x14ac:dyDescent="0.35">
      <c r="A614" s="7"/>
      <c r="B614" s="7"/>
    </row>
    <row r="615" spans="1:2" x14ac:dyDescent="0.35">
      <c r="A615" s="7"/>
      <c r="B615" s="7"/>
    </row>
    <row r="616" spans="1:2" x14ac:dyDescent="0.35">
      <c r="A616" s="7"/>
      <c r="B616" s="7"/>
    </row>
    <row r="617" spans="1:2" x14ac:dyDescent="0.35">
      <c r="A617" s="7"/>
      <c r="B617" s="7"/>
    </row>
    <row r="618" spans="1:2" x14ac:dyDescent="0.35">
      <c r="A618" s="7"/>
      <c r="B618" s="7"/>
    </row>
    <row r="619" spans="1:2" x14ac:dyDescent="0.35">
      <c r="A619" s="7"/>
      <c r="B619" s="7"/>
    </row>
    <row r="620" spans="1:2" x14ac:dyDescent="0.35">
      <c r="A620" s="7"/>
      <c r="B620" s="7"/>
    </row>
    <row r="621" spans="1:2" x14ac:dyDescent="0.35">
      <c r="A621" s="7"/>
      <c r="B621" s="7"/>
    </row>
    <row r="622" spans="1:2" x14ac:dyDescent="0.35">
      <c r="A622" s="7"/>
      <c r="B622" s="7"/>
    </row>
    <row r="623" spans="1:2" x14ac:dyDescent="0.35">
      <c r="A623" s="7"/>
      <c r="B623" s="7"/>
    </row>
    <row r="624" spans="1:2" x14ac:dyDescent="0.35">
      <c r="A624" s="7"/>
      <c r="B624" s="7"/>
    </row>
    <row r="625" spans="1:2" x14ac:dyDescent="0.35">
      <c r="A625" s="7"/>
      <c r="B625" s="7"/>
    </row>
    <row r="626" spans="1:2" x14ac:dyDescent="0.35">
      <c r="A626" s="7"/>
      <c r="B626" s="7"/>
    </row>
    <row r="627" spans="1:2" x14ac:dyDescent="0.35">
      <c r="A627" s="7"/>
      <c r="B627" s="7"/>
    </row>
    <row r="628" spans="1:2" x14ac:dyDescent="0.35">
      <c r="A628" s="7"/>
      <c r="B628" s="7"/>
    </row>
    <row r="629" spans="1:2" x14ac:dyDescent="0.35">
      <c r="A629" s="7"/>
      <c r="B629" s="7"/>
    </row>
    <row r="630" spans="1:2" x14ac:dyDescent="0.35">
      <c r="A630" s="7"/>
      <c r="B630" s="7"/>
    </row>
    <row r="631" spans="1:2" x14ac:dyDescent="0.35">
      <c r="A631" s="7"/>
      <c r="B631" s="7"/>
    </row>
    <row r="632" spans="1:2" x14ac:dyDescent="0.35">
      <c r="A632" s="7"/>
      <c r="B632" s="7"/>
    </row>
    <row r="633" spans="1:2" x14ac:dyDescent="0.35">
      <c r="A633" s="7"/>
      <c r="B633" s="7"/>
    </row>
    <row r="634" spans="1:2" x14ac:dyDescent="0.35">
      <c r="A634" s="7"/>
      <c r="B634" s="7"/>
    </row>
    <row r="635" spans="1:2" x14ac:dyDescent="0.35">
      <c r="A635" s="7"/>
      <c r="B635" s="7"/>
    </row>
    <row r="636" spans="1:2" x14ac:dyDescent="0.35">
      <c r="A636" s="7"/>
      <c r="B636" s="7"/>
    </row>
    <row r="637" spans="1:2" x14ac:dyDescent="0.35">
      <c r="A637" s="7"/>
      <c r="B637" s="7"/>
    </row>
    <row r="638" spans="1:2" x14ac:dyDescent="0.35">
      <c r="A638" s="7"/>
      <c r="B638" s="7"/>
    </row>
    <row r="639" spans="1:2" x14ac:dyDescent="0.35">
      <c r="A639" s="7"/>
      <c r="B639" s="7"/>
    </row>
    <row r="640" spans="1:2" x14ac:dyDescent="0.35">
      <c r="A640" s="7"/>
      <c r="B640" s="7"/>
    </row>
    <row r="641" spans="1:2" x14ac:dyDescent="0.35">
      <c r="A641" s="7"/>
      <c r="B641" s="7"/>
    </row>
    <row r="642" spans="1:2" x14ac:dyDescent="0.35">
      <c r="A642" s="7"/>
      <c r="B642" s="7"/>
    </row>
    <row r="643" spans="1:2" x14ac:dyDescent="0.35">
      <c r="A643" s="7"/>
      <c r="B643" s="7"/>
    </row>
    <row r="644" spans="1:2" x14ac:dyDescent="0.35">
      <c r="A644" s="7"/>
      <c r="B644" s="7"/>
    </row>
    <row r="645" spans="1:2" x14ac:dyDescent="0.35">
      <c r="A645" s="7"/>
      <c r="B645" s="7"/>
    </row>
    <row r="646" spans="1:2" x14ac:dyDescent="0.35">
      <c r="A646" s="7"/>
      <c r="B646" s="7"/>
    </row>
    <row r="647" spans="1:2" x14ac:dyDescent="0.35">
      <c r="A647" s="7"/>
      <c r="B647" s="7"/>
    </row>
    <row r="648" spans="1:2" x14ac:dyDescent="0.35">
      <c r="A648" s="7"/>
      <c r="B648" s="7"/>
    </row>
    <row r="649" spans="1:2" x14ac:dyDescent="0.35">
      <c r="A649" s="7"/>
      <c r="B649" s="7"/>
    </row>
    <row r="650" spans="1:2" x14ac:dyDescent="0.35">
      <c r="A650" s="7"/>
      <c r="B650" s="7"/>
    </row>
    <row r="651" spans="1:2" x14ac:dyDescent="0.35">
      <c r="A651" s="7"/>
      <c r="B651" s="7"/>
    </row>
    <row r="652" spans="1:2" x14ac:dyDescent="0.35">
      <c r="A652" s="7"/>
      <c r="B652" s="7"/>
    </row>
    <row r="653" spans="1:2" x14ac:dyDescent="0.35">
      <c r="A653" s="7"/>
      <c r="B653" s="7"/>
    </row>
    <row r="654" spans="1:2" x14ac:dyDescent="0.35">
      <c r="A654" s="7"/>
      <c r="B654" s="7"/>
    </row>
    <row r="655" spans="1:2" x14ac:dyDescent="0.35">
      <c r="A655" s="7"/>
      <c r="B655" s="7"/>
    </row>
    <row r="656" spans="1:2" x14ac:dyDescent="0.35">
      <c r="A656" s="7"/>
      <c r="B656" s="7"/>
    </row>
    <row r="657" spans="1:2" x14ac:dyDescent="0.35">
      <c r="A657" s="7"/>
      <c r="B657" s="7"/>
    </row>
    <row r="658" spans="1:2" x14ac:dyDescent="0.35">
      <c r="A658" s="7"/>
      <c r="B658" s="7"/>
    </row>
    <row r="659" spans="1:2" x14ac:dyDescent="0.35">
      <c r="A659" s="7"/>
      <c r="B659" s="7"/>
    </row>
    <row r="660" spans="1:2" x14ac:dyDescent="0.35">
      <c r="A660" s="7"/>
      <c r="B660" s="7"/>
    </row>
    <row r="661" spans="1:2" x14ac:dyDescent="0.35">
      <c r="A661" s="7"/>
      <c r="B661" s="7"/>
    </row>
    <row r="662" spans="1:2" x14ac:dyDescent="0.35">
      <c r="A662" s="7"/>
      <c r="B662" s="7"/>
    </row>
    <row r="663" spans="1:2" x14ac:dyDescent="0.35">
      <c r="A663" s="7"/>
      <c r="B663" s="7"/>
    </row>
    <row r="664" spans="1:2" x14ac:dyDescent="0.35">
      <c r="A664" s="7"/>
      <c r="B664" s="7"/>
    </row>
    <row r="665" spans="1:2" x14ac:dyDescent="0.35">
      <c r="A665" s="7"/>
      <c r="B665" s="7"/>
    </row>
    <row r="666" spans="1:2" x14ac:dyDescent="0.35">
      <c r="A666" s="7"/>
      <c r="B666" s="7"/>
    </row>
    <row r="667" spans="1:2" x14ac:dyDescent="0.35">
      <c r="A667" s="7"/>
      <c r="B667" s="7"/>
    </row>
    <row r="668" spans="1:2" x14ac:dyDescent="0.35">
      <c r="A668" s="7"/>
      <c r="B668" s="7"/>
    </row>
    <row r="669" spans="1:2" x14ac:dyDescent="0.35">
      <c r="A669" s="7"/>
      <c r="B669" s="7"/>
    </row>
    <row r="670" spans="1:2" x14ac:dyDescent="0.35">
      <c r="A670" s="7"/>
      <c r="B670" s="7"/>
    </row>
    <row r="671" spans="1:2" x14ac:dyDescent="0.35">
      <c r="A671" s="7"/>
      <c r="B671" s="7"/>
    </row>
    <row r="672" spans="1:2" x14ac:dyDescent="0.35">
      <c r="A672" s="7"/>
      <c r="B672" s="7"/>
    </row>
    <row r="673" spans="1:2" x14ac:dyDescent="0.35">
      <c r="A673" s="7"/>
      <c r="B673" s="7"/>
    </row>
    <row r="674" spans="1:2" x14ac:dyDescent="0.35">
      <c r="A674" s="7"/>
      <c r="B674" s="7"/>
    </row>
    <row r="675" spans="1:2" x14ac:dyDescent="0.35">
      <c r="A675" s="7"/>
      <c r="B675" s="7"/>
    </row>
    <row r="676" spans="1:2" x14ac:dyDescent="0.35">
      <c r="A676" s="7"/>
      <c r="B676" s="7"/>
    </row>
    <row r="677" spans="1:2" x14ac:dyDescent="0.35">
      <c r="A677" s="7"/>
      <c r="B677" s="7"/>
    </row>
    <row r="678" spans="1:2" x14ac:dyDescent="0.35">
      <c r="A678" s="7"/>
      <c r="B678" s="7"/>
    </row>
    <row r="679" spans="1:2" x14ac:dyDescent="0.35">
      <c r="A679" s="7"/>
      <c r="B679" s="7"/>
    </row>
    <row r="680" spans="1:2" x14ac:dyDescent="0.35">
      <c r="A680" s="7"/>
      <c r="B680" s="7"/>
    </row>
    <row r="681" spans="1:2" x14ac:dyDescent="0.35">
      <c r="A681" s="7"/>
      <c r="B681" s="7"/>
    </row>
    <row r="682" spans="1:2" x14ac:dyDescent="0.35">
      <c r="A682" s="7"/>
      <c r="B682" s="7"/>
    </row>
    <row r="683" spans="1:2" x14ac:dyDescent="0.35">
      <c r="A683" s="7"/>
      <c r="B683" s="7"/>
    </row>
    <row r="684" spans="1:2" x14ac:dyDescent="0.35">
      <c r="A684" s="7"/>
      <c r="B684" s="7"/>
    </row>
    <row r="685" spans="1:2" x14ac:dyDescent="0.35">
      <c r="A685" s="7"/>
      <c r="B685" s="7"/>
    </row>
    <row r="686" spans="1:2" x14ac:dyDescent="0.35">
      <c r="A686" s="7"/>
      <c r="B686" s="7"/>
    </row>
    <row r="687" spans="1:2" x14ac:dyDescent="0.35">
      <c r="A687" s="7"/>
      <c r="B687" s="7"/>
    </row>
    <row r="688" spans="1:2" x14ac:dyDescent="0.35">
      <c r="A688" s="7"/>
      <c r="B688" s="7"/>
    </row>
    <row r="689" spans="1:2" x14ac:dyDescent="0.35">
      <c r="A689" s="7"/>
      <c r="B689" s="7"/>
    </row>
    <row r="690" spans="1:2" x14ac:dyDescent="0.35">
      <c r="A690" s="7"/>
      <c r="B690" s="7"/>
    </row>
    <row r="691" spans="1:2" x14ac:dyDescent="0.35">
      <c r="A691" s="7"/>
      <c r="B691" s="7"/>
    </row>
    <row r="692" spans="1:2" x14ac:dyDescent="0.35">
      <c r="A692" s="7"/>
      <c r="B692" s="7"/>
    </row>
    <row r="693" spans="1:2" x14ac:dyDescent="0.35">
      <c r="A693" s="7"/>
      <c r="B693" s="7"/>
    </row>
    <row r="694" spans="1:2" x14ac:dyDescent="0.35">
      <c r="A694" s="7"/>
      <c r="B694" s="7"/>
    </row>
    <row r="695" spans="1:2" x14ac:dyDescent="0.35">
      <c r="A695" s="7"/>
      <c r="B695" s="7"/>
    </row>
    <row r="696" spans="1:2" x14ac:dyDescent="0.35">
      <c r="A696" s="7"/>
      <c r="B696" s="7"/>
    </row>
    <row r="697" spans="1:2" x14ac:dyDescent="0.35">
      <c r="A697" s="7"/>
      <c r="B697" s="7"/>
    </row>
    <row r="698" spans="1:2" x14ac:dyDescent="0.35">
      <c r="A698" s="7"/>
      <c r="B698" s="7"/>
    </row>
    <row r="699" spans="1:2" x14ac:dyDescent="0.35">
      <c r="A699" s="7"/>
      <c r="B699" s="7"/>
    </row>
    <row r="700" spans="1:2" x14ac:dyDescent="0.35">
      <c r="A700" s="7"/>
      <c r="B700" s="7"/>
    </row>
    <row r="701" spans="1:2" x14ac:dyDescent="0.35">
      <c r="A701" s="7"/>
      <c r="B701" s="7"/>
    </row>
    <row r="702" spans="1:2" x14ac:dyDescent="0.35">
      <c r="A702" s="7"/>
      <c r="B702" s="7"/>
    </row>
    <row r="703" spans="1:2" x14ac:dyDescent="0.35">
      <c r="A703" s="7"/>
      <c r="B703" s="7"/>
    </row>
    <row r="704" spans="1:2" x14ac:dyDescent="0.35">
      <c r="A704" s="7"/>
      <c r="B704" s="7"/>
    </row>
    <row r="705" spans="1:2" x14ac:dyDescent="0.35">
      <c r="A705" s="7"/>
      <c r="B705" s="7"/>
    </row>
    <row r="706" spans="1:2" x14ac:dyDescent="0.35">
      <c r="A706" s="7"/>
      <c r="B706" s="7"/>
    </row>
    <row r="707" spans="1:2" x14ac:dyDescent="0.35">
      <c r="A707" s="7"/>
      <c r="B707" s="7"/>
    </row>
    <row r="708" spans="1:2" x14ac:dyDescent="0.35">
      <c r="A708" s="7"/>
      <c r="B708" s="7"/>
    </row>
    <row r="709" spans="1:2" x14ac:dyDescent="0.35">
      <c r="A709" s="7"/>
      <c r="B709" s="7"/>
    </row>
    <row r="710" spans="1:2" x14ac:dyDescent="0.35">
      <c r="A710" s="7"/>
      <c r="B710" s="7"/>
    </row>
    <row r="711" spans="1:2" x14ac:dyDescent="0.35">
      <c r="A711" s="7"/>
      <c r="B711" s="7"/>
    </row>
    <row r="712" spans="1:2" x14ac:dyDescent="0.35">
      <c r="A712" s="7"/>
      <c r="B712" s="7"/>
    </row>
    <row r="713" spans="1:2" x14ac:dyDescent="0.35">
      <c r="A713" s="7"/>
      <c r="B713" s="7"/>
    </row>
    <row r="714" spans="1:2" x14ac:dyDescent="0.35">
      <c r="A714" s="7"/>
      <c r="B714" s="7"/>
    </row>
    <row r="715" spans="1:2" x14ac:dyDescent="0.35">
      <c r="A715" s="7"/>
      <c r="B715" s="7"/>
    </row>
    <row r="716" spans="1:2" x14ac:dyDescent="0.35">
      <c r="A716" s="7"/>
      <c r="B716" s="7"/>
    </row>
    <row r="717" spans="1:2" x14ac:dyDescent="0.35">
      <c r="A717" s="7"/>
      <c r="B717" s="7"/>
    </row>
    <row r="718" spans="1:2" x14ac:dyDescent="0.35">
      <c r="A718" s="7"/>
      <c r="B718" s="7"/>
    </row>
    <row r="719" spans="1:2" x14ac:dyDescent="0.35">
      <c r="A719" s="7"/>
      <c r="B719" s="7"/>
    </row>
    <row r="720" spans="1:2" x14ac:dyDescent="0.35">
      <c r="A720" s="7"/>
      <c r="B720" s="7"/>
    </row>
    <row r="721" spans="1:2" x14ac:dyDescent="0.35">
      <c r="A721" s="7"/>
      <c r="B721" s="7"/>
    </row>
    <row r="722" spans="1:2" x14ac:dyDescent="0.35">
      <c r="A722" s="7"/>
      <c r="B722" s="7"/>
    </row>
    <row r="723" spans="1:2" x14ac:dyDescent="0.35">
      <c r="A723" s="7"/>
      <c r="B723" s="7"/>
    </row>
    <row r="724" spans="1:2" x14ac:dyDescent="0.35">
      <c r="A724" s="7"/>
      <c r="B724" s="7"/>
    </row>
    <row r="725" spans="1:2" x14ac:dyDescent="0.35">
      <c r="A725" s="7"/>
      <c r="B725" s="7"/>
    </row>
    <row r="726" spans="1:2" x14ac:dyDescent="0.35">
      <c r="A726" s="7"/>
      <c r="B726" s="7"/>
    </row>
    <row r="727" spans="1:2" x14ac:dyDescent="0.35">
      <c r="A727" s="7"/>
      <c r="B727" s="7"/>
    </row>
    <row r="728" spans="1:2" x14ac:dyDescent="0.35">
      <c r="A728" s="7"/>
      <c r="B728" s="7"/>
    </row>
    <row r="729" spans="1:2" x14ac:dyDescent="0.35">
      <c r="A729" s="7"/>
      <c r="B729" s="7"/>
    </row>
    <row r="730" spans="1:2" x14ac:dyDescent="0.35">
      <c r="A730" s="7"/>
      <c r="B730" s="7"/>
    </row>
    <row r="731" spans="1:2" x14ac:dyDescent="0.35">
      <c r="A731" s="7"/>
      <c r="B731" s="7"/>
    </row>
    <row r="732" spans="1:2" x14ac:dyDescent="0.35">
      <c r="A732" s="7"/>
      <c r="B732" s="7"/>
    </row>
    <row r="733" spans="1:2" x14ac:dyDescent="0.35">
      <c r="A733" s="7"/>
      <c r="B733" s="7"/>
    </row>
    <row r="734" spans="1:2" x14ac:dyDescent="0.35">
      <c r="A734" s="7"/>
      <c r="B734" s="7"/>
    </row>
    <row r="735" spans="1:2" x14ac:dyDescent="0.35">
      <c r="A735" s="7"/>
      <c r="B735" s="7"/>
    </row>
    <row r="736" spans="1:2" x14ac:dyDescent="0.35">
      <c r="A736" s="7"/>
      <c r="B736" s="7"/>
    </row>
    <row r="737" spans="1:2" x14ac:dyDescent="0.35">
      <c r="A737" s="7"/>
      <c r="B737" s="7"/>
    </row>
    <row r="738" spans="1:2" x14ac:dyDescent="0.35">
      <c r="A738" s="7"/>
      <c r="B738" s="7"/>
    </row>
    <row r="739" spans="1:2" x14ac:dyDescent="0.35">
      <c r="A739" s="7"/>
      <c r="B739" s="7"/>
    </row>
    <row r="740" spans="1:2" x14ac:dyDescent="0.35">
      <c r="A740" s="7"/>
      <c r="B740" s="7"/>
    </row>
    <row r="741" spans="1:2" x14ac:dyDescent="0.35">
      <c r="A741" s="7"/>
      <c r="B741" s="7"/>
    </row>
    <row r="742" spans="1:2" x14ac:dyDescent="0.35">
      <c r="A742" s="7"/>
      <c r="B742" s="7"/>
    </row>
    <row r="743" spans="1:2" x14ac:dyDescent="0.35">
      <c r="A743" s="7"/>
      <c r="B743" s="7"/>
    </row>
    <row r="744" spans="1:2" x14ac:dyDescent="0.35">
      <c r="A744" s="7"/>
      <c r="B744" s="7"/>
    </row>
    <row r="745" spans="1:2" x14ac:dyDescent="0.35">
      <c r="A745" s="7"/>
      <c r="B745" s="7"/>
    </row>
    <row r="746" spans="1:2" x14ac:dyDescent="0.35">
      <c r="A746" s="7"/>
      <c r="B746" s="7"/>
    </row>
    <row r="747" spans="1:2" x14ac:dyDescent="0.35">
      <c r="A747" s="7"/>
      <c r="B747" s="7"/>
    </row>
    <row r="748" spans="1:2" x14ac:dyDescent="0.35">
      <c r="A748" s="7"/>
      <c r="B748" s="7"/>
    </row>
    <row r="749" spans="1:2" x14ac:dyDescent="0.35">
      <c r="A749" s="7"/>
      <c r="B749" s="7"/>
    </row>
    <row r="750" spans="1:2" x14ac:dyDescent="0.35">
      <c r="A750" s="7"/>
      <c r="B750" s="7"/>
    </row>
    <row r="751" spans="1:2" x14ac:dyDescent="0.35">
      <c r="A751" s="7"/>
      <c r="B751" s="7"/>
    </row>
    <row r="752" spans="1:2" x14ac:dyDescent="0.35">
      <c r="A752" s="7"/>
      <c r="B752" s="7"/>
    </row>
    <row r="753" spans="1:2" x14ac:dyDescent="0.35">
      <c r="A753" s="7"/>
      <c r="B753" s="7"/>
    </row>
    <row r="754" spans="1:2" x14ac:dyDescent="0.35">
      <c r="A754" s="7"/>
      <c r="B754" s="7"/>
    </row>
    <row r="755" spans="1:2" x14ac:dyDescent="0.35">
      <c r="A755" s="7"/>
      <c r="B755" s="7"/>
    </row>
    <row r="756" spans="1:2" x14ac:dyDescent="0.35">
      <c r="A756" s="7"/>
      <c r="B756" s="7"/>
    </row>
    <row r="757" spans="1:2" x14ac:dyDescent="0.35">
      <c r="A757" s="7"/>
      <c r="B757" s="7"/>
    </row>
    <row r="758" spans="1:2" x14ac:dyDescent="0.35">
      <c r="A758" s="7"/>
      <c r="B758" s="7"/>
    </row>
    <row r="759" spans="1:2" x14ac:dyDescent="0.35">
      <c r="A759" s="7"/>
      <c r="B759" s="7"/>
    </row>
    <row r="760" spans="1:2" x14ac:dyDescent="0.35">
      <c r="A760" s="7"/>
      <c r="B760" s="7"/>
    </row>
    <row r="761" spans="1:2" x14ac:dyDescent="0.35">
      <c r="A761" s="7"/>
      <c r="B761" s="7"/>
    </row>
    <row r="762" spans="1:2" x14ac:dyDescent="0.35">
      <c r="A762" s="7"/>
      <c r="B762" s="7"/>
    </row>
    <row r="763" spans="1:2" x14ac:dyDescent="0.35">
      <c r="A763" s="7"/>
      <c r="B763" s="7"/>
    </row>
    <row r="764" spans="1:2" x14ac:dyDescent="0.35">
      <c r="A764" s="7"/>
      <c r="B764" s="7"/>
    </row>
    <row r="765" spans="1:2" x14ac:dyDescent="0.35">
      <c r="A765" s="7"/>
      <c r="B765" s="7"/>
    </row>
    <row r="766" spans="1:2" x14ac:dyDescent="0.35">
      <c r="A766" s="7"/>
      <c r="B766" s="7"/>
    </row>
    <row r="767" spans="1:2" x14ac:dyDescent="0.35">
      <c r="A767" s="7"/>
      <c r="B767" s="7"/>
    </row>
    <row r="768" spans="1:2" x14ac:dyDescent="0.35">
      <c r="A768" s="7"/>
      <c r="B768" s="7"/>
    </row>
    <row r="769" spans="1:2" x14ac:dyDescent="0.35">
      <c r="A769" s="7"/>
      <c r="B769" s="7"/>
    </row>
    <row r="770" spans="1:2" x14ac:dyDescent="0.35">
      <c r="A770" s="7"/>
      <c r="B770" s="7"/>
    </row>
    <row r="771" spans="1:2" x14ac:dyDescent="0.35">
      <c r="A771" s="7"/>
      <c r="B771" s="7"/>
    </row>
    <row r="772" spans="1:2" x14ac:dyDescent="0.35">
      <c r="A772" s="7"/>
      <c r="B772" s="7"/>
    </row>
    <row r="773" spans="1:2" x14ac:dyDescent="0.35">
      <c r="A773" s="7"/>
      <c r="B773" s="7"/>
    </row>
    <row r="774" spans="1:2" x14ac:dyDescent="0.35">
      <c r="A774" s="7"/>
      <c r="B774" s="7"/>
    </row>
    <row r="775" spans="1:2" x14ac:dyDescent="0.35">
      <c r="A775" s="7"/>
      <c r="B775" s="7"/>
    </row>
    <row r="776" spans="1:2" x14ac:dyDescent="0.35">
      <c r="A776" s="7"/>
      <c r="B776" s="7"/>
    </row>
    <row r="777" spans="1:2" x14ac:dyDescent="0.35">
      <c r="A777" s="7"/>
      <c r="B777" s="7"/>
    </row>
    <row r="778" spans="1:2" x14ac:dyDescent="0.35">
      <c r="A778" s="7"/>
      <c r="B778" s="7"/>
    </row>
    <row r="779" spans="1:2" x14ac:dyDescent="0.35">
      <c r="A779" s="7"/>
      <c r="B779" s="7"/>
    </row>
    <row r="780" spans="1:2" x14ac:dyDescent="0.35">
      <c r="A780" s="7"/>
      <c r="B780" s="7"/>
    </row>
    <row r="781" spans="1:2" x14ac:dyDescent="0.35">
      <c r="A781" s="7"/>
      <c r="B781" s="7"/>
    </row>
    <row r="782" spans="1:2" x14ac:dyDescent="0.35">
      <c r="A782" s="7"/>
      <c r="B782" s="7"/>
    </row>
    <row r="783" spans="1:2" x14ac:dyDescent="0.35">
      <c r="A783" s="7"/>
      <c r="B783" s="7"/>
    </row>
    <row r="784" spans="1:2" x14ac:dyDescent="0.35">
      <c r="A784" s="7"/>
      <c r="B784" s="7"/>
    </row>
    <row r="785" spans="1:2" x14ac:dyDescent="0.35">
      <c r="A785" s="7"/>
      <c r="B785" s="7"/>
    </row>
    <row r="786" spans="1:2" x14ac:dyDescent="0.35">
      <c r="A786" s="7"/>
      <c r="B786" s="7"/>
    </row>
    <row r="787" spans="1:2" x14ac:dyDescent="0.35">
      <c r="A787" s="7"/>
      <c r="B787" s="7"/>
    </row>
    <row r="788" spans="1:2" x14ac:dyDescent="0.35">
      <c r="A788" s="7"/>
      <c r="B788" s="7"/>
    </row>
    <row r="789" spans="1:2" x14ac:dyDescent="0.35">
      <c r="A789" s="7"/>
      <c r="B789" s="7"/>
    </row>
    <row r="790" spans="1:2" x14ac:dyDescent="0.35">
      <c r="A790" s="7"/>
      <c r="B790" s="7"/>
    </row>
    <row r="791" spans="1:2" x14ac:dyDescent="0.35">
      <c r="A791" s="7"/>
      <c r="B791" s="7"/>
    </row>
    <row r="792" spans="1:2" x14ac:dyDescent="0.35">
      <c r="A792" s="7"/>
      <c r="B792" s="7"/>
    </row>
    <row r="793" spans="1:2" x14ac:dyDescent="0.35">
      <c r="A793" s="7"/>
      <c r="B793" s="7"/>
    </row>
    <row r="794" spans="1:2" x14ac:dyDescent="0.35">
      <c r="A794" s="7"/>
      <c r="B794" s="7"/>
    </row>
    <row r="795" spans="1:2" x14ac:dyDescent="0.35">
      <c r="A795" s="7"/>
      <c r="B795" s="7"/>
    </row>
    <row r="796" spans="1:2" x14ac:dyDescent="0.35">
      <c r="A796" s="7"/>
      <c r="B796" s="7"/>
    </row>
    <row r="797" spans="1:2" x14ac:dyDescent="0.35">
      <c r="A797" s="7"/>
      <c r="B797" s="7"/>
    </row>
    <row r="798" spans="1:2" x14ac:dyDescent="0.35">
      <c r="A798" s="7"/>
      <c r="B798" s="7"/>
    </row>
    <row r="799" spans="1:2" x14ac:dyDescent="0.35">
      <c r="A799" s="7"/>
      <c r="B799" s="7"/>
    </row>
    <row r="800" spans="1:2" x14ac:dyDescent="0.35">
      <c r="A800" s="7"/>
      <c r="B800" s="7"/>
    </row>
    <row r="801" spans="1:2" x14ac:dyDescent="0.35">
      <c r="A801" s="7"/>
      <c r="B801" s="7"/>
    </row>
    <row r="802" spans="1:2" x14ac:dyDescent="0.35">
      <c r="A802" s="7"/>
      <c r="B802" s="7"/>
    </row>
    <row r="803" spans="1:2" x14ac:dyDescent="0.35">
      <c r="A803" s="7"/>
      <c r="B803" s="7"/>
    </row>
    <row r="804" spans="1:2" x14ac:dyDescent="0.35">
      <c r="A804" s="7"/>
      <c r="B804" s="7"/>
    </row>
    <row r="805" spans="1:2" x14ac:dyDescent="0.35">
      <c r="A805" s="7"/>
      <c r="B805" s="7"/>
    </row>
    <row r="806" spans="1:2" x14ac:dyDescent="0.35">
      <c r="A806" s="7"/>
      <c r="B806" s="7"/>
    </row>
    <row r="807" spans="1:2" x14ac:dyDescent="0.35">
      <c r="A807" s="7"/>
      <c r="B807" s="7"/>
    </row>
    <row r="808" spans="1:2" x14ac:dyDescent="0.35">
      <c r="A808" s="7"/>
      <c r="B808" s="7"/>
    </row>
    <row r="809" spans="1:2" x14ac:dyDescent="0.35">
      <c r="A809" s="7"/>
      <c r="B809" s="7"/>
    </row>
    <row r="810" spans="1:2" x14ac:dyDescent="0.35">
      <c r="A810" s="7"/>
      <c r="B810" s="7"/>
    </row>
    <row r="811" spans="1:2" x14ac:dyDescent="0.35">
      <c r="A811" s="7"/>
      <c r="B811" s="7"/>
    </row>
    <row r="812" spans="1:2" x14ac:dyDescent="0.35">
      <c r="A812" s="7"/>
      <c r="B812" s="7"/>
    </row>
    <row r="813" spans="1:2" x14ac:dyDescent="0.35">
      <c r="A813" s="7"/>
      <c r="B813" s="7"/>
    </row>
    <row r="814" spans="1:2" x14ac:dyDescent="0.35">
      <c r="A814" s="7"/>
      <c r="B814" s="7"/>
    </row>
    <row r="815" spans="1:2" x14ac:dyDescent="0.35">
      <c r="A815" s="7"/>
      <c r="B815" s="7"/>
    </row>
    <row r="816" spans="1:2" x14ac:dyDescent="0.35">
      <c r="A816" s="7"/>
      <c r="B816" s="7"/>
    </row>
    <row r="817" spans="1:2" x14ac:dyDescent="0.35">
      <c r="A817" s="7"/>
      <c r="B817" s="7"/>
    </row>
    <row r="818" spans="1:2" x14ac:dyDescent="0.35">
      <c r="A818" s="7"/>
      <c r="B818" s="7"/>
    </row>
    <row r="819" spans="1:2" x14ac:dyDescent="0.35">
      <c r="A819" s="7"/>
      <c r="B819" s="7"/>
    </row>
    <row r="820" spans="1:2" x14ac:dyDescent="0.35">
      <c r="A820" s="7"/>
      <c r="B820" s="7"/>
    </row>
    <row r="821" spans="1:2" x14ac:dyDescent="0.35">
      <c r="A821" s="7"/>
      <c r="B821" s="7"/>
    </row>
    <row r="822" spans="1:2" x14ac:dyDescent="0.35">
      <c r="A822" s="7"/>
      <c r="B822" s="7"/>
    </row>
    <row r="823" spans="1:2" x14ac:dyDescent="0.35">
      <c r="A823" s="7"/>
      <c r="B823" s="7"/>
    </row>
    <row r="824" spans="1:2" x14ac:dyDescent="0.35">
      <c r="A824" s="7"/>
      <c r="B824" s="7"/>
    </row>
    <row r="825" spans="1:2" x14ac:dyDescent="0.35">
      <c r="A825" s="7"/>
      <c r="B825" s="7"/>
    </row>
    <row r="826" spans="1:2" x14ac:dyDescent="0.35">
      <c r="A826" s="7"/>
      <c r="B826" s="7"/>
    </row>
    <row r="827" spans="1:2" x14ac:dyDescent="0.35">
      <c r="A827" s="7"/>
      <c r="B827" s="7"/>
    </row>
    <row r="828" spans="1:2" x14ac:dyDescent="0.35">
      <c r="A828" s="7"/>
      <c r="B828" s="7"/>
    </row>
    <row r="829" spans="1:2" x14ac:dyDescent="0.35">
      <c r="A829" s="7"/>
      <c r="B829" s="7"/>
    </row>
    <row r="830" spans="1:2" x14ac:dyDescent="0.35">
      <c r="A830" s="7"/>
      <c r="B830" s="7"/>
    </row>
    <row r="831" spans="1:2" x14ac:dyDescent="0.35">
      <c r="A831" s="7"/>
      <c r="B831" s="7"/>
    </row>
    <row r="832" spans="1:2" x14ac:dyDescent="0.35">
      <c r="A832" s="7"/>
      <c r="B832" s="7"/>
    </row>
    <row r="833" spans="1:2" x14ac:dyDescent="0.35">
      <c r="A833" s="7"/>
      <c r="B833" s="7"/>
    </row>
    <row r="834" spans="1:2" x14ac:dyDescent="0.35">
      <c r="A834" s="7"/>
      <c r="B834" s="7"/>
    </row>
    <row r="835" spans="1:2" x14ac:dyDescent="0.35">
      <c r="A835" s="7"/>
      <c r="B835" s="7"/>
    </row>
    <row r="836" spans="1:2" x14ac:dyDescent="0.35">
      <c r="A836" s="7"/>
      <c r="B836" s="7"/>
    </row>
    <row r="837" spans="1:2" x14ac:dyDescent="0.35">
      <c r="A837" s="7"/>
      <c r="B837" s="7"/>
    </row>
    <row r="838" spans="1:2" x14ac:dyDescent="0.35">
      <c r="A838" s="7"/>
      <c r="B838" s="7"/>
    </row>
    <row r="839" spans="1:2" x14ac:dyDescent="0.35">
      <c r="A839" s="7"/>
      <c r="B839" s="7"/>
    </row>
    <row r="840" spans="1:2" x14ac:dyDescent="0.35">
      <c r="A840" s="7"/>
      <c r="B840" s="7"/>
    </row>
    <row r="841" spans="1:2" x14ac:dyDescent="0.35">
      <c r="A841" s="7"/>
      <c r="B841" s="7"/>
    </row>
    <row r="842" spans="1:2" x14ac:dyDescent="0.35">
      <c r="A842" s="7"/>
      <c r="B842" s="7"/>
    </row>
    <row r="843" spans="1:2" x14ac:dyDescent="0.35">
      <c r="A843" s="7"/>
      <c r="B843" s="7"/>
    </row>
    <row r="844" spans="1:2" x14ac:dyDescent="0.35">
      <c r="A844" s="7"/>
      <c r="B844" s="7"/>
    </row>
    <row r="845" spans="1:2" x14ac:dyDescent="0.35">
      <c r="A845" s="7"/>
      <c r="B845" s="7"/>
    </row>
    <row r="846" spans="1:2" x14ac:dyDescent="0.35">
      <c r="A846" s="7"/>
      <c r="B846" s="7"/>
    </row>
    <row r="847" spans="1:2" x14ac:dyDescent="0.35">
      <c r="A847" s="7"/>
      <c r="B847" s="7"/>
    </row>
    <row r="848" spans="1:2" x14ac:dyDescent="0.35">
      <c r="A848" s="7"/>
      <c r="B848" s="7"/>
    </row>
    <row r="849" spans="1:2" x14ac:dyDescent="0.35">
      <c r="A849" s="7"/>
      <c r="B849" s="7"/>
    </row>
    <row r="850" spans="1:2" x14ac:dyDescent="0.35">
      <c r="A850" s="7"/>
      <c r="B850" s="7"/>
    </row>
    <row r="851" spans="1:2" x14ac:dyDescent="0.35">
      <c r="A851" s="7"/>
      <c r="B851" s="7"/>
    </row>
    <row r="852" spans="1:2" x14ac:dyDescent="0.35">
      <c r="A852" s="7"/>
      <c r="B852" s="7"/>
    </row>
    <row r="853" spans="1:2" x14ac:dyDescent="0.35">
      <c r="A853" s="7"/>
      <c r="B853" s="7"/>
    </row>
    <row r="854" spans="1:2" x14ac:dyDescent="0.35">
      <c r="A854" s="7"/>
      <c r="B854" s="7"/>
    </row>
    <row r="855" spans="1:2" x14ac:dyDescent="0.35">
      <c r="A855" s="7"/>
      <c r="B855" s="7"/>
    </row>
    <row r="856" spans="1:2" x14ac:dyDescent="0.35">
      <c r="A856" s="7"/>
      <c r="B856" s="7"/>
    </row>
    <row r="857" spans="1:2" x14ac:dyDescent="0.35">
      <c r="A857" s="7"/>
      <c r="B857" s="7"/>
    </row>
    <row r="858" spans="1:2" x14ac:dyDescent="0.35">
      <c r="A858" s="7"/>
      <c r="B858" s="7"/>
    </row>
    <row r="859" spans="1:2" x14ac:dyDescent="0.35">
      <c r="A859" s="7"/>
      <c r="B859" s="7"/>
    </row>
    <row r="860" spans="1:2" x14ac:dyDescent="0.35">
      <c r="A860" s="7"/>
      <c r="B860" s="7"/>
    </row>
    <row r="861" spans="1:2" x14ac:dyDescent="0.35">
      <c r="A861" s="7"/>
      <c r="B861" s="7"/>
    </row>
    <row r="862" spans="1:2" x14ac:dyDescent="0.35">
      <c r="A862" s="7"/>
      <c r="B862" s="7"/>
    </row>
    <row r="863" spans="1:2" x14ac:dyDescent="0.35">
      <c r="A863" s="7"/>
      <c r="B863" s="7"/>
    </row>
    <row r="864" spans="1:2" x14ac:dyDescent="0.35">
      <c r="A864" s="7"/>
      <c r="B864" s="7"/>
    </row>
    <row r="865" spans="1:2" x14ac:dyDescent="0.35">
      <c r="A865" s="7"/>
      <c r="B865" s="7"/>
    </row>
    <row r="866" spans="1:2" x14ac:dyDescent="0.35">
      <c r="A866" s="7"/>
      <c r="B866" s="7"/>
    </row>
    <row r="867" spans="1:2" x14ac:dyDescent="0.35">
      <c r="A867" s="7"/>
      <c r="B867" s="7"/>
    </row>
    <row r="868" spans="1:2" x14ac:dyDescent="0.35">
      <c r="A868" s="7"/>
      <c r="B868" s="7"/>
    </row>
    <row r="869" spans="1:2" x14ac:dyDescent="0.35">
      <c r="A869" s="7"/>
      <c r="B869" s="7"/>
    </row>
    <row r="870" spans="1:2" x14ac:dyDescent="0.35">
      <c r="A870" s="7"/>
      <c r="B870" s="7"/>
    </row>
    <row r="871" spans="1:2" x14ac:dyDescent="0.35">
      <c r="A871" s="7"/>
      <c r="B871" s="7"/>
    </row>
    <row r="872" spans="1:2" x14ac:dyDescent="0.35">
      <c r="A872" s="7"/>
      <c r="B872" s="7"/>
    </row>
    <row r="873" spans="1:2" x14ac:dyDescent="0.35">
      <c r="A873" s="7"/>
      <c r="B873" s="7"/>
    </row>
    <row r="874" spans="1:2" x14ac:dyDescent="0.35">
      <c r="A874" s="7"/>
      <c r="B874" s="7"/>
    </row>
    <row r="875" spans="1:2" x14ac:dyDescent="0.35">
      <c r="A875" s="7"/>
      <c r="B875" s="7"/>
    </row>
    <row r="876" spans="1:2" x14ac:dyDescent="0.35">
      <c r="A876" s="7"/>
      <c r="B876" s="7"/>
    </row>
    <row r="877" spans="1:2" x14ac:dyDescent="0.35">
      <c r="A877" s="7"/>
      <c r="B877" s="7"/>
    </row>
    <row r="878" spans="1:2" x14ac:dyDescent="0.35">
      <c r="A878" s="7"/>
      <c r="B878" s="7"/>
    </row>
    <row r="879" spans="1:2" x14ac:dyDescent="0.35">
      <c r="A879" s="7"/>
      <c r="B879" s="7"/>
    </row>
    <row r="880" spans="1:2" x14ac:dyDescent="0.35">
      <c r="A880" s="7"/>
      <c r="B880" s="7"/>
    </row>
    <row r="881" spans="1:2" x14ac:dyDescent="0.35">
      <c r="A881" s="7"/>
      <c r="B881" s="7"/>
    </row>
    <row r="882" spans="1:2" x14ac:dyDescent="0.35">
      <c r="A882" s="7"/>
      <c r="B882" s="7"/>
    </row>
    <row r="883" spans="1:2" x14ac:dyDescent="0.35">
      <c r="A883" s="7"/>
      <c r="B883" s="7"/>
    </row>
    <row r="884" spans="1:2" x14ac:dyDescent="0.35">
      <c r="A884" s="7"/>
      <c r="B884" s="7"/>
    </row>
    <row r="885" spans="1:2" x14ac:dyDescent="0.35">
      <c r="A885" s="7"/>
      <c r="B885" s="7"/>
    </row>
    <row r="886" spans="1:2" x14ac:dyDescent="0.35">
      <c r="A886" s="7"/>
      <c r="B886" s="7"/>
    </row>
    <row r="887" spans="1:2" x14ac:dyDescent="0.35">
      <c r="A887" s="7"/>
      <c r="B887" s="7"/>
    </row>
    <row r="888" spans="1:2" x14ac:dyDescent="0.35">
      <c r="A888" s="7"/>
      <c r="B888" s="7"/>
    </row>
    <row r="889" spans="1:2" x14ac:dyDescent="0.35">
      <c r="A889" s="7"/>
      <c r="B889" s="7"/>
    </row>
    <row r="890" spans="1:2" x14ac:dyDescent="0.35">
      <c r="A890" s="7"/>
      <c r="B890" s="7"/>
    </row>
    <row r="891" spans="1:2" x14ac:dyDescent="0.35">
      <c r="A891" s="7"/>
      <c r="B891" s="7"/>
    </row>
    <row r="892" spans="1:2" x14ac:dyDescent="0.35">
      <c r="A892" s="7"/>
      <c r="B892" s="7"/>
    </row>
    <row r="893" spans="1:2" x14ac:dyDescent="0.35">
      <c r="A893" s="7"/>
      <c r="B893" s="7"/>
    </row>
    <row r="894" spans="1:2" x14ac:dyDescent="0.35">
      <c r="A894" s="7"/>
      <c r="B894" s="7"/>
    </row>
    <row r="895" spans="1:2" x14ac:dyDescent="0.35">
      <c r="A895" s="7"/>
      <c r="B895" s="7"/>
    </row>
    <row r="896" spans="1:2" x14ac:dyDescent="0.35">
      <c r="A896" s="7"/>
      <c r="B896" s="7"/>
    </row>
    <row r="897" spans="1:2" x14ac:dyDescent="0.35">
      <c r="A897" s="7"/>
      <c r="B897" s="7"/>
    </row>
    <row r="898" spans="1:2" x14ac:dyDescent="0.35">
      <c r="A898" s="7"/>
      <c r="B898" s="7"/>
    </row>
    <row r="899" spans="1:2" x14ac:dyDescent="0.35">
      <c r="A899" s="7"/>
      <c r="B899" s="7"/>
    </row>
    <row r="900" spans="1:2" x14ac:dyDescent="0.35">
      <c r="A900" s="7"/>
      <c r="B900" s="7"/>
    </row>
    <row r="901" spans="1:2" x14ac:dyDescent="0.35">
      <c r="A901" s="7"/>
      <c r="B901" s="7"/>
    </row>
    <row r="902" spans="1:2" x14ac:dyDescent="0.35">
      <c r="A902" s="7"/>
      <c r="B902" s="7"/>
    </row>
    <row r="903" spans="1:2" x14ac:dyDescent="0.35">
      <c r="A903" s="7"/>
      <c r="B903" s="7"/>
    </row>
    <row r="904" spans="1:2" x14ac:dyDescent="0.35">
      <c r="A904" s="7"/>
      <c r="B904" s="7"/>
    </row>
    <row r="905" spans="1:2" x14ac:dyDescent="0.35">
      <c r="A905" s="7"/>
      <c r="B905" s="7"/>
    </row>
    <row r="906" spans="1:2" x14ac:dyDescent="0.35">
      <c r="A906" s="7"/>
      <c r="B906" s="7"/>
    </row>
    <row r="907" spans="1:2" x14ac:dyDescent="0.35">
      <c r="A907" s="7"/>
      <c r="B907" s="7"/>
    </row>
    <row r="908" spans="1:2" x14ac:dyDescent="0.35">
      <c r="A908" s="7"/>
      <c r="B908" s="7"/>
    </row>
    <row r="909" spans="1:2" x14ac:dyDescent="0.35">
      <c r="A909" s="7"/>
      <c r="B909" s="7"/>
    </row>
    <row r="910" spans="1:2" x14ac:dyDescent="0.35">
      <c r="A910" s="7"/>
      <c r="B910" s="7"/>
    </row>
    <row r="911" spans="1:2" x14ac:dyDescent="0.35">
      <c r="A911" s="7"/>
      <c r="B911" s="7"/>
    </row>
    <row r="912" spans="1:2" x14ac:dyDescent="0.35">
      <c r="A912" s="7"/>
      <c r="B912" s="7"/>
    </row>
    <row r="913" spans="1:2" x14ac:dyDescent="0.35">
      <c r="A913" s="7"/>
      <c r="B913" s="7"/>
    </row>
    <row r="914" spans="1:2" x14ac:dyDescent="0.35">
      <c r="A914" s="7"/>
      <c r="B914" s="7"/>
    </row>
    <row r="915" spans="1:2" x14ac:dyDescent="0.35">
      <c r="A915" s="7"/>
      <c r="B915" s="7"/>
    </row>
    <row r="916" spans="1:2" x14ac:dyDescent="0.35">
      <c r="A916" s="7"/>
      <c r="B916" s="7"/>
    </row>
    <row r="917" spans="1:2" x14ac:dyDescent="0.35">
      <c r="A917" s="7"/>
      <c r="B917" s="7"/>
    </row>
    <row r="918" spans="1:2" x14ac:dyDescent="0.35">
      <c r="A918" s="7"/>
      <c r="B918" s="7"/>
    </row>
    <row r="919" spans="1:2" x14ac:dyDescent="0.35">
      <c r="A919" s="7"/>
      <c r="B919" s="7"/>
    </row>
    <row r="920" spans="1:2" x14ac:dyDescent="0.35">
      <c r="A920" s="7"/>
      <c r="B920" s="7"/>
    </row>
    <row r="921" spans="1:2" x14ac:dyDescent="0.35">
      <c r="A921" s="7"/>
      <c r="B921" s="7"/>
    </row>
    <row r="922" spans="1:2" x14ac:dyDescent="0.35">
      <c r="A922" s="7"/>
      <c r="B922" s="7"/>
    </row>
    <row r="923" spans="1:2" x14ac:dyDescent="0.35">
      <c r="A923" s="7"/>
      <c r="B923" s="7"/>
    </row>
    <row r="924" spans="1:2" x14ac:dyDescent="0.35">
      <c r="A924" s="7"/>
      <c r="B924" s="7"/>
    </row>
    <row r="925" spans="1:2" x14ac:dyDescent="0.35">
      <c r="A925" s="7"/>
      <c r="B925" s="7"/>
    </row>
    <row r="926" spans="1:2" x14ac:dyDescent="0.35">
      <c r="A926" s="7"/>
      <c r="B926" s="7"/>
    </row>
    <row r="927" spans="1:2" x14ac:dyDescent="0.35">
      <c r="A927" s="7"/>
      <c r="B927" s="7"/>
    </row>
    <row r="928" spans="1:2" x14ac:dyDescent="0.35">
      <c r="A928" s="7"/>
      <c r="B928" s="7"/>
    </row>
    <row r="929" spans="1:2" x14ac:dyDescent="0.35">
      <c r="A929" s="7"/>
      <c r="B929" s="7"/>
    </row>
    <row r="930" spans="1:2" x14ac:dyDescent="0.35">
      <c r="A930" s="7"/>
      <c r="B930" s="7"/>
    </row>
    <row r="931" spans="1:2" x14ac:dyDescent="0.35">
      <c r="A931" s="7"/>
      <c r="B931" s="7"/>
    </row>
    <row r="932" spans="1:2" x14ac:dyDescent="0.35">
      <c r="A932" s="7"/>
      <c r="B932" s="7"/>
    </row>
    <row r="933" spans="1:2" x14ac:dyDescent="0.35">
      <c r="A933" s="7"/>
      <c r="B933" s="7"/>
    </row>
    <row r="934" spans="1:2" x14ac:dyDescent="0.35">
      <c r="A934" s="7"/>
      <c r="B934" s="7"/>
    </row>
    <row r="935" spans="1:2" x14ac:dyDescent="0.35">
      <c r="A935" s="7"/>
      <c r="B935" s="7"/>
    </row>
    <row r="936" spans="1:2" x14ac:dyDescent="0.35">
      <c r="A936" s="7"/>
      <c r="B936" s="7"/>
    </row>
    <row r="937" spans="1:2" x14ac:dyDescent="0.35">
      <c r="A937" s="7"/>
      <c r="B937" s="7"/>
    </row>
    <row r="938" spans="1:2" x14ac:dyDescent="0.35">
      <c r="A938" s="7"/>
      <c r="B938" s="7"/>
    </row>
    <row r="939" spans="1:2" x14ac:dyDescent="0.35">
      <c r="A939" s="7"/>
      <c r="B939" s="7"/>
    </row>
    <row r="940" spans="1:2" x14ac:dyDescent="0.35">
      <c r="A940" s="7"/>
      <c r="B940" s="7"/>
    </row>
    <row r="941" spans="1:2" x14ac:dyDescent="0.35">
      <c r="A941" s="7"/>
      <c r="B941" s="7"/>
    </row>
    <row r="942" spans="1:2" x14ac:dyDescent="0.35">
      <c r="A942" s="7"/>
      <c r="B942" s="7"/>
    </row>
    <row r="943" spans="1:2" x14ac:dyDescent="0.35">
      <c r="A943" s="7"/>
      <c r="B943" s="7"/>
    </row>
    <row r="944" spans="1:2" x14ac:dyDescent="0.35">
      <c r="A944" s="7"/>
      <c r="B944" s="7"/>
    </row>
    <row r="945" spans="1:2" x14ac:dyDescent="0.35">
      <c r="A945" s="7"/>
      <c r="B945" s="7"/>
    </row>
    <row r="946" spans="1:2" x14ac:dyDescent="0.35">
      <c r="A946" s="7"/>
      <c r="B946" s="7"/>
    </row>
    <row r="947" spans="1:2" x14ac:dyDescent="0.35">
      <c r="A947" s="7"/>
      <c r="B947" s="7"/>
    </row>
    <row r="948" spans="1:2" x14ac:dyDescent="0.35">
      <c r="A948" s="7"/>
      <c r="B948" s="7"/>
    </row>
    <row r="949" spans="1:2" x14ac:dyDescent="0.35">
      <c r="A949" s="7"/>
      <c r="B949" s="7"/>
    </row>
    <row r="950" spans="1:2" x14ac:dyDescent="0.35">
      <c r="A950" s="7"/>
      <c r="B950" s="7"/>
    </row>
    <row r="951" spans="1:2" x14ac:dyDescent="0.35">
      <c r="A951" s="7"/>
      <c r="B951" s="7"/>
    </row>
    <row r="952" spans="1:2" x14ac:dyDescent="0.35">
      <c r="A952" s="7"/>
      <c r="B952" s="7"/>
    </row>
    <row r="953" spans="1:2" x14ac:dyDescent="0.35">
      <c r="A953" s="7"/>
      <c r="B953" s="7"/>
    </row>
    <row r="954" spans="1:2" x14ac:dyDescent="0.35">
      <c r="A954" s="7"/>
      <c r="B954" s="7"/>
    </row>
    <row r="955" spans="1:2" x14ac:dyDescent="0.35">
      <c r="A955" s="7"/>
      <c r="B955" s="7"/>
    </row>
    <row r="956" spans="1:2" x14ac:dyDescent="0.35">
      <c r="A956" s="7"/>
      <c r="B956" s="7"/>
    </row>
    <row r="957" spans="1:2" x14ac:dyDescent="0.35">
      <c r="A957" s="7"/>
      <c r="B957" s="7"/>
    </row>
    <row r="958" spans="1:2" x14ac:dyDescent="0.35">
      <c r="A958" s="7"/>
      <c r="B958" s="7"/>
    </row>
    <row r="959" spans="1:2" x14ac:dyDescent="0.35">
      <c r="A959" s="7"/>
      <c r="B959" s="7"/>
    </row>
    <row r="960" spans="1:2" x14ac:dyDescent="0.35">
      <c r="A960" s="7"/>
      <c r="B960" s="7"/>
    </row>
    <row r="961" spans="1:2" x14ac:dyDescent="0.35">
      <c r="A961" s="7"/>
      <c r="B961" s="7"/>
    </row>
    <row r="962" spans="1:2" x14ac:dyDescent="0.35">
      <c r="A962" s="7"/>
      <c r="B962" s="7"/>
    </row>
    <row r="963" spans="1:2" x14ac:dyDescent="0.35">
      <c r="A963" s="7"/>
      <c r="B963" s="7"/>
    </row>
    <row r="964" spans="1:2" x14ac:dyDescent="0.35">
      <c r="A964" s="7"/>
      <c r="B964" s="7"/>
    </row>
    <row r="965" spans="1:2" x14ac:dyDescent="0.35">
      <c r="A965" s="7"/>
      <c r="B965" s="7"/>
    </row>
    <row r="966" spans="1:2" x14ac:dyDescent="0.35">
      <c r="A966" s="7"/>
      <c r="B966" s="7"/>
    </row>
    <row r="967" spans="1:2" x14ac:dyDescent="0.35">
      <c r="A967" s="7"/>
      <c r="B967" s="7"/>
    </row>
    <row r="968" spans="1:2" x14ac:dyDescent="0.35">
      <c r="A968" s="7"/>
      <c r="B968" s="7"/>
    </row>
    <row r="969" spans="1:2" x14ac:dyDescent="0.35">
      <c r="A969" s="7"/>
      <c r="B969" s="7"/>
    </row>
    <row r="970" spans="1:2" x14ac:dyDescent="0.35">
      <c r="A970" s="7"/>
      <c r="B970" s="7"/>
    </row>
    <row r="971" spans="1:2" x14ac:dyDescent="0.35">
      <c r="A971" s="7"/>
      <c r="B971" s="7"/>
    </row>
    <row r="972" spans="1:2" x14ac:dyDescent="0.35">
      <c r="A972" s="7"/>
      <c r="B972" s="7"/>
    </row>
    <row r="973" spans="1:2" x14ac:dyDescent="0.35">
      <c r="A973" s="7"/>
      <c r="B973" s="7"/>
    </row>
    <row r="974" spans="1:2" x14ac:dyDescent="0.35">
      <c r="A974" s="7"/>
      <c r="B974" s="7"/>
    </row>
    <row r="975" spans="1:2" x14ac:dyDescent="0.35">
      <c r="A975" s="7"/>
      <c r="B975" s="7"/>
    </row>
    <row r="976" spans="1:2" x14ac:dyDescent="0.35">
      <c r="A976" s="7"/>
      <c r="B976" s="7"/>
    </row>
    <row r="977" spans="1:2" x14ac:dyDescent="0.35">
      <c r="A977" s="7"/>
      <c r="B977" s="7"/>
    </row>
    <row r="978" spans="1:2" x14ac:dyDescent="0.35">
      <c r="A978" s="7"/>
      <c r="B978" s="7"/>
    </row>
    <row r="979" spans="1:2" x14ac:dyDescent="0.35">
      <c r="A979" s="7"/>
      <c r="B979" s="7"/>
    </row>
    <row r="980" spans="1:2" x14ac:dyDescent="0.35">
      <c r="A980" s="7"/>
      <c r="B980" s="7"/>
    </row>
    <row r="981" spans="1:2" x14ac:dyDescent="0.35">
      <c r="A981" s="7"/>
      <c r="B981" s="7"/>
    </row>
    <row r="982" spans="1:2" x14ac:dyDescent="0.35">
      <c r="A982" s="7"/>
      <c r="B982" s="7"/>
    </row>
    <row r="983" spans="1:2" x14ac:dyDescent="0.35">
      <c r="A983" s="7"/>
      <c r="B983" s="7"/>
    </row>
    <row r="984" spans="1:2" x14ac:dyDescent="0.35">
      <c r="A984" s="7"/>
      <c r="B984" s="7"/>
    </row>
    <row r="985" spans="1:2" x14ac:dyDescent="0.35">
      <c r="A985" s="7"/>
      <c r="B985" s="7"/>
    </row>
    <row r="986" spans="1:2" x14ac:dyDescent="0.35">
      <c r="A986" s="7"/>
      <c r="B986" s="7"/>
    </row>
    <row r="987" spans="1:2" x14ac:dyDescent="0.35">
      <c r="A987" s="7"/>
      <c r="B987" s="7"/>
    </row>
    <row r="988" spans="1:2" x14ac:dyDescent="0.35">
      <c r="A988" s="7"/>
      <c r="B988" s="7"/>
    </row>
    <row r="989" spans="1:2" x14ac:dyDescent="0.35">
      <c r="A989" s="7"/>
      <c r="B989" s="7"/>
    </row>
    <row r="990" spans="1:2" x14ac:dyDescent="0.35">
      <c r="A990" s="7"/>
      <c r="B990" s="7"/>
    </row>
    <row r="991" spans="1:2" x14ac:dyDescent="0.35">
      <c r="A991" s="7"/>
      <c r="B991" s="7"/>
    </row>
    <row r="992" spans="1:2" x14ac:dyDescent="0.35">
      <c r="A992" s="7"/>
      <c r="B992" s="7"/>
    </row>
    <row r="993" spans="1:2" x14ac:dyDescent="0.35">
      <c r="A993" s="7"/>
      <c r="B993" s="7"/>
    </row>
    <row r="994" spans="1:2" x14ac:dyDescent="0.35">
      <c r="A994" s="7"/>
      <c r="B994" s="7"/>
    </row>
    <row r="995" spans="1:2" x14ac:dyDescent="0.35">
      <c r="A995" s="7"/>
      <c r="B995" s="7"/>
    </row>
    <row r="996" spans="1:2" x14ac:dyDescent="0.35">
      <c r="A996" s="7"/>
      <c r="B996" s="7"/>
    </row>
    <row r="997" spans="1:2" x14ac:dyDescent="0.35">
      <c r="A997" s="7"/>
      <c r="B997" s="7"/>
    </row>
    <row r="998" spans="1:2" x14ac:dyDescent="0.35">
      <c r="A998" s="7"/>
      <c r="B998" s="7"/>
    </row>
    <row r="999" spans="1:2" x14ac:dyDescent="0.35">
      <c r="A999" s="7"/>
      <c r="B999" s="7"/>
    </row>
    <row r="1000" spans="1:2" x14ac:dyDescent="0.35">
      <c r="A1000" s="7"/>
      <c r="B1000" s="7"/>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02"/>
  <sheetViews>
    <sheetView workbookViewId="0"/>
  </sheetViews>
  <sheetFormatPr defaultColWidth="11.07421875" defaultRowHeight="15.5" x14ac:dyDescent="0.35"/>
  <cols>
    <col min="1" max="1" width="10.61328125" customWidth="1"/>
    <col min="2" max="3" width="16.69140625" customWidth="1"/>
    <col min="4" max="4" width="24.921875" bestFit="1" customWidth="1"/>
  </cols>
  <sheetData>
    <row r="1" spans="1:4" ht="20" x14ac:dyDescent="0.4">
      <c r="A1" s="25" t="s">
        <v>23</v>
      </c>
    </row>
    <row r="2" spans="1:4" x14ac:dyDescent="0.35">
      <c r="A2" s="7" t="s">
        <v>8</v>
      </c>
    </row>
    <row r="3" spans="1:4" x14ac:dyDescent="0.35">
      <c r="A3" s="7" t="s">
        <v>436</v>
      </c>
    </row>
    <row r="4" spans="1:4" x14ac:dyDescent="0.35">
      <c r="A4" s="7" t="s">
        <v>437</v>
      </c>
    </row>
    <row r="5" spans="1:4" x14ac:dyDescent="0.35">
      <c r="A5" s="8" t="s">
        <v>71</v>
      </c>
      <c r="B5" s="6" t="s">
        <v>210</v>
      </c>
      <c r="C5" s="6" t="s">
        <v>309</v>
      </c>
      <c r="D5" s="5" t="s">
        <v>72</v>
      </c>
    </row>
    <row r="6" spans="1:4" x14ac:dyDescent="0.35">
      <c r="A6" s="7" t="s">
        <v>73</v>
      </c>
      <c r="B6" s="1" t="s">
        <v>216</v>
      </c>
      <c r="C6" s="1" t="s">
        <v>320</v>
      </c>
      <c r="D6" s="4">
        <v>45</v>
      </c>
    </row>
    <row r="7" spans="1:4" x14ac:dyDescent="0.35">
      <c r="A7" s="7" t="s">
        <v>73</v>
      </c>
      <c r="B7" s="1" t="s">
        <v>216</v>
      </c>
      <c r="C7" s="1" t="s">
        <v>319</v>
      </c>
      <c r="D7" s="4">
        <v>43</v>
      </c>
    </row>
    <row r="8" spans="1:4" x14ac:dyDescent="0.35">
      <c r="A8" s="7" t="s">
        <v>73</v>
      </c>
      <c r="B8" s="1" t="s">
        <v>216</v>
      </c>
      <c r="C8" s="1" t="s">
        <v>321</v>
      </c>
      <c r="D8" s="4">
        <v>297</v>
      </c>
    </row>
    <row r="9" spans="1:4" x14ac:dyDescent="0.35">
      <c r="A9" s="7" t="s">
        <v>73</v>
      </c>
      <c r="B9" s="1" t="s">
        <v>216</v>
      </c>
      <c r="C9" s="1" t="s">
        <v>310</v>
      </c>
      <c r="D9" s="4">
        <v>239</v>
      </c>
    </row>
    <row r="10" spans="1:4" x14ac:dyDescent="0.35">
      <c r="A10" s="7" t="s">
        <v>73</v>
      </c>
      <c r="B10" s="1" t="s">
        <v>211</v>
      </c>
      <c r="C10" s="1" t="s">
        <v>320</v>
      </c>
      <c r="D10" s="4">
        <v>40</v>
      </c>
    </row>
    <row r="11" spans="1:4" x14ac:dyDescent="0.35">
      <c r="A11" s="7" t="s">
        <v>73</v>
      </c>
      <c r="B11" s="1" t="s">
        <v>211</v>
      </c>
      <c r="C11" s="1" t="s">
        <v>319</v>
      </c>
      <c r="D11" s="4">
        <v>37</v>
      </c>
    </row>
    <row r="12" spans="1:4" x14ac:dyDescent="0.35">
      <c r="A12" s="7" t="s">
        <v>73</v>
      </c>
      <c r="B12" s="1" t="s">
        <v>211</v>
      </c>
      <c r="C12" s="1" t="s">
        <v>321</v>
      </c>
      <c r="D12" s="4">
        <v>237</v>
      </c>
    </row>
    <row r="13" spans="1:4" x14ac:dyDescent="0.35">
      <c r="A13" s="7" t="s">
        <v>73</v>
      </c>
      <c r="B13" s="1" t="s">
        <v>211</v>
      </c>
      <c r="C13" s="1" t="s">
        <v>310</v>
      </c>
      <c r="D13" s="4">
        <v>13</v>
      </c>
    </row>
    <row r="14" spans="1:4" x14ac:dyDescent="0.35">
      <c r="A14" s="7" t="s">
        <v>73</v>
      </c>
      <c r="B14" s="1" t="s">
        <v>212</v>
      </c>
      <c r="C14" s="1" t="s">
        <v>320</v>
      </c>
      <c r="D14" s="4">
        <v>5</v>
      </c>
    </row>
    <row r="15" spans="1:4" x14ac:dyDescent="0.35">
      <c r="A15" s="7" t="s">
        <v>73</v>
      </c>
      <c r="B15" s="1" t="s">
        <v>212</v>
      </c>
      <c r="C15" s="1" t="s">
        <v>319</v>
      </c>
      <c r="D15" s="4">
        <v>6</v>
      </c>
    </row>
    <row r="16" spans="1:4" x14ac:dyDescent="0.35">
      <c r="A16" s="7" t="s">
        <v>73</v>
      </c>
      <c r="B16" s="1" t="s">
        <v>212</v>
      </c>
      <c r="C16" s="1" t="s">
        <v>321</v>
      </c>
      <c r="D16" s="4">
        <v>60</v>
      </c>
    </row>
    <row r="17" spans="1:4" x14ac:dyDescent="0.35">
      <c r="A17" s="7" t="s">
        <v>73</v>
      </c>
      <c r="B17" s="1" t="s">
        <v>212</v>
      </c>
      <c r="C17" s="1" t="s">
        <v>310</v>
      </c>
      <c r="D17" s="4">
        <v>226</v>
      </c>
    </row>
    <row r="18" spans="1:4" x14ac:dyDescent="0.35">
      <c r="A18" s="7" t="s">
        <v>74</v>
      </c>
      <c r="B18" s="1" t="s">
        <v>216</v>
      </c>
      <c r="C18" s="1" t="s">
        <v>320</v>
      </c>
      <c r="D18" s="4">
        <v>61</v>
      </c>
    </row>
    <row r="19" spans="1:4" x14ac:dyDescent="0.35">
      <c r="A19" s="7" t="s">
        <v>74</v>
      </c>
      <c r="B19" s="1" t="s">
        <v>216</v>
      </c>
      <c r="C19" s="1" t="s">
        <v>319</v>
      </c>
      <c r="D19" s="4">
        <v>28</v>
      </c>
    </row>
    <row r="20" spans="1:4" x14ac:dyDescent="0.35">
      <c r="A20" s="7" t="s">
        <v>74</v>
      </c>
      <c r="B20" s="1" t="s">
        <v>216</v>
      </c>
      <c r="C20" s="1" t="s">
        <v>321</v>
      </c>
      <c r="D20" s="4">
        <v>315</v>
      </c>
    </row>
    <row r="21" spans="1:4" x14ac:dyDescent="0.35">
      <c r="A21" s="7" t="s">
        <v>74</v>
      </c>
      <c r="B21" s="1" t="s">
        <v>216</v>
      </c>
      <c r="C21" s="1" t="s">
        <v>310</v>
      </c>
      <c r="D21" s="4">
        <v>205</v>
      </c>
    </row>
    <row r="22" spans="1:4" x14ac:dyDescent="0.35">
      <c r="A22" s="7" t="s">
        <v>74</v>
      </c>
      <c r="B22" s="1" t="s">
        <v>211</v>
      </c>
      <c r="C22" s="1" t="s">
        <v>320</v>
      </c>
      <c r="D22" s="4">
        <v>58</v>
      </c>
    </row>
    <row r="23" spans="1:4" x14ac:dyDescent="0.35">
      <c r="A23" s="7" t="s">
        <v>74</v>
      </c>
      <c r="B23" s="1" t="s">
        <v>211</v>
      </c>
      <c r="C23" s="1" t="s">
        <v>319</v>
      </c>
      <c r="D23" s="4">
        <v>27</v>
      </c>
    </row>
    <row r="24" spans="1:4" x14ac:dyDescent="0.35">
      <c r="A24" s="7" t="s">
        <v>74</v>
      </c>
      <c r="B24" s="1" t="s">
        <v>211</v>
      </c>
      <c r="C24" s="1" t="s">
        <v>321</v>
      </c>
      <c r="D24" s="4">
        <v>262</v>
      </c>
    </row>
    <row r="25" spans="1:4" x14ac:dyDescent="0.35">
      <c r="A25" s="7" t="s">
        <v>74</v>
      </c>
      <c r="B25" s="1" t="s">
        <v>211</v>
      </c>
      <c r="C25" s="1" t="s">
        <v>310</v>
      </c>
      <c r="D25" s="4">
        <v>5</v>
      </c>
    </row>
    <row r="26" spans="1:4" x14ac:dyDescent="0.35">
      <c r="A26" s="7" t="s">
        <v>74</v>
      </c>
      <c r="B26" s="1" t="s">
        <v>212</v>
      </c>
      <c r="C26" s="1" t="s">
        <v>320</v>
      </c>
      <c r="D26" s="4">
        <v>3</v>
      </c>
    </row>
    <row r="27" spans="1:4" x14ac:dyDescent="0.35">
      <c r="A27" s="7" t="s">
        <v>74</v>
      </c>
      <c r="B27" s="1" t="s">
        <v>212</v>
      </c>
      <c r="C27" s="1" t="s">
        <v>319</v>
      </c>
      <c r="D27" s="4">
        <v>1</v>
      </c>
    </row>
    <row r="28" spans="1:4" x14ac:dyDescent="0.35">
      <c r="A28" s="7" t="s">
        <v>74</v>
      </c>
      <c r="B28" s="1" t="s">
        <v>212</v>
      </c>
      <c r="C28" s="1" t="s">
        <v>321</v>
      </c>
      <c r="D28" s="4">
        <v>53</v>
      </c>
    </row>
    <row r="29" spans="1:4" x14ac:dyDescent="0.35">
      <c r="A29" s="7" t="s">
        <v>74</v>
      </c>
      <c r="B29" s="1" t="s">
        <v>212</v>
      </c>
      <c r="C29" s="1" t="s">
        <v>310</v>
      </c>
      <c r="D29" s="4">
        <v>200</v>
      </c>
    </row>
    <row r="30" spans="1:4" x14ac:dyDescent="0.35">
      <c r="A30" s="7" t="s">
        <v>75</v>
      </c>
      <c r="B30" s="1" t="s">
        <v>216</v>
      </c>
      <c r="C30" s="1" t="s">
        <v>320</v>
      </c>
      <c r="D30" s="4">
        <v>58</v>
      </c>
    </row>
    <row r="31" spans="1:4" x14ac:dyDescent="0.35">
      <c r="A31" s="7" t="s">
        <v>75</v>
      </c>
      <c r="B31" s="1" t="s">
        <v>216</v>
      </c>
      <c r="C31" s="1" t="s">
        <v>319</v>
      </c>
      <c r="D31" s="4">
        <v>41</v>
      </c>
    </row>
    <row r="32" spans="1:4" x14ac:dyDescent="0.35">
      <c r="A32" s="7" t="s">
        <v>75</v>
      </c>
      <c r="B32" s="1" t="s">
        <v>216</v>
      </c>
      <c r="C32" s="1" t="s">
        <v>321</v>
      </c>
      <c r="D32" s="4">
        <v>272</v>
      </c>
    </row>
    <row r="33" spans="1:4" x14ac:dyDescent="0.35">
      <c r="A33" s="7" t="s">
        <v>75</v>
      </c>
      <c r="B33" s="1" t="s">
        <v>216</v>
      </c>
      <c r="C33" s="1" t="s">
        <v>310</v>
      </c>
      <c r="D33" s="4">
        <v>193</v>
      </c>
    </row>
    <row r="34" spans="1:4" x14ac:dyDescent="0.35">
      <c r="A34" s="7" t="s">
        <v>75</v>
      </c>
      <c r="B34" s="1" t="s">
        <v>211</v>
      </c>
      <c r="C34" s="1" t="s">
        <v>320</v>
      </c>
      <c r="D34" s="4">
        <v>54</v>
      </c>
    </row>
    <row r="35" spans="1:4" x14ac:dyDescent="0.35">
      <c r="A35" s="7" t="s">
        <v>75</v>
      </c>
      <c r="B35" s="1" t="s">
        <v>211</v>
      </c>
      <c r="C35" s="1" t="s">
        <v>319</v>
      </c>
      <c r="D35" s="4">
        <v>38</v>
      </c>
    </row>
    <row r="36" spans="1:4" x14ac:dyDescent="0.35">
      <c r="A36" s="7" t="s">
        <v>75</v>
      </c>
      <c r="B36" s="1" t="s">
        <v>211</v>
      </c>
      <c r="C36" s="1" t="s">
        <v>321</v>
      </c>
      <c r="D36" s="4">
        <v>232</v>
      </c>
    </row>
    <row r="37" spans="1:4" x14ac:dyDescent="0.35">
      <c r="A37" s="7" t="s">
        <v>75</v>
      </c>
      <c r="B37" s="1" t="s">
        <v>211</v>
      </c>
      <c r="C37" s="1" t="s">
        <v>310</v>
      </c>
      <c r="D37" s="4">
        <v>6</v>
      </c>
    </row>
    <row r="38" spans="1:4" x14ac:dyDescent="0.35">
      <c r="A38" s="7" t="s">
        <v>75</v>
      </c>
      <c r="B38" s="1" t="s">
        <v>212</v>
      </c>
      <c r="C38" s="1" t="s">
        <v>320</v>
      </c>
      <c r="D38" s="4">
        <v>4</v>
      </c>
    </row>
    <row r="39" spans="1:4" x14ac:dyDescent="0.35">
      <c r="A39" s="7" t="s">
        <v>75</v>
      </c>
      <c r="B39" s="1" t="s">
        <v>212</v>
      </c>
      <c r="C39" s="1" t="s">
        <v>319</v>
      </c>
      <c r="D39" s="4">
        <v>3</v>
      </c>
    </row>
    <row r="40" spans="1:4" x14ac:dyDescent="0.35">
      <c r="A40" s="7" t="s">
        <v>75</v>
      </c>
      <c r="B40" s="1" t="s">
        <v>212</v>
      </c>
      <c r="C40" s="1" t="s">
        <v>321</v>
      </c>
      <c r="D40" s="4">
        <v>40</v>
      </c>
    </row>
    <row r="41" spans="1:4" x14ac:dyDescent="0.35">
      <c r="A41" s="7" t="s">
        <v>75</v>
      </c>
      <c r="B41" s="1" t="s">
        <v>212</v>
      </c>
      <c r="C41" s="1" t="s">
        <v>310</v>
      </c>
      <c r="D41" s="4">
        <v>187</v>
      </c>
    </row>
    <row r="42" spans="1:4" x14ac:dyDescent="0.35">
      <c r="A42" s="7" t="s">
        <v>76</v>
      </c>
      <c r="B42" s="1" t="s">
        <v>216</v>
      </c>
      <c r="C42" s="1" t="s">
        <v>320</v>
      </c>
      <c r="D42" s="4">
        <v>88</v>
      </c>
    </row>
    <row r="43" spans="1:4" x14ac:dyDescent="0.35">
      <c r="A43" s="7" t="s">
        <v>76</v>
      </c>
      <c r="B43" s="1" t="s">
        <v>216</v>
      </c>
      <c r="C43" s="1" t="s">
        <v>319</v>
      </c>
      <c r="D43" s="4">
        <v>28</v>
      </c>
    </row>
    <row r="44" spans="1:4" x14ac:dyDescent="0.35">
      <c r="A44" s="7" t="s">
        <v>76</v>
      </c>
      <c r="B44" s="1" t="s">
        <v>216</v>
      </c>
      <c r="C44" s="1" t="s">
        <v>321</v>
      </c>
      <c r="D44" s="4">
        <v>286</v>
      </c>
    </row>
    <row r="45" spans="1:4" x14ac:dyDescent="0.35">
      <c r="A45" s="7" t="s">
        <v>76</v>
      </c>
      <c r="B45" s="1" t="s">
        <v>216</v>
      </c>
      <c r="C45" s="1" t="s">
        <v>310</v>
      </c>
      <c r="D45" s="4">
        <v>152</v>
      </c>
    </row>
    <row r="46" spans="1:4" x14ac:dyDescent="0.35">
      <c r="A46" s="7" t="s">
        <v>76</v>
      </c>
      <c r="B46" s="1" t="s">
        <v>211</v>
      </c>
      <c r="C46" s="1" t="s">
        <v>320</v>
      </c>
      <c r="D46" s="4">
        <v>85</v>
      </c>
    </row>
    <row r="47" spans="1:4" x14ac:dyDescent="0.35">
      <c r="A47" s="7" t="s">
        <v>76</v>
      </c>
      <c r="B47" s="1" t="s">
        <v>211</v>
      </c>
      <c r="C47" s="1" t="s">
        <v>319</v>
      </c>
      <c r="D47" s="4">
        <v>26</v>
      </c>
    </row>
    <row r="48" spans="1:4" x14ac:dyDescent="0.35">
      <c r="A48" s="7" t="s">
        <v>76</v>
      </c>
      <c r="B48" s="1" t="s">
        <v>211</v>
      </c>
      <c r="C48" s="1" t="s">
        <v>321</v>
      </c>
      <c r="D48" s="4">
        <v>233</v>
      </c>
    </row>
    <row r="49" spans="1:4" x14ac:dyDescent="0.35">
      <c r="A49" s="7" t="s">
        <v>76</v>
      </c>
      <c r="B49" s="1" t="s">
        <v>211</v>
      </c>
      <c r="C49" s="1" t="s">
        <v>310</v>
      </c>
      <c r="D49" s="4">
        <v>13</v>
      </c>
    </row>
    <row r="50" spans="1:4" x14ac:dyDescent="0.35">
      <c r="A50" s="7" t="s">
        <v>76</v>
      </c>
      <c r="B50" s="1" t="s">
        <v>212</v>
      </c>
      <c r="C50" s="1" t="s">
        <v>320</v>
      </c>
      <c r="D50" s="4">
        <v>3</v>
      </c>
    </row>
    <row r="51" spans="1:4" x14ac:dyDescent="0.35">
      <c r="A51" s="7" t="s">
        <v>76</v>
      </c>
      <c r="B51" s="1" t="s">
        <v>212</v>
      </c>
      <c r="C51" s="1" t="s">
        <v>319</v>
      </c>
      <c r="D51" s="4">
        <v>2</v>
      </c>
    </row>
    <row r="52" spans="1:4" x14ac:dyDescent="0.35">
      <c r="A52" s="7" t="s">
        <v>76</v>
      </c>
      <c r="B52" s="1" t="s">
        <v>212</v>
      </c>
      <c r="C52" s="1" t="s">
        <v>321</v>
      </c>
      <c r="D52" s="4">
        <v>53</v>
      </c>
    </row>
    <row r="53" spans="1:4" x14ac:dyDescent="0.35">
      <c r="A53" s="7" t="s">
        <v>76</v>
      </c>
      <c r="B53" s="1" t="s">
        <v>212</v>
      </c>
      <c r="C53" s="1" t="s">
        <v>310</v>
      </c>
      <c r="D53" s="4">
        <v>139</v>
      </c>
    </row>
    <row r="54" spans="1:4" x14ac:dyDescent="0.35">
      <c r="A54" s="7" t="s">
        <v>77</v>
      </c>
      <c r="B54" s="1" t="s">
        <v>216</v>
      </c>
      <c r="C54" s="1" t="s">
        <v>320</v>
      </c>
      <c r="D54" s="4">
        <v>124</v>
      </c>
    </row>
    <row r="55" spans="1:4" x14ac:dyDescent="0.35">
      <c r="A55" s="7" t="s">
        <v>77</v>
      </c>
      <c r="B55" s="1" t="s">
        <v>216</v>
      </c>
      <c r="C55" s="1" t="s">
        <v>319</v>
      </c>
      <c r="D55" s="4">
        <v>48</v>
      </c>
    </row>
    <row r="56" spans="1:4" x14ac:dyDescent="0.35">
      <c r="A56" s="7" t="s">
        <v>77</v>
      </c>
      <c r="B56" s="1" t="s">
        <v>216</v>
      </c>
      <c r="C56" s="1" t="s">
        <v>321</v>
      </c>
      <c r="D56" s="4">
        <v>349</v>
      </c>
    </row>
    <row r="57" spans="1:4" x14ac:dyDescent="0.35">
      <c r="A57" s="7" t="s">
        <v>77</v>
      </c>
      <c r="B57" s="1" t="s">
        <v>216</v>
      </c>
      <c r="C57" s="1" t="s">
        <v>310</v>
      </c>
      <c r="D57" s="4">
        <v>188</v>
      </c>
    </row>
    <row r="58" spans="1:4" x14ac:dyDescent="0.35">
      <c r="A58" s="7" t="s">
        <v>77</v>
      </c>
      <c r="B58" s="1" t="s">
        <v>211</v>
      </c>
      <c r="C58" s="1" t="s">
        <v>320</v>
      </c>
      <c r="D58" s="4">
        <v>117</v>
      </c>
    </row>
    <row r="59" spans="1:4" x14ac:dyDescent="0.35">
      <c r="A59" s="7" t="s">
        <v>77</v>
      </c>
      <c r="B59" s="1" t="s">
        <v>211</v>
      </c>
      <c r="C59" s="1" t="s">
        <v>319</v>
      </c>
      <c r="D59" s="4">
        <v>45</v>
      </c>
    </row>
    <row r="60" spans="1:4" x14ac:dyDescent="0.35">
      <c r="A60" s="7" t="s">
        <v>77</v>
      </c>
      <c r="B60" s="1" t="s">
        <v>211</v>
      </c>
      <c r="C60" s="1" t="s">
        <v>321</v>
      </c>
      <c r="D60" s="4">
        <v>288</v>
      </c>
    </row>
    <row r="61" spans="1:4" x14ac:dyDescent="0.35">
      <c r="A61" s="7" t="s">
        <v>77</v>
      </c>
      <c r="B61" s="1" t="s">
        <v>211</v>
      </c>
      <c r="C61" s="1" t="s">
        <v>310</v>
      </c>
      <c r="D61" s="4">
        <v>18</v>
      </c>
    </row>
    <row r="62" spans="1:4" x14ac:dyDescent="0.35">
      <c r="A62" s="7" t="s">
        <v>77</v>
      </c>
      <c r="B62" s="1" t="s">
        <v>212</v>
      </c>
      <c r="C62" s="1" t="s">
        <v>320</v>
      </c>
      <c r="D62" s="4">
        <v>7</v>
      </c>
    </row>
    <row r="63" spans="1:4" x14ac:dyDescent="0.35">
      <c r="A63" s="7" t="s">
        <v>77</v>
      </c>
      <c r="B63" s="1" t="s">
        <v>212</v>
      </c>
      <c r="C63" s="1" t="s">
        <v>319</v>
      </c>
      <c r="D63" s="4">
        <v>3</v>
      </c>
    </row>
    <row r="64" spans="1:4" x14ac:dyDescent="0.35">
      <c r="A64" s="7" t="s">
        <v>77</v>
      </c>
      <c r="B64" s="1" t="s">
        <v>212</v>
      </c>
      <c r="C64" s="1" t="s">
        <v>321</v>
      </c>
      <c r="D64" s="4">
        <v>61</v>
      </c>
    </row>
    <row r="65" spans="1:4" x14ac:dyDescent="0.35">
      <c r="A65" s="7" t="s">
        <v>77</v>
      </c>
      <c r="B65" s="1" t="s">
        <v>212</v>
      </c>
      <c r="C65" s="1" t="s">
        <v>310</v>
      </c>
      <c r="D65" s="4">
        <v>170</v>
      </c>
    </row>
    <row r="66" spans="1:4" x14ac:dyDescent="0.35">
      <c r="A66" s="7" t="s">
        <v>78</v>
      </c>
      <c r="B66" s="1" t="s">
        <v>216</v>
      </c>
      <c r="C66" s="1" t="s">
        <v>320</v>
      </c>
      <c r="D66" s="4">
        <v>123</v>
      </c>
    </row>
    <row r="67" spans="1:4" x14ac:dyDescent="0.35">
      <c r="A67" s="7" t="s">
        <v>78</v>
      </c>
      <c r="B67" s="1" t="s">
        <v>216</v>
      </c>
      <c r="C67" s="1" t="s">
        <v>319</v>
      </c>
      <c r="D67" s="4">
        <v>45</v>
      </c>
    </row>
    <row r="68" spans="1:4" x14ac:dyDescent="0.35">
      <c r="A68" s="7" t="s">
        <v>78</v>
      </c>
      <c r="B68" s="1" t="s">
        <v>216</v>
      </c>
      <c r="C68" s="1" t="s">
        <v>321</v>
      </c>
      <c r="D68" s="4">
        <v>326</v>
      </c>
    </row>
    <row r="69" spans="1:4" x14ac:dyDescent="0.35">
      <c r="A69" s="7" t="s">
        <v>78</v>
      </c>
      <c r="B69" s="1" t="s">
        <v>216</v>
      </c>
      <c r="C69" s="1" t="s">
        <v>310</v>
      </c>
      <c r="D69" s="4">
        <v>163</v>
      </c>
    </row>
    <row r="70" spans="1:4" x14ac:dyDescent="0.35">
      <c r="A70" s="7" t="s">
        <v>78</v>
      </c>
      <c r="B70" s="1" t="s">
        <v>211</v>
      </c>
      <c r="C70" s="1" t="s">
        <v>320</v>
      </c>
      <c r="D70" s="4">
        <v>116</v>
      </c>
    </row>
    <row r="71" spans="1:4" x14ac:dyDescent="0.35">
      <c r="A71" s="7" t="s">
        <v>78</v>
      </c>
      <c r="B71" s="1" t="s">
        <v>211</v>
      </c>
      <c r="C71" s="1" t="s">
        <v>319</v>
      </c>
      <c r="D71" s="4">
        <v>42</v>
      </c>
    </row>
    <row r="72" spans="1:4" x14ac:dyDescent="0.35">
      <c r="A72" s="7" t="s">
        <v>78</v>
      </c>
      <c r="B72" s="1" t="s">
        <v>211</v>
      </c>
      <c r="C72" s="1" t="s">
        <v>321</v>
      </c>
      <c r="D72" s="4">
        <v>260</v>
      </c>
    </row>
    <row r="73" spans="1:4" x14ac:dyDescent="0.35">
      <c r="A73" s="7" t="s">
        <v>78</v>
      </c>
      <c r="B73" s="1" t="s">
        <v>211</v>
      </c>
      <c r="C73" s="1" t="s">
        <v>310</v>
      </c>
      <c r="D73" s="4">
        <v>9</v>
      </c>
    </row>
    <row r="74" spans="1:4" x14ac:dyDescent="0.35">
      <c r="A74" s="7" t="s">
        <v>78</v>
      </c>
      <c r="B74" s="1" t="s">
        <v>212</v>
      </c>
      <c r="C74" s="1" t="s">
        <v>320</v>
      </c>
      <c r="D74" s="4">
        <v>7</v>
      </c>
    </row>
    <row r="75" spans="1:4" x14ac:dyDescent="0.35">
      <c r="A75" s="7" t="s">
        <v>78</v>
      </c>
      <c r="B75" s="1" t="s">
        <v>212</v>
      </c>
      <c r="C75" s="1" t="s">
        <v>319</v>
      </c>
      <c r="D75" s="4">
        <v>3</v>
      </c>
    </row>
    <row r="76" spans="1:4" x14ac:dyDescent="0.35">
      <c r="A76" s="7" t="s">
        <v>78</v>
      </c>
      <c r="B76" s="1" t="s">
        <v>212</v>
      </c>
      <c r="C76" s="1" t="s">
        <v>321</v>
      </c>
      <c r="D76" s="4">
        <v>66</v>
      </c>
    </row>
    <row r="77" spans="1:4" x14ac:dyDescent="0.35">
      <c r="A77" s="7" t="s">
        <v>78</v>
      </c>
      <c r="B77" s="1" t="s">
        <v>212</v>
      </c>
      <c r="C77" s="1" t="s">
        <v>310</v>
      </c>
      <c r="D77" s="4">
        <v>154</v>
      </c>
    </row>
    <row r="78" spans="1:4" x14ac:dyDescent="0.35">
      <c r="A78" s="7" t="s">
        <v>79</v>
      </c>
      <c r="B78" s="1" t="s">
        <v>216</v>
      </c>
      <c r="C78" s="1" t="s">
        <v>320</v>
      </c>
      <c r="D78" s="4">
        <v>124</v>
      </c>
    </row>
    <row r="79" spans="1:4" x14ac:dyDescent="0.35">
      <c r="A79" s="7" t="s">
        <v>79</v>
      </c>
      <c r="B79" s="1" t="s">
        <v>216</v>
      </c>
      <c r="C79" s="1" t="s">
        <v>319</v>
      </c>
      <c r="D79" s="4">
        <v>45</v>
      </c>
    </row>
    <row r="80" spans="1:4" x14ac:dyDescent="0.35">
      <c r="A80" s="7" t="s">
        <v>79</v>
      </c>
      <c r="B80" s="1" t="s">
        <v>216</v>
      </c>
      <c r="C80" s="1" t="s">
        <v>321</v>
      </c>
      <c r="D80" s="4">
        <v>351</v>
      </c>
    </row>
    <row r="81" spans="1:4" x14ac:dyDescent="0.35">
      <c r="A81" s="7" t="s">
        <v>79</v>
      </c>
      <c r="B81" s="1" t="s">
        <v>216</v>
      </c>
      <c r="C81" s="1" t="s">
        <v>310</v>
      </c>
      <c r="D81" s="4">
        <v>187</v>
      </c>
    </row>
    <row r="82" spans="1:4" x14ac:dyDescent="0.35">
      <c r="A82" s="7" t="s">
        <v>79</v>
      </c>
      <c r="B82" s="1" t="s">
        <v>211</v>
      </c>
      <c r="C82" s="1" t="s">
        <v>320</v>
      </c>
      <c r="D82" s="4">
        <v>114</v>
      </c>
    </row>
    <row r="83" spans="1:4" x14ac:dyDescent="0.35">
      <c r="A83" s="7" t="s">
        <v>79</v>
      </c>
      <c r="B83" s="1" t="s">
        <v>211</v>
      </c>
      <c r="C83" s="1" t="s">
        <v>319</v>
      </c>
      <c r="D83" s="4">
        <v>41</v>
      </c>
    </row>
    <row r="84" spans="1:4" x14ac:dyDescent="0.35">
      <c r="A84" s="7" t="s">
        <v>79</v>
      </c>
      <c r="B84" s="1" t="s">
        <v>211</v>
      </c>
      <c r="C84" s="1" t="s">
        <v>321</v>
      </c>
      <c r="D84" s="4">
        <v>292</v>
      </c>
    </row>
    <row r="85" spans="1:4" x14ac:dyDescent="0.35">
      <c r="A85" s="7" t="s">
        <v>79</v>
      </c>
      <c r="B85" s="1" t="s">
        <v>211</v>
      </c>
      <c r="C85" s="1" t="s">
        <v>310</v>
      </c>
      <c r="D85" s="4">
        <v>8</v>
      </c>
    </row>
    <row r="86" spans="1:4" x14ac:dyDescent="0.35">
      <c r="A86" s="7" t="s">
        <v>79</v>
      </c>
      <c r="B86" s="1" t="s">
        <v>212</v>
      </c>
      <c r="C86" s="1" t="s">
        <v>320</v>
      </c>
      <c r="D86" s="4">
        <v>10</v>
      </c>
    </row>
    <row r="87" spans="1:4" x14ac:dyDescent="0.35">
      <c r="A87" s="7" t="s">
        <v>79</v>
      </c>
      <c r="B87" s="1" t="s">
        <v>212</v>
      </c>
      <c r="C87" s="1" t="s">
        <v>319</v>
      </c>
      <c r="D87" s="4">
        <v>4</v>
      </c>
    </row>
    <row r="88" spans="1:4" x14ac:dyDescent="0.35">
      <c r="A88" s="7" t="s">
        <v>79</v>
      </c>
      <c r="B88" s="1" t="s">
        <v>212</v>
      </c>
      <c r="C88" s="1" t="s">
        <v>321</v>
      </c>
      <c r="D88" s="4">
        <v>59</v>
      </c>
    </row>
    <row r="89" spans="1:4" x14ac:dyDescent="0.35">
      <c r="A89" s="7" t="s">
        <v>79</v>
      </c>
      <c r="B89" s="1" t="s">
        <v>212</v>
      </c>
      <c r="C89" s="1" t="s">
        <v>310</v>
      </c>
      <c r="D89" s="4">
        <v>179</v>
      </c>
    </row>
    <row r="90" spans="1:4" x14ac:dyDescent="0.35">
      <c r="A90" s="7" t="s">
        <v>80</v>
      </c>
      <c r="B90" s="1" t="s">
        <v>216</v>
      </c>
      <c r="C90" s="1" t="s">
        <v>320</v>
      </c>
      <c r="D90" s="4">
        <v>137</v>
      </c>
    </row>
    <row r="91" spans="1:4" x14ac:dyDescent="0.35">
      <c r="A91" s="7" t="s">
        <v>80</v>
      </c>
      <c r="B91" s="1" t="s">
        <v>216</v>
      </c>
      <c r="C91" s="1" t="s">
        <v>319</v>
      </c>
      <c r="D91" s="4">
        <v>49</v>
      </c>
    </row>
    <row r="92" spans="1:4" x14ac:dyDescent="0.35">
      <c r="A92" s="7" t="s">
        <v>80</v>
      </c>
      <c r="B92" s="1" t="s">
        <v>216</v>
      </c>
      <c r="C92" s="1" t="s">
        <v>321</v>
      </c>
      <c r="D92" s="4">
        <v>360</v>
      </c>
    </row>
    <row r="93" spans="1:4" x14ac:dyDescent="0.35">
      <c r="A93" s="7" t="s">
        <v>80</v>
      </c>
      <c r="B93" s="1" t="s">
        <v>216</v>
      </c>
      <c r="C93" s="1" t="s">
        <v>310</v>
      </c>
      <c r="D93" s="4">
        <v>146</v>
      </c>
    </row>
    <row r="94" spans="1:4" x14ac:dyDescent="0.35">
      <c r="A94" s="7" t="s">
        <v>80</v>
      </c>
      <c r="B94" s="1" t="s">
        <v>211</v>
      </c>
      <c r="C94" s="1" t="s">
        <v>320</v>
      </c>
      <c r="D94" s="4">
        <v>128</v>
      </c>
    </row>
    <row r="95" spans="1:4" x14ac:dyDescent="0.35">
      <c r="A95" s="7" t="s">
        <v>80</v>
      </c>
      <c r="B95" s="1" t="s">
        <v>211</v>
      </c>
      <c r="C95" s="1" t="s">
        <v>319</v>
      </c>
      <c r="D95" s="4">
        <v>45</v>
      </c>
    </row>
    <row r="96" spans="1:4" x14ac:dyDescent="0.35">
      <c r="A96" s="7" t="s">
        <v>80</v>
      </c>
      <c r="B96" s="1" t="s">
        <v>211</v>
      </c>
      <c r="C96" s="1" t="s">
        <v>321</v>
      </c>
      <c r="D96" s="4">
        <v>283</v>
      </c>
    </row>
    <row r="97" spans="1:4" x14ac:dyDescent="0.35">
      <c r="A97" s="7" t="s">
        <v>80</v>
      </c>
      <c r="B97" s="1" t="s">
        <v>211</v>
      </c>
      <c r="C97" s="1" t="s">
        <v>310</v>
      </c>
      <c r="D97" s="4">
        <v>9</v>
      </c>
    </row>
    <row r="98" spans="1:4" x14ac:dyDescent="0.35">
      <c r="A98" s="7" t="s">
        <v>80</v>
      </c>
      <c r="B98" s="1" t="s">
        <v>212</v>
      </c>
      <c r="C98" s="1" t="s">
        <v>320</v>
      </c>
      <c r="D98" s="4">
        <v>9</v>
      </c>
    </row>
    <row r="99" spans="1:4" x14ac:dyDescent="0.35">
      <c r="A99" s="7" t="s">
        <v>80</v>
      </c>
      <c r="B99" s="1" t="s">
        <v>212</v>
      </c>
      <c r="C99" s="1" t="s">
        <v>319</v>
      </c>
      <c r="D99" s="4">
        <v>4</v>
      </c>
    </row>
    <row r="100" spans="1:4" x14ac:dyDescent="0.35">
      <c r="A100" s="7" t="s">
        <v>80</v>
      </c>
      <c r="B100" s="1" t="s">
        <v>212</v>
      </c>
      <c r="C100" s="1" t="s">
        <v>321</v>
      </c>
      <c r="D100" s="4">
        <v>77</v>
      </c>
    </row>
    <row r="101" spans="1:4" x14ac:dyDescent="0.35">
      <c r="A101" s="7" t="s">
        <v>80</v>
      </c>
      <c r="B101" s="1" t="s">
        <v>212</v>
      </c>
      <c r="C101" s="1" t="s">
        <v>310</v>
      </c>
      <c r="D101" s="4">
        <v>137</v>
      </c>
    </row>
    <row r="102" spans="1:4" x14ac:dyDescent="0.35">
      <c r="A102" s="7" t="s">
        <v>81</v>
      </c>
      <c r="B102" s="1" t="s">
        <v>216</v>
      </c>
      <c r="C102" s="1" t="s">
        <v>320</v>
      </c>
      <c r="D102" s="4">
        <v>142</v>
      </c>
    </row>
    <row r="103" spans="1:4" x14ac:dyDescent="0.35">
      <c r="A103" s="7" t="s">
        <v>81</v>
      </c>
      <c r="B103" s="1" t="s">
        <v>216</v>
      </c>
      <c r="C103" s="1" t="s">
        <v>319</v>
      </c>
      <c r="D103" s="4">
        <v>49</v>
      </c>
    </row>
    <row r="104" spans="1:4" x14ac:dyDescent="0.35">
      <c r="A104" s="7" t="s">
        <v>81</v>
      </c>
      <c r="B104" s="1" t="s">
        <v>216</v>
      </c>
      <c r="C104" s="1" t="s">
        <v>321</v>
      </c>
      <c r="D104" s="4">
        <v>363</v>
      </c>
    </row>
    <row r="105" spans="1:4" x14ac:dyDescent="0.35">
      <c r="A105" s="7" t="s">
        <v>81</v>
      </c>
      <c r="B105" s="1" t="s">
        <v>216</v>
      </c>
      <c r="C105" s="1" t="s">
        <v>310</v>
      </c>
      <c r="D105" s="4">
        <v>184</v>
      </c>
    </row>
    <row r="106" spans="1:4" x14ac:dyDescent="0.35">
      <c r="A106" s="7" t="s">
        <v>81</v>
      </c>
      <c r="B106" s="1" t="s">
        <v>211</v>
      </c>
      <c r="C106" s="1" t="s">
        <v>320</v>
      </c>
      <c r="D106" s="4">
        <v>130</v>
      </c>
    </row>
    <row r="107" spans="1:4" x14ac:dyDescent="0.35">
      <c r="A107" s="7" t="s">
        <v>81</v>
      </c>
      <c r="B107" s="1" t="s">
        <v>211</v>
      </c>
      <c r="C107" s="1" t="s">
        <v>319</v>
      </c>
      <c r="D107" s="4">
        <v>36</v>
      </c>
    </row>
    <row r="108" spans="1:4" x14ac:dyDescent="0.35">
      <c r="A108" s="7" t="s">
        <v>81</v>
      </c>
      <c r="B108" s="1" t="s">
        <v>211</v>
      </c>
      <c r="C108" s="1" t="s">
        <v>321</v>
      </c>
      <c r="D108" s="4">
        <v>308</v>
      </c>
    </row>
    <row r="109" spans="1:4" x14ac:dyDescent="0.35">
      <c r="A109" s="7" t="s">
        <v>81</v>
      </c>
      <c r="B109" s="1" t="s">
        <v>211</v>
      </c>
      <c r="C109" s="1" t="s">
        <v>310</v>
      </c>
      <c r="D109" s="4">
        <v>12</v>
      </c>
    </row>
    <row r="110" spans="1:4" x14ac:dyDescent="0.35">
      <c r="A110" s="7" t="s">
        <v>81</v>
      </c>
      <c r="B110" s="1" t="s">
        <v>212</v>
      </c>
      <c r="C110" s="1" t="s">
        <v>320</v>
      </c>
      <c r="D110" s="4">
        <v>12</v>
      </c>
    </row>
    <row r="111" spans="1:4" x14ac:dyDescent="0.35">
      <c r="A111" s="7" t="s">
        <v>81</v>
      </c>
      <c r="B111" s="1" t="s">
        <v>212</v>
      </c>
      <c r="C111" s="1" t="s">
        <v>319</v>
      </c>
      <c r="D111" s="4">
        <v>13</v>
      </c>
    </row>
    <row r="112" spans="1:4" x14ac:dyDescent="0.35">
      <c r="A112" s="7" t="s">
        <v>81</v>
      </c>
      <c r="B112" s="1" t="s">
        <v>212</v>
      </c>
      <c r="C112" s="1" t="s">
        <v>321</v>
      </c>
      <c r="D112" s="4">
        <v>55</v>
      </c>
    </row>
    <row r="113" spans="1:4" x14ac:dyDescent="0.35">
      <c r="A113" s="7" t="s">
        <v>81</v>
      </c>
      <c r="B113" s="1" t="s">
        <v>212</v>
      </c>
      <c r="C113" s="1" t="s">
        <v>310</v>
      </c>
      <c r="D113" s="4">
        <v>172</v>
      </c>
    </row>
    <row r="114" spans="1:4" x14ac:dyDescent="0.35">
      <c r="A114" s="7" t="s">
        <v>82</v>
      </c>
      <c r="B114" s="1" t="s">
        <v>216</v>
      </c>
      <c r="C114" s="1" t="s">
        <v>320</v>
      </c>
      <c r="D114" s="4">
        <v>129</v>
      </c>
    </row>
    <row r="115" spans="1:4" x14ac:dyDescent="0.35">
      <c r="A115" s="7" t="s">
        <v>82</v>
      </c>
      <c r="B115" s="1" t="s">
        <v>216</v>
      </c>
      <c r="C115" s="1" t="s">
        <v>319</v>
      </c>
      <c r="D115" s="4">
        <v>44</v>
      </c>
    </row>
    <row r="116" spans="1:4" x14ac:dyDescent="0.35">
      <c r="A116" s="7" t="s">
        <v>82</v>
      </c>
      <c r="B116" s="1" t="s">
        <v>216</v>
      </c>
      <c r="C116" s="1" t="s">
        <v>321</v>
      </c>
      <c r="D116" s="4">
        <v>370</v>
      </c>
    </row>
    <row r="117" spans="1:4" x14ac:dyDescent="0.35">
      <c r="A117" s="7" t="s">
        <v>82</v>
      </c>
      <c r="B117" s="1" t="s">
        <v>216</v>
      </c>
      <c r="C117" s="1" t="s">
        <v>310</v>
      </c>
      <c r="D117" s="4">
        <v>196</v>
      </c>
    </row>
    <row r="118" spans="1:4" x14ac:dyDescent="0.35">
      <c r="A118" s="7" t="s">
        <v>82</v>
      </c>
      <c r="B118" s="1" t="s">
        <v>211</v>
      </c>
      <c r="C118" s="1" t="s">
        <v>320</v>
      </c>
      <c r="D118" s="4">
        <v>124</v>
      </c>
    </row>
    <row r="119" spans="1:4" x14ac:dyDescent="0.35">
      <c r="A119" s="7" t="s">
        <v>82</v>
      </c>
      <c r="B119" s="1" t="s">
        <v>211</v>
      </c>
      <c r="C119" s="1" t="s">
        <v>319</v>
      </c>
      <c r="D119" s="4">
        <v>37</v>
      </c>
    </row>
    <row r="120" spans="1:4" x14ac:dyDescent="0.35">
      <c r="A120" s="7" t="s">
        <v>82</v>
      </c>
      <c r="B120" s="1" t="s">
        <v>211</v>
      </c>
      <c r="C120" s="1" t="s">
        <v>321</v>
      </c>
      <c r="D120" s="4">
        <v>296</v>
      </c>
    </row>
    <row r="121" spans="1:4" x14ac:dyDescent="0.35">
      <c r="A121" s="7" t="s">
        <v>82</v>
      </c>
      <c r="B121" s="1" t="s">
        <v>211</v>
      </c>
      <c r="C121" s="1" t="s">
        <v>310</v>
      </c>
      <c r="D121" s="4">
        <v>20</v>
      </c>
    </row>
    <row r="122" spans="1:4" x14ac:dyDescent="0.35">
      <c r="A122" s="7" t="s">
        <v>82</v>
      </c>
      <c r="B122" s="1" t="s">
        <v>212</v>
      </c>
      <c r="C122" s="1" t="s">
        <v>320</v>
      </c>
      <c r="D122" s="4">
        <v>5</v>
      </c>
    </row>
    <row r="123" spans="1:4" x14ac:dyDescent="0.35">
      <c r="A123" s="7" t="s">
        <v>82</v>
      </c>
      <c r="B123" s="1" t="s">
        <v>212</v>
      </c>
      <c r="C123" s="1" t="s">
        <v>319</v>
      </c>
      <c r="D123" s="4">
        <v>7</v>
      </c>
    </row>
    <row r="124" spans="1:4" x14ac:dyDescent="0.35">
      <c r="A124" s="7" t="s">
        <v>82</v>
      </c>
      <c r="B124" s="1" t="s">
        <v>212</v>
      </c>
      <c r="C124" s="1" t="s">
        <v>321</v>
      </c>
      <c r="D124" s="4">
        <v>74</v>
      </c>
    </row>
    <row r="125" spans="1:4" x14ac:dyDescent="0.35">
      <c r="A125" s="7" t="s">
        <v>82</v>
      </c>
      <c r="B125" s="1" t="s">
        <v>212</v>
      </c>
      <c r="C125" s="1" t="s">
        <v>310</v>
      </c>
      <c r="D125" s="4">
        <v>176</v>
      </c>
    </row>
    <row r="126" spans="1:4" x14ac:dyDescent="0.35">
      <c r="A126" s="7" t="s">
        <v>83</v>
      </c>
      <c r="B126" s="1" t="s">
        <v>216</v>
      </c>
      <c r="C126" s="1" t="s">
        <v>320</v>
      </c>
      <c r="D126" s="4">
        <v>109</v>
      </c>
    </row>
    <row r="127" spans="1:4" x14ac:dyDescent="0.35">
      <c r="A127" s="7" t="s">
        <v>83</v>
      </c>
      <c r="B127" s="1" t="s">
        <v>216</v>
      </c>
      <c r="C127" s="1" t="s">
        <v>319</v>
      </c>
      <c r="D127" s="4">
        <v>59</v>
      </c>
    </row>
    <row r="128" spans="1:4" x14ac:dyDescent="0.35">
      <c r="A128" s="7" t="s">
        <v>83</v>
      </c>
      <c r="B128" s="1" t="s">
        <v>216</v>
      </c>
      <c r="C128" s="1" t="s">
        <v>321</v>
      </c>
      <c r="D128" s="4">
        <v>386</v>
      </c>
    </row>
    <row r="129" spans="1:4" x14ac:dyDescent="0.35">
      <c r="A129" s="7" t="s">
        <v>83</v>
      </c>
      <c r="B129" s="1" t="s">
        <v>216</v>
      </c>
      <c r="C129" s="1" t="s">
        <v>310</v>
      </c>
      <c r="D129" s="4">
        <v>187</v>
      </c>
    </row>
    <row r="130" spans="1:4" x14ac:dyDescent="0.35">
      <c r="A130" s="7" t="s">
        <v>83</v>
      </c>
      <c r="B130" s="1" t="s">
        <v>211</v>
      </c>
      <c r="C130" s="1" t="s">
        <v>320</v>
      </c>
      <c r="D130" s="4">
        <v>103</v>
      </c>
    </row>
    <row r="131" spans="1:4" x14ac:dyDescent="0.35">
      <c r="A131" s="7" t="s">
        <v>83</v>
      </c>
      <c r="B131" s="1" t="s">
        <v>211</v>
      </c>
      <c r="C131" s="1" t="s">
        <v>319</v>
      </c>
      <c r="D131" s="4">
        <v>46</v>
      </c>
    </row>
    <row r="132" spans="1:4" x14ac:dyDescent="0.35">
      <c r="A132" s="7" t="s">
        <v>83</v>
      </c>
      <c r="B132" s="1" t="s">
        <v>211</v>
      </c>
      <c r="C132" s="1" t="s">
        <v>321</v>
      </c>
      <c r="D132" s="4">
        <v>328</v>
      </c>
    </row>
    <row r="133" spans="1:4" x14ac:dyDescent="0.35">
      <c r="A133" s="7" t="s">
        <v>83</v>
      </c>
      <c r="B133" s="1" t="s">
        <v>211</v>
      </c>
      <c r="C133" s="1" t="s">
        <v>310</v>
      </c>
      <c r="D133" s="4">
        <v>16</v>
      </c>
    </row>
    <row r="134" spans="1:4" x14ac:dyDescent="0.35">
      <c r="A134" s="7" t="s">
        <v>83</v>
      </c>
      <c r="B134" s="1" t="s">
        <v>212</v>
      </c>
      <c r="C134" s="1" t="s">
        <v>320</v>
      </c>
      <c r="D134" s="4">
        <v>6</v>
      </c>
    </row>
    <row r="135" spans="1:4" x14ac:dyDescent="0.35">
      <c r="A135" s="7" t="s">
        <v>83</v>
      </c>
      <c r="B135" s="1" t="s">
        <v>212</v>
      </c>
      <c r="C135" s="1" t="s">
        <v>319</v>
      </c>
      <c r="D135" s="4">
        <v>13</v>
      </c>
    </row>
    <row r="136" spans="1:4" x14ac:dyDescent="0.35">
      <c r="A136" s="7" t="s">
        <v>83</v>
      </c>
      <c r="B136" s="1" t="s">
        <v>212</v>
      </c>
      <c r="C136" s="1" t="s">
        <v>321</v>
      </c>
      <c r="D136" s="4">
        <v>58</v>
      </c>
    </row>
    <row r="137" spans="1:4" x14ac:dyDescent="0.35">
      <c r="A137" s="7" t="s">
        <v>83</v>
      </c>
      <c r="B137" s="1" t="s">
        <v>212</v>
      </c>
      <c r="C137" s="1" t="s">
        <v>310</v>
      </c>
      <c r="D137" s="4">
        <v>171</v>
      </c>
    </row>
    <row r="138" spans="1:4" x14ac:dyDescent="0.35">
      <c r="A138" s="7" t="s">
        <v>84</v>
      </c>
      <c r="B138" s="1" t="s">
        <v>216</v>
      </c>
      <c r="C138" s="1" t="s">
        <v>320</v>
      </c>
      <c r="D138" s="4">
        <v>101</v>
      </c>
    </row>
    <row r="139" spans="1:4" x14ac:dyDescent="0.35">
      <c r="A139" s="7" t="s">
        <v>84</v>
      </c>
      <c r="B139" s="1" t="s">
        <v>216</v>
      </c>
      <c r="C139" s="1" t="s">
        <v>319</v>
      </c>
      <c r="D139" s="4">
        <v>36</v>
      </c>
    </row>
    <row r="140" spans="1:4" x14ac:dyDescent="0.35">
      <c r="A140" s="7" t="s">
        <v>84</v>
      </c>
      <c r="B140" s="1" t="s">
        <v>216</v>
      </c>
      <c r="C140" s="1" t="s">
        <v>321</v>
      </c>
      <c r="D140" s="4">
        <v>399</v>
      </c>
    </row>
    <row r="141" spans="1:4" x14ac:dyDescent="0.35">
      <c r="A141" s="7" t="s">
        <v>84</v>
      </c>
      <c r="B141" s="1" t="s">
        <v>216</v>
      </c>
      <c r="C141" s="1" t="s">
        <v>310</v>
      </c>
      <c r="D141" s="4">
        <v>203</v>
      </c>
    </row>
    <row r="142" spans="1:4" x14ac:dyDescent="0.35">
      <c r="A142" s="7" t="s">
        <v>84</v>
      </c>
      <c r="B142" s="1" t="s">
        <v>211</v>
      </c>
      <c r="C142" s="1" t="s">
        <v>320</v>
      </c>
      <c r="D142" s="4">
        <v>97</v>
      </c>
    </row>
    <row r="143" spans="1:4" x14ac:dyDescent="0.35">
      <c r="A143" s="7" t="s">
        <v>84</v>
      </c>
      <c r="B143" s="1" t="s">
        <v>211</v>
      </c>
      <c r="C143" s="1" t="s">
        <v>319</v>
      </c>
      <c r="D143" s="4">
        <v>34</v>
      </c>
    </row>
    <row r="144" spans="1:4" x14ac:dyDescent="0.35">
      <c r="A144" s="7" t="s">
        <v>84</v>
      </c>
      <c r="B144" s="1" t="s">
        <v>211</v>
      </c>
      <c r="C144" s="1" t="s">
        <v>321</v>
      </c>
      <c r="D144" s="4">
        <v>328</v>
      </c>
    </row>
    <row r="145" spans="1:4" x14ac:dyDescent="0.35">
      <c r="A145" s="7" t="s">
        <v>84</v>
      </c>
      <c r="B145" s="1" t="s">
        <v>211</v>
      </c>
      <c r="C145" s="1" t="s">
        <v>310</v>
      </c>
      <c r="D145" s="4">
        <v>24</v>
      </c>
    </row>
    <row r="146" spans="1:4" x14ac:dyDescent="0.35">
      <c r="A146" s="7" t="s">
        <v>84</v>
      </c>
      <c r="B146" s="1" t="s">
        <v>212</v>
      </c>
      <c r="C146" s="1" t="s">
        <v>320</v>
      </c>
      <c r="D146" s="4">
        <v>4</v>
      </c>
    </row>
    <row r="147" spans="1:4" x14ac:dyDescent="0.35">
      <c r="A147" s="7" t="s">
        <v>84</v>
      </c>
      <c r="B147" s="1" t="s">
        <v>212</v>
      </c>
      <c r="C147" s="1" t="s">
        <v>319</v>
      </c>
      <c r="D147" s="4">
        <v>2</v>
      </c>
    </row>
    <row r="148" spans="1:4" x14ac:dyDescent="0.35">
      <c r="A148" s="7" t="s">
        <v>84</v>
      </c>
      <c r="B148" s="1" t="s">
        <v>212</v>
      </c>
      <c r="C148" s="1" t="s">
        <v>321</v>
      </c>
      <c r="D148" s="4">
        <v>71</v>
      </c>
    </row>
    <row r="149" spans="1:4" x14ac:dyDescent="0.35">
      <c r="A149" s="7" t="s">
        <v>84</v>
      </c>
      <c r="B149" s="1" t="s">
        <v>212</v>
      </c>
      <c r="C149" s="1" t="s">
        <v>310</v>
      </c>
      <c r="D149" s="4">
        <v>179</v>
      </c>
    </row>
    <row r="150" spans="1:4" x14ac:dyDescent="0.35">
      <c r="A150" s="7" t="s">
        <v>85</v>
      </c>
      <c r="B150" s="1" t="s">
        <v>216</v>
      </c>
      <c r="C150" s="1" t="s">
        <v>320</v>
      </c>
      <c r="D150" s="4">
        <v>87</v>
      </c>
    </row>
    <row r="151" spans="1:4" x14ac:dyDescent="0.35">
      <c r="A151" s="7" t="s">
        <v>85</v>
      </c>
      <c r="B151" s="1" t="s">
        <v>216</v>
      </c>
      <c r="C151" s="1" t="s">
        <v>319</v>
      </c>
      <c r="D151" s="4">
        <v>58</v>
      </c>
    </row>
    <row r="152" spans="1:4" x14ac:dyDescent="0.35">
      <c r="A152" s="7" t="s">
        <v>85</v>
      </c>
      <c r="B152" s="1" t="s">
        <v>216</v>
      </c>
      <c r="C152" s="1" t="s">
        <v>321</v>
      </c>
      <c r="D152" s="4">
        <v>368</v>
      </c>
    </row>
    <row r="153" spans="1:4" x14ac:dyDescent="0.35">
      <c r="A153" s="7" t="s">
        <v>85</v>
      </c>
      <c r="B153" s="1" t="s">
        <v>216</v>
      </c>
      <c r="C153" s="1" t="s">
        <v>310</v>
      </c>
      <c r="D153" s="4">
        <v>179</v>
      </c>
    </row>
    <row r="154" spans="1:4" x14ac:dyDescent="0.35">
      <c r="A154" s="7" t="s">
        <v>85</v>
      </c>
      <c r="B154" s="1" t="s">
        <v>211</v>
      </c>
      <c r="C154" s="1" t="s">
        <v>320</v>
      </c>
      <c r="D154" s="4">
        <v>76</v>
      </c>
    </row>
    <row r="155" spans="1:4" x14ac:dyDescent="0.35">
      <c r="A155" s="7" t="s">
        <v>85</v>
      </c>
      <c r="B155" s="1" t="s">
        <v>211</v>
      </c>
      <c r="C155" s="1" t="s">
        <v>319</v>
      </c>
      <c r="D155" s="4">
        <v>50</v>
      </c>
    </row>
    <row r="156" spans="1:4" x14ac:dyDescent="0.35">
      <c r="A156" s="7" t="s">
        <v>85</v>
      </c>
      <c r="B156" s="1" t="s">
        <v>211</v>
      </c>
      <c r="C156" s="1" t="s">
        <v>321</v>
      </c>
      <c r="D156" s="4">
        <v>305</v>
      </c>
    </row>
    <row r="157" spans="1:4" x14ac:dyDescent="0.35">
      <c r="A157" s="7" t="s">
        <v>85</v>
      </c>
      <c r="B157" s="1" t="s">
        <v>211</v>
      </c>
      <c r="C157" s="1" t="s">
        <v>310</v>
      </c>
      <c r="D157" s="4">
        <v>13</v>
      </c>
    </row>
    <row r="158" spans="1:4" x14ac:dyDescent="0.35">
      <c r="A158" s="7" t="s">
        <v>85</v>
      </c>
      <c r="B158" s="1" t="s">
        <v>212</v>
      </c>
      <c r="C158" s="1" t="s">
        <v>320</v>
      </c>
      <c r="D158" s="4">
        <v>11</v>
      </c>
    </row>
    <row r="159" spans="1:4" x14ac:dyDescent="0.35">
      <c r="A159" s="7" t="s">
        <v>85</v>
      </c>
      <c r="B159" s="1" t="s">
        <v>212</v>
      </c>
      <c r="C159" s="1" t="s">
        <v>319</v>
      </c>
      <c r="D159" s="4">
        <v>8</v>
      </c>
    </row>
    <row r="160" spans="1:4" x14ac:dyDescent="0.35">
      <c r="A160" s="7" t="s">
        <v>85</v>
      </c>
      <c r="B160" s="1" t="s">
        <v>212</v>
      </c>
      <c r="C160" s="1" t="s">
        <v>321</v>
      </c>
      <c r="D160" s="4">
        <v>63</v>
      </c>
    </row>
    <row r="161" spans="1:4" x14ac:dyDescent="0.35">
      <c r="A161" s="7" t="s">
        <v>85</v>
      </c>
      <c r="B161" s="1" t="s">
        <v>212</v>
      </c>
      <c r="C161" s="1" t="s">
        <v>310</v>
      </c>
      <c r="D161" s="4">
        <v>166</v>
      </c>
    </row>
    <row r="162" spans="1:4" x14ac:dyDescent="0.35">
      <c r="A162" s="7" t="s">
        <v>86</v>
      </c>
      <c r="B162" s="1" t="s">
        <v>216</v>
      </c>
      <c r="C162" s="1" t="s">
        <v>320</v>
      </c>
      <c r="D162" s="4">
        <v>79</v>
      </c>
    </row>
    <row r="163" spans="1:4" x14ac:dyDescent="0.35">
      <c r="A163" s="7" t="s">
        <v>86</v>
      </c>
      <c r="B163" s="1" t="s">
        <v>216</v>
      </c>
      <c r="C163" s="1" t="s">
        <v>319</v>
      </c>
      <c r="D163" s="4">
        <v>53</v>
      </c>
    </row>
    <row r="164" spans="1:4" x14ac:dyDescent="0.35">
      <c r="A164" s="7" t="s">
        <v>86</v>
      </c>
      <c r="B164" s="1" t="s">
        <v>216</v>
      </c>
      <c r="C164" s="1" t="s">
        <v>321</v>
      </c>
      <c r="D164" s="4">
        <v>300</v>
      </c>
    </row>
    <row r="165" spans="1:4" x14ac:dyDescent="0.35">
      <c r="A165" s="7" t="s">
        <v>86</v>
      </c>
      <c r="B165" s="1" t="s">
        <v>216</v>
      </c>
      <c r="C165" s="1" t="s">
        <v>310</v>
      </c>
      <c r="D165" s="4">
        <v>191</v>
      </c>
    </row>
    <row r="166" spans="1:4" x14ac:dyDescent="0.35">
      <c r="A166" s="7" t="s">
        <v>86</v>
      </c>
      <c r="B166" s="1" t="s">
        <v>211</v>
      </c>
      <c r="C166" s="1" t="s">
        <v>320</v>
      </c>
      <c r="D166" s="4">
        <v>75</v>
      </c>
    </row>
    <row r="167" spans="1:4" x14ac:dyDescent="0.35">
      <c r="A167" s="7" t="s">
        <v>86</v>
      </c>
      <c r="B167" s="1" t="s">
        <v>211</v>
      </c>
      <c r="C167" s="1" t="s">
        <v>319</v>
      </c>
      <c r="D167" s="4">
        <v>47</v>
      </c>
    </row>
    <row r="168" spans="1:4" x14ac:dyDescent="0.35">
      <c r="A168" s="7" t="s">
        <v>86</v>
      </c>
      <c r="B168" s="1" t="s">
        <v>211</v>
      </c>
      <c r="C168" s="1" t="s">
        <v>321</v>
      </c>
      <c r="D168" s="4">
        <v>251</v>
      </c>
    </row>
    <row r="169" spans="1:4" x14ac:dyDescent="0.35">
      <c r="A169" s="7" t="s">
        <v>86</v>
      </c>
      <c r="B169" s="1" t="s">
        <v>211</v>
      </c>
      <c r="C169" s="1" t="s">
        <v>310</v>
      </c>
      <c r="D169" s="4">
        <v>27</v>
      </c>
    </row>
    <row r="170" spans="1:4" x14ac:dyDescent="0.35">
      <c r="A170" s="7" t="s">
        <v>86</v>
      </c>
      <c r="B170" s="1" t="s">
        <v>212</v>
      </c>
      <c r="C170" s="1" t="s">
        <v>320</v>
      </c>
      <c r="D170" s="4">
        <v>4</v>
      </c>
    </row>
    <row r="171" spans="1:4" x14ac:dyDescent="0.35">
      <c r="A171" s="7" t="s">
        <v>86</v>
      </c>
      <c r="B171" s="1" t="s">
        <v>212</v>
      </c>
      <c r="C171" s="1" t="s">
        <v>319</v>
      </c>
      <c r="D171" s="4">
        <v>6</v>
      </c>
    </row>
    <row r="172" spans="1:4" x14ac:dyDescent="0.35">
      <c r="A172" s="7" t="s">
        <v>86</v>
      </c>
      <c r="B172" s="1" t="s">
        <v>212</v>
      </c>
      <c r="C172" s="1" t="s">
        <v>321</v>
      </c>
      <c r="D172" s="4">
        <v>49</v>
      </c>
    </row>
    <row r="173" spans="1:4" x14ac:dyDescent="0.35">
      <c r="A173" s="7" t="s">
        <v>86</v>
      </c>
      <c r="B173" s="1" t="s">
        <v>212</v>
      </c>
      <c r="C173" s="1" t="s">
        <v>310</v>
      </c>
      <c r="D173" s="4">
        <v>164</v>
      </c>
    </row>
    <row r="174" spans="1:4" x14ac:dyDescent="0.35">
      <c r="A174" s="7" t="s">
        <v>87</v>
      </c>
      <c r="B174" s="1" t="s">
        <v>216</v>
      </c>
      <c r="C174" s="1" t="s">
        <v>320</v>
      </c>
      <c r="D174" s="4">
        <v>89</v>
      </c>
    </row>
    <row r="175" spans="1:4" x14ac:dyDescent="0.35">
      <c r="A175" s="7" t="s">
        <v>87</v>
      </c>
      <c r="B175" s="1" t="s">
        <v>216</v>
      </c>
      <c r="C175" s="1" t="s">
        <v>319</v>
      </c>
      <c r="D175" s="4">
        <v>67</v>
      </c>
    </row>
    <row r="176" spans="1:4" x14ac:dyDescent="0.35">
      <c r="A176" s="7" t="s">
        <v>87</v>
      </c>
      <c r="B176" s="1" t="s">
        <v>216</v>
      </c>
      <c r="C176" s="1" t="s">
        <v>321</v>
      </c>
      <c r="D176" s="4">
        <v>245</v>
      </c>
    </row>
    <row r="177" spans="1:4" x14ac:dyDescent="0.35">
      <c r="A177" s="7" t="s">
        <v>87</v>
      </c>
      <c r="B177" s="1" t="s">
        <v>216</v>
      </c>
      <c r="C177" s="1" t="s">
        <v>310</v>
      </c>
      <c r="D177" s="4">
        <v>151</v>
      </c>
    </row>
    <row r="178" spans="1:4" x14ac:dyDescent="0.35">
      <c r="A178" s="7" t="s">
        <v>87</v>
      </c>
      <c r="B178" s="1" t="s">
        <v>211</v>
      </c>
      <c r="C178" s="1" t="s">
        <v>320</v>
      </c>
      <c r="D178" s="4">
        <v>86</v>
      </c>
    </row>
    <row r="179" spans="1:4" x14ac:dyDescent="0.35">
      <c r="A179" s="7" t="s">
        <v>87</v>
      </c>
      <c r="B179" s="1" t="s">
        <v>211</v>
      </c>
      <c r="C179" s="1" t="s">
        <v>319</v>
      </c>
      <c r="D179" s="4">
        <v>59</v>
      </c>
    </row>
    <row r="180" spans="1:4" x14ac:dyDescent="0.35">
      <c r="A180" s="7" t="s">
        <v>87</v>
      </c>
      <c r="B180" s="1" t="s">
        <v>211</v>
      </c>
      <c r="C180" s="1" t="s">
        <v>321</v>
      </c>
      <c r="D180" s="4">
        <v>202</v>
      </c>
    </row>
    <row r="181" spans="1:4" x14ac:dyDescent="0.35">
      <c r="A181" s="7" t="s">
        <v>87</v>
      </c>
      <c r="B181" s="1" t="s">
        <v>211</v>
      </c>
      <c r="C181" s="1" t="s">
        <v>310</v>
      </c>
      <c r="D181" s="4">
        <v>20</v>
      </c>
    </row>
    <row r="182" spans="1:4" x14ac:dyDescent="0.35">
      <c r="A182" s="7" t="s">
        <v>87</v>
      </c>
      <c r="B182" s="1" t="s">
        <v>212</v>
      </c>
      <c r="C182" s="1" t="s">
        <v>320</v>
      </c>
      <c r="D182" s="4">
        <v>3</v>
      </c>
    </row>
    <row r="183" spans="1:4" x14ac:dyDescent="0.35">
      <c r="A183" s="7" t="s">
        <v>87</v>
      </c>
      <c r="B183" s="1" t="s">
        <v>212</v>
      </c>
      <c r="C183" s="1" t="s">
        <v>319</v>
      </c>
      <c r="D183" s="4">
        <v>8</v>
      </c>
    </row>
    <row r="184" spans="1:4" x14ac:dyDescent="0.35">
      <c r="A184" s="7" t="s">
        <v>87</v>
      </c>
      <c r="B184" s="1" t="s">
        <v>212</v>
      </c>
      <c r="C184" s="1" t="s">
        <v>321</v>
      </c>
      <c r="D184" s="4">
        <v>43</v>
      </c>
    </row>
    <row r="185" spans="1:4" x14ac:dyDescent="0.35">
      <c r="A185" s="7" t="s">
        <v>87</v>
      </c>
      <c r="B185" s="1" t="s">
        <v>212</v>
      </c>
      <c r="C185" s="1" t="s">
        <v>310</v>
      </c>
      <c r="D185" s="4">
        <v>131</v>
      </c>
    </row>
    <row r="186" spans="1:4" x14ac:dyDescent="0.35">
      <c r="A186" s="7" t="s">
        <v>88</v>
      </c>
      <c r="B186" s="1" t="s">
        <v>216</v>
      </c>
      <c r="C186" s="1" t="s">
        <v>320</v>
      </c>
      <c r="D186" s="4">
        <v>93</v>
      </c>
    </row>
    <row r="187" spans="1:4" x14ac:dyDescent="0.35">
      <c r="A187" s="7" t="s">
        <v>88</v>
      </c>
      <c r="B187" s="1" t="s">
        <v>216</v>
      </c>
      <c r="C187" s="1" t="s">
        <v>319</v>
      </c>
      <c r="D187" s="4">
        <v>50</v>
      </c>
    </row>
    <row r="188" spans="1:4" x14ac:dyDescent="0.35">
      <c r="A188" s="7" t="s">
        <v>88</v>
      </c>
      <c r="B188" s="1" t="s">
        <v>216</v>
      </c>
      <c r="C188" s="1" t="s">
        <v>321</v>
      </c>
      <c r="D188" s="4">
        <v>254</v>
      </c>
    </row>
    <row r="189" spans="1:4" x14ac:dyDescent="0.35">
      <c r="A189" s="7" t="s">
        <v>88</v>
      </c>
      <c r="B189" s="1" t="s">
        <v>216</v>
      </c>
      <c r="C189" s="1" t="s">
        <v>310</v>
      </c>
      <c r="D189" s="4">
        <v>176</v>
      </c>
    </row>
    <row r="190" spans="1:4" x14ac:dyDescent="0.35">
      <c r="A190" s="7" t="s">
        <v>88</v>
      </c>
      <c r="B190" s="1" t="s">
        <v>211</v>
      </c>
      <c r="C190" s="1" t="s">
        <v>320</v>
      </c>
      <c r="D190" s="4">
        <v>85</v>
      </c>
    </row>
    <row r="191" spans="1:4" x14ac:dyDescent="0.35">
      <c r="A191" s="7" t="s">
        <v>88</v>
      </c>
      <c r="B191" s="1" t="s">
        <v>211</v>
      </c>
      <c r="C191" s="1" t="s">
        <v>319</v>
      </c>
      <c r="D191" s="4">
        <v>40</v>
      </c>
    </row>
    <row r="192" spans="1:4" x14ac:dyDescent="0.35">
      <c r="A192" s="7" t="s">
        <v>88</v>
      </c>
      <c r="B192" s="1" t="s">
        <v>211</v>
      </c>
      <c r="C192" s="1" t="s">
        <v>321</v>
      </c>
      <c r="D192" s="4">
        <v>211</v>
      </c>
    </row>
    <row r="193" spans="1:4" x14ac:dyDescent="0.35">
      <c r="A193" s="7" t="s">
        <v>88</v>
      </c>
      <c r="B193" s="1" t="s">
        <v>211</v>
      </c>
      <c r="C193" s="1" t="s">
        <v>310</v>
      </c>
      <c r="D193" s="4">
        <v>28</v>
      </c>
    </row>
    <row r="194" spans="1:4" x14ac:dyDescent="0.35">
      <c r="A194" s="7" t="s">
        <v>88</v>
      </c>
      <c r="B194" s="1" t="s">
        <v>212</v>
      </c>
      <c r="C194" s="1" t="s">
        <v>320</v>
      </c>
      <c r="D194" s="4">
        <v>8</v>
      </c>
    </row>
    <row r="195" spans="1:4" x14ac:dyDescent="0.35">
      <c r="A195" s="7" t="s">
        <v>88</v>
      </c>
      <c r="B195" s="1" t="s">
        <v>212</v>
      </c>
      <c r="C195" s="1" t="s">
        <v>319</v>
      </c>
      <c r="D195" s="4">
        <v>10</v>
      </c>
    </row>
    <row r="196" spans="1:4" x14ac:dyDescent="0.35">
      <c r="A196" s="7" t="s">
        <v>88</v>
      </c>
      <c r="B196" s="1" t="s">
        <v>212</v>
      </c>
      <c r="C196" s="1" t="s">
        <v>321</v>
      </c>
      <c r="D196" s="4">
        <v>43</v>
      </c>
    </row>
    <row r="197" spans="1:4" x14ac:dyDescent="0.35">
      <c r="A197" s="7" t="s">
        <v>88</v>
      </c>
      <c r="B197" s="1" t="s">
        <v>212</v>
      </c>
      <c r="C197" s="1" t="s">
        <v>310</v>
      </c>
      <c r="D197" s="4">
        <v>148</v>
      </c>
    </row>
    <row r="198" spans="1:4" x14ac:dyDescent="0.35">
      <c r="A198" s="7" t="s">
        <v>89</v>
      </c>
      <c r="B198" s="1" t="s">
        <v>216</v>
      </c>
      <c r="C198" s="1" t="s">
        <v>320</v>
      </c>
      <c r="D198" s="4">
        <v>89</v>
      </c>
    </row>
    <row r="199" spans="1:4" x14ac:dyDescent="0.35">
      <c r="A199" s="7" t="s">
        <v>89</v>
      </c>
      <c r="B199" s="1" t="s">
        <v>216</v>
      </c>
      <c r="C199" s="1" t="s">
        <v>319</v>
      </c>
      <c r="D199" s="4">
        <v>52</v>
      </c>
    </row>
    <row r="200" spans="1:4" x14ac:dyDescent="0.35">
      <c r="A200" s="7" t="s">
        <v>89</v>
      </c>
      <c r="B200" s="1" t="s">
        <v>216</v>
      </c>
      <c r="C200" s="1" t="s">
        <v>321</v>
      </c>
      <c r="D200" s="4">
        <v>227</v>
      </c>
    </row>
    <row r="201" spans="1:4" x14ac:dyDescent="0.35">
      <c r="A201" s="7" t="s">
        <v>89</v>
      </c>
      <c r="B201" s="1" t="s">
        <v>216</v>
      </c>
      <c r="C201" s="1" t="s">
        <v>310</v>
      </c>
      <c r="D201" s="4">
        <v>139</v>
      </c>
    </row>
    <row r="202" spans="1:4" x14ac:dyDescent="0.35">
      <c r="A202" s="7" t="s">
        <v>89</v>
      </c>
      <c r="B202" s="1" t="s">
        <v>211</v>
      </c>
      <c r="C202" s="1" t="s">
        <v>320</v>
      </c>
      <c r="D202" s="4">
        <v>80</v>
      </c>
    </row>
    <row r="203" spans="1:4" x14ac:dyDescent="0.35">
      <c r="A203" s="7" t="s">
        <v>89</v>
      </c>
      <c r="B203" s="1" t="s">
        <v>211</v>
      </c>
      <c r="C203" s="1" t="s">
        <v>319</v>
      </c>
      <c r="D203" s="4">
        <v>50</v>
      </c>
    </row>
    <row r="204" spans="1:4" x14ac:dyDescent="0.35">
      <c r="A204" s="7" t="s">
        <v>89</v>
      </c>
      <c r="B204" s="1" t="s">
        <v>211</v>
      </c>
      <c r="C204" s="1" t="s">
        <v>321</v>
      </c>
      <c r="D204" s="4">
        <v>185</v>
      </c>
    </row>
    <row r="205" spans="1:4" x14ac:dyDescent="0.35">
      <c r="A205" s="7" t="s">
        <v>89</v>
      </c>
      <c r="B205" s="1" t="s">
        <v>211</v>
      </c>
      <c r="C205" s="1" t="s">
        <v>310</v>
      </c>
      <c r="D205" s="4">
        <v>18</v>
      </c>
    </row>
    <row r="206" spans="1:4" x14ac:dyDescent="0.35">
      <c r="A206" s="7" t="s">
        <v>89</v>
      </c>
      <c r="B206" s="1" t="s">
        <v>212</v>
      </c>
      <c r="C206" s="1" t="s">
        <v>320</v>
      </c>
      <c r="D206" s="4">
        <v>9</v>
      </c>
    </row>
    <row r="207" spans="1:4" x14ac:dyDescent="0.35">
      <c r="A207" s="7" t="s">
        <v>89</v>
      </c>
      <c r="B207" s="1" t="s">
        <v>212</v>
      </c>
      <c r="C207" s="1" t="s">
        <v>319</v>
      </c>
      <c r="D207" s="4">
        <v>2</v>
      </c>
    </row>
    <row r="208" spans="1:4" x14ac:dyDescent="0.35">
      <c r="A208" s="7" t="s">
        <v>89</v>
      </c>
      <c r="B208" s="1" t="s">
        <v>212</v>
      </c>
      <c r="C208" s="1" t="s">
        <v>321</v>
      </c>
      <c r="D208" s="4">
        <v>42</v>
      </c>
    </row>
    <row r="209" spans="1:4" x14ac:dyDescent="0.35">
      <c r="A209" s="7" t="s">
        <v>89</v>
      </c>
      <c r="B209" s="1" t="s">
        <v>212</v>
      </c>
      <c r="C209" s="1" t="s">
        <v>310</v>
      </c>
      <c r="D209" s="4">
        <v>121</v>
      </c>
    </row>
    <row r="210" spans="1:4" x14ac:dyDescent="0.35">
      <c r="A210" s="7" t="s">
        <v>90</v>
      </c>
      <c r="B210" s="1" t="s">
        <v>216</v>
      </c>
      <c r="C210" s="1" t="s">
        <v>320</v>
      </c>
      <c r="D210" s="4">
        <v>74</v>
      </c>
    </row>
    <row r="211" spans="1:4" x14ac:dyDescent="0.35">
      <c r="A211" s="7" t="s">
        <v>90</v>
      </c>
      <c r="B211" s="1" t="s">
        <v>216</v>
      </c>
      <c r="C211" s="1" t="s">
        <v>319</v>
      </c>
      <c r="D211" s="4">
        <v>42</v>
      </c>
    </row>
    <row r="212" spans="1:4" x14ac:dyDescent="0.35">
      <c r="A212" s="7" t="s">
        <v>90</v>
      </c>
      <c r="B212" s="1" t="s">
        <v>216</v>
      </c>
      <c r="C212" s="1" t="s">
        <v>321</v>
      </c>
      <c r="D212" s="4">
        <v>182</v>
      </c>
    </row>
    <row r="213" spans="1:4" x14ac:dyDescent="0.35">
      <c r="A213" s="7" t="s">
        <v>90</v>
      </c>
      <c r="B213" s="1" t="s">
        <v>216</v>
      </c>
      <c r="C213" s="1" t="s">
        <v>310</v>
      </c>
      <c r="D213" s="4">
        <v>149</v>
      </c>
    </row>
    <row r="214" spans="1:4" x14ac:dyDescent="0.35">
      <c r="A214" s="7" t="s">
        <v>90</v>
      </c>
      <c r="B214" s="1" t="s">
        <v>211</v>
      </c>
      <c r="C214" s="1" t="s">
        <v>320</v>
      </c>
      <c r="D214" s="4">
        <v>68</v>
      </c>
    </row>
    <row r="215" spans="1:4" x14ac:dyDescent="0.35">
      <c r="A215" s="7" t="s">
        <v>90</v>
      </c>
      <c r="B215" s="1" t="s">
        <v>211</v>
      </c>
      <c r="C215" s="1" t="s">
        <v>319</v>
      </c>
      <c r="D215" s="4">
        <v>38</v>
      </c>
    </row>
    <row r="216" spans="1:4" x14ac:dyDescent="0.35">
      <c r="A216" s="7" t="s">
        <v>90</v>
      </c>
      <c r="B216" s="1" t="s">
        <v>211</v>
      </c>
      <c r="C216" s="1" t="s">
        <v>321</v>
      </c>
      <c r="D216" s="4">
        <v>152</v>
      </c>
    </row>
    <row r="217" spans="1:4" x14ac:dyDescent="0.35">
      <c r="A217" s="7" t="s">
        <v>90</v>
      </c>
      <c r="B217" s="1" t="s">
        <v>211</v>
      </c>
      <c r="C217" s="1" t="s">
        <v>310</v>
      </c>
      <c r="D217" s="4">
        <v>28</v>
      </c>
    </row>
    <row r="218" spans="1:4" x14ac:dyDescent="0.35">
      <c r="A218" s="7" t="s">
        <v>90</v>
      </c>
      <c r="B218" s="1" t="s">
        <v>212</v>
      </c>
      <c r="C218" s="1" t="s">
        <v>320</v>
      </c>
      <c r="D218" s="4">
        <v>6</v>
      </c>
    </row>
    <row r="219" spans="1:4" x14ac:dyDescent="0.35">
      <c r="A219" s="7" t="s">
        <v>90</v>
      </c>
      <c r="B219" s="1" t="s">
        <v>212</v>
      </c>
      <c r="C219" s="1" t="s">
        <v>319</v>
      </c>
      <c r="D219" s="4">
        <v>4</v>
      </c>
    </row>
    <row r="220" spans="1:4" x14ac:dyDescent="0.35">
      <c r="A220" s="7" t="s">
        <v>90</v>
      </c>
      <c r="B220" s="1" t="s">
        <v>212</v>
      </c>
      <c r="C220" s="1" t="s">
        <v>321</v>
      </c>
      <c r="D220" s="4">
        <v>30</v>
      </c>
    </row>
    <row r="221" spans="1:4" x14ac:dyDescent="0.35">
      <c r="A221" s="7" t="s">
        <v>90</v>
      </c>
      <c r="B221" s="1" t="s">
        <v>212</v>
      </c>
      <c r="C221" s="1" t="s">
        <v>310</v>
      </c>
      <c r="D221" s="4">
        <v>121</v>
      </c>
    </row>
    <row r="222" spans="1:4" x14ac:dyDescent="0.35">
      <c r="A222" s="7" t="s">
        <v>91</v>
      </c>
      <c r="B222" s="1" t="s">
        <v>216</v>
      </c>
      <c r="C222" s="1" t="s">
        <v>320</v>
      </c>
      <c r="D222" s="4">
        <v>109</v>
      </c>
    </row>
    <row r="223" spans="1:4" x14ac:dyDescent="0.35">
      <c r="A223" s="7" t="s">
        <v>91</v>
      </c>
      <c r="B223" s="1" t="s">
        <v>216</v>
      </c>
      <c r="C223" s="1" t="s">
        <v>319</v>
      </c>
      <c r="D223" s="4">
        <v>46</v>
      </c>
    </row>
    <row r="224" spans="1:4" x14ac:dyDescent="0.35">
      <c r="A224" s="7" t="s">
        <v>91</v>
      </c>
      <c r="B224" s="1" t="s">
        <v>216</v>
      </c>
      <c r="C224" s="1" t="s">
        <v>321</v>
      </c>
      <c r="D224" s="4">
        <v>224</v>
      </c>
    </row>
    <row r="225" spans="1:4" x14ac:dyDescent="0.35">
      <c r="A225" s="7" t="s">
        <v>91</v>
      </c>
      <c r="B225" s="1" t="s">
        <v>216</v>
      </c>
      <c r="C225" s="1" t="s">
        <v>310</v>
      </c>
      <c r="D225" s="4">
        <v>132</v>
      </c>
    </row>
    <row r="226" spans="1:4" x14ac:dyDescent="0.35">
      <c r="A226" s="7" t="s">
        <v>91</v>
      </c>
      <c r="B226" s="1" t="s">
        <v>211</v>
      </c>
      <c r="C226" s="1" t="s">
        <v>320</v>
      </c>
      <c r="D226" s="4">
        <v>102</v>
      </c>
    </row>
    <row r="227" spans="1:4" x14ac:dyDescent="0.35">
      <c r="A227" s="7" t="s">
        <v>91</v>
      </c>
      <c r="B227" s="1" t="s">
        <v>211</v>
      </c>
      <c r="C227" s="1" t="s">
        <v>319</v>
      </c>
      <c r="D227" s="4">
        <v>42</v>
      </c>
    </row>
    <row r="228" spans="1:4" x14ac:dyDescent="0.35">
      <c r="A228" s="7" t="s">
        <v>91</v>
      </c>
      <c r="B228" s="1" t="s">
        <v>211</v>
      </c>
      <c r="C228" s="1" t="s">
        <v>321</v>
      </c>
      <c r="D228" s="4">
        <v>190</v>
      </c>
    </row>
    <row r="229" spans="1:4" x14ac:dyDescent="0.35">
      <c r="A229" s="7" t="s">
        <v>91</v>
      </c>
      <c r="B229" s="1" t="s">
        <v>211</v>
      </c>
      <c r="C229" s="1" t="s">
        <v>310</v>
      </c>
      <c r="D229" s="4">
        <v>34</v>
      </c>
    </row>
    <row r="230" spans="1:4" x14ac:dyDescent="0.35">
      <c r="A230" s="7" t="s">
        <v>91</v>
      </c>
      <c r="B230" s="1" t="s">
        <v>212</v>
      </c>
      <c r="C230" s="1" t="s">
        <v>320</v>
      </c>
      <c r="D230" s="4">
        <v>7</v>
      </c>
    </row>
    <row r="231" spans="1:4" x14ac:dyDescent="0.35">
      <c r="A231" s="7" t="s">
        <v>91</v>
      </c>
      <c r="B231" s="1" t="s">
        <v>212</v>
      </c>
      <c r="C231" s="1" t="s">
        <v>319</v>
      </c>
      <c r="D231" s="4">
        <v>4</v>
      </c>
    </row>
    <row r="232" spans="1:4" x14ac:dyDescent="0.35">
      <c r="A232" s="7" t="s">
        <v>91</v>
      </c>
      <c r="B232" s="1" t="s">
        <v>212</v>
      </c>
      <c r="C232" s="1" t="s">
        <v>321</v>
      </c>
      <c r="D232" s="4">
        <v>34</v>
      </c>
    </row>
    <row r="233" spans="1:4" x14ac:dyDescent="0.35">
      <c r="A233" s="7" t="s">
        <v>91</v>
      </c>
      <c r="B233" s="1" t="s">
        <v>212</v>
      </c>
      <c r="C233" s="1" t="s">
        <v>310</v>
      </c>
      <c r="D233" s="4">
        <v>98</v>
      </c>
    </row>
    <row r="234" spans="1:4" x14ac:dyDescent="0.35">
      <c r="A234" s="7" t="s">
        <v>92</v>
      </c>
      <c r="B234" s="1" t="s">
        <v>216</v>
      </c>
      <c r="C234" s="1" t="s">
        <v>320</v>
      </c>
      <c r="D234" s="4">
        <v>109</v>
      </c>
    </row>
    <row r="235" spans="1:4" x14ac:dyDescent="0.35">
      <c r="A235" s="7" t="s">
        <v>92</v>
      </c>
      <c r="B235" s="1" t="s">
        <v>216</v>
      </c>
      <c r="C235" s="1" t="s">
        <v>319</v>
      </c>
      <c r="D235" s="4">
        <v>34</v>
      </c>
    </row>
    <row r="236" spans="1:4" x14ac:dyDescent="0.35">
      <c r="A236" s="7" t="s">
        <v>92</v>
      </c>
      <c r="B236" s="1" t="s">
        <v>216</v>
      </c>
      <c r="C236" s="1" t="s">
        <v>321</v>
      </c>
      <c r="D236" s="4">
        <v>210</v>
      </c>
    </row>
    <row r="237" spans="1:4" x14ac:dyDescent="0.35">
      <c r="A237" s="7" t="s">
        <v>92</v>
      </c>
      <c r="B237" s="1" t="s">
        <v>216</v>
      </c>
      <c r="C237" s="1" t="s">
        <v>310</v>
      </c>
      <c r="D237" s="4">
        <v>96</v>
      </c>
    </row>
    <row r="238" spans="1:4" x14ac:dyDescent="0.35">
      <c r="A238" s="7" t="s">
        <v>92</v>
      </c>
      <c r="B238" s="1" t="s">
        <v>211</v>
      </c>
      <c r="C238" s="1" t="s">
        <v>320</v>
      </c>
      <c r="D238" s="4">
        <v>98</v>
      </c>
    </row>
    <row r="239" spans="1:4" x14ac:dyDescent="0.35">
      <c r="A239" s="7" t="s">
        <v>92</v>
      </c>
      <c r="B239" s="1" t="s">
        <v>211</v>
      </c>
      <c r="C239" s="1" t="s">
        <v>319</v>
      </c>
      <c r="D239" s="4">
        <v>31</v>
      </c>
    </row>
    <row r="240" spans="1:4" x14ac:dyDescent="0.35">
      <c r="A240" s="7" t="s">
        <v>92</v>
      </c>
      <c r="B240" s="1" t="s">
        <v>211</v>
      </c>
      <c r="C240" s="1" t="s">
        <v>321</v>
      </c>
      <c r="D240" s="4">
        <v>171</v>
      </c>
    </row>
    <row r="241" spans="1:4" x14ac:dyDescent="0.35">
      <c r="A241" s="7" t="s">
        <v>92</v>
      </c>
      <c r="B241" s="1" t="s">
        <v>211</v>
      </c>
      <c r="C241" s="1" t="s">
        <v>310</v>
      </c>
      <c r="D241" s="4">
        <v>16</v>
      </c>
    </row>
    <row r="242" spans="1:4" x14ac:dyDescent="0.35">
      <c r="A242" s="7" t="s">
        <v>92</v>
      </c>
      <c r="B242" s="1" t="s">
        <v>212</v>
      </c>
      <c r="C242" s="1" t="s">
        <v>320</v>
      </c>
      <c r="D242" s="4">
        <v>11</v>
      </c>
    </row>
    <row r="243" spans="1:4" x14ac:dyDescent="0.35">
      <c r="A243" s="7" t="s">
        <v>92</v>
      </c>
      <c r="B243" s="1" t="s">
        <v>212</v>
      </c>
      <c r="C243" s="1" t="s">
        <v>319</v>
      </c>
      <c r="D243" s="4">
        <v>3</v>
      </c>
    </row>
    <row r="244" spans="1:4" x14ac:dyDescent="0.35">
      <c r="A244" s="7" t="s">
        <v>92</v>
      </c>
      <c r="B244" s="1" t="s">
        <v>212</v>
      </c>
      <c r="C244" s="1" t="s">
        <v>321</v>
      </c>
      <c r="D244" s="4">
        <v>39</v>
      </c>
    </row>
    <row r="245" spans="1:4" x14ac:dyDescent="0.35">
      <c r="A245" s="7" t="s">
        <v>92</v>
      </c>
      <c r="B245" s="1" t="s">
        <v>212</v>
      </c>
      <c r="C245" s="1" t="s">
        <v>310</v>
      </c>
      <c r="D245" s="4">
        <v>80</v>
      </c>
    </row>
    <row r="246" spans="1:4" x14ac:dyDescent="0.35">
      <c r="A246" s="7" t="s">
        <v>93</v>
      </c>
      <c r="B246" s="1" t="s">
        <v>216</v>
      </c>
      <c r="C246" s="1" t="s">
        <v>320</v>
      </c>
      <c r="D246" s="4">
        <v>102</v>
      </c>
    </row>
    <row r="247" spans="1:4" x14ac:dyDescent="0.35">
      <c r="A247" s="7" t="s">
        <v>93</v>
      </c>
      <c r="B247" s="1" t="s">
        <v>216</v>
      </c>
      <c r="C247" s="1" t="s">
        <v>319</v>
      </c>
      <c r="D247" s="4">
        <v>44</v>
      </c>
    </row>
    <row r="248" spans="1:4" x14ac:dyDescent="0.35">
      <c r="A248" s="7" t="s">
        <v>93</v>
      </c>
      <c r="B248" s="1" t="s">
        <v>216</v>
      </c>
      <c r="C248" s="1" t="s">
        <v>321</v>
      </c>
      <c r="D248" s="4">
        <v>209</v>
      </c>
    </row>
    <row r="249" spans="1:4" x14ac:dyDescent="0.35">
      <c r="A249" s="7" t="s">
        <v>93</v>
      </c>
      <c r="B249" s="1" t="s">
        <v>216</v>
      </c>
      <c r="C249" s="1" t="s">
        <v>310</v>
      </c>
      <c r="D249" s="4">
        <v>113</v>
      </c>
    </row>
    <row r="250" spans="1:4" x14ac:dyDescent="0.35">
      <c r="A250" s="7" t="s">
        <v>93</v>
      </c>
      <c r="B250" s="1" t="s">
        <v>211</v>
      </c>
      <c r="C250" s="1" t="s">
        <v>320</v>
      </c>
      <c r="D250" s="4">
        <v>90</v>
      </c>
    </row>
    <row r="251" spans="1:4" x14ac:dyDescent="0.35">
      <c r="A251" s="7" t="s">
        <v>93</v>
      </c>
      <c r="B251" s="1" t="s">
        <v>211</v>
      </c>
      <c r="C251" s="1" t="s">
        <v>319</v>
      </c>
      <c r="D251" s="4">
        <v>40</v>
      </c>
    </row>
    <row r="252" spans="1:4" x14ac:dyDescent="0.35">
      <c r="A252" s="7" t="s">
        <v>93</v>
      </c>
      <c r="B252" s="1" t="s">
        <v>211</v>
      </c>
      <c r="C252" s="1" t="s">
        <v>321</v>
      </c>
      <c r="D252" s="4">
        <v>180</v>
      </c>
    </row>
    <row r="253" spans="1:4" x14ac:dyDescent="0.35">
      <c r="A253" s="7" t="s">
        <v>93</v>
      </c>
      <c r="B253" s="1" t="s">
        <v>211</v>
      </c>
      <c r="C253" s="1" t="s">
        <v>310</v>
      </c>
      <c r="D253" s="4">
        <v>33</v>
      </c>
    </row>
    <row r="254" spans="1:4" x14ac:dyDescent="0.35">
      <c r="A254" s="7" t="s">
        <v>93</v>
      </c>
      <c r="B254" s="1" t="s">
        <v>212</v>
      </c>
      <c r="C254" s="1" t="s">
        <v>320</v>
      </c>
      <c r="D254" s="4">
        <v>12</v>
      </c>
    </row>
    <row r="255" spans="1:4" x14ac:dyDescent="0.35">
      <c r="A255" s="7" t="s">
        <v>93</v>
      </c>
      <c r="B255" s="1" t="s">
        <v>212</v>
      </c>
      <c r="C255" s="1" t="s">
        <v>319</v>
      </c>
      <c r="D255" s="4">
        <v>4</v>
      </c>
    </row>
    <row r="256" spans="1:4" x14ac:dyDescent="0.35">
      <c r="A256" s="7" t="s">
        <v>93</v>
      </c>
      <c r="B256" s="1" t="s">
        <v>212</v>
      </c>
      <c r="C256" s="1" t="s">
        <v>321</v>
      </c>
      <c r="D256" s="4">
        <v>29</v>
      </c>
    </row>
    <row r="257" spans="1:4" x14ac:dyDescent="0.35">
      <c r="A257" s="7" t="s">
        <v>93</v>
      </c>
      <c r="B257" s="1" t="s">
        <v>212</v>
      </c>
      <c r="C257" s="1" t="s">
        <v>310</v>
      </c>
      <c r="D257" s="4">
        <v>80</v>
      </c>
    </row>
    <row r="258" spans="1:4" x14ac:dyDescent="0.35">
      <c r="A258" s="7" t="s">
        <v>94</v>
      </c>
      <c r="B258" s="1" t="s">
        <v>216</v>
      </c>
      <c r="C258" s="1" t="s">
        <v>320</v>
      </c>
      <c r="D258" s="4">
        <v>91</v>
      </c>
    </row>
    <row r="259" spans="1:4" x14ac:dyDescent="0.35">
      <c r="A259" s="7" t="s">
        <v>94</v>
      </c>
      <c r="B259" s="1" t="s">
        <v>216</v>
      </c>
      <c r="C259" s="1" t="s">
        <v>319</v>
      </c>
      <c r="D259" s="4">
        <v>55</v>
      </c>
    </row>
    <row r="260" spans="1:4" x14ac:dyDescent="0.35">
      <c r="A260" s="7" t="s">
        <v>94</v>
      </c>
      <c r="B260" s="1" t="s">
        <v>216</v>
      </c>
      <c r="C260" s="1" t="s">
        <v>321</v>
      </c>
      <c r="D260" s="4">
        <v>239</v>
      </c>
    </row>
    <row r="261" spans="1:4" x14ac:dyDescent="0.35">
      <c r="A261" s="7" t="s">
        <v>94</v>
      </c>
      <c r="B261" s="1" t="s">
        <v>216</v>
      </c>
      <c r="C261" s="1" t="s">
        <v>310</v>
      </c>
      <c r="D261" s="4">
        <v>97</v>
      </c>
    </row>
    <row r="262" spans="1:4" x14ac:dyDescent="0.35">
      <c r="A262" s="7" t="s">
        <v>94</v>
      </c>
      <c r="B262" s="1" t="s">
        <v>211</v>
      </c>
      <c r="C262" s="1" t="s">
        <v>320</v>
      </c>
      <c r="D262" s="4">
        <v>88</v>
      </c>
    </row>
    <row r="263" spans="1:4" x14ac:dyDescent="0.35">
      <c r="A263" s="7" t="s">
        <v>94</v>
      </c>
      <c r="B263" s="1" t="s">
        <v>211</v>
      </c>
      <c r="C263" s="1" t="s">
        <v>319</v>
      </c>
      <c r="D263" s="4">
        <v>49</v>
      </c>
    </row>
    <row r="264" spans="1:4" x14ac:dyDescent="0.35">
      <c r="A264" s="7" t="s">
        <v>94</v>
      </c>
      <c r="B264" s="1" t="s">
        <v>211</v>
      </c>
      <c r="C264" s="1" t="s">
        <v>321</v>
      </c>
      <c r="D264" s="4">
        <v>208</v>
      </c>
    </row>
    <row r="265" spans="1:4" x14ac:dyDescent="0.35">
      <c r="A265" s="7" t="s">
        <v>94</v>
      </c>
      <c r="B265" s="1" t="s">
        <v>211</v>
      </c>
      <c r="C265" s="1" t="s">
        <v>310</v>
      </c>
      <c r="D265" s="4">
        <v>28</v>
      </c>
    </row>
    <row r="266" spans="1:4" x14ac:dyDescent="0.35">
      <c r="A266" s="7" t="s">
        <v>94</v>
      </c>
      <c r="B266" s="1" t="s">
        <v>212</v>
      </c>
      <c r="C266" s="1" t="s">
        <v>320</v>
      </c>
      <c r="D266" s="4">
        <v>3</v>
      </c>
    </row>
    <row r="267" spans="1:4" x14ac:dyDescent="0.35">
      <c r="A267" s="7" t="s">
        <v>94</v>
      </c>
      <c r="B267" s="1" t="s">
        <v>212</v>
      </c>
      <c r="C267" s="1" t="s">
        <v>319</v>
      </c>
      <c r="D267" s="4">
        <v>6</v>
      </c>
    </row>
    <row r="268" spans="1:4" x14ac:dyDescent="0.35">
      <c r="A268" s="7" t="s">
        <v>94</v>
      </c>
      <c r="B268" s="1" t="s">
        <v>212</v>
      </c>
      <c r="C268" s="1" t="s">
        <v>321</v>
      </c>
      <c r="D268" s="4">
        <v>31</v>
      </c>
    </row>
    <row r="269" spans="1:4" x14ac:dyDescent="0.35">
      <c r="A269" s="7" t="s">
        <v>94</v>
      </c>
      <c r="B269" s="1" t="s">
        <v>212</v>
      </c>
      <c r="C269" s="1" t="s">
        <v>310</v>
      </c>
      <c r="D269" s="4">
        <v>69</v>
      </c>
    </row>
    <row r="270" spans="1:4" x14ac:dyDescent="0.35">
      <c r="A270" s="7" t="s">
        <v>95</v>
      </c>
      <c r="B270" s="1" t="s">
        <v>216</v>
      </c>
      <c r="C270" s="1" t="s">
        <v>320</v>
      </c>
      <c r="D270" s="4">
        <v>138</v>
      </c>
    </row>
    <row r="271" spans="1:4" x14ac:dyDescent="0.35">
      <c r="A271" s="7" t="s">
        <v>95</v>
      </c>
      <c r="B271" s="1" t="s">
        <v>216</v>
      </c>
      <c r="C271" s="1" t="s">
        <v>319</v>
      </c>
      <c r="D271" s="4">
        <v>59</v>
      </c>
    </row>
    <row r="272" spans="1:4" x14ac:dyDescent="0.35">
      <c r="A272" s="7" t="s">
        <v>95</v>
      </c>
      <c r="B272" s="1" t="s">
        <v>216</v>
      </c>
      <c r="C272" s="1" t="s">
        <v>321</v>
      </c>
      <c r="D272" s="4">
        <v>253</v>
      </c>
    </row>
    <row r="273" spans="1:4" x14ac:dyDescent="0.35">
      <c r="A273" s="7" t="s">
        <v>95</v>
      </c>
      <c r="B273" s="1" t="s">
        <v>216</v>
      </c>
      <c r="C273" s="1" t="s">
        <v>310</v>
      </c>
      <c r="D273" s="4">
        <v>131</v>
      </c>
    </row>
    <row r="274" spans="1:4" x14ac:dyDescent="0.35">
      <c r="A274" s="7" t="s">
        <v>95</v>
      </c>
      <c r="B274" s="1" t="s">
        <v>211</v>
      </c>
      <c r="C274" s="1" t="s">
        <v>320</v>
      </c>
      <c r="D274" s="4">
        <v>134</v>
      </c>
    </row>
    <row r="275" spans="1:4" x14ac:dyDescent="0.35">
      <c r="A275" s="7" t="s">
        <v>95</v>
      </c>
      <c r="B275" s="1" t="s">
        <v>211</v>
      </c>
      <c r="C275" s="1" t="s">
        <v>319</v>
      </c>
      <c r="D275" s="4">
        <v>55</v>
      </c>
    </row>
    <row r="276" spans="1:4" x14ac:dyDescent="0.35">
      <c r="A276" s="7" t="s">
        <v>95</v>
      </c>
      <c r="B276" s="1" t="s">
        <v>211</v>
      </c>
      <c r="C276" s="1" t="s">
        <v>321</v>
      </c>
      <c r="D276" s="4">
        <v>226</v>
      </c>
    </row>
    <row r="277" spans="1:4" x14ac:dyDescent="0.35">
      <c r="A277" s="7" t="s">
        <v>95</v>
      </c>
      <c r="B277" s="1" t="s">
        <v>211</v>
      </c>
      <c r="C277" s="1" t="s">
        <v>310</v>
      </c>
      <c r="D277" s="4">
        <v>27</v>
      </c>
    </row>
    <row r="278" spans="1:4" x14ac:dyDescent="0.35">
      <c r="A278" s="7" t="s">
        <v>95</v>
      </c>
      <c r="B278" s="1" t="s">
        <v>212</v>
      </c>
      <c r="C278" s="1" t="s">
        <v>320</v>
      </c>
      <c r="D278" s="4">
        <v>4</v>
      </c>
    </row>
    <row r="279" spans="1:4" x14ac:dyDescent="0.35">
      <c r="A279" s="7" t="s">
        <v>95</v>
      </c>
      <c r="B279" s="1" t="s">
        <v>212</v>
      </c>
      <c r="C279" s="1" t="s">
        <v>319</v>
      </c>
      <c r="D279" s="4">
        <v>4</v>
      </c>
    </row>
    <row r="280" spans="1:4" x14ac:dyDescent="0.35">
      <c r="A280" s="7" t="s">
        <v>95</v>
      </c>
      <c r="B280" s="1" t="s">
        <v>212</v>
      </c>
      <c r="C280" s="1" t="s">
        <v>321</v>
      </c>
      <c r="D280" s="4">
        <v>27</v>
      </c>
    </row>
    <row r="281" spans="1:4" x14ac:dyDescent="0.35">
      <c r="A281" s="7" t="s">
        <v>95</v>
      </c>
      <c r="B281" s="1" t="s">
        <v>212</v>
      </c>
      <c r="C281" s="1" t="s">
        <v>310</v>
      </c>
      <c r="D281" s="4">
        <v>104</v>
      </c>
    </row>
    <row r="282" spans="1:4" x14ac:dyDescent="0.35">
      <c r="A282" s="7" t="s">
        <v>96</v>
      </c>
      <c r="B282" s="1" t="s">
        <v>216</v>
      </c>
      <c r="C282" s="1" t="s">
        <v>320</v>
      </c>
      <c r="D282" s="4">
        <v>162</v>
      </c>
    </row>
    <row r="283" spans="1:4" x14ac:dyDescent="0.35">
      <c r="A283" s="7" t="s">
        <v>96</v>
      </c>
      <c r="B283" s="1" t="s">
        <v>216</v>
      </c>
      <c r="C283" s="1" t="s">
        <v>319</v>
      </c>
      <c r="D283" s="4">
        <v>78</v>
      </c>
    </row>
    <row r="284" spans="1:4" x14ac:dyDescent="0.35">
      <c r="A284" s="7" t="s">
        <v>96</v>
      </c>
      <c r="B284" s="1" t="s">
        <v>216</v>
      </c>
      <c r="C284" s="1" t="s">
        <v>321</v>
      </c>
      <c r="D284" s="4">
        <v>301</v>
      </c>
    </row>
    <row r="285" spans="1:4" x14ac:dyDescent="0.35">
      <c r="A285" s="7" t="s">
        <v>96</v>
      </c>
      <c r="B285" s="1" t="s">
        <v>216</v>
      </c>
      <c r="C285" s="1" t="s">
        <v>310</v>
      </c>
      <c r="D285" s="4">
        <v>95</v>
      </c>
    </row>
    <row r="286" spans="1:4" x14ac:dyDescent="0.35">
      <c r="A286" s="7" t="s">
        <v>96</v>
      </c>
      <c r="B286" s="1" t="s">
        <v>211</v>
      </c>
      <c r="C286" s="1" t="s">
        <v>320</v>
      </c>
      <c r="D286" s="4">
        <v>154</v>
      </c>
    </row>
    <row r="287" spans="1:4" x14ac:dyDescent="0.35">
      <c r="A287" s="7" t="s">
        <v>96</v>
      </c>
      <c r="B287" s="1" t="s">
        <v>211</v>
      </c>
      <c r="C287" s="1" t="s">
        <v>319</v>
      </c>
      <c r="D287" s="4">
        <v>70</v>
      </c>
    </row>
    <row r="288" spans="1:4" x14ac:dyDescent="0.35">
      <c r="A288" s="7" t="s">
        <v>96</v>
      </c>
      <c r="B288" s="1" t="s">
        <v>211</v>
      </c>
      <c r="C288" s="1" t="s">
        <v>321</v>
      </c>
      <c r="D288" s="4">
        <v>268</v>
      </c>
    </row>
    <row r="289" spans="1:4" x14ac:dyDescent="0.35">
      <c r="A289" s="7" t="s">
        <v>96</v>
      </c>
      <c r="B289" s="1" t="s">
        <v>211</v>
      </c>
      <c r="C289" s="1" t="s">
        <v>310</v>
      </c>
      <c r="D289" s="4">
        <v>24</v>
      </c>
    </row>
    <row r="290" spans="1:4" x14ac:dyDescent="0.35">
      <c r="A290" s="7" t="s">
        <v>96</v>
      </c>
      <c r="B290" s="1" t="s">
        <v>212</v>
      </c>
      <c r="C290" s="1" t="s">
        <v>320</v>
      </c>
      <c r="D290" s="4">
        <v>8</v>
      </c>
    </row>
    <row r="291" spans="1:4" x14ac:dyDescent="0.35">
      <c r="A291" s="7" t="s">
        <v>96</v>
      </c>
      <c r="B291" s="1" t="s">
        <v>212</v>
      </c>
      <c r="C291" s="1" t="s">
        <v>319</v>
      </c>
      <c r="D291" s="4">
        <v>8</v>
      </c>
    </row>
    <row r="292" spans="1:4" x14ac:dyDescent="0.35">
      <c r="A292" s="7" t="s">
        <v>96</v>
      </c>
      <c r="B292" s="1" t="s">
        <v>212</v>
      </c>
      <c r="C292" s="1" t="s">
        <v>321</v>
      </c>
      <c r="D292" s="4">
        <v>33</v>
      </c>
    </row>
    <row r="293" spans="1:4" x14ac:dyDescent="0.35">
      <c r="A293" s="7" t="s">
        <v>96</v>
      </c>
      <c r="B293" s="1" t="s">
        <v>212</v>
      </c>
      <c r="C293" s="1" t="s">
        <v>310</v>
      </c>
      <c r="D293" s="4">
        <v>71</v>
      </c>
    </row>
    <row r="294" spans="1:4" x14ac:dyDescent="0.35">
      <c r="A294" s="7"/>
    </row>
    <row r="295" spans="1:4" x14ac:dyDescent="0.35">
      <c r="A295" s="7"/>
    </row>
    <row r="296" spans="1:4" x14ac:dyDescent="0.35">
      <c r="A296" s="7"/>
    </row>
    <row r="297" spans="1:4" x14ac:dyDescent="0.35">
      <c r="A297" s="7"/>
    </row>
    <row r="298" spans="1:4" x14ac:dyDescent="0.35">
      <c r="A298" s="7"/>
    </row>
    <row r="299" spans="1:4" x14ac:dyDescent="0.35">
      <c r="A299" s="7"/>
    </row>
    <row r="300" spans="1:4" x14ac:dyDescent="0.35">
      <c r="A300" s="7"/>
    </row>
    <row r="301" spans="1:4" x14ac:dyDescent="0.35">
      <c r="A301" s="7"/>
    </row>
    <row r="302" spans="1:4" x14ac:dyDescent="0.35">
      <c r="A302" s="7"/>
    </row>
    <row r="303" spans="1:4" x14ac:dyDescent="0.35">
      <c r="A303" s="7"/>
    </row>
    <row r="304" spans="1:4"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row r="1001" spans="1:1" x14ac:dyDescent="0.35">
      <c r="A1001" s="7"/>
    </row>
    <row r="1002" spans="1:1" x14ac:dyDescent="0.35">
      <c r="A1002" s="7"/>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000"/>
  <sheetViews>
    <sheetView workbookViewId="0"/>
  </sheetViews>
  <sheetFormatPr defaultColWidth="11.07421875" defaultRowHeight="15.5" x14ac:dyDescent="0.35"/>
  <cols>
    <col min="1" max="1" width="8.921875" customWidth="1"/>
    <col min="2" max="2" width="24.84375" customWidth="1"/>
    <col min="3" max="3" width="16.69140625" customWidth="1"/>
    <col min="4" max="4" width="24.84375" customWidth="1"/>
    <col min="5" max="6" width="16.69140625" customWidth="1"/>
  </cols>
  <sheetData>
    <row r="1" spans="1:50" ht="20" x14ac:dyDescent="0.4">
      <c r="A1" s="25" t="s">
        <v>24</v>
      </c>
    </row>
    <row r="2" spans="1:50" x14ac:dyDescent="0.35">
      <c r="A2" s="7" t="s">
        <v>8</v>
      </c>
    </row>
    <row r="3" spans="1:50" x14ac:dyDescent="0.35">
      <c r="A3" s="7" t="s">
        <v>97</v>
      </c>
    </row>
    <row r="4" spans="1:50" ht="46.5" x14ac:dyDescent="0.35">
      <c r="A4" s="8" t="s">
        <v>71</v>
      </c>
      <c r="B4" s="5" t="s">
        <v>322</v>
      </c>
      <c r="C4" s="5" t="s">
        <v>323</v>
      </c>
      <c r="D4" s="5" t="s">
        <v>324</v>
      </c>
      <c r="E4" s="5" t="s">
        <v>101</v>
      </c>
      <c r="F4" s="5" t="s">
        <v>102</v>
      </c>
    </row>
    <row r="5" spans="1:50" x14ac:dyDescent="0.35">
      <c r="A5" s="7" t="s">
        <v>86</v>
      </c>
      <c r="B5" s="4">
        <v>351</v>
      </c>
      <c r="C5" s="4">
        <v>642</v>
      </c>
      <c r="D5" s="10">
        <v>54.7</v>
      </c>
      <c r="E5" s="10">
        <v>50.8</v>
      </c>
      <c r="F5" s="10">
        <v>58.5</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87</v>
      </c>
      <c r="B6" s="4">
        <v>304</v>
      </c>
      <c r="C6" s="4">
        <v>568</v>
      </c>
      <c r="D6" s="10">
        <v>53.5</v>
      </c>
      <c r="E6" s="10">
        <v>49.4</v>
      </c>
      <c r="F6" s="10">
        <v>57.6</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88</v>
      </c>
      <c r="B7" s="4">
        <v>339</v>
      </c>
      <c r="C7" s="4">
        <v>590</v>
      </c>
      <c r="D7" s="10">
        <v>57.5</v>
      </c>
      <c r="E7" s="10">
        <v>53.4</v>
      </c>
      <c r="F7" s="10">
        <v>61.4</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89</v>
      </c>
      <c r="B8" s="4">
        <v>249</v>
      </c>
      <c r="C8" s="4">
        <v>529</v>
      </c>
      <c r="D8" s="10">
        <v>47.1</v>
      </c>
      <c r="E8" s="10">
        <v>42.9</v>
      </c>
      <c r="F8" s="10">
        <v>51.3</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90</v>
      </c>
      <c r="B9" s="4">
        <v>248</v>
      </c>
      <c r="C9" s="4">
        <v>466</v>
      </c>
      <c r="D9" s="10">
        <v>53.2</v>
      </c>
      <c r="E9" s="10">
        <v>48.7</v>
      </c>
      <c r="F9" s="10">
        <v>57.7</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91</v>
      </c>
      <c r="B10" s="4">
        <v>287</v>
      </c>
      <c r="C10" s="4">
        <v>521</v>
      </c>
      <c r="D10" s="10">
        <v>55.1</v>
      </c>
      <c r="E10" s="10">
        <v>50.8</v>
      </c>
      <c r="F10" s="10">
        <v>59.3</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92</v>
      </c>
      <c r="B11" s="4">
        <v>210</v>
      </c>
      <c r="C11" s="4">
        <v>455</v>
      </c>
      <c r="D11" s="10">
        <v>46.2</v>
      </c>
      <c r="E11" s="10">
        <v>41.6</v>
      </c>
      <c r="F11" s="10">
        <v>50.7</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t="s">
        <v>93</v>
      </c>
      <c r="B12" s="4">
        <v>232</v>
      </c>
      <c r="C12" s="4">
        <v>484</v>
      </c>
      <c r="D12" s="10">
        <v>47.9</v>
      </c>
      <c r="E12" s="10">
        <v>43.5</v>
      </c>
      <c r="F12" s="10">
        <v>52.4</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t="s">
        <v>94</v>
      </c>
      <c r="B13" s="4">
        <v>240</v>
      </c>
      <c r="C13" s="4">
        <v>494</v>
      </c>
      <c r="D13" s="10">
        <v>48.6</v>
      </c>
      <c r="E13" s="10">
        <v>44.2</v>
      </c>
      <c r="F13" s="10">
        <v>53</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t="s">
        <v>95</v>
      </c>
      <c r="B14" s="4">
        <v>306</v>
      </c>
      <c r="C14" s="4">
        <v>586</v>
      </c>
      <c r="D14" s="10">
        <v>52.2</v>
      </c>
      <c r="E14" s="10">
        <v>48.2</v>
      </c>
      <c r="F14" s="10">
        <v>56.2</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t="s">
        <v>96</v>
      </c>
      <c r="B15" s="4">
        <v>337</v>
      </c>
      <c r="C15" s="4">
        <v>658</v>
      </c>
      <c r="D15" s="10">
        <v>51.2</v>
      </c>
      <c r="E15" s="10">
        <v>47.4</v>
      </c>
      <c r="F15" s="10">
        <v>55</v>
      </c>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000"/>
  <sheetViews>
    <sheetView workbookViewId="0"/>
  </sheetViews>
  <sheetFormatPr defaultColWidth="11.07421875" defaultRowHeight="15.5" x14ac:dyDescent="0.35"/>
  <cols>
    <col min="1" max="1" width="8.921875" customWidth="1"/>
    <col min="2" max="2" width="26.765625" customWidth="1"/>
    <col min="3" max="3" width="16.69140625" customWidth="1"/>
    <col min="4" max="4" width="32.69140625" customWidth="1"/>
    <col min="5" max="6" width="16.69140625" customWidth="1"/>
  </cols>
  <sheetData>
    <row r="1" spans="1:50" ht="20" x14ac:dyDescent="0.4">
      <c r="A1" s="25" t="s">
        <v>25</v>
      </c>
    </row>
    <row r="2" spans="1:50" x14ac:dyDescent="0.35">
      <c r="A2" s="7" t="s">
        <v>8</v>
      </c>
    </row>
    <row r="3" spans="1:50" x14ac:dyDescent="0.35">
      <c r="A3" s="7" t="s">
        <v>97</v>
      </c>
    </row>
    <row r="4" spans="1:50" ht="41.5" customHeight="1" x14ac:dyDescent="0.35">
      <c r="A4" s="8" t="s">
        <v>71</v>
      </c>
      <c r="B4" s="5" t="s">
        <v>325</v>
      </c>
      <c r="C4" s="5" t="s">
        <v>323</v>
      </c>
      <c r="D4" s="5" t="s">
        <v>326</v>
      </c>
      <c r="E4" s="5" t="s">
        <v>101</v>
      </c>
      <c r="F4" s="5" t="s">
        <v>102</v>
      </c>
    </row>
    <row r="5" spans="1:50" x14ac:dyDescent="0.35">
      <c r="A5" s="7" t="s">
        <v>91</v>
      </c>
      <c r="B5" s="4">
        <v>480</v>
      </c>
      <c r="C5" s="4">
        <v>486</v>
      </c>
      <c r="D5" s="10">
        <v>98.8</v>
      </c>
      <c r="E5" s="10">
        <v>97.3</v>
      </c>
      <c r="F5" s="10">
        <v>99.4</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92</v>
      </c>
      <c r="B6" s="4">
        <v>425</v>
      </c>
      <c r="C6" s="4">
        <v>426</v>
      </c>
      <c r="D6" s="10">
        <v>99.8</v>
      </c>
      <c r="E6" s="10">
        <v>98.7</v>
      </c>
      <c r="F6" s="10">
        <v>100</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93</v>
      </c>
      <c r="B7" s="4">
        <v>462</v>
      </c>
      <c r="C7" s="4">
        <v>466</v>
      </c>
      <c r="D7" s="10">
        <v>99.1</v>
      </c>
      <c r="E7" s="10">
        <v>97.8</v>
      </c>
      <c r="F7" s="10">
        <v>99.7</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94</v>
      </c>
      <c r="B8" s="4">
        <v>475</v>
      </c>
      <c r="C8" s="4">
        <v>483</v>
      </c>
      <c r="D8" s="10">
        <v>98.3</v>
      </c>
      <c r="E8" s="10">
        <v>96.8</v>
      </c>
      <c r="F8" s="10">
        <v>99.2</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95</v>
      </c>
      <c r="B9" s="4">
        <v>565</v>
      </c>
      <c r="C9" s="4">
        <v>573</v>
      </c>
      <c r="D9" s="10">
        <v>98.6</v>
      </c>
      <c r="E9" s="10">
        <v>97.3</v>
      </c>
      <c r="F9" s="10">
        <v>99.3</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96</v>
      </c>
      <c r="B10" s="4">
        <v>617</v>
      </c>
      <c r="C10" s="4">
        <v>626</v>
      </c>
      <c r="D10" s="10">
        <v>98.6</v>
      </c>
      <c r="E10" s="10">
        <v>97.3</v>
      </c>
      <c r="F10" s="10">
        <v>99.2</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00"/>
  <sheetViews>
    <sheetView workbookViewId="0"/>
  </sheetViews>
  <sheetFormatPr defaultColWidth="11.07421875" defaultRowHeight="15.5" x14ac:dyDescent="0.35"/>
  <cols>
    <col min="1" max="1" width="8.765625" customWidth="1"/>
    <col min="2" max="2" width="37.3828125" customWidth="1"/>
    <col min="3" max="3" width="29.921875" bestFit="1" customWidth="1"/>
    <col min="4" max="4" width="41.84375" customWidth="1"/>
    <col min="5" max="6" width="16.69140625" customWidth="1"/>
  </cols>
  <sheetData>
    <row r="1" spans="1:50" ht="20" x14ac:dyDescent="0.4">
      <c r="A1" s="25" t="s">
        <v>26</v>
      </c>
    </row>
    <row r="2" spans="1:50" x14ac:dyDescent="0.35">
      <c r="A2" s="7" t="s">
        <v>8</v>
      </c>
    </row>
    <row r="3" spans="1:50" x14ac:dyDescent="0.35">
      <c r="A3" s="7" t="s">
        <v>97</v>
      </c>
    </row>
    <row r="4" spans="1:50" x14ac:dyDescent="0.35">
      <c r="A4" s="7" t="s">
        <v>438</v>
      </c>
    </row>
    <row r="5" spans="1:50" ht="46.5" x14ac:dyDescent="0.35">
      <c r="A5" s="8" t="s">
        <v>71</v>
      </c>
      <c r="B5" s="5" t="s">
        <v>327</v>
      </c>
      <c r="C5" s="5" t="s">
        <v>328</v>
      </c>
      <c r="D5" s="5" t="s">
        <v>329</v>
      </c>
      <c r="E5" s="5" t="s">
        <v>101</v>
      </c>
      <c r="F5" s="5" t="s">
        <v>102</v>
      </c>
    </row>
    <row r="6" spans="1:50" x14ac:dyDescent="0.35">
      <c r="A6" s="7" t="s">
        <v>91</v>
      </c>
      <c r="B6" s="4">
        <v>55</v>
      </c>
      <c r="C6" s="4">
        <v>494</v>
      </c>
      <c r="D6" s="10">
        <v>11.1</v>
      </c>
      <c r="E6" s="10">
        <v>8.6999999999999993</v>
      </c>
      <c r="F6" s="10">
        <v>14.2</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4">
        <v>46</v>
      </c>
      <c r="C7" s="4">
        <v>430</v>
      </c>
      <c r="D7" s="10">
        <v>10.7</v>
      </c>
      <c r="E7" s="10">
        <v>8.1</v>
      </c>
      <c r="F7" s="10">
        <v>14</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4">
        <v>59</v>
      </c>
      <c r="C8" s="4">
        <v>465</v>
      </c>
      <c r="D8" s="10">
        <v>12.7</v>
      </c>
      <c r="E8" s="10">
        <v>10</v>
      </c>
      <c r="F8" s="10">
        <v>16</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4">
        <v>73</v>
      </c>
      <c r="C9" s="4">
        <v>461</v>
      </c>
      <c r="D9" s="10">
        <v>15.8</v>
      </c>
      <c r="E9" s="10">
        <v>12.8</v>
      </c>
      <c r="F9" s="10">
        <v>19.399999999999999</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4">
        <v>95</v>
      </c>
      <c r="C10" s="4">
        <v>564</v>
      </c>
      <c r="D10" s="10">
        <v>16.8</v>
      </c>
      <c r="E10" s="10">
        <v>14</v>
      </c>
      <c r="F10" s="10">
        <v>20.2</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96</v>
      </c>
      <c r="B11" s="4">
        <v>111</v>
      </c>
      <c r="C11" s="4">
        <v>625</v>
      </c>
      <c r="D11" s="10">
        <v>17.8</v>
      </c>
      <c r="E11" s="10">
        <v>15</v>
      </c>
      <c r="F11" s="10">
        <v>21</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00"/>
  <sheetViews>
    <sheetView workbookViewId="0"/>
  </sheetViews>
  <sheetFormatPr defaultColWidth="11.07421875" defaultRowHeight="15.5" x14ac:dyDescent="0.35"/>
  <cols>
    <col min="1" max="3" width="16.69140625" customWidth="1"/>
    <col min="4" max="4" width="22.3828125" customWidth="1"/>
    <col min="5" max="6" width="16.69140625" customWidth="1"/>
  </cols>
  <sheetData>
    <row r="1" spans="1:50" ht="20" x14ac:dyDescent="0.4">
      <c r="A1" s="25" t="s">
        <v>27</v>
      </c>
    </row>
    <row r="2" spans="1:50" x14ac:dyDescent="0.35">
      <c r="A2" s="7" t="s">
        <v>8</v>
      </c>
    </row>
    <row r="3" spans="1:50" x14ac:dyDescent="0.35">
      <c r="A3" s="7" t="s">
        <v>97</v>
      </c>
    </row>
    <row r="4" spans="1:50" ht="31" x14ac:dyDescent="0.35">
      <c r="A4" s="3" t="s">
        <v>330</v>
      </c>
      <c r="B4" s="5" t="s">
        <v>72</v>
      </c>
      <c r="C4" s="5" t="s">
        <v>99</v>
      </c>
      <c r="D4" s="5" t="s">
        <v>331</v>
      </c>
      <c r="E4" s="5" t="s">
        <v>101</v>
      </c>
      <c r="F4" s="5" t="s">
        <v>102</v>
      </c>
    </row>
    <row r="5" spans="1:50" x14ac:dyDescent="0.35">
      <c r="A5" s="7" t="s">
        <v>332</v>
      </c>
      <c r="B5" s="4">
        <v>302</v>
      </c>
      <c r="C5" s="9">
        <v>1576943</v>
      </c>
      <c r="D5" s="10">
        <v>19.2</v>
      </c>
      <c r="E5" s="10">
        <v>17.100000000000001</v>
      </c>
      <c r="F5" s="10">
        <v>21.4</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333</v>
      </c>
      <c r="B6" s="4">
        <v>119</v>
      </c>
      <c r="C6" s="9">
        <v>922419</v>
      </c>
      <c r="D6" s="10">
        <v>12.9</v>
      </c>
      <c r="E6" s="10">
        <v>10.7</v>
      </c>
      <c r="F6" s="10">
        <v>15.4</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334</v>
      </c>
      <c r="B7" s="4">
        <v>63</v>
      </c>
      <c r="C7" s="9">
        <v>732562</v>
      </c>
      <c r="D7" s="10">
        <v>8.6</v>
      </c>
      <c r="E7" s="10">
        <v>6.6</v>
      </c>
      <c r="F7" s="10">
        <v>11</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335</v>
      </c>
      <c r="B8" s="4">
        <v>46</v>
      </c>
      <c r="C8" s="9">
        <v>609799</v>
      </c>
      <c r="D8" s="10">
        <v>7.5</v>
      </c>
      <c r="E8" s="10">
        <v>5.5</v>
      </c>
      <c r="F8" s="10">
        <v>10.1</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336</v>
      </c>
      <c r="B9" s="4">
        <v>43</v>
      </c>
      <c r="C9" s="9">
        <v>560700</v>
      </c>
      <c r="D9" s="10">
        <v>7.7</v>
      </c>
      <c r="E9" s="10">
        <v>5.5</v>
      </c>
      <c r="F9" s="10">
        <v>10.3</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337</v>
      </c>
      <c r="B10" s="4">
        <v>17</v>
      </c>
      <c r="C10" s="9">
        <v>556528</v>
      </c>
      <c r="D10" s="10">
        <v>3.1</v>
      </c>
      <c r="E10" s="10">
        <v>1.8</v>
      </c>
      <c r="F10" s="10">
        <v>4.9000000000000004</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338</v>
      </c>
      <c r="B11" s="4">
        <v>16</v>
      </c>
      <c r="C11" s="9">
        <v>562218</v>
      </c>
      <c r="D11" s="10">
        <v>2.8</v>
      </c>
      <c r="E11" s="10">
        <v>1.6</v>
      </c>
      <c r="F11" s="10">
        <v>4.5999999999999996</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t="s">
        <v>339</v>
      </c>
      <c r="B12" s="4">
        <v>24</v>
      </c>
      <c r="C12" s="9">
        <v>634120</v>
      </c>
      <c r="D12" s="10">
        <v>3.8</v>
      </c>
      <c r="E12" s="10">
        <v>2.4</v>
      </c>
      <c r="F12" s="10">
        <v>5.6</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t="s">
        <v>340</v>
      </c>
      <c r="B13" s="4">
        <v>11</v>
      </c>
      <c r="C13" s="9">
        <v>713035</v>
      </c>
      <c r="D13" s="10">
        <v>1.5</v>
      </c>
      <c r="E13" s="10">
        <v>0.8</v>
      </c>
      <c r="F13" s="10">
        <v>2.8</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t="s">
        <v>341</v>
      </c>
      <c r="B14" s="4">
        <v>17</v>
      </c>
      <c r="C14" s="9">
        <v>647394</v>
      </c>
      <c r="D14" s="10">
        <v>2.6</v>
      </c>
      <c r="E14" s="10">
        <v>1.5</v>
      </c>
      <c r="F14" s="10">
        <v>4.2</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C15" s="9"/>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C16" s="9"/>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C18" s="9"/>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C19" s="9"/>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C20" s="9"/>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C21" s="9"/>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C22" s="9"/>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C23" s="9"/>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C24" s="9"/>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C25" s="9"/>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C26" s="9"/>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C27" s="9"/>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C28" s="9"/>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C29" s="9"/>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C30" s="9"/>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C31" s="9"/>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C32" s="9"/>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C33" s="9"/>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C34" s="9"/>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C35" s="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C36" s="9"/>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C37" s="9"/>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C38" s="9"/>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C39" s="9"/>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C40" s="9"/>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C41" s="9"/>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C42" s="9"/>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C43" s="9"/>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C44" s="9"/>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C45" s="9"/>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C46" s="9"/>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C47" s="9"/>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C48" s="9"/>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C49" s="9"/>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C50" s="9"/>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C51" s="9"/>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C52" s="9"/>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C53" s="9"/>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C54" s="9"/>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C55" s="9"/>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C56" s="9"/>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C57" s="9"/>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C58" s="9"/>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C59" s="9"/>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C60" s="9"/>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C61" s="9"/>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C62" s="9"/>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C63" s="9"/>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C64" s="9"/>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C65" s="9"/>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C66" s="9"/>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C67" s="9"/>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C68" s="9"/>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C69" s="9"/>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C70" s="9"/>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C71" s="9"/>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C72" s="9"/>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C73" s="9"/>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C74" s="9"/>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C75" s="9"/>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C76" s="9"/>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C77" s="9"/>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C78" s="9"/>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C79" s="9"/>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C80" s="9"/>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C81" s="9"/>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C82" s="9"/>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C83" s="9"/>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C84" s="9"/>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C85" s="9"/>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C86" s="9"/>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C87" s="9"/>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C88" s="9"/>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C89" s="9"/>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C90" s="9"/>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C91" s="9"/>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C92" s="9"/>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C93" s="9"/>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C94" s="9"/>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C95" s="9"/>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C96" s="9"/>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C97" s="9"/>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C98" s="9"/>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C99" s="9"/>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C100" s="9"/>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1000"/>
  <sheetViews>
    <sheetView workbookViewId="0"/>
  </sheetViews>
  <sheetFormatPr defaultColWidth="11.07421875" defaultRowHeight="15.5" x14ac:dyDescent="0.35"/>
  <cols>
    <col min="1" max="1" width="9" customWidth="1"/>
    <col min="2" max="2" width="32.69140625" customWidth="1"/>
    <col min="3" max="3" width="26.07421875" customWidth="1"/>
    <col min="4" max="4" width="32.69140625" customWidth="1"/>
    <col min="5" max="6" width="16.69140625" customWidth="1"/>
  </cols>
  <sheetData>
    <row r="1" spans="1:50" ht="20" x14ac:dyDescent="0.4">
      <c r="A1" s="25" t="s">
        <v>28</v>
      </c>
    </row>
    <row r="2" spans="1:50" x14ac:dyDescent="0.35">
      <c r="A2" s="7" t="s">
        <v>8</v>
      </c>
    </row>
    <row r="3" spans="1:50" x14ac:dyDescent="0.35">
      <c r="A3" s="7" t="s">
        <v>97</v>
      </c>
    </row>
    <row r="4" spans="1:50" ht="46.5" x14ac:dyDescent="0.35">
      <c r="A4" s="8" t="s">
        <v>71</v>
      </c>
      <c r="B4" s="5" t="s">
        <v>342</v>
      </c>
      <c r="C4" s="5" t="s">
        <v>343</v>
      </c>
      <c r="D4" s="5" t="s">
        <v>344</v>
      </c>
      <c r="E4" s="5" t="s">
        <v>101</v>
      </c>
      <c r="F4" s="5" t="s">
        <v>102</v>
      </c>
    </row>
    <row r="5" spans="1:50" x14ac:dyDescent="0.35">
      <c r="A5" s="7" t="s">
        <v>90</v>
      </c>
      <c r="B5" s="4">
        <v>196</v>
      </c>
      <c r="C5" s="4">
        <v>248</v>
      </c>
      <c r="D5" s="10">
        <v>79</v>
      </c>
      <c r="E5" s="10">
        <v>73.5</v>
      </c>
      <c r="F5" s="10">
        <v>83.6</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91</v>
      </c>
      <c r="B6" s="4">
        <v>222</v>
      </c>
      <c r="C6" s="4">
        <v>287</v>
      </c>
      <c r="D6" s="10">
        <v>77.400000000000006</v>
      </c>
      <c r="E6" s="10">
        <v>72.2</v>
      </c>
      <c r="F6" s="10">
        <v>81.8</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4">
        <v>169</v>
      </c>
      <c r="C7" s="4">
        <v>210</v>
      </c>
      <c r="D7" s="10">
        <v>80.5</v>
      </c>
      <c r="E7" s="10">
        <v>74.599999999999994</v>
      </c>
      <c r="F7" s="10">
        <v>85.3</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4">
        <v>179</v>
      </c>
      <c r="C8" s="4">
        <v>232</v>
      </c>
      <c r="D8" s="10">
        <v>77.2</v>
      </c>
      <c r="E8" s="10">
        <v>71.3</v>
      </c>
      <c r="F8" s="10">
        <v>82.1</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4">
        <v>181</v>
      </c>
      <c r="C9" s="4">
        <v>240</v>
      </c>
      <c r="D9" s="10">
        <v>75.400000000000006</v>
      </c>
      <c r="E9" s="10">
        <v>69.599999999999994</v>
      </c>
      <c r="F9" s="10">
        <v>80.400000000000006</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4">
        <v>235</v>
      </c>
      <c r="C10" s="4">
        <v>306</v>
      </c>
      <c r="D10" s="10">
        <v>76.8</v>
      </c>
      <c r="E10" s="10">
        <v>71.8</v>
      </c>
      <c r="F10" s="10">
        <v>81.2</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96</v>
      </c>
      <c r="B11" s="4">
        <v>262</v>
      </c>
      <c r="C11" s="4">
        <v>337</v>
      </c>
      <c r="D11" s="10">
        <v>77.7</v>
      </c>
      <c r="E11" s="10">
        <v>73</v>
      </c>
      <c r="F11" s="10">
        <v>81.900000000000006</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1000"/>
  <sheetViews>
    <sheetView workbookViewId="0"/>
  </sheetViews>
  <sheetFormatPr defaultColWidth="11.07421875" defaultRowHeight="15.5" x14ac:dyDescent="0.35"/>
  <cols>
    <col min="1" max="1" width="9.23046875" customWidth="1"/>
    <col min="2" max="2" width="36.4609375" customWidth="1"/>
    <col min="3" max="3" width="27.23046875" customWidth="1"/>
    <col min="4" max="4" width="40.61328125" customWidth="1"/>
    <col min="5" max="6" width="16.69140625" customWidth="1"/>
  </cols>
  <sheetData>
    <row r="1" spans="1:50" ht="20" x14ac:dyDescent="0.4">
      <c r="A1" s="25" t="s">
        <v>29</v>
      </c>
    </row>
    <row r="2" spans="1:50" x14ac:dyDescent="0.35">
      <c r="A2" s="7" t="s">
        <v>8</v>
      </c>
    </row>
    <row r="3" spans="1:50" x14ac:dyDescent="0.35">
      <c r="A3" s="7" t="s">
        <v>97</v>
      </c>
    </row>
    <row r="4" spans="1:50" ht="46.5" x14ac:dyDescent="0.35">
      <c r="A4" s="8" t="s">
        <v>71</v>
      </c>
      <c r="B4" s="5" t="s">
        <v>345</v>
      </c>
      <c r="C4" s="5" t="s">
        <v>346</v>
      </c>
      <c r="D4" s="5" t="s">
        <v>347</v>
      </c>
      <c r="E4" s="5" t="s">
        <v>101</v>
      </c>
      <c r="F4" s="5" t="s">
        <v>102</v>
      </c>
    </row>
    <row r="5" spans="1:50" x14ac:dyDescent="0.35">
      <c r="A5" s="7" t="s">
        <v>90</v>
      </c>
      <c r="B5" s="4">
        <v>310</v>
      </c>
      <c r="C5" s="4">
        <v>311</v>
      </c>
      <c r="D5" s="10">
        <v>99.7</v>
      </c>
      <c r="E5" s="10">
        <v>98.2</v>
      </c>
      <c r="F5" s="10">
        <v>99.9</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91</v>
      </c>
      <c r="B6" s="4">
        <v>342</v>
      </c>
      <c r="C6" s="4">
        <v>342</v>
      </c>
      <c r="D6" s="10">
        <v>100</v>
      </c>
      <c r="E6" s="10">
        <v>98.9</v>
      </c>
      <c r="F6" s="10">
        <v>100</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4">
        <v>287</v>
      </c>
      <c r="C7" s="4">
        <v>291</v>
      </c>
      <c r="D7" s="10">
        <v>98.6</v>
      </c>
      <c r="E7" s="10">
        <v>96.5</v>
      </c>
      <c r="F7" s="10">
        <v>99.5</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4">
        <v>284</v>
      </c>
      <c r="C8" s="4">
        <v>289</v>
      </c>
      <c r="D8" s="10">
        <v>98.3</v>
      </c>
      <c r="E8" s="10">
        <v>96</v>
      </c>
      <c r="F8" s="10">
        <v>99.3</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4">
        <v>313</v>
      </c>
      <c r="C9" s="4">
        <v>314</v>
      </c>
      <c r="D9" s="10">
        <v>99.7</v>
      </c>
      <c r="E9" s="10">
        <v>98.2</v>
      </c>
      <c r="F9" s="10">
        <v>99.9</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4">
        <v>344</v>
      </c>
      <c r="C10" s="4">
        <v>346</v>
      </c>
      <c r="D10" s="10">
        <v>99.4</v>
      </c>
      <c r="E10" s="10">
        <v>97.9</v>
      </c>
      <c r="F10" s="10">
        <v>99.8</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96</v>
      </c>
      <c r="B11" s="4">
        <v>415</v>
      </c>
      <c r="C11" s="4">
        <v>417</v>
      </c>
      <c r="D11" s="10">
        <v>99.5</v>
      </c>
      <c r="E11" s="10">
        <v>98.3</v>
      </c>
      <c r="F11" s="10">
        <v>99.9</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000"/>
  <sheetViews>
    <sheetView workbookViewId="0"/>
  </sheetViews>
  <sheetFormatPr defaultColWidth="11.07421875" defaultRowHeight="15.5" x14ac:dyDescent="0.35"/>
  <cols>
    <col min="1" max="1" width="8.84375" customWidth="1"/>
    <col min="2" max="2" width="32.69140625" customWidth="1"/>
    <col min="3" max="3" width="16.69140625" customWidth="1"/>
    <col min="4" max="4" width="32.69140625" customWidth="1"/>
    <col min="5" max="6" width="16.69140625" customWidth="1"/>
  </cols>
  <sheetData>
    <row r="1" spans="1:50" ht="20" x14ac:dyDescent="0.4">
      <c r="A1" s="25" t="s">
        <v>30</v>
      </c>
    </row>
    <row r="2" spans="1:50" x14ac:dyDescent="0.35">
      <c r="A2" s="7" t="s">
        <v>8</v>
      </c>
    </row>
    <row r="3" spans="1:50" x14ac:dyDescent="0.35">
      <c r="A3" s="7" t="s">
        <v>97</v>
      </c>
    </row>
    <row r="4" spans="1:50" ht="54.5" customHeight="1" x14ac:dyDescent="0.35">
      <c r="A4" s="8" t="s">
        <v>71</v>
      </c>
      <c r="B4" s="5" t="s">
        <v>348</v>
      </c>
      <c r="C4" s="5" t="s">
        <v>349</v>
      </c>
      <c r="D4" s="5" t="s">
        <v>350</v>
      </c>
      <c r="E4" s="5" t="s">
        <v>101</v>
      </c>
      <c r="F4" s="5" t="s">
        <v>102</v>
      </c>
    </row>
    <row r="5" spans="1:50" x14ac:dyDescent="0.35">
      <c r="A5" s="7" t="s">
        <v>90</v>
      </c>
      <c r="B5" s="4">
        <v>36</v>
      </c>
      <c r="C5" s="4">
        <v>311</v>
      </c>
      <c r="D5" s="10">
        <v>11.6</v>
      </c>
      <c r="E5" s="10">
        <v>8.5</v>
      </c>
      <c r="F5" s="10">
        <v>15.6</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91</v>
      </c>
      <c r="B6" s="4">
        <v>32</v>
      </c>
      <c r="C6" s="4">
        <v>342</v>
      </c>
      <c r="D6" s="10">
        <v>9.4</v>
      </c>
      <c r="E6" s="10">
        <v>6.7</v>
      </c>
      <c r="F6" s="10">
        <v>12.9</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4">
        <v>40</v>
      </c>
      <c r="C7" s="4">
        <v>291</v>
      </c>
      <c r="D7" s="10">
        <v>13.7</v>
      </c>
      <c r="E7" s="10">
        <v>10.3</v>
      </c>
      <c r="F7" s="10">
        <v>18.2</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4">
        <v>44</v>
      </c>
      <c r="C8" s="4">
        <v>289</v>
      </c>
      <c r="D8" s="10">
        <v>15.2</v>
      </c>
      <c r="E8" s="10">
        <v>11.5</v>
      </c>
      <c r="F8" s="10">
        <v>19.8</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4">
        <v>40</v>
      </c>
      <c r="C9" s="4">
        <v>314</v>
      </c>
      <c r="D9" s="10">
        <v>12.7</v>
      </c>
      <c r="E9" s="10">
        <v>9.5</v>
      </c>
      <c r="F9" s="10">
        <v>16.899999999999999</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4">
        <v>32</v>
      </c>
      <c r="C10" s="4">
        <v>346</v>
      </c>
      <c r="D10" s="10">
        <v>9.1999999999999993</v>
      </c>
      <c r="E10" s="10">
        <v>6.6</v>
      </c>
      <c r="F10" s="10">
        <v>12.8</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96</v>
      </c>
      <c r="B11" s="4">
        <v>27</v>
      </c>
      <c r="C11" s="4">
        <v>417</v>
      </c>
      <c r="D11" s="10">
        <v>6.5</v>
      </c>
      <c r="E11" s="10">
        <v>4.5</v>
      </c>
      <c r="F11" s="10">
        <v>9.3000000000000007</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000"/>
  <sheetViews>
    <sheetView workbookViewId="0"/>
  </sheetViews>
  <sheetFormatPr defaultColWidth="11.07421875" defaultRowHeight="15.5" x14ac:dyDescent="0.35"/>
  <cols>
    <col min="1" max="1" width="9.3828125" customWidth="1"/>
    <col min="2" max="2" width="28" customWidth="1"/>
  </cols>
  <sheetData>
    <row r="1" spans="1:2" ht="20" x14ac:dyDescent="0.4">
      <c r="A1" s="25" t="s">
        <v>31</v>
      </c>
    </row>
    <row r="2" spans="1:2" x14ac:dyDescent="0.35">
      <c r="A2" s="7" t="s">
        <v>8</v>
      </c>
    </row>
    <row r="3" spans="1:2" ht="42.5" customHeight="1" x14ac:dyDescent="0.35">
      <c r="A3" s="8" t="s">
        <v>71</v>
      </c>
      <c r="B3" s="5" t="s">
        <v>351</v>
      </c>
    </row>
    <row r="4" spans="1:2" x14ac:dyDescent="0.35">
      <c r="A4" s="7" t="s">
        <v>73</v>
      </c>
      <c r="B4" s="4">
        <v>51</v>
      </c>
    </row>
    <row r="5" spans="1:2" x14ac:dyDescent="0.35">
      <c r="A5" s="7" t="s">
        <v>74</v>
      </c>
      <c r="B5" s="4">
        <v>45</v>
      </c>
    </row>
    <row r="6" spans="1:2" x14ac:dyDescent="0.35">
      <c r="A6" s="7" t="s">
        <v>75</v>
      </c>
      <c r="B6" s="4">
        <v>32</v>
      </c>
    </row>
    <row r="7" spans="1:2" x14ac:dyDescent="0.35">
      <c r="A7" s="7" t="s">
        <v>76</v>
      </c>
      <c r="B7" s="4">
        <v>33</v>
      </c>
    </row>
    <row r="8" spans="1:2" x14ac:dyDescent="0.35">
      <c r="A8" s="7" t="s">
        <v>77</v>
      </c>
      <c r="B8" s="4">
        <v>52</v>
      </c>
    </row>
    <row r="9" spans="1:2" x14ac:dyDescent="0.35">
      <c r="A9" s="7" t="s">
        <v>78</v>
      </c>
      <c r="B9" s="4">
        <v>56</v>
      </c>
    </row>
    <row r="10" spans="1:2" x14ac:dyDescent="0.35">
      <c r="A10" s="7" t="s">
        <v>79</v>
      </c>
      <c r="B10" s="4">
        <v>64</v>
      </c>
    </row>
    <row r="11" spans="1:2" x14ac:dyDescent="0.35">
      <c r="A11" s="7" t="s">
        <v>80</v>
      </c>
      <c r="B11" s="4">
        <v>68</v>
      </c>
    </row>
    <row r="12" spans="1:2" x14ac:dyDescent="0.35">
      <c r="A12" s="7" t="s">
        <v>81</v>
      </c>
      <c r="B12" s="4">
        <v>68</v>
      </c>
    </row>
    <row r="13" spans="1:2" x14ac:dyDescent="0.35">
      <c r="A13" s="7" t="s">
        <v>82</v>
      </c>
      <c r="B13" s="4">
        <v>74</v>
      </c>
    </row>
    <row r="14" spans="1:2" x14ac:dyDescent="0.35">
      <c r="A14" s="7" t="s">
        <v>83</v>
      </c>
      <c r="B14" s="4">
        <v>72</v>
      </c>
    </row>
    <row r="15" spans="1:2" x14ac:dyDescent="0.35">
      <c r="A15" s="7" t="s">
        <v>84</v>
      </c>
      <c r="B15" s="4">
        <v>72</v>
      </c>
    </row>
    <row r="16" spans="1:2" x14ac:dyDescent="0.35">
      <c r="A16" s="7" t="s">
        <v>85</v>
      </c>
      <c r="B16" s="4">
        <v>49</v>
      </c>
    </row>
    <row r="17" spans="1:2" x14ac:dyDescent="0.35">
      <c r="A17" s="7" t="s">
        <v>86</v>
      </c>
      <c r="B17" s="4">
        <v>45</v>
      </c>
    </row>
    <row r="18" spans="1:2" x14ac:dyDescent="0.35">
      <c r="A18" s="7" t="s">
        <v>87</v>
      </c>
      <c r="B18" s="4">
        <v>36</v>
      </c>
    </row>
    <row r="19" spans="1:2" x14ac:dyDescent="0.35">
      <c r="A19" s="7" t="s">
        <v>88</v>
      </c>
      <c r="B19" s="4">
        <v>50</v>
      </c>
    </row>
    <row r="20" spans="1:2" x14ac:dyDescent="0.35">
      <c r="A20" s="7" t="s">
        <v>89</v>
      </c>
      <c r="B20" s="4">
        <v>37</v>
      </c>
    </row>
    <row r="21" spans="1:2" x14ac:dyDescent="0.35">
      <c r="A21" s="7" t="s">
        <v>90</v>
      </c>
      <c r="B21" s="4">
        <v>26</v>
      </c>
    </row>
    <row r="22" spans="1:2" x14ac:dyDescent="0.35">
      <c r="A22" s="7" t="s">
        <v>91</v>
      </c>
      <c r="B22" s="4">
        <v>46</v>
      </c>
    </row>
    <row r="23" spans="1:2" x14ac:dyDescent="0.35">
      <c r="A23" s="7" t="s">
        <v>92</v>
      </c>
      <c r="B23" s="4">
        <v>33</v>
      </c>
    </row>
    <row r="24" spans="1:2" x14ac:dyDescent="0.35">
      <c r="A24" s="7" t="s">
        <v>93</v>
      </c>
      <c r="B24" s="4">
        <v>32</v>
      </c>
    </row>
    <row r="25" spans="1:2" x14ac:dyDescent="0.35">
      <c r="A25" s="7" t="s">
        <v>94</v>
      </c>
      <c r="B25" s="4">
        <v>42</v>
      </c>
    </row>
    <row r="26" spans="1:2" x14ac:dyDescent="0.35">
      <c r="A26" s="7" t="s">
        <v>95</v>
      </c>
      <c r="B26" s="4">
        <v>42</v>
      </c>
    </row>
    <row r="27" spans="1:2" x14ac:dyDescent="0.35">
      <c r="A27" s="7" t="s">
        <v>96</v>
      </c>
      <c r="B27" s="4">
        <v>52</v>
      </c>
    </row>
    <row r="28" spans="1:2" x14ac:dyDescent="0.35">
      <c r="A28" s="7"/>
    </row>
    <row r="29" spans="1:2" x14ac:dyDescent="0.35">
      <c r="A29" s="7"/>
    </row>
    <row r="30" spans="1:2" x14ac:dyDescent="0.35">
      <c r="A30" s="7"/>
    </row>
    <row r="31" spans="1:2" x14ac:dyDescent="0.35">
      <c r="A31" s="7"/>
    </row>
    <row r="32" spans="1:2"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1000"/>
  <sheetViews>
    <sheetView workbookViewId="0"/>
  </sheetViews>
  <sheetFormatPr defaultColWidth="11.07421875" defaultRowHeight="15.5" x14ac:dyDescent="0.35"/>
  <cols>
    <col min="1" max="1" width="9.61328125" customWidth="1"/>
    <col min="2" max="2" width="27.23046875" bestFit="1" customWidth="1"/>
    <col min="3" max="3" width="27.07421875" customWidth="1"/>
    <col min="4" max="4" width="41.3828125" customWidth="1"/>
    <col min="5" max="6" width="16.69140625" customWidth="1"/>
  </cols>
  <sheetData>
    <row r="1" spans="1:50" ht="20" x14ac:dyDescent="0.4">
      <c r="A1" s="25" t="s">
        <v>32</v>
      </c>
    </row>
    <row r="2" spans="1:50" x14ac:dyDescent="0.35">
      <c r="A2" s="7" t="s">
        <v>8</v>
      </c>
    </row>
    <row r="3" spans="1:50" x14ac:dyDescent="0.35">
      <c r="A3" s="7" t="s">
        <v>97</v>
      </c>
    </row>
    <row r="4" spans="1:50" ht="31" x14ac:dyDescent="0.35">
      <c r="A4" s="8" t="s">
        <v>71</v>
      </c>
      <c r="B4" s="5" t="s">
        <v>351</v>
      </c>
      <c r="C4" s="5" t="s">
        <v>352</v>
      </c>
      <c r="D4" s="5" t="s">
        <v>353</v>
      </c>
      <c r="E4" s="5" t="s">
        <v>101</v>
      </c>
      <c r="F4" s="5" t="s">
        <v>102</v>
      </c>
    </row>
    <row r="5" spans="1:50" x14ac:dyDescent="0.35">
      <c r="A5" s="7" t="s">
        <v>73</v>
      </c>
      <c r="B5" s="4">
        <v>51</v>
      </c>
      <c r="C5" s="9">
        <v>1574294</v>
      </c>
      <c r="D5" s="10">
        <v>3.2</v>
      </c>
      <c r="E5" s="10">
        <v>2.4</v>
      </c>
      <c r="F5" s="10">
        <v>4.3</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74</v>
      </c>
      <c r="B6" s="4">
        <v>45</v>
      </c>
      <c r="C6" s="9">
        <v>1561999</v>
      </c>
      <c r="D6" s="10">
        <v>2.9</v>
      </c>
      <c r="E6" s="10">
        <v>2.1</v>
      </c>
      <c r="F6" s="10">
        <v>3.9</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75</v>
      </c>
      <c r="B7" s="4">
        <v>32</v>
      </c>
      <c r="C7" s="9">
        <v>1550337</v>
      </c>
      <c r="D7" s="10">
        <v>2.1</v>
      </c>
      <c r="E7" s="10">
        <v>1.4</v>
      </c>
      <c r="F7" s="10">
        <v>2.9</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76</v>
      </c>
      <c r="B8" s="4">
        <v>33</v>
      </c>
      <c r="C8" s="9">
        <v>1539647</v>
      </c>
      <c r="D8" s="10">
        <v>2.1</v>
      </c>
      <c r="E8" s="10">
        <v>1.5</v>
      </c>
      <c r="F8" s="10">
        <v>3</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77</v>
      </c>
      <c r="B9" s="4">
        <v>52</v>
      </c>
      <c r="C9" s="9">
        <v>1531262</v>
      </c>
      <c r="D9" s="10">
        <v>3.4</v>
      </c>
      <c r="E9" s="10">
        <v>2.5</v>
      </c>
      <c r="F9" s="10">
        <v>4.5</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78</v>
      </c>
      <c r="B10" s="4">
        <v>56</v>
      </c>
      <c r="C10" s="9">
        <v>1522082</v>
      </c>
      <c r="D10" s="10">
        <v>3.7</v>
      </c>
      <c r="E10" s="10">
        <v>2.8</v>
      </c>
      <c r="F10" s="10">
        <v>4.8</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79</v>
      </c>
      <c r="B11" s="4">
        <v>64</v>
      </c>
      <c r="C11" s="9">
        <v>1517333</v>
      </c>
      <c r="D11" s="10">
        <v>4.2</v>
      </c>
      <c r="E11" s="10">
        <v>3.2</v>
      </c>
      <c r="F11" s="10">
        <v>5.4</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t="s">
        <v>80</v>
      </c>
      <c r="B12" s="4">
        <v>68</v>
      </c>
      <c r="C12" s="9">
        <v>1513664</v>
      </c>
      <c r="D12" s="10">
        <v>4.5</v>
      </c>
      <c r="E12" s="10">
        <v>3.5</v>
      </c>
      <c r="F12" s="10">
        <v>5.7</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t="s">
        <v>81</v>
      </c>
      <c r="B13" s="4">
        <v>68</v>
      </c>
      <c r="C13" s="9">
        <v>1506559</v>
      </c>
      <c r="D13" s="10">
        <v>4.5</v>
      </c>
      <c r="E13" s="10">
        <v>3.5</v>
      </c>
      <c r="F13" s="10">
        <v>5.7</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t="s">
        <v>82</v>
      </c>
      <c r="B14" s="4">
        <v>74</v>
      </c>
      <c r="C14" s="9">
        <v>1501107</v>
      </c>
      <c r="D14" s="10">
        <v>4.9000000000000004</v>
      </c>
      <c r="E14" s="10">
        <v>3.9</v>
      </c>
      <c r="F14" s="10">
        <v>6.2</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t="s">
        <v>83</v>
      </c>
      <c r="B15" s="4">
        <v>72</v>
      </c>
      <c r="C15" s="9">
        <v>1500631</v>
      </c>
      <c r="D15" s="10">
        <v>4.8</v>
      </c>
      <c r="E15" s="10">
        <v>3.8</v>
      </c>
      <c r="F15" s="10">
        <v>6</v>
      </c>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t="s">
        <v>84</v>
      </c>
      <c r="B16" s="4">
        <v>72</v>
      </c>
      <c r="C16" s="9">
        <v>1503870</v>
      </c>
      <c r="D16" s="10">
        <v>4.8</v>
      </c>
      <c r="E16" s="10">
        <v>3.7</v>
      </c>
      <c r="F16" s="10">
        <v>6</v>
      </c>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t="s">
        <v>85</v>
      </c>
      <c r="B17" s="4">
        <v>49</v>
      </c>
      <c r="C17" s="9">
        <v>1509282</v>
      </c>
      <c r="D17" s="10">
        <v>3.2</v>
      </c>
      <c r="E17" s="10">
        <v>2.4</v>
      </c>
      <c r="F17" s="10">
        <v>4.3</v>
      </c>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t="s">
        <v>86</v>
      </c>
      <c r="B18" s="4">
        <v>45</v>
      </c>
      <c r="C18" s="9">
        <v>1515151</v>
      </c>
      <c r="D18" s="10">
        <v>3</v>
      </c>
      <c r="E18" s="10">
        <v>2.2000000000000002</v>
      </c>
      <c r="F18" s="10">
        <v>4</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t="s">
        <v>87</v>
      </c>
      <c r="B19" s="4">
        <v>36</v>
      </c>
      <c r="C19" s="9">
        <v>1521065</v>
      </c>
      <c r="D19" s="10">
        <v>2.4</v>
      </c>
      <c r="E19" s="10">
        <v>1.7</v>
      </c>
      <c r="F19" s="10">
        <v>3.3</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t="s">
        <v>88</v>
      </c>
      <c r="B20" s="4">
        <v>50</v>
      </c>
      <c r="C20" s="9">
        <v>1531857</v>
      </c>
      <c r="D20" s="10">
        <v>3.3</v>
      </c>
      <c r="E20" s="10">
        <v>2.4</v>
      </c>
      <c r="F20" s="10">
        <v>4.3</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t="s">
        <v>89</v>
      </c>
      <c r="B21" s="4">
        <v>37</v>
      </c>
      <c r="C21" s="9">
        <v>1540500</v>
      </c>
      <c r="D21" s="10">
        <v>2.4</v>
      </c>
      <c r="E21" s="10">
        <v>1.7</v>
      </c>
      <c r="F21" s="10">
        <v>3.3</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t="s">
        <v>90</v>
      </c>
      <c r="B22" s="4">
        <v>26</v>
      </c>
      <c r="C22" s="9">
        <v>1548446</v>
      </c>
      <c r="D22" s="10">
        <v>1.7</v>
      </c>
      <c r="E22" s="10">
        <v>1.1000000000000001</v>
      </c>
      <c r="F22" s="10">
        <v>2.5</v>
      </c>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t="s">
        <v>91</v>
      </c>
      <c r="B23" s="4">
        <v>46</v>
      </c>
      <c r="C23" s="9">
        <v>1557257</v>
      </c>
      <c r="D23" s="10">
        <v>3</v>
      </c>
      <c r="E23" s="10">
        <v>2.2000000000000002</v>
      </c>
      <c r="F23" s="10">
        <v>3.9</v>
      </c>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t="s">
        <v>92</v>
      </c>
      <c r="B24" s="4">
        <v>33</v>
      </c>
      <c r="C24" s="9">
        <v>1560526</v>
      </c>
      <c r="D24" s="10">
        <v>2.1</v>
      </c>
      <c r="E24" s="10">
        <v>1.5</v>
      </c>
      <c r="F24" s="10">
        <v>3</v>
      </c>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t="s">
        <v>93</v>
      </c>
      <c r="B25" s="4">
        <v>32</v>
      </c>
      <c r="C25" s="9">
        <v>1562105</v>
      </c>
      <c r="D25" s="10">
        <v>2</v>
      </c>
      <c r="E25" s="10">
        <v>1.4</v>
      </c>
      <c r="F25" s="10">
        <v>2.9</v>
      </c>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t="s">
        <v>94</v>
      </c>
      <c r="B26" s="4">
        <v>42</v>
      </c>
      <c r="C26" s="9">
        <v>1585260</v>
      </c>
      <c r="D26" s="10">
        <v>2.6</v>
      </c>
      <c r="E26" s="10">
        <v>1.9</v>
      </c>
      <c r="F26" s="10">
        <v>3.6</v>
      </c>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t="s">
        <v>95</v>
      </c>
      <c r="B27" s="4">
        <v>42</v>
      </c>
      <c r="C27" s="9">
        <v>1607440</v>
      </c>
      <c r="D27" s="10">
        <v>2.6</v>
      </c>
      <c r="E27" s="10">
        <v>1.9</v>
      </c>
      <c r="F27" s="10">
        <v>3.5</v>
      </c>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t="s">
        <v>96</v>
      </c>
      <c r="B28" s="4">
        <v>52</v>
      </c>
      <c r="C28" s="9">
        <v>1627558</v>
      </c>
      <c r="D28" s="10">
        <v>3.2</v>
      </c>
      <c r="E28" s="10">
        <v>2.4</v>
      </c>
      <c r="F28" s="10">
        <v>4.2</v>
      </c>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C29" s="9"/>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C30" s="9"/>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C31" s="9"/>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C32" s="9"/>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C33" s="9"/>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C34" s="9"/>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C35" s="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C36" s="9"/>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C37" s="9"/>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C38" s="9"/>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C39" s="9"/>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C40" s="9"/>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C41" s="9"/>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C42" s="9"/>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C43" s="9"/>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C44" s="9"/>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C45" s="9"/>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C46" s="9"/>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C47" s="9"/>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C48" s="9"/>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C49" s="9"/>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C50" s="9"/>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C51" s="9"/>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C52" s="9"/>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C53" s="9"/>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C54" s="9"/>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C55" s="9"/>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C56" s="9"/>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C57" s="9"/>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C58" s="9"/>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C59" s="9"/>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C60" s="9"/>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C61" s="9"/>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C62" s="9"/>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C63" s="9"/>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C64" s="9"/>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C65" s="9"/>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C66" s="9"/>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C67" s="9"/>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C68" s="9"/>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C69" s="9"/>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C70" s="9"/>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C71" s="9"/>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C72" s="9"/>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C73" s="9"/>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C74" s="9"/>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C75" s="9"/>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C76" s="9"/>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C77" s="9"/>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C78" s="9"/>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C79" s="9"/>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C80" s="9"/>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C81" s="9"/>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C82" s="9"/>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C83" s="9"/>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C84" s="9"/>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C85" s="9"/>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C86" s="9"/>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C87" s="9"/>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C88" s="9"/>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C89" s="9"/>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C90" s="9"/>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C91" s="9"/>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C92" s="9"/>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C93" s="9"/>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C94" s="9"/>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C95" s="9"/>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C96" s="9"/>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C97" s="9"/>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C98" s="9"/>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C99" s="9"/>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C100" s="9"/>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000"/>
  <sheetViews>
    <sheetView workbookViewId="0"/>
  </sheetViews>
  <sheetFormatPr defaultColWidth="11.07421875" defaultRowHeight="15.5" x14ac:dyDescent="0.35"/>
  <cols>
    <col min="1" max="1" width="9.61328125" customWidth="1"/>
    <col min="2" max="2" width="16.69140625" customWidth="1"/>
    <col min="3" max="3" width="32.69140625" customWidth="1"/>
  </cols>
  <sheetData>
    <row r="1" spans="1:3" ht="20" x14ac:dyDescent="0.4">
      <c r="A1" s="25" t="s">
        <v>33</v>
      </c>
    </row>
    <row r="2" spans="1:3" x14ac:dyDescent="0.35">
      <c r="A2" s="7" t="s">
        <v>8</v>
      </c>
    </row>
    <row r="3" spans="1:3" ht="36.5" customHeight="1" x14ac:dyDescent="0.35">
      <c r="A3" s="8" t="s">
        <v>71</v>
      </c>
      <c r="B3" s="6" t="s">
        <v>210</v>
      </c>
      <c r="C3" s="5" t="s">
        <v>351</v>
      </c>
    </row>
    <row r="4" spans="1:3" x14ac:dyDescent="0.35">
      <c r="A4" s="7" t="s">
        <v>73</v>
      </c>
      <c r="B4" s="1" t="s">
        <v>212</v>
      </c>
      <c r="C4" s="4">
        <v>33</v>
      </c>
    </row>
    <row r="5" spans="1:3" x14ac:dyDescent="0.35">
      <c r="A5" s="7" t="s">
        <v>74</v>
      </c>
      <c r="B5" s="1" t="s">
        <v>212</v>
      </c>
      <c r="C5" s="4">
        <v>27</v>
      </c>
    </row>
    <row r="6" spans="1:3" x14ac:dyDescent="0.35">
      <c r="A6" s="7" t="s">
        <v>75</v>
      </c>
      <c r="B6" s="1" t="s">
        <v>212</v>
      </c>
      <c r="C6" s="4">
        <v>22</v>
      </c>
    </row>
    <row r="7" spans="1:3" x14ac:dyDescent="0.35">
      <c r="A7" s="7" t="s">
        <v>76</v>
      </c>
      <c r="B7" s="1" t="s">
        <v>212</v>
      </c>
      <c r="C7" s="4">
        <v>18</v>
      </c>
    </row>
    <row r="8" spans="1:3" x14ac:dyDescent="0.35">
      <c r="A8" s="7" t="s">
        <v>77</v>
      </c>
      <c r="B8" s="1" t="s">
        <v>212</v>
      </c>
      <c r="C8" s="4">
        <v>30</v>
      </c>
    </row>
    <row r="9" spans="1:3" x14ac:dyDescent="0.35">
      <c r="A9" s="7" t="s">
        <v>78</v>
      </c>
      <c r="B9" s="1" t="s">
        <v>212</v>
      </c>
      <c r="C9" s="4">
        <v>34</v>
      </c>
    </row>
    <row r="10" spans="1:3" x14ac:dyDescent="0.35">
      <c r="A10" s="7" t="s">
        <v>79</v>
      </c>
      <c r="B10" s="1" t="s">
        <v>212</v>
      </c>
      <c r="C10" s="4">
        <v>36</v>
      </c>
    </row>
    <row r="11" spans="1:3" x14ac:dyDescent="0.35">
      <c r="A11" s="7" t="s">
        <v>80</v>
      </c>
      <c r="B11" s="1" t="s">
        <v>212</v>
      </c>
      <c r="C11" s="4">
        <v>44</v>
      </c>
    </row>
    <row r="12" spans="1:3" x14ac:dyDescent="0.35">
      <c r="A12" s="7" t="s">
        <v>81</v>
      </c>
      <c r="B12" s="1" t="s">
        <v>212</v>
      </c>
      <c r="C12" s="4">
        <v>42</v>
      </c>
    </row>
    <row r="13" spans="1:3" x14ac:dyDescent="0.35">
      <c r="A13" s="7" t="s">
        <v>82</v>
      </c>
      <c r="B13" s="1" t="s">
        <v>212</v>
      </c>
      <c r="C13" s="4">
        <v>51</v>
      </c>
    </row>
    <row r="14" spans="1:3" x14ac:dyDescent="0.35">
      <c r="A14" s="7" t="s">
        <v>83</v>
      </c>
      <c r="B14" s="1" t="s">
        <v>212</v>
      </c>
      <c r="C14" s="4">
        <v>47</v>
      </c>
    </row>
    <row r="15" spans="1:3" x14ac:dyDescent="0.35">
      <c r="A15" s="7" t="s">
        <v>84</v>
      </c>
      <c r="B15" s="1" t="s">
        <v>212</v>
      </c>
      <c r="C15" s="4">
        <v>40</v>
      </c>
    </row>
    <row r="16" spans="1:3" x14ac:dyDescent="0.35">
      <c r="A16" s="7" t="s">
        <v>85</v>
      </c>
      <c r="B16" s="1" t="s">
        <v>212</v>
      </c>
      <c r="C16" s="4">
        <v>32</v>
      </c>
    </row>
    <row r="17" spans="1:3" x14ac:dyDescent="0.35">
      <c r="A17" s="7" t="s">
        <v>86</v>
      </c>
      <c r="B17" s="1" t="s">
        <v>212</v>
      </c>
      <c r="C17" s="4">
        <v>28</v>
      </c>
    </row>
    <row r="18" spans="1:3" x14ac:dyDescent="0.35">
      <c r="A18" s="7" t="s">
        <v>87</v>
      </c>
      <c r="B18" s="1" t="s">
        <v>212</v>
      </c>
      <c r="C18" s="4">
        <v>21</v>
      </c>
    </row>
    <row r="19" spans="1:3" x14ac:dyDescent="0.35">
      <c r="A19" s="7" t="s">
        <v>88</v>
      </c>
      <c r="B19" s="1" t="s">
        <v>212</v>
      </c>
      <c r="C19" s="4">
        <v>31</v>
      </c>
    </row>
    <row r="20" spans="1:3" x14ac:dyDescent="0.35">
      <c r="A20" s="7" t="s">
        <v>89</v>
      </c>
      <c r="B20" s="1" t="s">
        <v>212</v>
      </c>
      <c r="C20" s="4">
        <v>28</v>
      </c>
    </row>
    <row r="21" spans="1:3" x14ac:dyDescent="0.35">
      <c r="A21" s="7" t="s">
        <v>90</v>
      </c>
      <c r="B21" s="1" t="s">
        <v>212</v>
      </c>
      <c r="C21" s="4">
        <v>14</v>
      </c>
    </row>
    <row r="22" spans="1:3" x14ac:dyDescent="0.35">
      <c r="A22" s="7" t="s">
        <v>91</v>
      </c>
      <c r="B22" s="1" t="s">
        <v>212</v>
      </c>
      <c r="C22" s="4">
        <v>23</v>
      </c>
    </row>
    <row r="23" spans="1:3" x14ac:dyDescent="0.35">
      <c r="A23" s="7" t="s">
        <v>92</v>
      </c>
      <c r="B23" s="1" t="s">
        <v>212</v>
      </c>
      <c r="C23" s="4">
        <v>16</v>
      </c>
    </row>
    <row r="24" spans="1:3" x14ac:dyDescent="0.35">
      <c r="A24" s="7" t="s">
        <v>93</v>
      </c>
      <c r="B24" s="1" t="s">
        <v>212</v>
      </c>
      <c r="C24" s="4">
        <v>14</v>
      </c>
    </row>
    <row r="25" spans="1:3" x14ac:dyDescent="0.35">
      <c r="A25" s="7" t="s">
        <v>94</v>
      </c>
      <c r="B25" s="1" t="s">
        <v>212</v>
      </c>
      <c r="C25" s="4">
        <v>30</v>
      </c>
    </row>
    <row r="26" spans="1:3" x14ac:dyDescent="0.35">
      <c r="A26" s="7" t="s">
        <v>95</v>
      </c>
      <c r="B26" s="1" t="s">
        <v>212</v>
      </c>
      <c r="C26" s="4">
        <v>12</v>
      </c>
    </row>
    <row r="27" spans="1:3" x14ac:dyDescent="0.35">
      <c r="A27" s="7" t="s">
        <v>96</v>
      </c>
      <c r="B27" s="1" t="s">
        <v>212</v>
      </c>
      <c r="C27" s="4">
        <v>22</v>
      </c>
    </row>
    <row r="28" spans="1:3" x14ac:dyDescent="0.35">
      <c r="A28" s="7"/>
    </row>
    <row r="29" spans="1:3" x14ac:dyDescent="0.35">
      <c r="A29" s="7"/>
    </row>
    <row r="30" spans="1:3" x14ac:dyDescent="0.35">
      <c r="A30" s="7"/>
    </row>
    <row r="31" spans="1:3" x14ac:dyDescent="0.35">
      <c r="A31" s="7"/>
    </row>
    <row r="32" spans="1:3"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1000"/>
  <sheetViews>
    <sheetView workbookViewId="0"/>
  </sheetViews>
  <sheetFormatPr defaultColWidth="11.07421875" defaultRowHeight="15.5" x14ac:dyDescent="0.35"/>
  <cols>
    <col min="1" max="1" width="10.53515625" customWidth="1"/>
    <col min="2" max="2" width="16.69140625" customWidth="1"/>
    <col min="3" max="3" width="28" customWidth="1"/>
  </cols>
  <sheetData>
    <row r="1" spans="1:3" ht="20" x14ac:dyDescent="0.4">
      <c r="A1" s="25" t="s">
        <v>34</v>
      </c>
    </row>
    <row r="2" spans="1:3" x14ac:dyDescent="0.35">
      <c r="A2" s="7" t="s">
        <v>8</v>
      </c>
    </row>
    <row r="3" spans="1:3" ht="36.5" customHeight="1" x14ac:dyDescent="0.35">
      <c r="A3" s="8" t="s">
        <v>71</v>
      </c>
      <c r="B3" s="6" t="s">
        <v>210</v>
      </c>
      <c r="C3" s="5" t="s">
        <v>351</v>
      </c>
    </row>
    <row r="4" spans="1:3" x14ac:dyDescent="0.35">
      <c r="A4" s="7" t="s">
        <v>73</v>
      </c>
      <c r="B4" s="1" t="s">
        <v>211</v>
      </c>
      <c r="C4" s="4">
        <v>16</v>
      </c>
    </row>
    <row r="5" spans="1:3" x14ac:dyDescent="0.35">
      <c r="A5" s="7" t="s">
        <v>74</v>
      </c>
      <c r="B5" s="1" t="s">
        <v>211</v>
      </c>
      <c r="C5" s="4">
        <v>17</v>
      </c>
    </row>
    <row r="6" spans="1:3" x14ac:dyDescent="0.35">
      <c r="A6" s="7" t="s">
        <v>75</v>
      </c>
      <c r="B6" s="1" t="s">
        <v>211</v>
      </c>
      <c r="C6" s="4">
        <v>10</v>
      </c>
    </row>
    <row r="7" spans="1:3" x14ac:dyDescent="0.35">
      <c r="A7" s="7" t="s">
        <v>76</v>
      </c>
      <c r="B7" s="1" t="s">
        <v>211</v>
      </c>
      <c r="C7" s="4">
        <v>14</v>
      </c>
    </row>
    <row r="8" spans="1:3" x14ac:dyDescent="0.35">
      <c r="A8" s="7" t="s">
        <v>77</v>
      </c>
      <c r="B8" s="1" t="s">
        <v>211</v>
      </c>
      <c r="C8" s="4">
        <v>21</v>
      </c>
    </row>
    <row r="9" spans="1:3" x14ac:dyDescent="0.35">
      <c r="A9" s="7" t="s">
        <v>78</v>
      </c>
      <c r="B9" s="1" t="s">
        <v>211</v>
      </c>
      <c r="C9" s="4">
        <v>22</v>
      </c>
    </row>
    <row r="10" spans="1:3" x14ac:dyDescent="0.35">
      <c r="A10" s="7" t="s">
        <v>79</v>
      </c>
      <c r="B10" s="1" t="s">
        <v>211</v>
      </c>
      <c r="C10" s="4">
        <v>28</v>
      </c>
    </row>
    <row r="11" spans="1:3" x14ac:dyDescent="0.35">
      <c r="A11" s="7" t="s">
        <v>80</v>
      </c>
      <c r="B11" s="1" t="s">
        <v>211</v>
      </c>
      <c r="C11" s="4">
        <v>22</v>
      </c>
    </row>
    <row r="12" spans="1:3" x14ac:dyDescent="0.35">
      <c r="A12" s="7" t="s">
        <v>81</v>
      </c>
      <c r="B12" s="1" t="s">
        <v>211</v>
      </c>
      <c r="C12" s="4">
        <v>24</v>
      </c>
    </row>
    <row r="13" spans="1:3" x14ac:dyDescent="0.35">
      <c r="A13" s="7" t="s">
        <v>82</v>
      </c>
      <c r="B13" s="1" t="s">
        <v>211</v>
      </c>
      <c r="C13" s="4">
        <v>20</v>
      </c>
    </row>
    <row r="14" spans="1:3" x14ac:dyDescent="0.35">
      <c r="A14" s="7" t="s">
        <v>83</v>
      </c>
      <c r="B14" s="1" t="s">
        <v>211</v>
      </c>
      <c r="C14" s="4">
        <v>25</v>
      </c>
    </row>
    <row r="15" spans="1:3" x14ac:dyDescent="0.35">
      <c r="A15" s="7" t="s">
        <v>84</v>
      </c>
      <c r="B15" s="1" t="s">
        <v>211</v>
      </c>
      <c r="C15" s="4">
        <v>32</v>
      </c>
    </row>
    <row r="16" spans="1:3" x14ac:dyDescent="0.35">
      <c r="A16" s="7" t="s">
        <v>85</v>
      </c>
      <c r="B16" s="1" t="s">
        <v>211</v>
      </c>
      <c r="C16" s="4">
        <v>16</v>
      </c>
    </row>
    <row r="17" spans="1:3" x14ac:dyDescent="0.35">
      <c r="A17" s="7" t="s">
        <v>86</v>
      </c>
      <c r="B17" s="1" t="s">
        <v>211</v>
      </c>
      <c r="C17" s="4">
        <v>17</v>
      </c>
    </row>
    <row r="18" spans="1:3" x14ac:dyDescent="0.35">
      <c r="A18" s="7" t="s">
        <v>87</v>
      </c>
      <c r="B18" s="1" t="s">
        <v>211</v>
      </c>
      <c r="C18" s="4">
        <v>15</v>
      </c>
    </row>
    <row r="19" spans="1:3" x14ac:dyDescent="0.35">
      <c r="A19" s="7" t="s">
        <v>88</v>
      </c>
      <c r="B19" s="1" t="s">
        <v>211</v>
      </c>
      <c r="C19" s="4">
        <v>18</v>
      </c>
    </row>
    <row r="20" spans="1:3" x14ac:dyDescent="0.35">
      <c r="A20" s="7" t="s">
        <v>89</v>
      </c>
      <c r="B20" s="1" t="s">
        <v>211</v>
      </c>
      <c r="C20" s="4">
        <v>9</v>
      </c>
    </row>
    <row r="21" spans="1:3" x14ac:dyDescent="0.35">
      <c r="A21" s="7" t="s">
        <v>90</v>
      </c>
      <c r="B21" s="1" t="s">
        <v>211</v>
      </c>
      <c r="C21" s="4">
        <v>11</v>
      </c>
    </row>
    <row r="22" spans="1:3" x14ac:dyDescent="0.35">
      <c r="A22" s="7" t="s">
        <v>91</v>
      </c>
      <c r="B22" s="1" t="s">
        <v>211</v>
      </c>
      <c r="C22" s="4">
        <v>23</v>
      </c>
    </row>
    <row r="23" spans="1:3" x14ac:dyDescent="0.35">
      <c r="A23" s="7" t="s">
        <v>92</v>
      </c>
      <c r="B23" s="1" t="s">
        <v>211</v>
      </c>
      <c r="C23" s="4">
        <v>15</v>
      </c>
    </row>
    <row r="24" spans="1:3" x14ac:dyDescent="0.35">
      <c r="A24" s="7" t="s">
        <v>93</v>
      </c>
      <c r="B24" s="1" t="s">
        <v>211</v>
      </c>
      <c r="C24" s="4">
        <v>18</v>
      </c>
    </row>
    <row r="25" spans="1:3" x14ac:dyDescent="0.35">
      <c r="A25" s="7" t="s">
        <v>94</v>
      </c>
      <c r="B25" s="1" t="s">
        <v>211</v>
      </c>
      <c r="C25" s="4">
        <v>12</v>
      </c>
    </row>
    <row r="26" spans="1:3" x14ac:dyDescent="0.35">
      <c r="A26" s="7" t="s">
        <v>95</v>
      </c>
      <c r="B26" s="1" t="s">
        <v>211</v>
      </c>
      <c r="C26" s="4">
        <v>30</v>
      </c>
    </row>
    <row r="27" spans="1:3" x14ac:dyDescent="0.35">
      <c r="A27" s="7" t="s">
        <v>96</v>
      </c>
      <c r="B27" s="1" t="s">
        <v>211</v>
      </c>
      <c r="C27" s="4">
        <v>30</v>
      </c>
    </row>
    <row r="28" spans="1:3" x14ac:dyDescent="0.35">
      <c r="A28" s="7"/>
    </row>
    <row r="29" spans="1:3" x14ac:dyDescent="0.35">
      <c r="A29" s="7"/>
    </row>
    <row r="30" spans="1:3" x14ac:dyDescent="0.35">
      <c r="A30" s="7"/>
    </row>
    <row r="31" spans="1:3" x14ac:dyDescent="0.35">
      <c r="A31" s="7"/>
    </row>
    <row r="32" spans="1:3"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000"/>
  <sheetViews>
    <sheetView workbookViewId="0"/>
  </sheetViews>
  <sheetFormatPr defaultColWidth="11.07421875" defaultRowHeight="15.5" x14ac:dyDescent="0.35"/>
  <cols>
    <col min="1" max="1" width="10.3046875" customWidth="1"/>
    <col min="2" max="2" width="32.69140625" customWidth="1"/>
    <col min="3" max="3" width="27.765625" customWidth="1"/>
    <col min="4" max="4" width="32.69140625" customWidth="1"/>
    <col min="5" max="6" width="16.69140625" customWidth="1"/>
  </cols>
  <sheetData>
    <row r="1" spans="1:50" ht="20" x14ac:dyDescent="0.4">
      <c r="A1" s="25" t="s">
        <v>35</v>
      </c>
    </row>
    <row r="2" spans="1:50" x14ac:dyDescent="0.35">
      <c r="A2" s="7" t="s">
        <v>8</v>
      </c>
    </row>
    <row r="3" spans="1:50" x14ac:dyDescent="0.35">
      <c r="A3" s="7" t="s">
        <v>97</v>
      </c>
    </row>
    <row r="4" spans="1:50" x14ac:dyDescent="0.35">
      <c r="A4" s="7" t="s">
        <v>439</v>
      </c>
    </row>
    <row r="5" spans="1:50" x14ac:dyDescent="0.35">
      <c r="A5" s="7" t="s">
        <v>440</v>
      </c>
    </row>
    <row r="6" spans="1:50" ht="46.5" x14ac:dyDescent="0.35">
      <c r="A6" s="8" t="s">
        <v>71</v>
      </c>
      <c r="B6" s="5" t="s">
        <v>354</v>
      </c>
      <c r="C6" s="5" t="s">
        <v>355</v>
      </c>
      <c r="D6" s="5" t="s">
        <v>356</v>
      </c>
      <c r="E6" s="5" t="s">
        <v>101</v>
      </c>
      <c r="F6" s="5" t="s">
        <v>102</v>
      </c>
    </row>
    <row r="7" spans="1:50" x14ac:dyDescent="0.35">
      <c r="A7" s="7" t="s">
        <v>91</v>
      </c>
      <c r="B7" s="4">
        <v>120</v>
      </c>
      <c r="C7" s="4">
        <v>210</v>
      </c>
      <c r="D7" s="10">
        <v>57.1</v>
      </c>
      <c r="E7" s="10">
        <v>50.4</v>
      </c>
      <c r="F7" s="10">
        <v>63.6</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92</v>
      </c>
      <c r="B8" s="4">
        <v>102</v>
      </c>
      <c r="C8" s="4">
        <v>170</v>
      </c>
      <c r="D8" s="10">
        <v>60</v>
      </c>
      <c r="E8" s="10">
        <v>52.5</v>
      </c>
      <c r="F8" s="10">
        <v>67.099999999999994</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93</v>
      </c>
      <c r="B9" s="4">
        <v>106</v>
      </c>
      <c r="C9" s="4">
        <v>165</v>
      </c>
      <c r="D9" s="10">
        <v>64.2</v>
      </c>
      <c r="E9" s="10">
        <v>56.7</v>
      </c>
      <c r="F9" s="10">
        <v>71.2</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94</v>
      </c>
      <c r="B10" s="4">
        <v>115</v>
      </c>
      <c r="C10" s="4">
        <v>183</v>
      </c>
      <c r="D10" s="10">
        <v>62.8</v>
      </c>
      <c r="E10" s="10">
        <v>55.6</v>
      </c>
      <c r="F10" s="10">
        <v>69.5</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95</v>
      </c>
      <c r="B11" s="4">
        <v>142</v>
      </c>
      <c r="C11" s="4">
        <v>227</v>
      </c>
      <c r="D11" s="10">
        <v>62.6</v>
      </c>
      <c r="E11" s="10">
        <v>56.1</v>
      </c>
      <c r="F11" s="10">
        <v>68.599999999999994</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t="s">
        <v>96</v>
      </c>
      <c r="B12" s="4">
        <v>150</v>
      </c>
      <c r="C12" s="4">
        <v>246</v>
      </c>
      <c r="D12" s="10">
        <v>61</v>
      </c>
      <c r="E12" s="10">
        <v>54.8</v>
      </c>
      <c r="F12" s="10">
        <v>66.900000000000006</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1000"/>
  <sheetViews>
    <sheetView workbookViewId="0"/>
  </sheetViews>
  <sheetFormatPr defaultColWidth="11.07421875" defaultRowHeight="15.5" x14ac:dyDescent="0.35"/>
  <cols>
    <col min="1" max="1" width="10.3828125" customWidth="1"/>
    <col min="2" max="4" width="32.69140625" customWidth="1"/>
    <col min="5" max="6" width="16.69140625" customWidth="1"/>
  </cols>
  <sheetData>
    <row r="1" spans="1:50" ht="20" x14ac:dyDescent="0.4">
      <c r="A1" s="25" t="s">
        <v>36</v>
      </c>
    </row>
    <row r="2" spans="1:50" x14ac:dyDescent="0.35">
      <c r="A2" s="7" t="s">
        <v>8</v>
      </c>
    </row>
    <row r="3" spans="1:50" x14ac:dyDescent="0.35">
      <c r="A3" s="7" t="s">
        <v>97</v>
      </c>
    </row>
    <row r="4" spans="1:50" x14ac:dyDescent="0.35">
      <c r="A4" s="7" t="s">
        <v>439</v>
      </c>
    </row>
    <row r="5" spans="1:50" x14ac:dyDescent="0.35">
      <c r="A5" s="7" t="s">
        <v>440</v>
      </c>
    </row>
    <row r="6" spans="1:50" ht="54.5" customHeight="1" x14ac:dyDescent="0.35">
      <c r="A6" s="8" t="s">
        <v>71</v>
      </c>
      <c r="B6" s="5" t="s">
        <v>357</v>
      </c>
      <c r="C6" s="5" t="s">
        <v>358</v>
      </c>
      <c r="D6" s="5" t="s">
        <v>359</v>
      </c>
      <c r="E6" s="5" t="s">
        <v>101</v>
      </c>
      <c r="F6" s="5" t="s">
        <v>102</v>
      </c>
    </row>
    <row r="7" spans="1:50" x14ac:dyDescent="0.35">
      <c r="A7" s="7" t="s">
        <v>91</v>
      </c>
      <c r="B7" s="4">
        <v>146</v>
      </c>
      <c r="C7" s="4">
        <v>236</v>
      </c>
      <c r="D7" s="10">
        <v>61.9</v>
      </c>
      <c r="E7" s="10">
        <v>55.5</v>
      </c>
      <c r="F7" s="10">
        <v>67.8</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92</v>
      </c>
      <c r="B8" s="4">
        <v>178</v>
      </c>
      <c r="C8" s="4">
        <v>260</v>
      </c>
      <c r="D8" s="10">
        <v>68.5</v>
      </c>
      <c r="E8" s="10">
        <v>62.6</v>
      </c>
      <c r="F8" s="10">
        <v>73.8</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93</v>
      </c>
      <c r="B9" s="4">
        <v>158</v>
      </c>
      <c r="C9" s="4">
        <v>230</v>
      </c>
      <c r="D9" s="10">
        <v>68.7</v>
      </c>
      <c r="E9" s="10">
        <v>62.4</v>
      </c>
      <c r="F9" s="10">
        <v>74.3</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94</v>
      </c>
      <c r="B10" s="4">
        <v>130</v>
      </c>
      <c r="C10" s="4">
        <v>189</v>
      </c>
      <c r="D10" s="10">
        <v>68.8</v>
      </c>
      <c r="E10" s="10">
        <v>61.9</v>
      </c>
      <c r="F10" s="10">
        <v>75</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95</v>
      </c>
      <c r="B11" s="4">
        <v>178</v>
      </c>
      <c r="C11" s="4">
        <v>254</v>
      </c>
      <c r="D11" s="10">
        <v>70.099999999999994</v>
      </c>
      <c r="E11" s="10">
        <v>64.2</v>
      </c>
      <c r="F11" s="10">
        <v>75.400000000000006</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t="s">
        <v>96</v>
      </c>
      <c r="B12" s="4">
        <v>169</v>
      </c>
      <c r="C12" s="4">
        <v>253</v>
      </c>
      <c r="D12" s="10">
        <v>66.8</v>
      </c>
      <c r="E12" s="10">
        <v>60.8</v>
      </c>
      <c r="F12" s="10">
        <v>72.3</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1000"/>
  <sheetViews>
    <sheetView workbookViewId="0"/>
  </sheetViews>
  <sheetFormatPr defaultColWidth="11.07421875" defaultRowHeight="15.5" x14ac:dyDescent="0.35"/>
  <cols>
    <col min="1" max="1" width="9.15234375" customWidth="1"/>
    <col min="2" max="2" width="8.921875" customWidth="1"/>
    <col min="3" max="3" width="13.61328125" customWidth="1"/>
    <col min="4" max="4" width="13.4609375" customWidth="1"/>
    <col min="5" max="5" width="19" customWidth="1"/>
    <col min="6" max="6" width="13.07421875" customWidth="1"/>
    <col min="7" max="7" width="12.765625" customWidth="1"/>
  </cols>
  <sheetData>
    <row r="1" spans="1:50" ht="20" x14ac:dyDescent="0.4">
      <c r="A1" s="25" t="s">
        <v>37</v>
      </c>
    </row>
    <row r="2" spans="1:50" x14ac:dyDescent="0.35">
      <c r="A2" s="7" t="s">
        <v>8</v>
      </c>
    </row>
    <row r="3" spans="1:50" x14ac:dyDescent="0.35">
      <c r="A3" s="7" t="s">
        <v>439</v>
      </c>
    </row>
    <row r="4" spans="1:50" x14ac:dyDescent="0.35">
      <c r="A4" s="7" t="s">
        <v>441</v>
      </c>
    </row>
    <row r="5" spans="1:50" x14ac:dyDescent="0.35">
      <c r="A5" s="8" t="s">
        <v>71</v>
      </c>
      <c r="B5" s="5" t="s">
        <v>360</v>
      </c>
      <c r="C5" s="5" t="s">
        <v>361</v>
      </c>
      <c r="D5" s="5" t="s">
        <v>362</v>
      </c>
      <c r="E5" s="5" t="s">
        <v>363</v>
      </c>
      <c r="F5" s="5" t="s">
        <v>364</v>
      </c>
      <c r="G5" s="5" t="s">
        <v>365</v>
      </c>
    </row>
    <row r="6" spans="1:50" x14ac:dyDescent="0.35">
      <c r="A6" s="7" t="s">
        <v>91</v>
      </c>
      <c r="B6" s="10">
        <v>73</v>
      </c>
      <c r="C6" s="10">
        <v>37</v>
      </c>
      <c r="D6" s="10">
        <v>128.25</v>
      </c>
      <c r="E6" s="10">
        <v>91.25</v>
      </c>
      <c r="F6" s="10">
        <v>0</v>
      </c>
      <c r="G6" s="10">
        <v>265.125</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10">
        <v>82.5</v>
      </c>
      <c r="C7" s="10">
        <v>39</v>
      </c>
      <c r="D7" s="10">
        <v>154.75</v>
      </c>
      <c r="E7" s="10">
        <v>115.75</v>
      </c>
      <c r="F7" s="10">
        <v>0</v>
      </c>
      <c r="G7" s="10">
        <v>328.375</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10">
        <v>79</v>
      </c>
      <c r="C8" s="10">
        <v>38</v>
      </c>
      <c r="D8" s="10">
        <v>151</v>
      </c>
      <c r="E8" s="10">
        <v>113</v>
      </c>
      <c r="F8" s="10">
        <v>0</v>
      </c>
      <c r="G8" s="10">
        <v>320.5</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10">
        <v>78</v>
      </c>
      <c r="C9" s="10">
        <v>35</v>
      </c>
      <c r="D9" s="10">
        <v>158.5</v>
      </c>
      <c r="E9" s="10">
        <v>123.5</v>
      </c>
      <c r="F9" s="10">
        <v>0</v>
      </c>
      <c r="G9" s="10">
        <v>343.75</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10">
        <v>82</v>
      </c>
      <c r="C10" s="10">
        <v>39</v>
      </c>
      <c r="D10" s="10">
        <v>148.5</v>
      </c>
      <c r="E10" s="10">
        <v>109.5</v>
      </c>
      <c r="F10" s="10">
        <v>0</v>
      </c>
      <c r="G10" s="10">
        <v>312.75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96</v>
      </c>
      <c r="B11" s="10">
        <v>73</v>
      </c>
      <c r="C11" s="10">
        <v>38</v>
      </c>
      <c r="D11" s="10">
        <v>127.5</v>
      </c>
      <c r="E11" s="10">
        <v>89.5</v>
      </c>
      <c r="F11" s="10">
        <v>0</v>
      </c>
      <c r="G11" s="10">
        <v>261.75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1001"/>
  <sheetViews>
    <sheetView workbookViewId="0"/>
  </sheetViews>
  <sheetFormatPr defaultColWidth="11.07421875" defaultRowHeight="15.5" x14ac:dyDescent="0.35"/>
  <cols>
    <col min="1" max="1" width="10.61328125" customWidth="1"/>
    <col min="2" max="2" width="37.3046875" customWidth="1"/>
    <col min="3" max="3" width="32.69140625" customWidth="1"/>
    <col min="4" max="4" width="38.61328125" customWidth="1"/>
    <col min="5" max="6" width="16.69140625" customWidth="1"/>
  </cols>
  <sheetData>
    <row r="1" spans="1:50" ht="20" x14ac:dyDescent="0.4">
      <c r="A1" s="25" t="s">
        <v>38</v>
      </c>
    </row>
    <row r="2" spans="1:50" x14ac:dyDescent="0.35">
      <c r="A2" s="7" t="s">
        <v>8</v>
      </c>
    </row>
    <row r="3" spans="1:50" x14ac:dyDescent="0.35">
      <c r="A3" s="7" t="s">
        <v>97</v>
      </c>
    </row>
    <row r="4" spans="1:50" x14ac:dyDescent="0.35">
      <c r="A4" s="7" t="s">
        <v>438</v>
      </c>
    </row>
    <row r="5" spans="1:50" x14ac:dyDescent="0.35">
      <c r="A5" s="13" t="s">
        <v>442</v>
      </c>
    </row>
    <row r="6" spans="1:50" ht="62" x14ac:dyDescent="0.35">
      <c r="A6" s="8" t="s">
        <v>71</v>
      </c>
      <c r="B6" s="5" t="s">
        <v>366</v>
      </c>
      <c r="C6" s="5" t="s">
        <v>367</v>
      </c>
      <c r="D6" s="5" t="s">
        <v>368</v>
      </c>
      <c r="E6" s="5" t="s">
        <v>101</v>
      </c>
      <c r="F6" s="5" t="s">
        <v>102</v>
      </c>
    </row>
    <row r="7" spans="1:50" x14ac:dyDescent="0.35">
      <c r="A7" s="7" t="s">
        <v>91</v>
      </c>
      <c r="B7" s="4">
        <v>38</v>
      </c>
      <c r="C7" s="4">
        <v>49</v>
      </c>
      <c r="D7" s="10">
        <v>77.599999999999994</v>
      </c>
      <c r="E7" s="10">
        <v>64.099999999999994</v>
      </c>
      <c r="F7" s="10">
        <v>87</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92</v>
      </c>
      <c r="B8" s="4">
        <v>30</v>
      </c>
      <c r="C8" s="4">
        <v>37</v>
      </c>
      <c r="D8" s="10">
        <v>81.099999999999994</v>
      </c>
      <c r="E8" s="10">
        <v>65.8</v>
      </c>
      <c r="F8" s="10">
        <v>90.5</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93</v>
      </c>
      <c r="B9" s="4">
        <v>38</v>
      </c>
      <c r="C9" s="4">
        <v>53</v>
      </c>
      <c r="D9" s="10">
        <v>71.7</v>
      </c>
      <c r="E9" s="10">
        <v>58.4</v>
      </c>
      <c r="F9" s="10">
        <v>82</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94</v>
      </c>
      <c r="B10" s="4">
        <v>47</v>
      </c>
      <c r="C10" s="4">
        <v>62</v>
      </c>
      <c r="D10" s="10">
        <v>75.8</v>
      </c>
      <c r="E10" s="10">
        <v>63.8</v>
      </c>
      <c r="F10" s="10">
        <v>84.8</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95</v>
      </c>
      <c r="B11" s="4">
        <v>68</v>
      </c>
      <c r="C11" s="4">
        <v>85</v>
      </c>
      <c r="D11" s="10">
        <v>80</v>
      </c>
      <c r="E11" s="10">
        <v>70.3</v>
      </c>
      <c r="F11" s="10">
        <v>87.1</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row r="1001" spans="1:1" x14ac:dyDescent="0.35">
      <c r="A1001" s="7"/>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1000"/>
  <sheetViews>
    <sheetView workbookViewId="0"/>
  </sheetViews>
  <sheetFormatPr defaultColWidth="11.07421875" defaultRowHeight="15.5" x14ac:dyDescent="0.35"/>
  <cols>
    <col min="1" max="1" width="8.15234375" customWidth="1"/>
    <col min="2" max="3" width="32.69140625" customWidth="1"/>
    <col min="4" max="4" width="40.61328125" customWidth="1"/>
    <col min="5" max="6" width="16.69140625" customWidth="1"/>
  </cols>
  <sheetData>
    <row r="1" spans="1:50" ht="20" x14ac:dyDescent="0.4">
      <c r="A1" s="25" t="s">
        <v>39</v>
      </c>
    </row>
    <row r="2" spans="1:50" x14ac:dyDescent="0.35">
      <c r="A2" s="7" t="s">
        <v>8</v>
      </c>
    </row>
    <row r="3" spans="1:50" x14ac:dyDescent="0.35">
      <c r="A3" s="7" t="s">
        <v>97</v>
      </c>
    </row>
    <row r="4" spans="1:50" x14ac:dyDescent="0.35">
      <c r="A4" s="13" t="s">
        <v>442</v>
      </c>
    </row>
    <row r="5" spans="1:50" ht="85" customHeight="1" x14ac:dyDescent="0.35">
      <c r="A5" s="8" t="s">
        <v>71</v>
      </c>
      <c r="B5" s="5" t="s">
        <v>369</v>
      </c>
      <c r="C5" s="5" t="s">
        <v>370</v>
      </c>
      <c r="D5" s="5" t="s">
        <v>371</v>
      </c>
      <c r="E5" s="5" t="s">
        <v>101</v>
      </c>
      <c r="F5" s="5" t="s">
        <v>102</v>
      </c>
    </row>
    <row r="6" spans="1:50" x14ac:dyDescent="0.35">
      <c r="A6" s="7" t="s">
        <v>91</v>
      </c>
      <c r="B6" s="4">
        <v>396</v>
      </c>
      <c r="C6" s="4">
        <v>467</v>
      </c>
      <c r="D6" s="10">
        <v>84.8</v>
      </c>
      <c r="E6" s="10">
        <v>81.3</v>
      </c>
      <c r="F6" s="10">
        <v>87.8</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4">
        <v>351</v>
      </c>
      <c r="C7" s="4">
        <v>404</v>
      </c>
      <c r="D7" s="10">
        <v>86.9</v>
      </c>
      <c r="E7" s="10">
        <v>83.2</v>
      </c>
      <c r="F7" s="10">
        <v>89.8</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4">
        <v>355</v>
      </c>
      <c r="C8" s="4">
        <v>420</v>
      </c>
      <c r="D8" s="10">
        <v>84.5</v>
      </c>
      <c r="E8" s="10">
        <v>80.8</v>
      </c>
      <c r="F8" s="10">
        <v>87.7</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4">
        <v>369</v>
      </c>
      <c r="C9" s="4">
        <v>430</v>
      </c>
      <c r="D9" s="10">
        <v>85.8</v>
      </c>
      <c r="E9" s="10">
        <v>82.2</v>
      </c>
      <c r="F9" s="10">
        <v>88.8</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4">
        <v>438</v>
      </c>
      <c r="C10" s="4">
        <v>508</v>
      </c>
      <c r="D10" s="10">
        <v>86.2</v>
      </c>
      <c r="E10" s="10">
        <v>83</v>
      </c>
      <c r="F10" s="10">
        <v>88.9</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00"/>
  <sheetViews>
    <sheetView workbookViewId="0"/>
  </sheetViews>
  <sheetFormatPr defaultColWidth="11.07421875" defaultRowHeight="15.5" x14ac:dyDescent="0.35"/>
  <cols>
    <col min="1" max="1" width="9.921875" customWidth="1"/>
    <col min="2" max="2" width="16.69140625" customWidth="1"/>
    <col min="3" max="3" width="38.84375" customWidth="1"/>
    <col min="4" max="5" width="32.69140625" customWidth="1"/>
  </cols>
  <sheetData>
    <row r="1" spans="1:5" ht="20" x14ac:dyDescent="0.4">
      <c r="A1" s="25" t="s">
        <v>40</v>
      </c>
    </row>
    <row r="2" spans="1:5" x14ac:dyDescent="0.35">
      <c r="A2" s="7" t="s">
        <v>8</v>
      </c>
    </row>
    <row r="3" spans="1:5" x14ac:dyDescent="0.35">
      <c r="A3" s="13" t="s">
        <v>442</v>
      </c>
    </row>
    <row r="4" spans="1:5" ht="77.5" x14ac:dyDescent="0.35">
      <c r="A4" s="8" t="s">
        <v>71</v>
      </c>
      <c r="B4" s="6" t="s">
        <v>372</v>
      </c>
      <c r="C4" s="5" t="s">
        <v>373</v>
      </c>
      <c r="D4" s="5" t="s">
        <v>374</v>
      </c>
      <c r="E4" s="5" t="s">
        <v>375</v>
      </c>
    </row>
    <row r="5" spans="1:5" x14ac:dyDescent="0.35">
      <c r="A5" s="7" t="s">
        <v>86</v>
      </c>
      <c r="B5" s="1" t="s">
        <v>376</v>
      </c>
      <c r="C5" s="4">
        <v>28</v>
      </c>
      <c r="D5" s="4">
        <v>546</v>
      </c>
      <c r="E5" s="4" t="s">
        <v>201</v>
      </c>
    </row>
    <row r="6" spans="1:5" x14ac:dyDescent="0.35">
      <c r="A6" s="7" t="s">
        <v>86</v>
      </c>
      <c r="B6" s="1" t="s">
        <v>377</v>
      </c>
      <c r="C6" s="4">
        <v>16</v>
      </c>
      <c r="D6" s="4">
        <v>546</v>
      </c>
      <c r="E6" s="4" t="s">
        <v>378</v>
      </c>
    </row>
    <row r="7" spans="1:5" x14ac:dyDescent="0.35">
      <c r="A7" s="7" t="s">
        <v>86</v>
      </c>
      <c r="B7" s="1" t="s">
        <v>379</v>
      </c>
      <c r="C7" s="4">
        <v>21</v>
      </c>
      <c r="D7" s="4">
        <v>546</v>
      </c>
      <c r="E7" s="4" t="s">
        <v>205</v>
      </c>
    </row>
    <row r="8" spans="1:5" x14ac:dyDescent="0.35">
      <c r="A8" s="7" t="s">
        <v>86</v>
      </c>
      <c r="B8" s="1" t="s">
        <v>380</v>
      </c>
      <c r="C8" s="4">
        <v>5</v>
      </c>
      <c r="D8" s="4">
        <v>546</v>
      </c>
      <c r="E8" s="4" t="s">
        <v>381</v>
      </c>
    </row>
    <row r="9" spans="1:5" x14ac:dyDescent="0.35">
      <c r="A9" s="7" t="s">
        <v>87</v>
      </c>
      <c r="B9" s="1" t="s">
        <v>376</v>
      </c>
      <c r="C9" s="4">
        <v>30</v>
      </c>
      <c r="D9" s="4">
        <v>486</v>
      </c>
      <c r="E9" s="4" t="s">
        <v>178</v>
      </c>
    </row>
    <row r="10" spans="1:5" x14ac:dyDescent="0.35">
      <c r="A10" s="7" t="s">
        <v>87</v>
      </c>
      <c r="B10" s="1" t="s">
        <v>377</v>
      </c>
      <c r="C10" s="4">
        <v>25</v>
      </c>
      <c r="D10" s="4">
        <v>486</v>
      </c>
      <c r="E10" s="4" t="s">
        <v>201</v>
      </c>
    </row>
    <row r="11" spans="1:5" x14ac:dyDescent="0.35">
      <c r="A11" s="7" t="s">
        <v>87</v>
      </c>
      <c r="B11" s="1" t="s">
        <v>379</v>
      </c>
      <c r="C11" s="4">
        <v>10</v>
      </c>
      <c r="D11" s="4">
        <v>486</v>
      </c>
      <c r="E11" s="4" t="s">
        <v>382</v>
      </c>
    </row>
    <row r="12" spans="1:5" x14ac:dyDescent="0.35">
      <c r="A12" s="7" t="s">
        <v>87</v>
      </c>
      <c r="B12" s="1" t="s">
        <v>380</v>
      </c>
      <c r="C12" s="4">
        <v>2</v>
      </c>
      <c r="D12" s="4">
        <v>486</v>
      </c>
      <c r="E12" s="4" t="s">
        <v>383</v>
      </c>
    </row>
    <row r="13" spans="1:5" x14ac:dyDescent="0.35">
      <c r="A13" s="7" t="s">
        <v>88</v>
      </c>
      <c r="B13" s="1" t="s">
        <v>376</v>
      </c>
      <c r="C13" s="4">
        <v>26</v>
      </c>
      <c r="D13" s="4">
        <v>523</v>
      </c>
      <c r="E13" s="4" t="s">
        <v>384</v>
      </c>
    </row>
    <row r="14" spans="1:5" x14ac:dyDescent="0.35">
      <c r="A14" s="7" t="s">
        <v>88</v>
      </c>
      <c r="B14" s="1" t="s">
        <v>377</v>
      </c>
      <c r="C14" s="4">
        <v>27</v>
      </c>
      <c r="D14" s="4">
        <v>523</v>
      </c>
      <c r="E14" s="4" t="s">
        <v>385</v>
      </c>
    </row>
    <row r="15" spans="1:5" x14ac:dyDescent="0.35">
      <c r="A15" s="7" t="s">
        <v>88</v>
      </c>
      <c r="B15" s="1" t="s">
        <v>379</v>
      </c>
      <c r="C15" s="4">
        <v>7</v>
      </c>
      <c r="D15" s="4">
        <v>523</v>
      </c>
      <c r="E15" s="4" t="s">
        <v>386</v>
      </c>
    </row>
    <row r="16" spans="1:5" x14ac:dyDescent="0.35">
      <c r="A16" s="7" t="s">
        <v>88</v>
      </c>
      <c r="B16" s="1" t="s">
        <v>380</v>
      </c>
      <c r="C16" s="4">
        <v>4</v>
      </c>
      <c r="D16" s="4">
        <v>523</v>
      </c>
      <c r="E16" s="4" t="s">
        <v>174</v>
      </c>
    </row>
    <row r="17" spans="1:5" x14ac:dyDescent="0.35">
      <c r="A17" s="7" t="s">
        <v>89</v>
      </c>
      <c r="B17" s="1" t="s">
        <v>376</v>
      </c>
      <c r="C17" s="4">
        <v>19</v>
      </c>
      <c r="D17" s="4">
        <v>470</v>
      </c>
      <c r="E17" s="4" t="s">
        <v>387</v>
      </c>
    </row>
    <row r="18" spans="1:5" x14ac:dyDescent="0.35">
      <c r="A18" s="7" t="s">
        <v>89</v>
      </c>
      <c r="B18" s="1" t="s">
        <v>377</v>
      </c>
      <c r="C18" s="4">
        <v>18</v>
      </c>
      <c r="D18" s="4">
        <v>470</v>
      </c>
      <c r="E18" s="4" t="s">
        <v>205</v>
      </c>
    </row>
    <row r="19" spans="1:5" x14ac:dyDescent="0.35">
      <c r="A19" s="7" t="s">
        <v>89</v>
      </c>
      <c r="B19" s="1" t="s">
        <v>379</v>
      </c>
      <c r="C19" s="4">
        <v>19</v>
      </c>
      <c r="D19" s="4">
        <v>470</v>
      </c>
      <c r="E19" s="4" t="s">
        <v>387</v>
      </c>
    </row>
    <row r="20" spans="1:5" x14ac:dyDescent="0.35">
      <c r="A20" s="7" t="s">
        <v>89</v>
      </c>
      <c r="B20" s="1" t="s">
        <v>380</v>
      </c>
      <c r="C20" s="4">
        <v>4</v>
      </c>
      <c r="D20" s="4">
        <v>470</v>
      </c>
      <c r="E20" s="4" t="s">
        <v>381</v>
      </c>
    </row>
    <row r="21" spans="1:5" x14ac:dyDescent="0.35">
      <c r="A21" s="7" t="s">
        <v>90</v>
      </c>
      <c r="B21" s="1" t="s">
        <v>376</v>
      </c>
      <c r="C21" s="4">
        <v>12</v>
      </c>
      <c r="D21" s="4">
        <v>423</v>
      </c>
      <c r="E21" s="4" t="s">
        <v>388</v>
      </c>
    </row>
    <row r="22" spans="1:5" x14ac:dyDescent="0.35">
      <c r="A22" s="7" t="s">
        <v>90</v>
      </c>
      <c r="B22" s="1" t="s">
        <v>377</v>
      </c>
      <c r="C22" s="4">
        <v>17</v>
      </c>
      <c r="D22" s="4">
        <v>423</v>
      </c>
      <c r="E22" s="4" t="s">
        <v>387</v>
      </c>
    </row>
    <row r="23" spans="1:5" x14ac:dyDescent="0.35">
      <c r="A23" s="7" t="s">
        <v>90</v>
      </c>
      <c r="B23" s="1" t="s">
        <v>379</v>
      </c>
      <c r="C23" s="4">
        <v>7</v>
      </c>
      <c r="D23" s="4">
        <v>423</v>
      </c>
      <c r="E23" s="4" t="s">
        <v>170</v>
      </c>
    </row>
    <row r="24" spans="1:5" x14ac:dyDescent="0.35">
      <c r="A24" s="7" t="s">
        <v>90</v>
      </c>
      <c r="B24" s="1" t="s">
        <v>380</v>
      </c>
      <c r="C24" s="4">
        <v>6</v>
      </c>
      <c r="D24" s="4">
        <v>423</v>
      </c>
      <c r="E24" s="4" t="s">
        <v>389</v>
      </c>
    </row>
    <row r="25" spans="1:5" x14ac:dyDescent="0.35">
      <c r="A25" s="7" t="s">
        <v>91</v>
      </c>
      <c r="B25" s="1" t="s">
        <v>376</v>
      </c>
      <c r="C25" s="4">
        <v>16</v>
      </c>
      <c r="D25" s="4">
        <v>467</v>
      </c>
      <c r="E25" s="4" t="s">
        <v>172</v>
      </c>
    </row>
    <row r="26" spans="1:5" x14ac:dyDescent="0.35">
      <c r="A26" s="7" t="s">
        <v>91</v>
      </c>
      <c r="B26" s="1" t="s">
        <v>377</v>
      </c>
      <c r="C26" s="4">
        <v>12</v>
      </c>
      <c r="D26" s="4">
        <v>467</v>
      </c>
      <c r="E26" s="4" t="s">
        <v>390</v>
      </c>
    </row>
    <row r="27" spans="1:5" x14ac:dyDescent="0.35">
      <c r="A27" s="7" t="s">
        <v>91</v>
      </c>
      <c r="B27" s="1" t="s">
        <v>379</v>
      </c>
      <c r="C27" s="4">
        <v>9</v>
      </c>
      <c r="D27" s="4">
        <v>467</v>
      </c>
      <c r="E27" s="4" t="s">
        <v>391</v>
      </c>
    </row>
    <row r="28" spans="1:5" x14ac:dyDescent="0.35">
      <c r="A28" s="7" t="s">
        <v>91</v>
      </c>
      <c r="B28" s="1" t="s">
        <v>380</v>
      </c>
      <c r="C28" s="4">
        <v>10</v>
      </c>
      <c r="D28" s="4">
        <v>467</v>
      </c>
      <c r="E28" s="4" t="s">
        <v>382</v>
      </c>
    </row>
    <row r="29" spans="1:5" x14ac:dyDescent="0.35">
      <c r="A29" s="7" t="s">
        <v>92</v>
      </c>
      <c r="B29" s="1" t="s">
        <v>376</v>
      </c>
      <c r="C29" s="4">
        <v>20</v>
      </c>
      <c r="D29" s="4">
        <v>404</v>
      </c>
      <c r="E29" s="4" t="s">
        <v>384</v>
      </c>
    </row>
    <row r="30" spans="1:5" x14ac:dyDescent="0.35">
      <c r="A30" s="7" t="s">
        <v>92</v>
      </c>
      <c r="B30" s="1" t="s">
        <v>377</v>
      </c>
      <c r="C30" s="4">
        <v>10</v>
      </c>
      <c r="D30" s="4">
        <v>404</v>
      </c>
      <c r="E30" s="4" t="s">
        <v>392</v>
      </c>
    </row>
    <row r="31" spans="1:5" x14ac:dyDescent="0.35">
      <c r="A31" s="7" t="s">
        <v>92</v>
      </c>
      <c r="B31" s="1" t="s">
        <v>379</v>
      </c>
      <c r="C31" s="4">
        <v>2</v>
      </c>
      <c r="D31" s="4">
        <v>404</v>
      </c>
      <c r="E31" s="4" t="s">
        <v>393</v>
      </c>
    </row>
    <row r="32" spans="1:5" x14ac:dyDescent="0.35">
      <c r="A32" s="7" t="s">
        <v>92</v>
      </c>
      <c r="B32" s="1" t="s">
        <v>380</v>
      </c>
      <c r="C32" s="4">
        <v>3</v>
      </c>
      <c r="D32" s="4">
        <v>404</v>
      </c>
      <c r="E32" s="4" t="s">
        <v>171</v>
      </c>
    </row>
    <row r="33" spans="1:5" x14ac:dyDescent="0.35">
      <c r="A33" s="7" t="s">
        <v>93</v>
      </c>
      <c r="B33" s="1" t="s">
        <v>376</v>
      </c>
      <c r="C33" s="4">
        <v>22</v>
      </c>
      <c r="D33" s="4">
        <v>420</v>
      </c>
      <c r="E33" s="4" t="s">
        <v>385</v>
      </c>
    </row>
    <row r="34" spans="1:5" x14ac:dyDescent="0.35">
      <c r="A34" s="7" t="s">
        <v>93</v>
      </c>
      <c r="B34" s="1" t="s">
        <v>377</v>
      </c>
      <c r="C34" s="4">
        <v>10</v>
      </c>
      <c r="D34" s="4">
        <v>420</v>
      </c>
      <c r="E34" s="4" t="s">
        <v>203</v>
      </c>
    </row>
    <row r="35" spans="1:5" x14ac:dyDescent="0.35">
      <c r="A35" s="7" t="s">
        <v>93</v>
      </c>
      <c r="B35" s="1" t="s">
        <v>379</v>
      </c>
      <c r="C35" s="4">
        <v>3</v>
      </c>
      <c r="D35" s="4">
        <v>420</v>
      </c>
      <c r="E35" s="4" t="s">
        <v>171</v>
      </c>
    </row>
    <row r="36" spans="1:5" x14ac:dyDescent="0.35">
      <c r="A36" s="7" t="s">
        <v>93</v>
      </c>
      <c r="B36" s="1" t="s">
        <v>380</v>
      </c>
      <c r="C36" s="4">
        <v>5</v>
      </c>
      <c r="D36" s="4">
        <v>420</v>
      </c>
      <c r="E36" s="4" t="s">
        <v>394</v>
      </c>
    </row>
    <row r="37" spans="1:5" x14ac:dyDescent="0.35">
      <c r="A37" s="7" t="s">
        <v>94</v>
      </c>
      <c r="B37" s="1" t="s">
        <v>376</v>
      </c>
      <c r="C37" s="4">
        <v>11</v>
      </c>
      <c r="D37" s="4">
        <v>430</v>
      </c>
      <c r="E37" s="4" t="s">
        <v>390</v>
      </c>
    </row>
    <row r="38" spans="1:5" x14ac:dyDescent="0.35">
      <c r="A38" s="7" t="s">
        <v>94</v>
      </c>
      <c r="B38" s="1" t="s">
        <v>377</v>
      </c>
      <c r="C38" s="4">
        <v>19</v>
      </c>
      <c r="D38" s="4">
        <v>430</v>
      </c>
      <c r="E38" s="4" t="s">
        <v>395</v>
      </c>
    </row>
    <row r="39" spans="1:5" x14ac:dyDescent="0.35">
      <c r="A39" s="7" t="s">
        <v>94</v>
      </c>
      <c r="B39" s="1" t="s">
        <v>379</v>
      </c>
      <c r="C39" s="4">
        <v>2</v>
      </c>
      <c r="D39" s="4">
        <v>430</v>
      </c>
      <c r="E39" s="4" t="s">
        <v>393</v>
      </c>
    </row>
    <row r="40" spans="1:5" x14ac:dyDescent="0.35">
      <c r="A40" s="7" t="s">
        <v>94</v>
      </c>
      <c r="B40" s="1" t="s">
        <v>380</v>
      </c>
      <c r="C40" s="4">
        <v>12</v>
      </c>
      <c r="D40" s="4">
        <v>430</v>
      </c>
      <c r="E40" s="4" t="s">
        <v>388</v>
      </c>
    </row>
    <row r="41" spans="1:5" x14ac:dyDescent="0.35">
      <c r="A41" s="7" t="s">
        <v>95</v>
      </c>
      <c r="B41" s="1" t="s">
        <v>376</v>
      </c>
      <c r="C41" s="4">
        <v>13</v>
      </c>
      <c r="D41" s="4">
        <v>508</v>
      </c>
      <c r="E41" s="4" t="s">
        <v>390</v>
      </c>
    </row>
    <row r="42" spans="1:5" x14ac:dyDescent="0.35">
      <c r="A42" s="7" t="s">
        <v>95</v>
      </c>
      <c r="B42" s="1" t="s">
        <v>377</v>
      </c>
      <c r="C42" s="4">
        <v>17</v>
      </c>
      <c r="D42" s="4">
        <v>508</v>
      </c>
      <c r="E42" s="4" t="s">
        <v>396</v>
      </c>
    </row>
    <row r="43" spans="1:5" x14ac:dyDescent="0.35">
      <c r="A43" s="7" t="s">
        <v>95</v>
      </c>
      <c r="B43" s="1" t="s">
        <v>379</v>
      </c>
      <c r="C43" s="4">
        <v>0</v>
      </c>
      <c r="D43" s="4"/>
      <c r="E43" s="4" t="s">
        <v>397</v>
      </c>
    </row>
    <row r="44" spans="1:5" x14ac:dyDescent="0.35">
      <c r="A44" s="7" t="s">
        <v>95</v>
      </c>
      <c r="B44" s="1" t="s">
        <v>380</v>
      </c>
      <c r="C44" s="4">
        <v>4</v>
      </c>
      <c r="D44" s="4">
        <v>508</v>
      </c>
      <c r="E44" s="4" t="s">
        <v>174</v>
      </c>
    </row>
    <row r="45" spans="1:5" x14ac:dyDescent="0.35">
      <c r="A45" s="7"/>
    </row>
    <row r="46" spans="1:5" x14ac:dyDescent="0.35">
      <c r="A46" s="7"/>
    </row>
    <row r="47" spans="1:5" x14ac:dyDescent="0.35">
      <c r="A47" s="7"/>
    </row>
    <row r="48" spans="1:5"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1000"/>
  <sheetViews>
    <sheetView workbookViewId="0"/>
  </sheetViews>
  <sheetFormatPr defaultColWidth="11.07421875" defaultRowHeight="15.5" x14ac:dyDescent="0.35"/>
  <cols>
    <col min="1" max="1" width="10.23046875" customWidth="1"/>
    <col min="2" max="2" width="42.23046875" customWidth="1"/>
    <col min="3" max="3" width="32.69140625" customWidth="1"/>
    <col min="4" max="4" width="35.3046875" customWidth="1"/>
    <col min="5" max="6" width="16.69140625" customWidth="1"/>
  </cols>
  <sheetData>
    <row r="1" spans="1:50" ht="20" x14ac:dyDescent="0.4">
      <c r="A1" s="25" t="s">
        <v>41</v>
      </c>
    </row>
    <row r="2" spans="1:50" x14ac:dyDescent="0.35">
      <c r="A2" s="7" t="s">
        <v>8</v>
      </c>
    </row>
    <row r="3" spans="1:50" x14ac:dyDescent="0.35">
      <c r="A3" s="7" t="s">
        <v>97</v>
      </c>
    </row>
    <row r="4" spans="1:50" x14ac:dyDescent="0.35">
      <c r="A4" s="13" t="s">
        <v>442</v>
      </c>
    </row>
    <row r="5" spans="1:50" x14ac:dyDescent="0.35">
      <c r="A5" s="13" t="s">
        <v>443</v>
      </c>
    </row>
    <row r="6" spans="1:50" ht="67" customHeight="1" x14ac:dyDescent="0.35">
      <c r="A6" s="8" t="s">
        <v>71</v>
      </c>
      <c r="B6" s="5" t="s">
        <v>398</v>
      </c>
      <c r="C6" s="5" t="s">
        <v>370</v>
      </c>
      <c r="D6" s="5" t="s">
        <v>399</v>
      </c>
      <c r="E6" s="5" t="s">
        <v>101</v>
      </c>
      <c r="F6" s="5" t="s">
        <v>102</v>
      </c>
    </row>
    <row r="7" spans="1:50" x14ac:dyDescent="0.35">
      <c r="A7" s="7" t="s">
        <v>90</v>
      </c>
      <c r="B7" s="4">
        <v>13</v>
      </c>
      <c r="C7" s="4">
        <v>423</v>
      </c>
      <c r="D7" s="10">
        <v>3.1</v>
      </c>
      <c r="E7" s="10">
        <v>1.8</v>
      </c>
      <c r="F7" s="10">
        <v>5.2</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91</v>
      </c>
      <c r="B8" s="4">
        <v>16</v>
      </c>
      <c r="C8" s="4">
        <v>467</v>
      </c>
      <c r="D8" s="10">
        <v>3.4</v>
      </c>
      <c r="E8" s="10">
        <v>2.1</v>
      </c>
      <c r="F8" s="10">
        <v>5.5</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92</v>
      </c>
      <c r="B9" s="4">
        <v>20</v>
      </c>
      <c r="C9" s="4">
        <v>404</v>
      </c>
      <c r="D9" s="10">
        <v>5</v>
      </c>
      <c r="E9" s="10">
        <v>3.2</v>
      </c>
      <c r="F9" s="10">
        <v>7.5</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93</v>
      </c>
      <c r="B10" s="4">
        <v>23</v>
      </c>
      <c r="C10" s="4">
        <v>420</v>
      </c>
      <c r="D10" s="10">
        <v>5.5</v>
      </c>
      <c r="E10" s="10">
        <v>3.7</v>
      </c>
      <c r="F10" s="10">
        <v>8.1</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94</v>
      </c>
      <c r="B11" s="4">
        <v>11</v>
      </c>
      <c r="C11" s="4">
        <v>430</v>
      </c>
      <c r="D11" s="10">
        <v>2.6</v>
      </c>
      <c r="E11" s="10">
        <v>1.4</v>
      </c>
      <c r="F11" s="10">
        <v>4.5</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t="s">
        <v>95</v>
      </c>
      <c r="B12" s="4">
        <v>15</v>
      </c>
      <c r="C12" s="4">
        <v>508</v>
      </c>
      <c r="D12" s="10">
        <v>3</v>
      </c>
      <c r="E12" s="10">
        <v>1.8</v>
      </c>
      <c r="F12" s="10">
        <v>4.8</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X1000"/>
  <sheetViews>
    <sheetView workbookViewId="0"/>
  </sheetViews>
  <sheetFormatPr defaultColWidth="11.07421875" defaultRowHeight="15.5" x14ac:dyDescent="0.35"/>
  <cols>
    <col min="1" max="1" width="10" customWidth="1"/>
    <col min="2" max="2" width="32.69140625" customWidth="1"/>
    <col min="3" max="3" width="16.69140625" customWidth="1"/>
    <col min="4" max="4" width="32.69140625" customWidth="1"/>
    <col min="5" max="6" width="16.69140625" customWidth="1"/>
  </cols>
  <sheetData>
    <row r="1" spans="1:50" ht="20" x14ac:dyDescent="0.4">
      <c r="A1" s="25" t="s">
        <v>42</v>
      </c>
    </row>
    <row r="2" spans="1:50" x14ac:dyDescent="0.35">
      <c r="A2" s="7" t="s">
        <v>8</v>
      </c>
    </row>
    <row r="3" spans="1:50" x14ac:dyDescent="0.35">
      <c r="A3" s="7" t="s">
        <v>97</v>
      </c>
    </row>
    <row r="4" spans="1:50" x14ac:dyDescent="0.35">
      <c r="A4" s="13" t="s">
        <v>444</v>
      </c>
    </row>
    <row r="5" spans="1:50" ht="75" customHeight="1" x14ac:dyDescent="0.35">
      <c r="A5" s="8" t="s">
        <v>71</v>
      </c>
      <c r="B5" s="5" t="s">
        <v>400</v>
      </c>
      <c r="C5" s="5" t="s">
        <v>355</v>
      </c>
      <c r="D5" s="5" t="s">
        <v>401</v>
      </c>
      <c r="E5" s="5" t="s">
        <v>101</v>
      </c>
      <c r="F5" s="5" t="s">
        <v>102</v>
      </c>
    </row>
    <row r="6" spans="1:50" x14ac:dyDescent="0.35">
      <c r="A6" s="7" t="s">
        <v>91</v>
      </c>
      <c r="B6" s="4">
        <v>35</v>
      </c>
      <c r="C6" s="4">
        <v>286</v>
      </c>
      <c r="D6" s="10">
        <v>12.2</v>
      </c>
      <c r="E6" s="10">
        <v>8.9</v>
      </c>
      <c r="F6" s="10">
        <v>16.5</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4">
        <v>32</v>
      </c>
      <c r="C7" s="4">
        <v>210</v>
      </c>
      <c r="D7" s="10">
        <v>15.2</v>
      </c>
      <c r="E7" s="10">
        <v>11</v>
      </c>
      <c r="F7" s="10">
        <v>20.7</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4">
        <v>33</v>
      </c>
      <c r="C8" s="4">
        <v>232</v>
      </c>
      <c r="D8" s="10">
        <v>14.2</v>
      </c>
      <c r="E8" s="10">
        <v>10.3</v>
      </c>
      <c r="F8" s="10">
        <v>19.3</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4">
        <v>59</v>
      </c>
      <c r="C9" s="4">
        <v>238</v>
      </c>
      <c r="D9" s="10">
        <v>24.8</v>
      </c>
      <c r="E9" s="10">
        <v>19.7</v>
      </c>
      <c r="F9" s="10">
        <v>30.6</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4">
        <v>69</v>
      </c>
      <c r="C10" s="4">
        <v>303</v>
      </c>
      <c r="D10" s="10">
        <v>22.8</v>
      </c>
      <c r="E10" s="10">
        <v>18.399999999999999</v>
      </c>
      <c r="F10" s="10">
        <v>27.8</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96</v>
      </c>
      <c r="B11" s="4">
        <v>46</v>
      </c>
      <c r="C11" s="4">
        <v>337</v>
      </c>
      <c r="D11" s="10">
        <v>13.6</v>
      </c>
      <c r="E11" s="10">
        <v>10.4</v>
      </c>
      <c r="F11" s="10">
        <v>17.7</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X100"/>
  <sheetViews>
    <sheetView workbookViewId="0"/>
  </sheetViews>
  <sheetFormatPr defaultColWidth="11.07421875" defaultRowHeight="15.5" x14ac:dyDescent="0.35"/>
  <cols>
    <col min="1" max="1" width="28.07421875" customWidth="1"/>
    <col min="2" max="2" width="16.69140625" customWidth="1"/>
    <col min="3" max="3" width="18.69140625" customWidth="1"/>
    <col min="4" max="4" width="20.53515625" customWidth="1"/>
    <col min="5" max="5" width="20.84375" customWidth="1"/>
    <col min="6" max="7" width="32.69140625" customWidth="1"/>
  </cols>
  <sheetData>
    <row r="1" spans="1:50" ht="20" x14ac:dyDescent="0.4">
      <c r="A1" s="25" t="s">
        <v>431</v>
      </c>
    </row>
    <row r="2" spans="1:50" x14ac:dyDescent="0.35">
      <c r="A2" t="s">
        <v>8</v>
      </c>
    </row>
    <row r="3" spans="1:50" x14ac:dyDescent="0.35">
      <c r="A3" s="14" t="s">
        <v>444</v>
      </c>
    </row>
    <row r="4" spans="1:50" ht="44" customHeight="1" x14ac:dyDescent="0.35">
      <c r="A4" s="6" t="s">
        <v>402</v>
      </c>
      <c r="B4" s="5" t="s">
        <v>403</v>
      </c>
      <c r="C4" s="5" t="s">
        <v>404</v>
      </c>
      <c r="D4" s="5" t="s">
        <v>405</v>
      </c>
      <c r="E4" s="5" t="s">
        <v>406</v>
      </c>
      <c r="F4" s="5" t="s">
        <v>407</v>
      </c>
      <c r="G4" s="5" t="s">
        <v>408</v>
      </c>
    </row>
    <row r="5" spans="1:50" x14ac:dyDescent="0.35">
      <c r="A5" s="15" t="s">
        <v>479</v>
      </c>
      <c r="B5" s="4">
        <v>190</v>
      </c>
      <c r="C5" s="4">
        <v>645</v>
      </c>
      <c r="D5" s="4">
        <v>467</v>
      </c>
      <c r="E5" s="4">
        <v>90</v>
      </c>
      <c r="F5" s="4">
        <v>57</v>
      </c>
      <c r="G5" s="10">
        <v>63.3</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15" t="s">
        <v>480</v>
      </c>
      <c r="B6" s="4">
        <v>53</v>
      </c>
      <c r="C6" s="4">
        <v>195</v>
      </c>
      <c r="D6" s="4">
        <v>155</v>
      </c>
      <c r="E6" s="4">
        <v>29</v>
      </c>
      <c r="F6" s="4">
        <v>15</v>
      </c>
      <c r="G6" s="10">
        <v>51.7</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1" t="s">
        <v>409</v>
      </c>
      <c r="B7" s="4">
        <v>227</v>
      </c>
      <c r="C7" s="4">
        <v>809</v>
      </c>
      <c r="D7" s="4">
        <v>593</v>
      </c>
      <c r="E7" s="4">
        <v>113</v>
      </c>
      <c r="F7" s="4">
        <v>67</v>
      </c>
      <c r="G7" s="10">
        <v>59.3</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15" t="s">
        <v>481</v>
      </c>
      <c r="B8" s="4">
        <v>16</v>
      </c>
      <c r="C8" s="4">
        <v>31</v>
      </c>
      <c r="D8" s="4">
        <v>29</v>
      </c>
      <c r="E8" s="4">
        <v>6</v>
      </c>
      <c r="F8" s="4">
        <v>5</v>
      </c>
      <c r="G8" s="10">
        <v>83.3</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7:50" x14ac:dyDescent="0.35">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7:50" x14ac:dyDescent="0.35">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7:50" x14ac:dyDescent="0.35">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7:50" x14ac:dyDescent="0.35">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7:50" x14ac:dyDescent="0.35">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7:50" x14ac:dyDescent="0.35">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7:50" x14ac:dyDescent="0.35">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7:50" x14ac:dyDescent="0.35">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7:50" x14ac:dyDescent="0.35">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7:50" x14ac:dyDescent="0.35">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7:50" x14ac:dyDescent="0.35">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7:50" x14ac:dyDescent="0.35">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7:50" x14ac:dyDescent="0.35">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7:50" x14ac:dyDescent="0.35">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7:50" x14ac:dyDescent="0.35">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7:50" x14ac:dyDescent="0.35">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7:50" x14ac:dyDescent="0.35">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7:50" x14ac:dyDescent="0.35">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7:50" x14ac:dyDescent="0.35">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7:50" x14ac:dyDescent="0.35">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7:50" x14ac:dyDescent="0.35">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7:50" x14ac:dyDescent="0.35">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7:50" x14ac:dyDescent="0.35">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7:50" x14ac:dyDescent="0.35">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7:50" x14ac:dyDescent="0.35">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7:50" x14ac:dyDescent="0.35">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7:50" x14ac:dyDescent="0.35">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7:50" x14ac:dyDescent="0.35">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7:50" x14ac:dyDescent="0.35">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7:50" x14ac:dyDescent="0.35">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7:50" x14ac:dyDescent="0.35">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7:50" x14ac:dyDescent="0.35">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7:50" x14ac:dyDescent="0.35">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7:50" x14ac:dyDescent="0.35">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7:50" x14ac:dyDescent="0.35">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7:50" x14ac:dyDescent="0.35">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7:50" x14ac:dyDescent="0.35">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7:50" x14ac:dyDescent="0.35">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7:50" x14ac:dyDescent="0.35">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7:50" x14ac:dyDescent="0.35">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7:50" x14ac:dyDescent="0.35">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7:50" x14ac:dyDescent="0.35">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7:50" x14ac:dyDescent="0.35">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7:50" x14ac:dyDescent="0.35">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7:50" x14ac:dyDescent="0.35">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7:50" x14ac:dyDescent="0.35">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7:50" x14ac:dyDescent="0.35">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7:50" x14ac:dyDescent="0.35">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7:50" x14ac:dyDescent="0.35">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7:50" x14ac:dyDescent="0.35">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7:50" x14ac:dyDescent="0.35">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7:50" x14ac:dyDescent="0.35">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7:50" x14ac:dyDescent="0.35">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7:50" x14ac:dyDescent="0.35">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7:50" x14ac:dyDescent="0.35">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7:50" x14ac:dyDescent="0.35">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7:50" x14ac:dyDescent="0.35">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7:50" x14ac:dyDescent="0.35">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7:50" x14ac:dyDescent="0.35">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7:50" x14ac:dyDescent="0.35">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7:50" x14ac:dyDescent="0.35">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7:50" x14ac:dyDescent="0.35">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7:50" x14ac:dyDescent="0.35">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7:50" x14ac:dyDescent="0.35">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7:50" x14ac:dyDescent="0.35">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7:50" x14ac:dyDescent="0.35">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7:50" x14ac:dyDescent="0.35">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7:50" x14ac:dyDescent="0.35">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7:50" x14ac:dyDescent="0.35">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7:50" x14ac:dyDescent="0.35">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7:50" x14ac:dyDescent="0.35">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7:50" x14ac:dyDescent="0.35">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7:50" x14ac:dyDescent="0.35">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7:50" x14ac:dyDescent="0.35">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7:50" x14ac:dyDescent="0.35">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7:50" x14ac:dyDescent="0.35">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7:50" x14ac:dyDescent="0.35">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7:50" x14ac:dyDescent="0.35">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7:50" x14ac:dyDescent="0.35">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7:50" x14ac:dyDescent="0.35">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7:50" x14ac:dyDescent="0.35">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7:50" x14ac:dyDescent="0.35">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7:50" x14ac:dyDescent="0.35">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7:50" x14ac:dyDescent="0.35">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DFE7F-2C63-4C48-9B20-E45ADEAA00CA}">
  <dimension ref="A1:AX1000"/>
  <sheetViews>
    <sheetView workbookViewId="0"/>
  </sheetViews>
  <sheetFormatPr defaultColWidth="11.53515625" defaultRowHeight="15.5" x14ac:dyDescent="0.35"/>
  <cols>
    <col min="1" max="1" width="9.3046875" customWidth="1"/>
    <col min="2" max="2" width="40.61328125" customWidth="1"/>
    <col min="3" max="3" width="32.69140625" customWidth="1"/>
    <col min="4" max="4" width="37.69140625" customWidth="1"/>
    <col min="5" max="6" width="16.69140625" customWidth="1"/>
  </cols>
  <sheetData>
    <row r="1" spans="1:50" ht="20" x14ac:dyDescent="0.4">
      <c r="A1" s="25" t="s">
        <v>44</v>
      </c>
    </row>
    <row r="2" spans="1:50" x14ac:dyDescent="0.35">
      <c r="A2" s="7" t="s">
        <v>8</v>
      </c>
    </row>
    <row r="3" spans="1:50" x14ac:dyDescent="0.35">
      <c r="A3" s="7" t="s">
        <v>97</v>
      </c>
    </row>
    <row r="4" spans="1:50" ht="58.5" customHeight="1" x14ac:dyDescent="0.35">
      <c r="A4" s="11" t="s">
        <v>71</v>
      </c>
      <c r="B4" s="5" t="s">
        <v>482</v>
      </c>
      <c r="C4" s="12" t="s">
        <v>410</v>
      </c>
      <c r="D4" s="5" t="s">
        <v>483</v>
      </c>
      <c r="E4" s="12" t="s">
        <v>101</v>
      </c>
      <c r="F4" s="12" t="s">
        <v>102</v>
      </c>
    </row>
    <row r="5" spans="1:50" x14ac:dyDescent="0.35">
      <c r="A5" s="7" t="s">
        <v>90</v>
      </c>
      <c r="B5" s="4">
        <v>125</v>
      </c>
      <c r="C5" s="4">
        <v>276</v>
      </c>
      <c r="D5" s="10">
        <v>45.3</v>
      </c>
      <c r="E5" s="10">
        <v>39.5</v>
      </c>
      <c r="F5" s="10">
        <v>51.2</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7" t="s">
        <v>91</v>
      </c>
      <c r="B6" s="4">
        <v>155</v>
      </c>
      <c r="C6" s="4">
        <v>340</v>
      </c>
      <c r="D6" s="10">
        <v>45.6</v>
      </c>
      <c r="E6" s="10">
        <v>40.4</v>
      </c>
      <c r="F6" s="10">
        <v>50.9</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7" t="s">
        <v>92</v>
      </c>
      <c r="B7" s="4">
        <v>118</v>
      </c>
      <c r="C7" s="4">
        <v>287</v>
      </c>
      <c r="D7" s="10">
        <v>41.1</v>
      </c>
      <c r="E7" s="10">
        <v>35.6</v>
      </c>
      <c r="F7" s="10">
        <v>46.9</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7" t="s">
        <v>93</v>
      </c>
      <c r="B8" s="4">
        <v>144</v>
      </c>
      <c r="C8" s="4">
        <v>307</v>
      </c>
      <c r="D8" s="10">
        <v>46.9</v>
      </c>
      <c r="E8" s="10">
        <v>41.4</v>
      </c>
      <c r="F8" s="10">
        <v>52.5</v>
      </c>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7" t="s">
        <v>94</v>
      </c>
      <c r="B9" s="4">
        <v>155</v>
      </c>
      <c r="C9" s="4">
        <v>293</v>
      </c>
      <c r="D9" s="10">
        <v>52.9</v>
      </c>
      <c r="E9" s="10">
        <v>47.2</v>
      </c>
      <c r="F9" s="10">
        <v>58.5</v>
      </c>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7" t="s">
        <v>95</v>
      </c>
      <c r="B10" s="4">
        <v>230</v>
      </c>
      <c r="C10" s="4">
        <v>395</v>
      </c>
      <c r="D10" s="10">
        <v>58.2</v>
      </c>
      <c r="E10" s="10">
        <v>53.3</v>
      </c>
      <c r="F10" s="10">
        <v>63</v>
      </c>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7" t="s">
        <v>96</v>
      </c>
      <c r="B11" s="4">
        <v>244</v>
      </c>
      <c r="C11" s="4">
        <v>407</v>
      </c>
      <c r="D11" s="10">
        <v>60</v>
      </c>
      <c r="E11" s="10">
        <v>55.1</v>
      </c>
      <c r="F11" s="10">
        <v>64.599999999999994</v>
      </c>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7"/>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7"/>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7"/>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7"/>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7"/>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7"/>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7"/>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7"/>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7"/>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7"/>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7"/>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7"/>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7"/>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7"/>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7"/>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7"/>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7"/>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7"/>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7"/>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7"/>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7"/>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7"/>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7"/>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7"/>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7"/>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A39" s="7"/>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A40" s="7"/>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A41" s="7"/>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A42" s="7"/>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A43" s="7"/>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A44" s="7"/>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A45" s="7"/>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A46" s="7"/>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A47" s="7"/>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A48" s="7"/>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x14ac:dyDescent="0.35">
      <c r="A49" s="7"/>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x14ac:dyDescent="0.35">
      <c r="A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x14ac:dyDescent="0.35">
      <c r="A51" s="7"/>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x14ac:dyDescent="0.35">
      <c r="A52" s="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x14ac:dyDescent="0.35">
      <c r="A53" s="7"/>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x14ac:dyDescent="0.35">
      <c r="A54" s="7"/>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x14ac:dyDescent="0.35">
      <c r="A55" s="7"/>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x14ac:dyDescent="0.35">
      <c r="A56" s="7"/>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x14ac:dyDescent="0.35">
      <c r="A57" s="7"/>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x14ac:dyDescent="0.35">
      <c r="A58" s="7"/>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x14ac:dyDescent="0.35">
      <c r="A59" s="7"/>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x14ac:dyDescent="0.35">
      <c r="A60" s="7"/>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x14ac:dyDescent="0.35">
      <c r="A61" s="7"/>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x14ac:dyDescent="0.35">
      <c r="A62" s="7"/>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x14ac:dyDescent="0.35">
      <c r="A63" s="7"/>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x14ac:dyDescent="0.35">
      <c r="A64" s="7"/>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x14ac:dyDescent="0.35">
      <c r="A65" s="7"/>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x14ac:dyDescent="0.35">
      <c r="A66" s="7"/>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x14ac:dyDescent="0.35">
      <c r="A67" s="7"/>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x14ac:dyDescent="0.35">
      <c r="A68" s="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x14ac:dyDescent="0.35">
      <c r="A69" s="7"/>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x14ac:dyDescent="0.35">
      <c r="A70" s="7"/>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x14ac:dyDescent="0.35">
      <c r="A71" s="7"/>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x14ac:dyDescent="0.35">
      <c r="A72" s="7"/>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x14ac:dyDescent="0.35">
      <c r="A73" s="7"/>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x14ac:dyDescent="0.35">
      <c r="A74" s="7"/>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x14ac:dyDescent="0.35">
      <c r="A75" s="7"/>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x14ac:dyDescent="0.35">
      <c r="A76" s="7"/>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x14ac:dyDescent="0.35">
      <c r="A77" s="7"/>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x14ac:dyDescent="0.35">
      <c r="A78" s="7"/>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x14ac:dyDescent="0.35">
      <c r="A79" s="7"/>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x14ac:dyDescent="0.35">
      <c r="A80" s="7"/>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x14ac:dyDescent="0.35">
      <c r="A81" s="7"/>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x14ac:dyDescent="0.35">
      <c r="A82" s="7"/>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x14ac:dyDescent="0.35">
      <c r="A83" s="7"/>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x14ac:dyDescent="0.35">
      <c r="A84" s="7"/>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x14ac:dyDescent="0.35">
      <c r="A85" s="7"/>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x14ac:dyDescent="0.35">
      <c r="A86" s="7"/>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x14ac:dyDescent="0.35">
      <c r="A87" s="7"/>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x14ac:dyDescent="0.35">
      <c r="A88" s="7"/>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x14ac:dyDescent="0.35">
      <c r="A89" s="7"/>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x14ac:dyDescent="0.35">
      <c r="A90" s="7"/>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x14ac:dyDescent="0.35">
      <c r="A91" s="7"/>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x14ac:dyDescent="0.35">
      <c r="A92" s="7"/>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x14ac:dyDescent="0.35">
      <c r="A93" s="7"/>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x14ac:dyDescent="0.35">
      <c r="A94" s="7"/>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x14ac:dyDescent="0.35">
      <c r="A95" s="7"/>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x14ac:dyDescent="0.35">
      <c r="A96" s="7"/>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x14ac:dyDescent="0.35">
      <c r="A97" s="7"/>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x14ac:dyDescent="0.35">
      <c r="A98" s="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x14ac:dyDescent="0.35">
      <c r="A99" s="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x14ac:dyDescent="0.35">
      <c r="A100" s="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1:50" x14ac:dyDescent="0.35">
      <c r="A101" s="7"/>
    </row>
    <row r="102" spans="1:50" x14ac:dyDescent="0.35">
      <c r="A102" s="7"/>
    </row>
    <row r="103" spans="1:50" x14ac:dyDescent="0.35">
      <c r="A103" s="7"/>
    </row>
    <row r="104" spans="1:50" x14ac:dyDescent="0.35">
      <c r="A104" s="7"/>
    </row>
    <row r="105" spans="1:50" x14ac:dyDescent="0.35">
      <c r="A105" s="7"/>
    </row>
    <row r="106" spans="1:50" x14ac:dyDescent="0.35">
      <c r="A106" s="7"/>
    </row>
    <row r="107" spans="1:50" x14ac:dyDescent="0.35">
      <c r="A107" s="7"/>
    </row>
    <row r="108" spans="1:50" x14ac:dyDescent="0.35">
      <c r="A108" s="7"/>
    </row>
    <row r="109" spans="1:50" x14ac:dyDescent="0.35">
      <c r="A109" s="7"/>
    </row>
    <row r="110" spans="1:50" x14ac:dyDescent="0.35">
      <c r="A110" s="7"/>
    </row>
    <row r="111" spans="1:50" x14ac:dyDescent="0.35">
      <c r="A111" s="7"/>
    </row>
    <row r="112" spans="1:50"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38"/>
  <sheetViews>
    <sheetView workbookViewId="0"/>
  </sheetViews>
  <sheetFormatPr defaultColWidth="11.07421875" defaultRowHeight="15.5" x14ac:dyDescent="0.35"/>
  <cols>
    <col min="1" max="1" width="24.921875" customWidth="1"/>
    <col min="2" max="2" width="10.15234375" customWidth="1"/>
    <col min="3" max="3" width="10.4609375" customWidth="1"/>
    <col min="4" max="4" width="9.765625" customWidth="1"/>
    <col min="5" max="5" width="9.23046875" customWidth="1"/>
    <col min="6" max="6" width="9.4609375" customWidth="1"/>
    <col min="7" max="7" width="9.69140625" customWidth="1"/>
    <col min="8" max="8" width="9.3828125" customWidth="1"/>
    <col min="9" max="9" width="9.3046875" customWidth="1"/>
    <col min="10" max="10" width="9.765625" customWidth="1"/>
    <col min="11" max="11" width="10" customWidth="1"/>
    <col min="12" max="12" width="9.4609375" customWidth="1"/>
    <col min="13" max="13" width="9.69140625" customWidth="1"/>
    <col min="14" max="14" width="10.3828125" customWidth="1"/>
    <col min="15" max="15" width="9.84375" customWidth="1"/>
    <col min="16" max="16" width="10.53515625" customWidth="1"/>
    <col min="17" max="17" width="10.3046875" customWidth="1"/>
    <col min="18" max="18" width="10.61328125" customWidth="1"/>
    <col min="19" max="19" width="9.69140625" customWidth="1"/>
    <col min="20" max="20" width="9.765625" customWidth="1"/>
    <col min="21" max="21" width="9.4609375" customWidth="1"/>
    <col min="22" max="22" width="9.69140625" customWidth="1"/>
    <col min="23" max="23" width="9.53515625" customWidth="1"/>
    <col min="24" max="24" width="9.921875" customWidth="1"/>
    <col min="25" max="25" width="10.07421875" customWidth="1"/>
  </cols>
  <sheetData>
    <row r="1" spans="1:25" ht="20" x14ac:dyDescent="0.4">
      <c r="A1" s="18" t="s">
        <v>45</v>
      </c>
    </row>
    <row r="2" spans="1:25" x14ac:dyDescent="0.35">
      <c r="A2" t="s">
        <v>8</v>
      </c>
    </row>
    <row r="3" spans="1:25" ht="26.5" customHeight="1" x14ac:dyDescent="0.35">
      <c r="A3" s="6" t="s">
        <v>411</v>
      </c>
      <c r="B3" s="5" t="s">
        <v>73</v>
      </c>
      <c r="C3" s="5" t="s">
        <v>74</v>
      </c>
      <c r="D3" s="5" t="s">
        <v>75</v>
      </c>
      <c r="E3" s="5" t="s">
        <v>76</v>
      </c>
      <c r="F3" s="5" t="s">
        <v>77</v>
      </c>
      <c r="G3" s="5" t="s">
        <v>78</v>
      </c>
      <c r="H3" s="5" t="s">
        <v>79</v>
      </c>
      <c r="I3" s="5" t="s">
        <v>80</v>
      </c>
      <c r="J3" s="5" t="s">
        <v>81</v>
      </c>
      <c r="K3" s="5" t="s">
        <v>82</v>
      </c>
      <c r="L3" s="5" t="s">
        <v>83</v>
      </c>
      <c r="M3" s="5" t="s">
        <v>84</v>
      </c>
      <c r="N3" s="5" t="s">
        <v>85</v>
      </c>
      <c r="O3" s="5" t="s">
        <v>86</v>
      </c>
      <c r="P3" s="5" t="s">
        <v>87</v>
      </c>
      <c r="Q3" s="5" t="s">
        <v>88</v>
      </c>
      <c r="R3" s="5" t="s">
        <v>89</v>
      </c>
      <c r="S3" s="5" t="s">
        <v>90</v>
      </c>
      <c r="T3" s="5" t="s">
        <v>91</v>
      </c>
      <c r="U3" s="5" t="s">
        <v>92</v>
      </c>
      <c r="V3" s="5" t="s">
        <v>93</v>
      </c>
      <c r="W3" s="5" t="s">
        <v>94</v>
      </c>
      <c r="X3" s="5" t="s">
        <v>95</v>
      </c>
      <c r="Y3" s="5" t="s">
        <v>96</v>
      </c>
    </row>
    <row r="4" spans="1:25" x14ac:dyDescent="0.35">
      <c r="A4" s="1" t="s">
        <v>130</v>
      </c>
      <c r="B4" s="4">
        <v>44</v>
      </c>
      <c r="C4" s="4">
        <v>60</v>
      </c>
      <c r="D4" s="4">
        <v>34</v>
      </c>
      <c r="E4" s="4">
        <v>57</v>
      </c>
      <c r="F4" s="4">
        <v>57</v>
      </c>
      <c r="G4" s="4">
        <v>53</v>
      </c>
      <c r="H4" s="4">
        <v>50</v>
      </c>
      <c r="I4" s="4">
        <v>53</v>
      </c>
      <c r="J4" s="4">
        <v>62</v>
      </c>
      <c r="K4" s="4">
        <v>74</v>
      </c>
      <c r="L4" s="4">
        <v>42</v>
      </c>
      <c r="M4" s="4">
        <v>56</v>
      </c>
      <c r="N4" s="4">
        <v>59</v>
      </c>
      <c r="O4" s="4">
        <v>34</v>
      </c>
      <c r="P4" s="4">
        <v>35</v>
      </c>
      <c r="Q4" s="4">
        <v>37</v>
      </c>
      <c r="R4" s="4">
        <v>32</v>
      </c>
      <c r="S4" s="4">
        <v>18</v>
      </c>
      <c r="T4" s="4">
        <v>37</v>
      </c>
      <c r="U4" s="4">
        <v>30</v>
      </c>
      <c r="V4" s="4">
        <v>31</v>
      </c>
      <c r="W4" s="4">
        <v>18</v>
      </c>
      <c r="X4" s="4">
        <v>24</v>
      </c>
      <c r="Y4" s="4">
        <v>39</v>
      </c>
    </row>
    <row r="5" spans="1:25" x14ac:dyDescent="0.35">
      <c r="A5" s="1" t="s">
        <v>131</v>
      </c>
      <c r="B5" s="4">
        <v>16</v>
      </c>
      <c r="C5" s="4">
        <v>10</v>
      </c>
      <c r="D5" s="4">
        <v>10</v>
      </c>
      <c r="E5" s="4">
        <v>8</v>
      </c>
      <c r="F5" s="4">
        <v>6</v>
      </c>
      <c r="G5" s="4">
        <v>9</v>
      </c>
      <c r="H5" s="4">
        <v>11</v>
      </c>
      <c r="I5" s="4">
        <v>16</v>
      </c>
      <c r="J5" s="4">
        <v>11</v>
      </c>
      <c r="K5" s="4">
        <v>12</v>
      </c>
      <c r="L5" s="4">
        <v>31</v>
      </c>
      <c r="M5" s="4">
        <v>20</v>
      </c>
      <c r="N5" s="4">
        <v>12</v>
      </c>
      <c r="O5" s="4">
        <v>19</v>
      </c>
      <c r="P5" s="4">
        <v>9</v>
      </c>
      <c r="Q5" s="4">
        <v>14</v>
      </c>
      <c r="R5" s="4">
        <v>11</v>
      </c>
      <c r="S5" s="4">
        <v>6</v>
      </c>
      <c r="T5" s="4">
        <v>5</v>
      </c>
      <c r="U5" s="4">
        <v>1</v>
      </c>
      <c r="V5" s="4">
        <v>3</v>
      </c>
      <c r="W5" s="4">
        <v>24</v>
      </c>
      <c r="X5" s="4">
        <v>10</v>
      </c>
      <c r="Y5" s="4">
        <v>1</v>
      </c>
    </row>
    <row r="6" spans="1:25" x14ac:dyDescent="0.35">
      <c r="A6" s="1" t="s">
        <v>132</v>
      </c>
      <c r="B6" s="4">
        <v>67</v>
      </c>
      <c r="C6" s="4">
        <v>59</v>
      </c>
      <c r="D6" s="4">
        <v>53</v>
      </c>
      <c r="E6" s="4">
        <v>45</v>
      </c>
      <c r="F6" s="4">
        <v>68</v>
      </c>
      <c r="G6" s="4">
        <v>72</v>
      </c>
      <c r="H6" s="4">
        <v>62</v>
      </c>
      <c r="I6" s="4">
        <v>63</v>
      </c>
      <c r="J6" s="4">
        <v>75</v>
      </c>
      <c r="K6" s="4">
        <v>66</v>
      </c>
      <c r="L6" s="4">
        <v>61</v>
      </c>
      <c r="M6" s="4">
        <v>47</v>
      </c>
      <c r="N6" s="4">
        <v>58</v>
      </c>
      <c r="O6" s="4">
        <v>56</v>
      </c>
      <c r="P6" s="4">
        <v>43</v>
      </c>
      <c r="Q6" s="4">
        <v>50</v>
      </c>
      <c r="R6" s="4">
        <v>44</v>
      </c>
      <c r="S6" s="4">
        <v>34</v>
      </c>
      <c r="T6" s="4">
        <v>30</v>
      </c>
      <c r="U6" s="4">
        <v>39</v>
      </c>
      <c r="V6" s="4">
        <v>36</v>
      </c>
      <c r="W6" s="4">
        <v>50</v>
      </c>
      <c r="X6" s="4">
        <v>44</v>
      </c>
      <c r="Y6" s="4">
        <v>61</v>
      </c>
    </row>
    <row r="7" spans="1:25" x14ac:dyDescent="0.35">
      <c r="A7" s="1" t="s">
        <v>133</v>
      </c>
      <c r="B7" s="4">
        <v>15</v>
      </c>
      <c r="C7" s="4">
        <v>6</v>
      </c>
      <c r="D7" s="4">
        <v>22</v>
      </c>
      <c r="E7" s="4">
        <v>10</v>
      </c>
      <c r="F7" s="4">
        <v>8</v>
      </c>
      <c r="G7" s="4">
        <v>5</v>
      </c>
      <c r="H7" s="4">
        <v>11</v>
      </c>
      <c r="I7" s="4">
        <v>8</v>
      </c>
      <c r="J7" s="4">
        <v>24</v>
      </c>
      <c r="K7" s="4">
        <v>14</v>
      </c>
      <c r="L7" s="4">
        <v>21</v>
      </c>
      <c r="M7" s="4">
        <v>23</v>
      </c>
      <c r="N7" s="4">
        <v>16</v>
      </c>
      <c r="O7" s="4">
        <v>25</v>
      </c>
      <c r="P7" s="4">
        <v>17</v>
      </c>
      <c r="Q7" s="4">
        <v>11</v>
      </c>
      <c r="R7" s="4">
        <v>19</v>
      </c>
      <c r="S7" s="4">
        <v>13</v>
      </c>
      <c r="T7" s="4">
        <v>18</v>
      </c>
      <c r="U7" s="4">
        <v>13</v>
      </c>
      <c r="V7" s="4">
        <v>9</v>
      </c>
      <c r="W7" s="4">
        <v>11</v>
      </c>
      <c r="X7" s="4">
        <v>15</v>
      </c>
      <c r="Y7" s="4">
        <v>13</v>
      </c>
    </row>
    <row r="8" spans="1:25" x14ac:dyDescent="0.35">
      <c r="A8" s="1" t="s">
        <v>134</v>
      </c>
      <c r="B8" s="4">
        <v>11</v>
      </c>
      <c r="C8" s="4">
        <v>7</v>
      </c>
      <c r="D8" s="4">
        <v>11</v>
      </c>
      <c r="E8" s="4">
        <v>4</v>
      </c>
      <c r="F8" s="4">
        <v>1</v>
      </c>
      <c r="G8" s="4">
        <v>11</v>
      </c>
      <c r="H8" s="4">
        <v>4</v>
      </c>
      <c r="I8" s="4">
        <v>9</v>
      </c>
      <c r="J8" s="4">
        <v>6</v>
      </c>
      <c r="K8" s="4">
        <v>8</v>
      </c>
      <c r="L8" s="4">
        <v>12</v>
      </c>
      <c r="M8" s="4">
        <v>9</v>
      </c>
      <c r="N8" s="4">
        <v>21</v>
      </c>
      <c r="O8" s="4">
        <v>12</v>
      </c>
      <c r="P8" s="4">
        <v>18</v>
      </c>
      <c r="Q8" s="4">
        <v>17</v>
      </c>
      <c r="R8" s="4">
        <v>7</v>
      </c>
      <c r="S8" s="4">
        <v>6</v>
      </c>
      <c r="T8" s="4">
        <v>8</v>
      </c>
      <c r="U8" s="4">
        <v>8</v>
      </c>
      <c r="V8" s="4">
        <v>16</v>
      </c>
      <c r="W8" s="4">
        <v>12</v>
      </c>
      <c r="X8" s="4">
        <v>12</v>
      </c>
      <c r="Y8" s="4">
        <v>14</v>
      </c>
    </row>
    <row r="9" spans="1:25" x14ac:dyDescent="0.35">
      <c r="A9" s="1" t="s">
        <v>135</v>
      </c>
      <c r="B9" s="4">
        <v>3</v>
      </c>
      <c r="C9" s="4">
        <v>6</v>
      </c>
      <c r="D9" s="4">
        <v>5</v>
      </c>
      <c r="E9" s="4">
        <v>7</v>
      </c>
      <c r="F9" s="4">
        <v>14</v>
      </c>
      <c r="G9" s="4">
        <v>16</v>
      </c>
      <c r="H9" s="4">
        <v>10</v>
      </c>
      <c r="I9" s="4">
        <v>5</v>
      </c>
      <c r="J9" s="4">
        <v>8</v>
      </c>
      <c r="K9" s="4">
        <v>10</v>
      </c>
      <c r="L9" s="4">
        <v>8</v>
      </c>
      <c r="M9" s="4">
        <v>8</v>
      </c>
      <c r="N9" s="4">
        <v>11</v>
      </c>
      <c r="O9" s="4">
        <v>12</v>
      </c>
      <c r="P9" s="4">
        <v>11</v>
      </c>
      <c r="Q9" s="4">
        <v>7</v>
      </c>
      <c r="R9" s="4">
        <v>8</v>
      </c>
      <c r="S9" s="4">
        <v>6</v>
      </c>
      <c r="T9" s="4">
        <v>12</v>
      </c>
      <c r="U9" s="4">
        <v>8</v>
      </c>
      <c r="V9" s="4">
        <v>4</v>
      </c>
      <c r="W9" s="4">
        <v>11</v>
      </c>
      <c r="X9" s="4">
        <v>8</v>
      </c>
      <c r="Y9" s="4">
        <v>15</v>
      </c>
    </row>
    <row r="10" spans="1:25" x14ac:dyDescent="0.35">
      <c r="A10" s="1" t="s">
        <v>136</v>
      </c>
      <c r="B10" s="4">
        <v>4</v>
      </c>
      <c r="C10" s="4">
        <v>4</v>
      </c>
      <c r="D10" s="4">
        <v>2</v>
      </c>
      <c r="E10" s="4">
        <v>3</v>
      </c>
      <c r="F10" s="4">
        <v>4</v>
      </c>
      <c r="G10" s="4">
        <v>1</v>
      </c>
      <c r="H10" s="4">
        <v>10</v>
      </c>
      <c r="I10" s="4">
        <v>3</v>
      </c>
      <c r="J10" s="4">
        <v>0</v>
      </c>
      <c r="K10" s="4">
        <v>3</v>
      </c>
      <c r="L10" s="4">
        <v>1</v>
      </c>
      <c r="M10" s="4">
        <v>16</v>
      </c>
      <c r="N10" s="4">
        <v>8</v>
      </c>
      <c r="O10" s="4">
        <v>5</v>
      </c>
      <c r="P10" s="4">
        <v>6</v>
      </c>
      <c r="Q10" s="4">
        <v>5</v>
      </c>
      <c r="R10" s="4">
        <v>2</v>
      </c>
      <c r="S10" s="4">
        <v>9</v>
      </c>
      <c r="T10" s="4">
        <v>6</v>
      </c>
      <c r="U10" s="4">
        <v>2</v>
      </c>
      <c r="V10" s="4">
        <v>2</v>
      </c>
      <c r="W10" s="4">
        <v>2</v>
      </c>
      <c r="X10" s="4">
        <v>2</v>
      </c>
      <c r="Y10" s="4">
        <v>7</v>
      </c>
    </row>
    <row r="11" spans="1:25" x14ac:dyDescent="0.35">
      <c r="A11" s="1" t="s">
        <v>137</v>
      </c>
      <c r="B11" s="4">
        <v>1</v>
      </c>
      <c r="C11" s="4">
        <v>0</v>
      </c>
      <c r="D11" s="4">
        <v>4</v>
      </c>
      <c r="E11" s="4">
        <v>3</v>
      </c>
      <c r="F11" s="4">
        <v>1</v>
      </c>
      <c r="G11" s="4">
        <v>5</v>
      </c>
      <c r="H11" s="4">
        <v>3</v>
      </c>
      <c r="I11" s="4">
        <v>1</v>
      </c>
      <c r="J11" s="4">
        <v>2</v>
      </c>
      <c r="K11" s="4">
        <v>2</v>
      </c>
      <c r="L11" s="4">
        <v>0</v>
      </c>
      <c r="M11" s="4">
        <v>0</v>
      </c>
      <c r="N11" s="4">
        <v>2</v>
      </c>
      <c r="O11" s="4">
        <v>5</v>
      </c>
      <c r="P11" s="4">
        <v>2</v>
      </c>
      <c r="Q11" s="4">
        <v>0</v>
      </c>
      <c r="R11" s="4">
        <v>2</v>
      </c>
      <c r="S11" s="4">
        <v>2</v>
      </c>
      <c r="T11" s="4">
        <v>1</v>
      </c>
      <c r="U11" s="4">
        <v>1</v>
      </c>
      <c r="V11" s="4">
        <v>0</v>
      </c>
      <c r="W11" s="4">
        <v>4</v>
      </c>
      <c r="X11" s="4">
        <v>3</v>
      </c>
      <c r="Y11" s="4">
        <v>4</v>
      </c>
    </row>
    <row r="12" spans="1:25" x14ac:dyDescent="0.35">
      <c r="A12" s="1" t="s">
        <v>138</v>
      </c>
      <c r="B12" s="4">
        <v>2</v>
      </c>
      <c r="C12" s="4">
        <v>6</v>
      </c>
      <c r="D12" s="4">
        <v>8</v>
      </c>
      <c r="E12" s="4">
        <v>3</v>
      </c>
      <c r="F12" s="4">
        <v>3</v>
      </c>
      <c r="G12" s="4">
        <v>8</v>
      </c>
      <c r="H12" s="4">
        <v>0</v>
      </c>
      <c r="I12" s="4">
        <v>4</v>
      </c>
      <c r="J12" s="4">
        <v>4</v>
      </c>
      <c r="K12" s="4">
        <v>3</v>
      </c>
      <c r="L12" s="4">
        <v>5</v>
      </c>
      <c r="M12" s="4">
        <v>2</v>
      </c>
      <c r="N12" s="4">
        <v>5</v>
      </c>
      <c r="O12" s="4">
        <v>3</v>
      </c>
      <c r="P12" s="4">
        <v>2</v>
      </c>
      <c r="Q12" s="4">
        <v>1</v>
      </c>
      <c r="R12" s="4">
        <v>0</v>
      </c>
      <c r="S12" s="4">
        <v>1</v>
      </c>
      <c r="T12" s="4">
        <v>0</v>
      </c>
      <c r="U12" s="4">
        <v>4</v>
      </c>
      <c r="V12" s="4">
        <v>0</v>
      </c>
      <c r="W12" s="4">
        <v>3</v>
      </c>
      <c r="X12" s="4">
        <v>5</v>
      </c>
      <c r="Y12" s="4">
        <v>6</v>
      </c>
    </row>
    <row r="13" spans="1:25" x14ac:dyDescent="0.35">
      <c r="A13" s="1" t="s">
        <v>412</v>
      </c>
      <c r="B13" s="4">
        <v>14</v>
      </c>
      <c r="C13" s="4">
        <v>20</v>
      </c>
      <c r="D13" s="4">
        <v>13</v>
      </c>
      <c r="E13" s="4">
        <v>18</v>
      </c>
      <c r="F13" s="4">
        <v>14</v>
      </c>
      <c r="G13" s="4">
        <v>17</v>
      </c>
      <c r="H13" s="4">
        <v>9</v>
      </c>
      <c r="I13" s="4">
        <v>3</v>
      </c>
      <c r="J13" s="4">
        <v>15</v>
      </c>
      <c r="K13" s="4">
        <v>10</v>
      </c>
      <c r="L13" s="4">
        <v>13</v>
      </c>
      <c r="M13" s="4">
        <v>11</v>
      </c>
      <c r="N13" s="4">
        <v>9</v>
      </c>
      <c r="O13" s="4">
        <v>2</v>
      </c>
      <c r="P13" s="4">
        <v>3</v>
      </c>
      <c r="Q13" s="4">
        <v>6</v>
      </c>
      <c r="R13" s="4">
        <v>10</v>
      </c>
      <c r="S13" s="4">
        <v>10</v>
      </c>
      <c r="T13" s="4">
        <v>3</v>
      </c>
      <c r="U13" s="4">
        <v>11</v>
      </c>
      <c r="V13" s="4">
        <v>8</v>
      </c>
      <c r="W13" s="4">
        <v>17</v>
      </c>
      <c r="X13" s="4">
        <v>17</v>
      </c>
      <c r="Y13" s="4">
        <v>9</v>
      </c>
    </row>
    <row r="14" spans="1:25" x14ac:dyDescent="0.35">
      <c r="A14" s="1" t="s">
        <v>413</v>
      </c>
      <c r="B14" s="4">
        <v>5</v>
      </c>
      <c r="C14" s="4">
        <v>10</v>
      </c>
      <c r="D14" s="4">
        <v>2</v>
      </c>
      <c r="E14" s="4">
        <v>5</v>
      </c>
      <c r="F14" s="4">
        <v>7</v>
      </c>
      <c r="G14" s="4">
        <v>5</v>
      </c>
      <c r="H14" s="4">
        <v>0</v>
      </c>
      <c r="I14" s="4">
        <v>1</v>
      </c>
      <c r="J14" s="4">
        <v>2</v>
      </c>
      <c r="K14" s="4">
        <v>1</v>
      </c>
      <c r="L14" s="4">
        <v>3</v>
      </c>
      <c r="M14" s="4">
        <v>9</v>
      </c>
      <c r="N14" s="4">
        <v>6</v>
      </c>
      <c r="O14" s="4">
        <v>4</v>
      </c>
      <c r="P14" s="4">
        <v>2</v>
      </c>
      <c r="Q14" s="4">
        <v>4</v>
      </c>
      <c r="R14" s="4">
        <v>2</v>
      </c>
      <c r="S14" s="4">
        <v>3</v>
      </c>
      <c r="T14" s="4">
        <v>1</v>
      </c>
      <c r="U14" s="4">
        <v>0</v>
      </c>
      <c r="V14" s="4">
        <v>5</v>
      </c>
      <c r="W14" s="4">
        <v>1</v>
      </c>
      <c r="X14" s="4">
        <v>2</v>
      </c>
      <c r="Y14" s="4">
        <v>0</v>
      </c>
    </row>
    <row r="15" spans="1:25" x14ac:dyDescent="0.35">
      <c r="A15" s="1" t="s">
        <v>414</v>
      </c>
      <c r="B15" s="4">
        <v>3</v>
      </c>
      <c r="C15" s="4">
        <v>5</v>
      </c>
      <c r="D15" s="4">
        <v>3</v>
      </c>
      <c r="E15" s="4">
        <v>2</v>
      </c>
      <c r="F15" s="4">
        <v>4</v>
      </c>
      <c r="G15" s="4">
        <v>4</v>
      </c>
      <c r="H15" s="4">
        <v>2</v>
      </c>
      <c r="I15" s="4">
        <v>1</v>
      </c>
      <c r="J15" s="4">
        <v>8</v>
      </c>
      <c r="K15" s="4">
        <v>2</v>
      </c>
      <c r="L15" s="4">
        <v>1</v>
      </c>
      <c r="M15" s="4">
        <v>2</v>
      </c>
      <c r="N15" s="4">
        <v>2</v>
      </c>
      <c r="O15" s="4">
        <v>3</v>
      </c>
      <c r="P15" s="4">
        <v>1</v>
      </c>
      <c r="Q15" s="4">
        <v>0</v>
      </c>
      <c r="R15" s="4">
        <v>0</v>
      </c>
      <c r="S15" s="4">
        <v>3</v>
      </c>
      <c r="T15" s="4">
        <v>0</v>
      </c>
      <c r="U15" s="4">
        <v>2</v>
      </c>
      <c r="V15" s="4">
        <v>1</v>
      </c>
      <c r="W15" s="4">
        <v>0</v>
      </c>
      <c r="X15" s="4">
        <v>1</v>
      </c>
      <c r="Y15" s="4">
        <v>2</v>
      </c>
    </row>
    <row r="16" spans="1:25" x14ac:dyDescent="0.35">
      <c r="A16" s="1" t="s">
        <v>415</v>
      </c>
      <c r="B16" s="4">
        <v>10</v>
      </c>
      <c r="C16" s="4">
        <v>15</v>
      </c>
      <c r="D16" s="4">
        <v>14</v>
      </c>
      <c r="E16" s="4">
        <v>14</v>
      </c>
      <c r="F16" s="4">
        <v>23</v>
      </c>
      <c r="G16" s="4">
        <v>11</v>
      </c>
      <c r="H16" s="4">
        <v>21</v>
      </c>
      <c r="I16" s="4">
        <v>26</v>
      </c>
      <c r="J16" s="4">
        <v>11</v>
      </c>
      <c r="K16" s="4">
        <v>6</v>
      </c>
      <c r="L16" s="4">
        <v>11</v>
      </c>
      <c r="M16" s="4">
        <v>9</v>
      </c>
      <c r="N16" s="4">
        <v>14</v>
      </c>
      <c r="O16" s="4">
        <v>4</v>
      </c>
      <c r="P16" s="4">
        <v>9</v>
      </c>
      <c r="Q16" s="4">
        <v>6</v>
      </c>
      <c r="R16" s="4">
        <v>5</v>
      </c>
      <c r="S16" s="4">
        <v>9</v>
      </c>
      <c r="T16" s="4">
        <v>4</v>
      </c>
      <c r="U16" s="4">
        <v>5</v>
      </c>
      <c r="V16" s="4">
        <v>7</v>
      </c>
      <c r="W16" s="4">
        <v>4</v>
      </c>
      <c r="X16" s="4">
        <v>6</v>
      </c>
      <c r="Y16" s="4">
        <v>4</v>
      </c>
    </row>
    <row r="17" spans="1:25" x14ac:dyDescent="0.35">
      <c r="A17" s="1" t="s">
        <v>416</v>
      </c>
      <c r="B17" s="4">
        <v>4</v>
      </c>
      <c r="C17" s="4">
        <v>8</v>
      </c>
      <c r="D17" s="4">
        <v>4</v>
      </c>
      <c r="E17" s="4">
        <v>4</v>
      </c>
      <c r="F17" s="4">
        <v>6</v>
      </c>
      <c r="G17" s="4">
        <v>3</v>
      </c>
      <c r="H17" s="4">
        <v>1</v>
      </c>
      <c r="I17" s="4">
        <v>0</v>
      </c>
      <c r="J17" s="4">
        <v>1</v>
      </c>
      <c r="K17" s="4">
        <v>8</v>
      </c>
      <c r="L17" s="4">
        <v>8</v>
      </c>
      <c r="M17" s="4">
        <v>8</v>
      </c>
      <c r="N17" s="4">
        <v>4</v>
      </c>
      <c r="O17" s="4">
        <v>5</v>
      </c>
      <c r="P17" s="4">
        <v>2</v>
      </c>
      <c r="Q17" s="4">
        <v>7</v>
      </c>
      <c r="R17" s="4">
        <v>9</v>
      </c>
      <c r="S17" s="4">
        <v>10</v>
      </c>
      <c r="T17" s="4">
        <v>3</v>
      </c>
      <c r="U17" s="4">
        <v>4</v>
      </c>
      <c r="V17" s="4">
        <v>6</v>
      </c>
      <c r="W17" s="4">
        <v>1</v>
      </c>
      <c r="X17" s="4">
        <v>5</v>
      </c>
      <c r="Y17" s="4">
        <v>3</v>
      </c>
    </row>
    <row r="18" spans="1:25" x14ac:dyDescent="0.35">
      <c r="A18" s="1" t="s">
        <v>417</v>
      </c>
      <c r="B18" s="4">
        <v>27</v>
      </c>
      <c r="C18" s="4">
        <v>25</v>
      </c>
      <c r="D18" s="4">
        <v>13</v>
      </c>
      <c r="E18" s="4">
        <v>17</v>
      </c>
      <c r="F18" s="4">
        <v>27</v>
      </c>
      <c r="G18" s="4">
        <v>24</v>
      </c>
      <c r="H18" s="4">
        <v>28</v>
      </c>
      <c r="I18" s="4">
        <v>19</v>
      </c>
      <c r="J18" s="4">
        <v>27</v>
      </c>
      <c r="K18" s="4">
        <v>19</v>
      </c>
      <c r="L18" s="4">
        <v>25</v>
      </c>
      <c r="M18" s="4">
        <v>18</v>
      </c>
      <c r="N18" s="4">
        <v>19</v>
      </c>
      <c r="O18" s="4">
        <v>15</v>
      </c>
      <c r="P18" s="4">
        <v>11</v>
      </c>
      <c r="Q18" s="4">
        <v>13</v>
      </c>
      <c r="R18" s="4">
        <v>9</v>
      </c>
      <c r="S18" s="4">
        <v>15</v>
      </c>
      <c r="T18" s="4">
        <v>15</v>
      </c>
      <c r="U18" s="4">
        <v>18</v>
      </c>
      <c r="V18" s="4">
        <v>15</v>
      </c>
      <c r="W18" s="4">
        <v>14</v>
      </c>
      <c r="X18" s="4">
        <v>11</v>
      </c>
      <c r="Y18" s="4">
        <v>16</v>
      </c>
    </row>
    <row r="19" spans="1:25" x14ac:dyDescent="0.35">
      <c r="A19" s="1" t="s">
        <v>418</v>
      </c>
      <c r="B19" s="4">
        <v>30</v>
      </c>
      <c r="C19" s="4">
        <v>35</v>
      </c>
      <c r="D19" s="4">
        <v>28</v>
      </c>
      <c r="E19" s="4">
        <v>27</v>
      </c>
      <c r="F19" s="4">
        <v>29</v>
      </c>
      <c r="G19" s="4">
        <v>22</v>
      </c>
      <c r="H19" s="4">
        <v>36</v>
      </c>
      <c r="I19" s="4">
        <v>33</v>
      </c>
      <c r="J19" s="4">
        <v>23</v>
      </c>
      <c r="K19" s="4">
        <v>33</v>
      </c>
      <c r="L19" s="4">
        <v>46</v>
      </c>
      <c r="M19" s="4">
        <v>35</v>
      </c>
      <c r="N19" s="4">
        <v>28</v>
      </c>
      <c r="O19" s="4">
        <v>22</v>
      </c>
      <c r="P19" s="4">
        <v>17</v>
      </c>
      <c r="Q19" s="4">
        <v>24</v>
      </c>
      <c r="R19" s="4">
        <v>21</v>
      </c>
      <c r="S19" s="4">
        <v>17</v>
      </c>
      <c r="T19" s="4">
        <v>25</v>
      </c>
      <c r="U19" s="4">
        <v>17</v>
      </c>
      <c r="V19" s="4">
        <v>29</v>
      </c>
      <c r="W19" s="4">
        <v>21</v>
      </c>
      <c r="X19" s="4">
        <v>20</v>
      </c>
      <c r="Y19" s="4">
        <v>28</v>
      </c>
    </row>
    <row r="20" spans="1:25" x14ac:dyDescent="0.35">
      <c r="A20" s="1" t="s">
        <v>419</v>
      </c>
      <c r="B20" s="4">
        <v>0</v>
      </c>
      <c r="C20" s="4">
        <v>2</v>
      </c>
      <c r="D20" s="4">
        <v>0</v>
      </c>
      <c r="E20" s="4">
        <v>1</v>
      </c>
      <c r="F20" s="4">
        <v>0</v>
      </c>
      <c r="G20" s="4">
        <v>3</v>
      </c>
      <c r="H20" s="4">
        <v>5</v>
      </c>
      <c r="I20" s="4">
        <v>3</v>
      </c>
      <c r="J20" s="4">
        <v>4</v>
      </c>
      <c r="K20" s="4">
        <v>0</v>
      </c>
      <c r="L20" s="4">
        <v>1</v>
      </c>
      <c r="M20" s="4">
        <v>1</v>
      </c>
      <c r="N20" s="4">
        <v>2</v>
      </c>
      <c r="O20" s="4">
        <v>1</v>
      </c>
      <c r="P20" s="4">
        <v>0</v>
      </c>
      <c r="Q20" s="4">
        <v>3</v>
      </c>
      <c r="R20" s="4">
        <v>2</v>
      </c>
      <c r="S20" s="4">
        <v>0</v>
      </c>
      <c r="T20" s="4">
        <v>1</v>
      </c>
      <c r="U20" s="4">
        <v>1</v>
      </c>
      <c r="V20" s="4">
        <v>0</v>
      </c>
      <c r="W20" s="4">
        <v>1</v>
      </c>
      <c r="X20" s="4">
        <v>2</v>
      </c>
      <c r="Y20" s="4">
        <v>0</v>
      </c>
    </row>
    <row r="21" spans="1:25" x14ac:dyDescent="0.35">
      <c r="A21" s="1" t="s">
        <v>420</v>
      </c>
      <c r="B21" s="4">
        <v>0</v>
      </c>
      <c r="C21" s="4">
        <v>1</v>
      </c>
      <c r="D21" s="4">
        <v>1</v>
      </c>
      <c r="E21" s="4">
        <v>4</v>
      </c>
      <c r="F21" s="4">
        <v>5</v>
      </c>
      <c r="G21" s="4">
        <v>4</v>
      </c>
      <c r="H21" s="4">
        <v>4</v>
      </c>
      <c r="I21" s="4">
        <v>2</v>
      </c>
      <c r="J21" s="4">
        <v>2</v>
      </c>
      <c r="K21" s="4">
        <v>5</v>
      </c>
      <c r="L21" s="4">
        <v>1</v>
      </c>
      <c r="M21" s="4">
        <v>2</v>
      </c>
      <c r="N21" s="4">
        <v>3</v>
      </c>
      <c r="O21" s="4">
        <v>4</v>
      </c>
      <c r="P21" s="4">
        <v>4</v>
      </c>
      <c r="Q21" s="4">
        <v>2</v>
      </c>
      <c r="R21" s="4">
        <v>3</v>
      </c>
      <c r="S21" s="4">
        <v>2</v>
      </c>
      <c r="T21" s="4">
        <v>6</v>
      </c>
      <c r="U21" s="4">
        <v>2</v>
      </c>
      <c r="V21" s="4">
        <v>5</v>
      </c>
      <c r="W21" s="4">
        <v>0</v>
      </c>
      <c r="X21" s="4">
        <v>3</v>
      </c>
      <c r="Y21" s="4">
        <v>1</v>
      </c>
    </row>
    <row r="22" spans="1:25" x14ac:dyDescent="0.35">
      <c r="A22" s="1" t="s">
        <v>421</v>
      </c>
      <c r="B22" s="4">
        <v>8</v>
      </c>
      <c r="C22" s="4">
        <v>2</v>
      </c>
      <c r="D22" s="4">
        <v>5</v>
      </c>
      <c r="E22" s="4">
        <v>4</v>
      </c>
      <c r="F22" s="4">
        <v>0</v>
      </c>
      <c r="G22" s="4">
        <v>1</v>
      </c>
      <c r="H22" s="4">
        <v>2</v>
      </c>
      <c r="I22" s="4">
        <v>3</v>
      </c>
      <c r="J22" s="4">
        <v>4</v>
      </c>
      <c r="K22" s="4">
        <v>3</v>
      </c>
      <c r="L22" s="4">
        <v>9</v>
      </c>
      <c r="M22" s="4">
        <v>2</v>
      </c>
      <c r="N22" s="4">
        <v>4</v>
      </c>
      <c r="O22" s="4">
        <v>6</v>
      </c>
      <c r="P22" s="4">
        <v>4</v>
      </c>
      <c r="Q22" s="4">
        <v>1</v>
      </c>
      <c r="R22" s="4">
        <v>3</v>
      </c>
      <c r="S22" s="4">
        <v>3</v>
      </c>
      <c r="T22" s="4">
        <v>4</v>
      </c>
      <c r="U22" s="4">
        <v>0</v>
      </c>
      <c r="V22" s="4">
        <v>3</v>
      </c>
      <c r="W22" s="4">
        <v>2</v>
      </c>
      <c r="X22" s="4">
        <v>4</v>
      </c>
      <c r="Y22" s="4">
        <v>5</v>
      </c>
    </row>
    <row r="23" spans="1:25" x14ac:dyDescent="0.35">
      <c r="A23" s="1" t="s">
        <v>422</v>
      </c>
      <c r="B23" s="4">
        <v>0</v>
      </c>
      <c r="C23" s="4">
        <v>1</v>
      </c>
      <c r="D23" s="4">
        <v>3</v>
      </c>
      <c r="E23" s="4">
        <v>1</v>
      </c>
      <c r="F23" s="4">
        <v>2</v>
      </c>
      <c r="G23" s="4">
        <v>2</v>
      </c>
      <c r="H23" s="4">
        <v>1</v>
      </c>
      <c r="I23" s="4">
        <v>2</v>
      </c>
      <c r="J23" s="4">
        <v>1</v>
      </c>
      <c r="K23" s="4">
        <v>4</v>
      </c>
      <c r="L23" s="4">
        <v>1</v>
      </c>
      <c r="M23" s="4">
        <v>1</v>
      </c>
      <c r="N23" s="4">
        <v>2</v>
      </c>
      <c r="O23" s="4">
        <v>3</v>
      </c>
      <c r="P23" s="4">
        <v>2</v>
      </c>
      <c r="Q23" s="4">
        <v>0</v>
      </c>
      <c r="R23" s="4">
        <v>3</v>
      </c>
      <c r="S23" s="4">
        <v>2</v>
      </c>
      <c r="T23" s="4">
        <v>0</v>
      </c>
      <c r="U23" s="4">
        <v>0</v>
      </c>
      <c r="V23" s="4">
        <v>0</v>
      </c>
      <c r="W23" s="4">
        <v>2</v>
      </c>
      <c r="X23" s="4">
        <v>1</v>
      </c>
      <c r="Y23" s="4">
        <v>1</v>
      </c>
    </row>
    <row r="24" spans="1:25" x14ac:dyDescent="0.35">
      <c r="A24" s="1" t="s">
        <v>423</v>
      </c>
      <c r="B24" s="4">
        <v>5</v>
      </c>
      <c r="C24" s="4">
        <v>8</v>
      </c>
      <c r="D24" s="4">
        <v>8</v>
      </c>
      <c r="E24" s="4">
        <v>2</v>
      </c>
      <c r="F24" s="4">
        <v>3</v>
      </c>
      <c r="G24" s="4">
        <v>3</v>
      </c>
      <c r="H24" s="4">
        <v>2</v>
      </c>
      <c r="I24" s="4">
        <v>2</v>
      </c>
      <c r="J24" s="4">
        <v>2</v>
      </c>
      <c r="K24" s="4">
        <v>5</v>
      </c>
      <c r="L24" s="4">
        <v>9</v>
      </c>
      <c r="M24" s="4">
        <v>8</v>
      </c>
      <c r="N24" s="4">
        <v>5</v>
      </c>
      <c r="O24" s="4">
        <v>0</v>
      </c>
      <c r="P24" s="4">
        <v>1</v>
      </c>
      <c r="Q24" s="4">
        <v>3</v>
      </c>
      <c r="R24" s="4">
        <v>4</v>
      </c>
      <c r="S24" s="4">
        <v>4</v>
      </c>
      <c r="T24" s="4">
        <v>2</v>
      </c>
      <c r="U24" s="4">
        <v>0</v>
      </c>
      <c r="V24" s="4">
        <v>2</v>
      </c>
      <c r="W24" s="4">
        <v>2</v>
      </c>
      <c r="X24" s="4">
        <v>2</v>
      </c>
      <c r="Y24" s="4">
        <v>0</v>
      </c>
    </row>
    <row r="25" spans="1:25" x14ac:dyDescent="0.35">
      <c r="A25" s="1" t="s">
        <v>140</v>
      </c>
      <c r="B25" s="4">
        <v>48</v>
      </c>
      <c r="C25" s="4">
        <v>35</v>
      </c>
      <c r="D25" s="4">
        <v>19</v>
      </c>
      <c r="E25" s="4">
        <v>18</v>
      </c>
      <c r="F25" s="4">
        <v>87</v>
      </c>
      <c r="G25" s="4">
        <v>60</v>
      </c>
      <c r="H25" s="4">
        <v>44</v>
      </c>
      <c r="I25" s="4">
        <v>50</v>
      </c>
      <c r="J25" s="4">
        <v>45</v>
      </c>
      <c r="K25" s="4">
        <v>61</v>
      </c>
      <c r="L25" s="4">
        <v>42</v>
      </c>
      <c r="M25" s="4">
        <v>48</v>
      </c>
      <c r="N25" s="4">
        <v>41</v>
      </c>
      <c r="O25" s="4">
        <v>36</v>
      </c>
      <c r="P25" s="4">
        <v>41</v>
      </c>
      <c r="Q25" s="4">
        <v>35</v>
      </c>
      <c r="R25" s="4">
        <v>38</v>
      </c>
      <c r="S25" s="4">
        <v>30</v>
      </c>
      <c r="T25" s="4">
        <v>43</v>
      </c>
      <c r="U25" s="4">
        <v>33</v>
      </c>
      <c r="V25" s="4">
        <v>28</v>
      </c>
      <c r="W25" s="4">
        <v>29</v>
      </c>
      <c r="X25" s="4">
        <v>49</v>
      </c>
      <c r="Y25" s="4">
        <v>57</v>
      </c>
    </row>
    <row r="26" spans="1:25" x14ac:dyDescent="0.35">
      <c r="A26" s="1" t="s">
        <v>141</v>
      </c>
      <c r="B26" s="4">
        <v>134</v>
      </c>
      <c r="C26" s="4">
        <v>139</v>
      </c>
      <c r="D26" s="4">
        <v>117</v>
      </c>
      <c r="E26" s="4">
        <v>156</v>
      </c>
      <c r="F26" s="4">
        <v>146</v>
      </c>
      <c r="G26" s="4">
        <v>161</v>
      </c>
      <c r="H26" s="4">
        <v>175</v>
      </c>
      <c r="I26" s="4">
        <v>171</v>
      </c>
      <c r="J26" s="4">
        <v>203</v>
      </c>
      <c r="K26" s="4">
        <v>198</v>
      </c>
      <c r="L26" s="4">
        <v>220</v>
      </c>
      <c r="M26" s="4">
        <v>181</v>
      </c>
      <c r="N26" s="4">
        <v>166</v>
      </c>
      <c r="O26" s="4">
        <v>135</v>
      </c>
      <c r="P26" s="4">
        <v>122</v>
      </c>
      <c r="Q26" s="4">
        <v>135</v>
      </c>
      <c r="R26" s="4">
        <v>121</v>
      </c>
      <c r="S26" s="4">
        <v>88</v>
      </c>
      <c r="T26" s="4">
        <v>130</v>
      </c>
      <c r="U26" s="4">
        <v>104</v>
      </c>
      <c r="V26" s="4">
        <v>114</v>
      </c>
      <c r="W26" s="4">
        <v>119</v>
      </c>
      <c r="X26" s="4">
        <v>154</v>
      </c>
      <c r="Y26" s="4">
        <v>168</v>
      </c>
    </row>
    <row r="27" spans="1:25" x14ac:dyDescent="0.35">
      <c r="A27" s="1" t="s">
        <v>142</v>
      </c>
      <c r="B27" s="4">
        <v>48</v>
      </c>
      <c r="C27" s="4">
        <v>38</v>
      </c>
      <c r="D27" s="4">
        <v>38</v>
      </c>
      <c r="E27" s="4">
        <v>37</v>
      </c>
      <c r="F27" s="4">
        <v>45</v>
      </c>
      <c r="G27" s="4">
        <v>44</v>
      </c>
      <c r="H27" s="4">
        <v>41</v>
      </c>
      <c r="I27" s="4">
        <v>46</v>
      </c>
      <c r="J27" s="4">
        <v>36</v>
      </c>
      <c r="K27" s="4">
        <v>52</v>
      </c>
      <c r="L27" s="4">
        <v>46</v>
      </c>
      <c r="M27" s="4">
        <v>50</v>
      </c>
      <c r="N27" s="4">
        <v>43</v>
      </c>
      <c r="O27" s="4">
        <v>53</v>
      </c>
      <c r="P27" s="4">
        <v>54</v>
      </c>
      <c r="Q27" s="4">
        <v>40</v>
      </c>
      <c r="R27" s="4">
        <v>36</v>
      </c>
      <c r="S27" s="4">
        <v>34</v>
      </c>
      <c r="T27" s="4">
        <v>48</v>
      </c>
      <c r="U27" s="4">
        <v>37</v>
      </c>
      <c r="V27" s="4">
        <v>35</v>
      </c>
      <c r="W27" s="4">
        <v>32</v>
      </c>
      <c r="X27" s="4">
        <v>41</v>
      </c>
      <c r="Y27" s="4">
        <v>38</v>
      </c>
    </row>
    <row r="28" spans="1:25" x14ac:dyDescent="0.35">
      <c r="A28" s="1" t="s">
        <v>143</v>
      </c>
      <c r="B28" s="4">
        <v>14</v>
      </c>
      <c r="C28" s="4">
        <v>20</v>
      </c>
      <c r="D28" s="4">
        <v>20</v>
      </c>
      <c r="E28" s="4">
        <v>15</v>
      </c>
      <c r="F28" s="4">
        <v>32</v>
      </c>
      <c r="G28" s="4">
        <v>32</v>
      </c>
      <c r="H28" s="4">
        <v>43</v>
      </c>
      <c r="I28" s="4">
        <v>51</v>
      </c>
      <c r="J28" s="4">
        <v>47</v>
      </c>
      <c r="K28" s="4">
        <v>41</v>
      </c>
      <c r="L28" s="4">
        <v>42</v>
      </c>
      <c r="M28" s="4">
        <v>35</v>
      </c>
      <c r="N28" s="4">
        <v>23</v>
      </c>
      <c r="O28" s="4">
        <v>39</v>
      </c>
      <c r="P28" s="4">
        <v>26</v>
      </c>
      <c r="Q28" s="4">
        <v>31</v>
      </c>
      <c r="R28" s="4">
        <v>25</v>
      </c>
      <c r="S28" s="4">
        <v>31</v>
      </c>
      <c r="T28" s="4">
        <v>16</v>
      </c>
      <c r="U28" s="4">
        <v>29</v>
      </c>
      <c r="V28" s="4">
        <v>13</v>
      </c>
      <c r="W28" s="4">
        <v>25</v>
      </c>
      <c r="X28" s="4">
        <v>17</v>
      </c>
      <c r="Y28" s="4">
        <v>26</v>
      </c>
    </row>
    <row r="29" spans="1:25" x14ac:dyDescent="0.35">
      <c r="A29" s="1" t="s">
        <v>144</v>
      </c>
      <c r="B29" s="4">
        <v>16</v>
      </c>
      <c r="C29" s="4">
        <v>11</v>
      </c>
      <c r="D29" s="4">
        <v>25</v>
      </c>
      <c r="E29" s="4">
        <v>22</v>
      </c>
      <c r="F29" s="4">
        <v>22</v>
      </c>
      <c r="G29" s="4">
        <v>26</v>
      </c>
      <c r="H29" s="4">
        <v>27</v>
      </c>
      <c r="I29" s="4">
        <v>34</v>
      </c>
      <c r="J29" s="4">
        <v>29</v>
      </c>
      <c r="K29" s="4">
        <v>36</v>
      </c>
      <c r="L29" s="4">
        <v>24</v>
      </c>
      <c r="M29" s="4">
        <v>24</v>
      </c>
      <c r="N29" s="4">
        <v>30</v>
      </c>
      <c r="O29" s="4">
        <v>26</v>
      </c>
      <c r="P29" s="4">
        <v>32</v>
      </c>
      <c r="Q29" s="4">
        <v>28</v>
      </c>
      <c r="R29" s="4">
        <v>21</v>
      </c>
      <c r="S29" s="4">
        <v>20</v>
      </c>
      <c r="T29" s="4">
        <v>26</v>
      </c>
      <c r="U29" s="4">
        <v>15</v>
      </c>
      <c r="V29" s="4">
        <v>27</v>
      </c>
      <c r="W29" s="4">
        <v>28</v>
      </c>
      <c r="X29" s="4">
        <v>31</v>
      </c>
      <c r="Y29" s="4">
        <v>38</v>
      </c>
    </row>
    <row r="30" spans="1:25" x14ac:dyDescent="0.35">
      <c r="A30" s="1" t="s">
        <v>145</v>
      </c>
      <c r="B30" s="4">
        <v>12</v>
      </c>
      <c r="C30" s="4">
        <v>6</v>
      </c>
      <c r="D30" s="4">
        <v>12</v>
      </c>
      <c r="E30" s="4">
        <v>11</v>
      </c>
      <c r="F30" s="4">
        <v>14</v>
      </c>
      <c r="G30" s="4">
        <v>9</v>
      </c>
      <c r="H30" s="4">
        <v>5</v>
      </c>
      <c r="I30" s="4">
        <v>12</v>
      </c>
      <c r="J30" s="4">
        <v>9</v>
      </c>
      <c r="K30" s="4">
        <v>10</v>
      </c>
      <c r="L30" s="4">
        <v>7</v>
      </c>
      <c r="M30" s="4">
        <v>17</v>
      </c>
      <c r="N30" s="4">
        <v>6</v>
      </c>
      <c r="O30" s="4">
        <v>9</v>
      </c>
      <c r="P30" s="4">
        <v>6</v>
      </c>
      <c r="Q30" s="4">
        <v>8</v>
      </c>
      <c r="R30" s="4">
        <v>5</v>
      </c>
      <c r="S30" s="4">
        <v>6</v>
      </c>
      <c r="T30" s="4">
        <v>10</v>
      </c>
      <c r="U30" s="4">
        <v>6</v>
      </c>
      <c r="V30" s="4">
        <v>5</v>
      </c>
      <c r="W30" s="4">
        <v>4</v>
      </c>
      <c r="X30" s="4">
        <v>5</v>
      </c>
      <c r="Y30" s="4">
        <v>8</v>
      </c>
    </row>
    <row r="31" spans="1:25" x14ac:dyDescent="0.35">
      <c r="A31" s="1" t="s">
        <v>146</v>
      </c>
      <c r="B31" s="4">
        <v>4</v>
      </c>
      <c r="C31" s="4">
        <v>4</v>
      </c>
      <c r="D31" s="4">
        <v>3</v>
      </c>
      <c r="E31" s="4">
        <v>3</v>
      </c>
      <c r="F31" s="4">
        <v>5</v>
      </c>
      <c r="G31" s="4">
        <v>0</v>
      </c>
      <c r="H31" s="4">
        <v>4</v>
      </c>
      <c r="I31" s="4">
        <v>4</v>
      </c>
      <c r="J31" s="4">
        <v>2</v>
      </c>
      <c r="K31" s="4">
        <v>4</v>
      </c>
      <c r="L31" s="4">
        <v>5</v>
      </c>
      <c r="M31" s="4">
        <v>5</v>
      </c>
      <c r="N31" s="4">
        <v>3</v>
      </c>
      <c r="O31" s="4">
        <v>5</v>
      </c>
      <c r="P31" s="4">
        <v>2</v>
      </c>
      <c r="Q31" s="4">
        <v>2</v>
      </c>
      <c r="R31" s="4">
        <v>3</v>
      </c>
      <c r="S31" s="4">
        <v>1</v>
      </c>
      <c r="T31" s="4">
        <v>2</v>
      </c>
      <c r="U31" s="4">
        <v>0</v>
      </c>
      <c r="V31" s="4">
        <v>4</v>
      </c>
      <c r="W31" s="4">
        <v>5</v>
      </c>
      <c r="X31" s="4">
        <v>5</v>
      </c>
      <c r="Y31" s="4">
        <v>4</v>
      </c>
    </row>
    <row r="32" spans="1:25" x14ac:dyDescent="0.35">
      <c r="A32" s="1" t="s">
        <v>147</v>
      </c>
      <c r="B32" s="4">
        <v>21</v>
      </c>
      <c r="C32" s="4">
        <v>23</v>
      </c>
      <c r="D32" s="4">
        <v>25</v>
      </c>
      <c r="E32" s="4">
        <v>10</v>
      </c>
      <c r="F32" s="4">
        <v>21</v>
      </c>
      <c r="G32" s="4">
        <v>18</v>
      </c>
      <c r="H32" s="4">
        <v>22</v>
      </c>
      <c r="I32" s="4">
        <v>24</v>
      </c>
      <c r="J32" s="4">
        <v>14</v>
      </c>
      <c r="K32" s="4">
        <v>10</v>
      </c>
      <c r="L32" s="4">
        <v>28</v>
      </c>
      <c r="M32" s="4">
        <v>15</v>
      </c>
      <c r="N32" s="4">
        <v>16</v>
      </c>
      <c r="O32" s="4">
        <v>19</v>
      </c>
      <c r="P32" s="4">
        <v>14</v>
      </c>
      <c r="Q32" s="4">
        <v>13</v>
      </c>
      <c r="R32" s="4">
        <v>18</v>
      </c>
      <c r="S32" s="4">
        <v>17</v>
      </c>
      <c r="T32" s="4">
        <v>4</v>
      </c>
      <c r="U32" s="4">
        <v>7</v>
      </c>
      <c r="V32" s="4">
        <v>7</v>
      </c>
      <c r="W32" s="4">
        <v>6</v>
      </c>
      <c r="X32" s="4">
        <v>13</v>
      </c>
      <c r="Y32" s="4">
        <v>13</v>
      </c>
    </row>
    <row r="33" spans="1:25" x14ac:dyDescent="0.35">
      <c r="A33" s="1" t="s">
        <v>148</v>
      </c>
      <c r="B33" s="4">
        <v>28</v>
      </c>
      <c r="C33" s="4">
        <v>16</v>
      </c>
      <c r="D33" s="4">
        <v>32</v>
      </c>
      <c r="E33" s="4">
        <v>13</v>
      </c>
      <c r="F33" s="4">
        <v>39</v>
      </c>
      <c r="G33" s="4">
        <v>18</v>
      </c>
      <c r="H33" s="4">
        <v>21</v>
      </c>
      <c r="I33" s="4">
        <v>29</v>
      </c>
      <c r="J33" s="4">
        <v>46</v>
      </c>
      <c r="K33" s="4">
        <v>35</v>
      </c>
      <c r="L33" s="4">
        <v>33</v>
      </c>
      <c r="M33" s="4">
        <v>34</v>
      </c>
      <c r="N33" s="4">
        <v>22</v>
      </c>
      <c r="O33" s="4">
        <v>19</v>
      </c>
      <c r="P33" s="4">
        <v>16</v>
      </c>
      <c r="Q33" s="4">
        <v>21</v>
      </c>
      <c r="R33" s="4">
        <v>29</v>
      </c>
      <c r="S33" s="4">
        <v>21</v>
      </c>
      <c r="T33" s="4">
        <v>17</v>
      </c>
      <c r="U33" s="4">
        <v>12</v>
      </c>
      <c r="V33" s="4">
        <v>29</v>
      </c>
      <c r="W33" s="4">
        <v>16</v>
      </c>
      <c r="X33" s="4">
        <v>24</v>
      </c>
      <c r="Y33" s="4">
        <v>26</v>
      </c>
    </row>
    <row r="34" spans="1:25" x14ac:dyDescent="0.35">
      <c r="A34" s="1" t="s">
        <v>149</v>
      </c>
      <c r="B34" s="4">
        <v>31</v>
      </c>
      <c r="C34" s="4">
        <v>27</v>
      </c>
      <c r="D34" s="4">
        <v>22</v>
      </c>
      <c r="E34" s="4">
        <v>29</v>
      </c>
      <c r="F34" s="4">
        <v>18</v>
      </c>
      <c r="G34" s="4">
        <v>16</v>
      </c>
      <c r="H34" s="4">
        <v>29</v>
      </c>
      <c r="I34" s="4">
        <v>19</v>
      </c>
      <c r="J34" s="4">
        <v>31</v>
      </c>
      <c r="K34" s="4">
        <v>23</v>
      </c>
      <c r="L34" s="4">
        <v>27</v>
      </c>
      <c r="M34" s="4">
        <v>39</v>
      </c>
      <c r="N34" s="4">
        <v>31</v>
      </c>
      <c r="O34" s="4">
        <v>26</v>
      </c>
      <c r="P34" s="4">
        <v>22</v>
      </c>
      <c r="Q34" s="4">
        <v>25</v>
      </c>
      <c r="R34" s="4">
        <v>19</v>
      </c>
      <c r="S34" s="4">
        <v>19</v>
      </c>
      <c r="T34" s="4">
        <v>11</v>
      </c>
      <c r="U34" s="4">
        <v>24</v>
      </c>
      <c r="V34" s="4">
        <v>21</v>
      </c>
      <c r="W34" s="4">
        <v>14</v>
      </c>
      <c r="X34" s="4">
        <v>22</v>
      </c>
      <c r="Y34" s="4">
        <v>23</v>
      </c>
    </row>
    <row r="35" spans="1:25" x14ac:dyDescent="0.35">
      <c r="A35" s="1" t="s">
        <v>150</v>
      </c>
      <c r="B35" s="4">
        <v>1</v>
      </c>
      <c r="C35" s="4">
        <v>7</v>
      </c>
      <c r="D35" s="4">
        <v>3</v>
      </c>
      <c r="E35" s="4">
        <v>1</v>
      </c>
      <c r="F35" s="4">
        <v>6</v>
      </c>
      <c r="G35" s="4">
        <v>4</v>
      </c>
      <c r="H35" s="4">
        <v>9</v>
      </c>
      <c r="I35" s="4">
        <v>9</v>
      </c>
      <c r="J35" s="4">
        <v>12</v>
      </c>
      <c r="K35" s="4">
        <v>12</v>
      </c>
      <c r="L35" s="4">
        <v>6</v>
      </c>
      <c r="M35" s="4">
        <v>9</v>
      </c>
      <c r="N35" s="4">
        <v>14</v>
      </c>
      <c r="O35" s="4">
        <v>9</v>
      </c>
      <c r="P35" s="4">
        <v>8</v>
      </c>
      <c r="Q35" s="4">
        <v>9</v>
      </c>
      <c r="R35" s="4">
        <v>5</v>
      </c>
      <c r="S35" s="4">
        <v>7</v>
      </c>
      <c r="T35" s="4">
        <v>7</v>
      </c>
      <c r="U35" s="4">
        <v>2</v>
      </c>
      <c r="V35" s="4">
        <v>4</v>
      </c>
      <c r="W35" s="4">
        <v>6</v>
      </c>
      <c r="X35" s="4">
        <v>9</v>
      </c>
      <c r="Y35" s="4">
        <v>11</v>
      </c>
    </row>
    <row r="36" spans="1:25" x14ac:dyDescent="0.35">
      <c r="A36" s="1" t="s">
        <v>151</v>
      </c>
      <c r="B36" s="4">
        <v>1</v>
      </c>
      <c r="C36" s="4">
        <v>2</v>
      </c>
      <c r="D36" s="4">
        <v>3</v>
      </c>
      <c r="E36" s="4">
        <v>5</v>
      </c>
      <c r="F36" s="4">
        <v>1</v>
      </c>
      <c r="G36" s="4">
        <v>1</v>
      </c>
      <c r="H36" s="4">
        <v>13</v>
      </c>
      <c r="I36" s="4">
        <v>5</v>
      </c>
      <c r="J36" s="4">
        <v>7</v>
      </c>
      <c r="K36" s="4">
        <v>8</v>
      </c>
      <c r="L36" s="4">
        <v>10</v>
      </c>
      <c r="M36" s="4">
        <v>13</v>
      </c>
      <c r="N36" s="4">
        <v>6</v>
      </c>
      <c r="O36" s="4">
        <v>9</v>
      </c>
      <c r="P36" s="4">
        <v>2</v>
      </c>
      <c r="Q36" s="4">
        <v>4</v>
      </c>
      <c r="R36" s="4">
        <v>2</v>
      </c>
      <c r="S36" s="4">
        <v>3</v>
      </c>
      <c r="T36" s="4">
        <v>5</v>
      </c>
      <c r="U36" s="4">
        <v>4</v>
      </c>
      <c r="V36" s="4">
        <v>4</v>
      </c>
      <c r="W36" s="4">
        <v>1</v>
      </c>
      <c r="X36" s="4">
        <v>1</v>
      </c>
      <c r="Y36" s="4">
        <v>4</v>
      </c>
    </row>
    <row r="37" spans="1:25" x14ac:dyDescent="0.35">
      <c r="A37" s="1" t="s">
        <v>152</v>
      </c>
      <c r="B37" s="4">
        <v>0</v>
      </c>
      <c r="C37" s="4">
        <v>7</v>
      </c>
      <c r="D37" s="4">
        <v>7</v>
      </c>
      <c r="E37" s="4">
        <v>7</v>
      </c>
      <c r="F37" s="4">
        <v>13</v>
      </c>
      <c r="G37" s="4">
        <v>13</v>
      </c>
      <c r="H37" s="4">
        <v>11</v>
      </c>
      <c r="I37" s="4">
        <v>9</v>
      </c>
      <c r="J37" s="4">
        <v>16</v>
      </c>
      <c r="K37" s="4">
        <v>15</v>
      </c>
      <c r="L37" s="4">
        <v>9</v>
      </c>
      <c r="M37" s="4">
        <v>7</v>
      </c>
      <c r="N37" s="4">
        <v>14</v>
      </c>
      <c r="O37" s="4">
        <v>11</v>
      </c>
      <c r="P37" s="4">
        <v>14</v>
      </c>
      <c r="Q37" s="4">
        <v>15</v>
      </c>
      <c r="R37" s="4">
        <v>5</v>
      </c>
      <c r="S37" s="4">
        <v>8</v>
      </c>
      <c r="T37" s="4">
        <v>11</v>
      </c>
      <c r="U37" s="4">
        <v>7</v>
      </c>
      <c r="V37" s="4">
        <v>4</v>
      </c>
      <c r="W37" s="4">
        <v>3</v>
      </c>
      <c r="X37" s="4">
        <v>13</v>
      </c>
      <c r="Y37" s="4">
        <v>8</v>
      </c>
    </row>
    <row r="38" spans="1:25" x14ac:dyDescent="0.35">
      <c r="A38" s="1" t="s">
        <v>153</v>
      </c>
      <c r="B38" s="4">
        <v>10</v>
      </c>
      <c r="C38" s="4">
        <v>13</v>
      </c>
      <c r="D38" s="4">
        <v>5</v>
      </c>
      <c r="E38" s="4">
        <v>4</v>
      </c>
      <c r="F38" s="4">
        <v>12</v>
      </c>
      <c r="G38" s="4">
        <v>15</v>
      </c>
      <c r="H38" s="4">
        <v>16</v>
      </c>
      <c r="I38" s="4">
        <v>10</v>
      </c>
      <c r="J38" s="4">
        <v>10</v>
      </c>
      <c r="K38" s="4">
        <v>16</v>
      </c>
      <c r="L38" s="4">
        <v>10</v>
      </c>
      <c r="M38" s="4">
        <v>11</v>
      </c>
      <c r="N38" s="4">
        <v>11</v>
      </c>
      <c r="O38" s="4">
        <v>6</v>
      </c>
      <c r="P38" s="4">
        <v>10</v>
      </c>
      <c r="Q38" s="4">
        <v>13</v>
      </c>
      <c r="R38" s="4">
        <v>6</v>
      </c>
      <c r="S38" s="4">
        <v>8</v>
      </c>
      <c r="T38" s="4">
        <v>10</v>
      </c>
      <c r="U38" s="4">
        <v>9</v>
      </c>
      <c r="V38" s="4">
        <v>7</v>
      </c>
      <c r="W38" s="4">
        <v>6</v>
      </c>
      <c r="X38" s="4">
        <v>5</v>
      </c>
      <c r="Y38" s="4">
        <v>5</v>
      </c>
    </row>
  </sheetData>
  <pageMargins left="0.7" right="0.7" top="0.75" bottom="0.75" header="0.3" footer="0.3"/>
  <pageSetup paperSize="9" orientation="portrait" horizontalDpi="300" verticalDpi="300"/>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100"/>
  <sheetViews>
    <sheetView workbookViewId="0"/>
  </sheetViews>
  <sheetFormatPr defaultColWidth="11.07421875" defaultRowHeight="15.5" x14ac:dyDescent="0.35"/>
  <cols>
    <col min="1" max="1" width="26.4609375" customWidth="1"/>
    <col min="2" max="2" width="9.4609375" customWidth="1"/>
    <col min="3" max="3" width="9.07421875" customWidth="1"/>
    <col min="4" max="4" width="9.69140625" customWidth="1"/>
    <col min="5" max="6" width="9.53515625" customWidth="1"/>
    <col min="7" max="8" width="8.765625" customWidth="1"/>
    <col min="9" max="9" width="8.53515625" customWidth="1"/>
    <col min="10" max="10" width="9.69140625" customWidth="1"/>
    <col min="11" max="12" width="9.61328125" customWidth="1"/>
    <col min="13" max="13" width="9.765625" customWidth="1"/>
    <col min="14" max="14" width="10.15234375" customWidth="1"/>
    <col min="15" max="15" width="9.921875" customWidth="1"/>
    <col min="16" max="16" width="11.07421875" customWidth="1"/>
    <col min="17" max="17" width="10.15234375" customWidth="1"/>
    <col min="18" max="18" width="9.921875" customWidth="1"/>
    <col min="19" max="19" width="9.84375" customWidth="1"/>
    <col min="20" max="21" width="8.921875" customWidth="1"/>
    <col min="22" max="22" width="10.3046875" customWidth="1"/>
    <col min="23" max="23" width="9.61328125" customWidth="1"/>
    <col min="24" max="24" width="9.23046875" customWidth="1"/>
    <col min="25" max="25" width="10" customWidth="1"/>
  </cols>
  <sheetData>
    <row r="1" spans="1:50" ht="20" x14ac:dyDescent="0.4">
      <c r="A1" s="18" t="s">
        <v>46</v>
      </c>
    </row>
    <row r="2" spans="1:50" x14ac:dyDescent="0.35">
      <c r="A2" t="s">
        <v>8</v>
      </c>
    </row>
    <row r="3" spans="1:50" ht="33" customHeight="1" x14ac:dyDescent="0.35">
      <c r="A3" s="6" t="s">
        <v>411</v>
      </c>
      <c r="B3" s="5" t="s">
        <v>73</v>
      </c>
      <c r="C3" s="5" t="s">
        <v>74</v>
      </c>
      <c r="D3" s="5" t="s">
        <v>75</v>
      </c>
      <c r="E3" s="5" t="s">
        <v>76</v>
      </c>
      <c r="F3" s="5" t="s">
        <v>77</v>
      </c>
      <c r="G3" s="5" t="s">
        <v>78</v>
      </c>
      <c r="H3" s="5" t="s">
        <v>79</v>
      </c>
      <c r="I3" s="5" t="s">
        <v>80</v>
      </c>
      <c r="J3" s="5" t="s">
        <v>81</v>
      </c>
      <c r="K3" s="5" t="s">
        <v>82</v>
      </c>
      <c r="L3" s="5" t="s">
        <v>83</v>
      </c>
      <c r="M3" s="5" t="s">
        <v>84</v>
      </c>
      <c r="N3" s="5" t="s">
        <v>85</v>
      </c>
      <c r="O3" s="5" t="s">
        <v>86</v>
      </c>
      <c r="P3" s="5" t="s">
        <v>87</v>
      </c>
      <c r="Q3" s="5" t="s">
        <v>88</v>
      </c>
      <c r="R3" s="5" t="s">
        <v>89</v>
      </c>
      <c r="S3" s="5" t="s">
        <v>90</v>
      </c>
      <c r="T3" s="5" t="s">
        <v>91</v>
      </c>
      <c r="U3" s="5" t="s">
        <v>92</v>
      </c>
      <c r="V3" s="5" t="s">
        <v>93</v>
      </c>
      <c r="W3" s="5" t="s">
        <v>94</v>
      </c>
      <c r="X3" s="5" t="s">
        <v>95</v>
      </c>
      <c r="Y3" s="5" t="s">
        <v>96</v>
      </c>
    </row>
    <row r="4" spans="1:50" x14ac:dyDescent="0.35">
      <c r="A4" s="1" t="s">
        <v>130</v>
      </c>
      <c r="B4" s="10">
        <v>31.8</v>
      </c>
      <c r="C4" s="10">
        <v>43</v>
      </c>
      <c r="D4" s="10">
        <v>24.2</v>
      </c>
      <c r="E4" s="10">
        <v>40.299999999999997</v>
      </c>
      <c r="F4" s="10">
        <v>40.1</v>
      </c>
      <c r="G4" s="10">
        <v>37</v>
      </c>
      <c r="H4" s="10">
        <v>34.700000000000003</v>
      </c>
      <c r="I4" s="10">
        <v>36.6</v>
      </c>
      <c r="J4" s="10">
        <v>42.4</v>
      </c>
      <c r="K4" s="10">
        <v>50.4</v>
      </c>
      <c r="L4" s="10">
        <v>28.4</v>
      </c>
      <c r="M4" s="10">
        <v>37.700000000000003</v>
      </c>
      <c r="N4" s="10">
        <v>39.6</v>
      </c>
      <c r="O4" s="10">
        <v>22.7</v>
      </c>
      <c r="P4" s="10">
        <v>23.3</v>
      </c>
      <c r="Q4" s="10">
        <v>24.4</v>
      </c>
      <c r="R4" s="10">
        <v>21</v>
      </c>
      <c r="S4" s="10">
        <v>11.8</v>
      </c>
      <c r="T4" s="10">
        <v>24</v>
      </c>
      <c r="U4" s="10">
        <v>19.399999999999999</v>
      </c>
      <c r="V4" s="10">
        <v>20</v>
      </c>
      <c r="W4" s="10">
        <v>11.5</v>
      </c>
      <c r="X4" s="10">
        <v>15.1</v>
      </c>
      <c r="Y4" s="10">
        <v>24</v>
      </c>
      <c r="Z4" s="10"/>
      <c r="AA4" s="10"/>
      <c r="AB4" s="10"/>
      <c r="AC4" s="10"/>
      <c r="AD4" s="10"/>
      <c r="AE4" s="10"/>
      <c r="AF4" s="10"/>
      <c r="AG4" s="10"/>
      <c r="AH4" s="10"/>
      <c r="AI4" s="10"/>
      <c r="AJ4" s="10"/>
      <c r="AK4" s="10"/>
      <c r="AL4" s="10"/>
      <c r="AM4" s="10"/>
      <c r="AN4" s="10"/>
      <c r="AO4" s="10"/>
      <c r="AP4" s="10"/>
      <c r="AQ4" s="10"/>
      <c r="AR4" s="10"/>
      <c r="AS4" s="10"/>
      <c r="AT4" s="10"/>
      <c r="AU4" s="10"/>
      <c r="AV4" s="10"/>
      <c r="AW4" s="10"/>
      <c r="AX4" s="10"/>
    </row>
    <row r="5" spans="1:50" x14ac:dyDescent="0.35">
      <c r="A5" s="1" t="s">
        <v>131</v>
      </c>
      <c r="B5" s="10">
        <v>11.2</v>
      </c>
      <c r="C5" s="10">
        <v>7</v>
      </c>
      <c r="D5" s="10">
        <v>7</v>
      </c>
      <c r="E5" s="10">
        <v>5.6</v>
      </c>
      <c r="F5" s="10">
        <v>4.2</v>
      </c>
      <c r="G5" s="10">
        <v>6.3</v>
      </c>
      <c r="H5" s="10">
        <v>7.7</v>
      </c>
      <c r="I5" s="10">
        <v>11.2</v>
      </c>
      <c r="J5" s="10">
        <v>7.7</v>
      </c>
      <c r="K5" s="10">
        <v>8.4</v>
      </c>
      <c r="L5" s="10">
        <v>21.8</v>
      </c>
      <c r="M5" s="10">
        <v>14</v>
      </c>
      <c r="N5" s="10">
        <v>8.4</v>
      </c>
      <c r="O5" s="10">
        <v>13.4</v>
      </c>
      <c r="P5" s="10">
        <v>6.3</v>
      </c>
      <c r="Q5" s="10">
        <v>9.9</v>
      </c>
      <c r="R5" s="10">
        <v>7.7</v>
      </c>
      <c r="S5" s="10">
        <v>4.2</v>
      </c>
      <c r="T5" s="10">
        <v>3.5</v>
      </c>
      <c r="U5" s="10">
        <v>0.7</v>
      </c>
      <c r="V5" s="10">
        <v>2.1</v>
      </c>
      <c r="W5" s="10">
        <v>16.899999999999999</v>
      </c>
      <c r="X5" s="10">
        <v>7</v>
      </c>
      <c r="Y5" s="10">
        <v>0.7</v>
      </c>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1" t="s">
        <v>132</v>
      </c>
      <c r="B6" s="10">
        <v>25.6</v>
      </c>
      <c r="C6" s="10">
        <v>22.5</v>
      </c>
      <c r="D6" s="10">
        <v>20.100000000000001</v>
      </c>
      <c r="E6" s="10">
        <v>17</v>
      </c>
      <c r="F6" s="10">
        <v>25.7</v>
      </c>
      <c r="G6" s="10">
        <v>27</v>
      </c>
      <c r="H6" s="10">
        <v>23.1</v>
      </c>
      <c r="I6" s="10">
        <v>23.3</v>
      </c>
      <c r="J6" s="10">
        <v>27.5</v>
      </c>
      <c r="K6" s="10">
        <v>24</v>
      </c>
      <c r="L6" s="10">
        <v>22</v>
      </c>
      <c r="M6" s="10">
        <v>16.8</v>
      </c>
      <c r="N6" s="10">
        <v>20.6</v>
      </c>
      <c r="O6" s="10">
        <v>19.8</v>
      </c>
      <c r="P6" s="10">
        <v>15.1</v>
      </c>
      <c r="Q6" s="10">
        <v>17.399999999999999</v>
      </c>
      <c r="R6" s="10">
        <v>15.2</v>
      </c>
      <c r="S6" s="10">
        <v>11.7</v>
      </c>
      <c r="T6" s="10">
        <v>10.199999999999999</v>
      </c>
      <c r="U6" s="10">
        <v>13.2</v>
      </c>
      <c r="V6" s="10">
        <v>12.2</v>
      </c>
      <c r="W6" s="10">
        <v>16.7</v>
      </c>
      <c r="X6" s="10">
        <v>14.4</v>
      </c>
      <c r="Y6" s="10">
        <v>19.7</v>
      </c>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1" t="s">
        <v>133</v>
      </c>
      <c r="B7" s="10">
        <v>8.3000000000000007</v>
      </c>
      <c r="C7" s="10">
        <v>3.3</v>
      </c>
      <c r="D7" s="10">
        <v>12.1</v>
      </c>
      <c r="E7" s="10">
        <v>5.5</v>
      </c>
      <c r="F7" s="10">
        <v>4.4000000000000004</v>
      </c>
      <c r="G7" s="10">
        <v>2.8</v>
      </c>
      <c r="H7" s="10">
        <v>6</v>
      </c>
      <c r="I7" s="10">
        <v>4.4000000000000004</v>
      </c>
      <c r="J7" s="10">
        <v>13.1</v>
      </c>
      <c r="K7" s="10">
        <v>7.6</v>
      </c>
      <c r="L7" s="10">
        <v>11.3</v>
      </c>
      <c r="M7" s="10">
        <v>12.3</v>
      </c>
      <c r="N7" s="10">
        <v>8.6</v>
      </c>
      <c r="O7" s="10">
        <v>13.3</v>
      </c>
      <c r="P7" s="10">
        <v>9</v>
      </c>
      <c r="Q7" s="10">
        <v>5.8</v>
      </c>
      <c r="R7" s="10">
        <v>9.9</v>
      </c>
      <c r="S7" s="10">
        <v>6.7</v>
      </c>
      <c r="T7" s="10">
        <v>9.3000000000000007</v>
      </c>
      <c r="U7" s="10">
        <v>6.7</v>
      </c>
      <c r="V7" s="10">
        <v>4.5999999999999996</v>
      </c>
      <c r="W7" s="10">
        <v>5.6</v>
      </c>
      <c r="X7" s="10">
        <v>7.6</v>
      </c>
      <c r="Y7" s="10">
        <v>6.5</v>
      </c>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1" t="s">
        <v>134</v>
      </c>
      <c r="B8" s="10">
        <v>3.1</v>
      </c>
      <c r="C8" s="10">
        <v>2</v>
      </c>
      <c r="D8" s="10">
        <v>3.1</v>
      </c>
      <c r="E8" s="10">
        <v>1.1000000000000001</v>
      </c>
      <c r="F8" s="10">
        <v>0.3</v>
      </c>
      <c r="G8" s="10">
        <v>3</v>
      </c>
      <c r="H8" s="10">
        <v>1.1000000000000001</v>
      </c>
      <c r="I8" s="10">
        <v>2.5</v>
      </c>
      <c r="J8" s="10">
        <v>1.6</v>
      </c>
      <c r="K8" s="10">
        <v>2.2000000000000002</v>
      </c>
      <c r="L8" s="10">
        <v>3.2</v>
      </c>
      <c r="M8" s="10">
        <v>2.4</v>
      </c>
      <c r="N8" s="10">
        <v>5.6</v>
      </c>
      <c r="O8" s="10">
        <v>3.2</v>
      </c>
      <c r="P8" s="10">
        <v>4.8</v>
      </c>
      <c r="Q8" s="10">
        <v>4.5</v>
      </c>
      <c r="R8" s="10">
        <v>1.8</v>
      </c>
      <c r="S8" s="10">
        <v>1.6</v>
      </c>
      <c r="T8" s="10">
        <v>2</v>
      </c>
      <c r="U8" s="10">
        <v>2</v>
      </c>
      <c r="V8" s="10">
        <v>4</v>
      </c>
      <c r="W8" s="10">
        <v>2.9</v>
      </c>
      <c r="X8" s="10">
        <v>2.9</v>
      </c>
      <c r="Y8" s="10">
        <v>3.3</v>
      </c>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A9" s="1" t="s">
        <v>135</v>
      </c>
      <c r="B9" s="10">
        <v>0.9</v>
      </c>
      <c r="C9" s="10">
        <v>1.9</v>
      </c>
      <c r="D9" s="10">
        <v>1.5</v>
      </c>
      <c r="E9" s="10">
        <v>2.2000000000000002</v>
      </c>
      <c r="F9" s="10">
        <v>4.3</v>
      </c>
      <c r="G9" s="10">
        <v>4.9000000000000004</v>
      </c>
      <c r="H9" s="10">
        <v>3</v>
      </c>
      <c r="I9" s="10">
        <v>1.5</v>
      </c>
      <c r="J9" s="10">
        <v>2.4</v>
      </c>
      <c r="K9" s="10">
        <v>3</v>
      </c>
      <c r="L9" s="10">
        <v>2.4</v>
      </c>
      <c r="M9" s="10">
        <v>2.4</v>
      </c>
      <c r="N9" s="10">
        <v>3.3</v>
      </c>
      <c r="O9" s="10">
        <v>3.6</v>
      </c>
      <c r="P9" s="10">
        <v>3.2</v>
      </c>
      <c r="Q9" s="10">
        <v>2</v>
      </c>
      <c r="R9" s="10">
        <v>2.2999999999999998</v>
      </c>
      <c r="S9" s="10">
        <v>1.7</v>
      </c>
      <c r="T9" s="10">
        <v>3.4</v>
      </c>
      <c r="U9" s="10">
        <v>2.2999999999999998</v>
      </c>
      <c r="V9" s="10">
        <v>1.1000000000000001</v>
      </c>
      <c r="W9" s="10">
        <v>3</v>
      </c>
      <c r="X9" s="10">
        <v>2.2000000000000002</v>
      </c>
      <c r="Y9" s="10">
        <v>4</v>
      </c>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A10" s="1" t="s">
        <v>136</v>
      </c>
      <c r="B10" s="10">
        <v>1.5</v>
      </c>
      <c r="C10" s="10">
        <v>1.5</v>
      </c>
      <c r="D10" s="10">
        <v>0.8</v>
      </c>
      <c r="E10" s="10">
        <v>1.1000000000000001</v>
      </c>
      <c r="F10" s="10">
        <v>1.5</v>
      </c>
      <c r="G10" s="10">
        <v>0.4</v>
      </c>
      <c r="H10" s="10">
        <v>3.7</v>
      </c>
      <c r="I10" s="10">
        <v>1.1000000000000001</v>
      </c>
      <c r="J10" s="10">
        <v>0</v>
      </c>
      <c r="K10" s="10">
        <v>1.1000000000000001</v>
      </c>
      <c r="L10" s="10">
        <v>0.4</v>
      </c>
      <c r="M10" s="10">
        <v>5.8</v>
      </c>
      <c r="N10" s="10">
        <v>2.9</v>
      </c>
      <c r="O10" s="10">
        <v>1.8</v>
      </c>
      <c r="P10" s="10">
        <v>2.2000000000000002</v>
      </c>
      <c r="Q10" s="10">
        <v>1.8</v>
      </c>
      <c r="R10" s="10">
        <v>0.7</v>
      </c>
      <c r="S10" s="10">
        <v>3.3</v>
      </c>
      <c r="T10" s="10">
        <v>2.2000000000000002</v>
      </c>
      <c r="U10" s="10">
        <v>0.7</v>
      </c>
      <c r="V10" s="10">
        <v>0.7</v>
      </c>
      <c r="W10" s="10">
        <v>0.7</v>
      </c>
      <c r="X10" s="10">
        <v>0.7</v>
      </c>
      <c r="Y10" s="10">
        <v>2.5</v>
      </c>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A11" s="1" t="s">
        <v>137</v>
      </c>
      <c r="B11" s="10">
        <v>0.8</v>
      </c>
      <c r="C11" s="10">
        <v>0</v>
      </c>
      <c r="D11" s="10">
        <v>3.4</v>
      </c>
      <c r="E11" s="10">
        <v>2.5</v>
      </c>
      <c r="F11" s="10">
        <v>0.8</v>
      </c>
      <c r="G11" s="10">
        <v>4.0999999999999996</v>
      </c>
      <c r="H11" s="10">
        <v>2.5</v>
      </c>
      <c r="I11" s="10">
        <v>0.8</v>
      </c>
      <c r="J11" s="10">
        <v>1.6</v>
      </c>
      <c r="K11" s="10">
        <v>1.6</v>
      </c>
      <c r="L11" s="10">
        <v>0</v>
      </c>
      <c r="M11" s="10">
        <v>0</v>
      </c>
      <c r="N11" s="10">
        <v>1.6</v>
      </c>
      <c r="O11" s="10">
        <v>4</v>
      </c>
      <c r="P11" s="10">
        <v>1.6</v>
      </c>
      <c r="Q11" s="10">
        <v>0</v>
      </c>
      <c r="R11" s="10">
        <v>1.6</v>
      </c>
      <c r="S11" s="10">
        <v>1.6</v>
      </c>
      <c r="T11" s="10">
        <v>0.8</v>
      </c>
      <c r="U11" s="10">
        <v>0.8</v>
      </c>
      <c r="V11" s="10">
        <v>0</v>
      </c>
      <c r="W11" s="10">
        <v>3.1</v>
      </c>
      <c r="X11" s="10">
        <v>2.2999999999999998</v>
      </c>
      <c r="Y11" s="10">
        <v>3</v>
      </c>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A12" s="1" t="s">
        <v>138</v>
      </c>
      <c r="B12" s="10">
        <v>1.3</v>
      </c>
      <c r="C12" s="10">
        <v>4</v>
      </c>
      <c r="D12" s="10">
        <v>5.3</v>
      </c>
      <c r="E12" s="10">
        <v>2</v>
      </c>
      <c r="F12" s="10">
        <v>2</v>
      </c>
      <c r="G12" s="10">
        <v>5.4</v>
      </c>
      <c r="H12" s="10">
        <v>0</v>
      </c>
      <c r="I12" s="10">
        <v>2.7</v>
      </c>
      <c r="J12" s="10">
        <v>2.7</v>
      </c>
      <c r="K12" s="10">
        <v>2</v>
      </c>
      <c r="L12" s="10">
        <v>3.4</v>
      </c>
      <c r="M12" s="10">
        <v>1.4</v>
      </c>
      <c r="N12" s="10">
        <v>3.4</v>
      </c>
      <c r="O12" s="10">
        <v>2</v>
      </c>
      <c r="P12" s="10">
        <v>1.4</v>
      </c>
      <c r="Q12" s="10">
        <v>0.7</v>
      </c>
      <c r="R12" s="10">
        <v>0</v>
      </c>
      <c r="S12" s="10">
        <v>0.7</v>
      </c>
      <c r="T12" s="10">
        <v>0</v>
      </c>
      <c r="U12" s="10">
        <v>2.6</v>
      </c>
      <c r="V12" s="10">
        <v>0</v>
      </c>
      <c r="W12" s="10">
        <v>1.9</v>
      </c>
      <c r="X12" s="10">
        <v>3.1</v>
      </c>
      <c r="Y12" s="10">
        <v>3.7</v>
      </c>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A13" s="1" t="s">
        <v>412</v>
      </c>
      <c r="B13" s="10">
        <v>15.6</v>
      </c>
      <c r="C13" s="10">
        <v>22.5</v>
      </c>
      <c r="D13" s="10">
        <v>14.7</v>
      </c>
      <c r="E13" s="10">
        <v>20.5</v>
      </c>
      <c r="F13" s="10">
        <v>16</v>
      </c>
      <c r="G13" s="10">
        <v>19.399999999999999</v>
      </c>
      <c r="H13" s="10">
        <v>10.3</v>
      </c>
      <c r="I13" s="10">
        <v>3.4</v>
      </c>
      <c r="J13" s="10">
        <v>17.2</v>
      </c>
      <c r="K13" s="10">
        <v>11.5</v>
      </c>
      <c r="L13" s="10">
        <v>14.9</v>
      </c>
      <c r="M13" s="10">
        <v>12.6</v>
      </c>
      <c r="N13" s="10">
        <v>10.3</v>
      </c>
      <c r="O13" s="10">
        <v>2.2999999999999998</v>
      </c>
      <c r="P13" s="10">
        <v>3.4</v>
      </c>
      <c r="Q13" s="10">
        <v>6.7</v>
      </c>
      <c r="R13" s="10">
        <v>11</v>
      </c>
      <c r="S13" s="10">
        <v>10.9</v>
      </c>
      <c r="T13" s="10">
        <v>3.2</v>
      </c>
      <c r="U13" s="10">
        <v>11.7</v>
      </c>
      <c r="V13" s="10">
        <v>8.4</v>
      </c>
      <c r="W13" s="10">
        <v>17.7</v>
      </c>
      <c r="X13" s="10">
        <v>17.399999999999999</v>
      </c>
      <c r="Y13" s="10">
        <v>9.1</v>
      </c>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A14" s="1" t="s">
        <v>413</v>
      </c>
      <c r="B14" s="10">
        <v>5</v>
      </c>
      <c r="C14" s="10">
        <v>9.9</v>
      </c>
      <c r="D14" s="10">
        <v>2</v>
      </c>
      <c r="E14" s="10">
        <v>4.9000000000000004</v>
      </c>
      <c r="F14" s="10">
        <v>6.8</v>
      </c>
      <c r="G14" s="10">
        <v>4.8</v>
      </c>
      <c r="H14" s="10">
        <v>0</v>
      </c>
      <c r="I14" s="10">
        <v>0.9</v>
      </c>
      <c r="J14" s="10">
        <v>1.9</v>
      </c>
      <c r="K14" s="10">
        <v>0.9</v>
      </c>
      <c r="L14" s="10">
        <v>2.8</v>
      </c>
      <c r="M14" s="10">
        <v>8.3000000000000007</v>
      </c>
      <c r="N14" s="10">
        <v>5.4</v>
      </c>
      <c r="O14" s="10">
        <v>3.6</v>
      </c>
      <c r="P14" s="10">
        <v>1.8</v>
      </c>
      <c r="Q14" s="10">
        <v>3.5</v>
      </c>
      <c r="R14" s="10">
        <v>1.7</v>
      </c>
      <c r="S14" s="10">
        <v>2.6</v>
      </c>
      <c r="T14" s="10">
        <v>0.9</v>
      </c>
      <c r="U14" s="10">
        <v>0</v>
      </c>
      <c r="V14" s="10">
        <v>4.2</v>
      </c>
      <c r="W14" s="10">
        <v>0.8</v>
      </c>
      <c r="X14" s="10">
        <v>1.7</v>
      </c>
      <c r="Y14" s="10">
        <v>0</v>
      </c>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A15" s="1" t="s">
        <v>414</v>
      </c>
      <c r="B15" s="10">
        <v>4.0999999999999996</v>
      </c>
      <c r="C15" s="10">
        <v>6.8</v>
      </c>
      <c r="D15" s="10">
        <v>4</v>
      </c>
      <c r="E15" s="10">
        <v>2.7</v>
      </c>
      <c r="F15" s="10">
        <v>5.3</v>
      </c>
      <c r="G15" s="10">
        <v>5.3</v>
      </c>
      <c r="H15" s="10">
        <v>2.7</v>
      </c>
      <c r="I15" s="10">
        <v>1.3</v>
      </c>
      <c r="J15" s="10">
        <v>10.6</v>
      </c>
      <c r="K15" s="10">
        <v>2.6</v>
      </c>
      <c r="L15" s="10">
        <v>1.3</v>
      </c>
      <c r="M15" s="10">
        <v>2.6</v>
      </c>
      <c r="N15" s="10">
        <v>2.6</v>
      </c>
      <c r="O15" s="10">
        <v>3.9</v>
      </c>
      <c r="P15" s="10">
        <v>1.3</v>
      </c>
      <c r="Q15" s="10">
        <v>0</v>
      </c>
      <c r="R15" s="10">
        <v>0</v>
      </c>
      <c r="S15" s="10">
        <v>3.8</v>
      </c>
      <c r="T15" s="10">
        <v>0</v>
      </c>
      <c r="U15" s="10">
        <v>2.5</v>
      </c>
      <c r="V15" s="10">
        <v>1.2</v>
      </c>
      <c r="W15" s="10">
        <v>0</v>
      </c>
      <c r="X15" s="10">
        <v>1.2</v>
      </c>
      <c r="Y15" s="10">
        <v>2.2999999999999998</v>
      </c>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A16" s="1" t="s">
        <v>415</v>
      </c>
      <c r="B16" s="10">
        <v>12.3</v>
      </c>
      <c r="C16" s="10">
        <v>18.5</v>
      </c>
      <c r="D16" s="10">
        <v>17.2</v>
      </c>
      <c r="E16" s="10">
        <v>17.2</v>
      </c>
      <c r="F16" s="10">
        <v>28.3</v>
      </c>
      <c r="G16" s="10">
        <v>13.5</v>
      </c>
      <c r="H16" s="10">
        <v>25.8</v>
      </c>
      <c r="I16" s="10">
        <v>32</v>
      </c>
      <c r="J16" s="10">
        <v>13.6</v>
      </c>
      <c r="K16" s="10">
        <v>7.4</v>
      </c>
      <c r="L16" s="10">
        <v>13.7</v>
      </c>
      <c r="M16" s="10">
        <v>11.2</v>
      </c>
      <c r="N16" s="10">
        <v>17.399999999999999</v>
      </c>
      <c r="O16" s="10">
        <v>5</v>
      </c>
      <c r="P16" s="10">
        <v>11.1</v>
      </c>
      <c r="Q16" s="10">
        <v>7.4</v>
      </c>
      <c r="R16" s="10">
        <v>6.1</v>
      </c>
      <c r="S16" s="10">
        <v>11</v>
      </c>
      <c r="T16" s="10">
        <v>4.9000000000000004</v>
      </c>
      <c r="U16" s="10">
        <v>6.1</v>
      </c>
      <c r="V16" s="10">
        <v>8.5</v>
      </c>
      <c r="W16" s="10">
        <v>4.8</v>
      </c>
      <c r="X16" s="10">
        <v>7.1</v>
      </c>
      <c r="Y16" s="10">
        <v>4.5999999999999996</v>
      </c>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x14ac:dyDescent="0.35">
      <c r="A17" s="1" t="s">
        <v>416</v>
      </c>
      <c r="B17" s="10">
        <v>3</v>
      </c>
      <c r="C17" s="10">
        <v>6</v>
      </c>
      <c r="D17" s="10">
        <v>3</v>
      </c>
      <c r="E17" s="10">
        <v>3</v>
      </c>
      <c r="F17" s="10">
        <v>4.4000000000000004</v>
      </c>
      <c r="G17" s="10">
        <v>2.2000000000000002</v>
      </c>
      <c r="H17" s="10">
        <v>0.7</v>
      </c>
      <c r="I17" s="10">
        <v>0</v>
      </c>
      <c r="J17" s="10">
        <v>0.7</v>
      </c>
      <c r="K17" s="10">
        <v>5.8</v>
      </c>
      <c r="L17" s="10">
        <v>5.8</v>
      </c>
      <c r="M17" s="10">
        <v>5.8</v>
      </c>
      <c r="N17" s="10">
        <v>2.9</v>
      </c>
      <c r="O17" s="10">
        <v>3.6</v>
      </c>
      <c r="P17" s="10">
        <v>1.4</v>
      </c>
      <c r="Q17" s="10">
        <v>5.0999999999999996</v>
      </c>
      <c r="R17" s="10">
        <v>6.5</v>
      </c>
      <c r="S17" s="10">
        <v>7.2</v>
      </c>
      <c r="T17" s="10">
        <v>2.1</v>
      </c>
      <c r="U17" s="10">
        <v>2.8</v>
      </c>
      <c r="V17" s="10">
        <v>4.2</v>
      </c>
      <c r="W17" s="10">
        <v>0.7</v>
      </c>
      <c r="X17" s="10">
        <v>3.4</v>
      </c>
      <c r="Y17" s="10">
        <v>2.1</v>
      </c>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x14ac:dyDescent="0.35">
      <c r="A18" s="1" t="s">
        <v>417</v>
      </c>
      <c r="B18" s="10">
        <v>30.2</v>
      </c>
      <c r="C18" s="10">
        <v>28.1</v>
      </c>
      <c r="D18" s="10">
        <v>14.7</v>
      </c>
      <c r="E18" s="10">
        <v>19.2</v>
      </c>
      <c r="F18" s="10">
        <v>30.6</v>
      </c>
      <c r="G18" s="10">
        <v>27</v>
      </c>
      <c r="H18" s="10">
        <v>31.5</v>
      </c>
      <c r="I18" s="10">
        <v>21.3</v>
      </c>
      <c r="J18" s="10">
        <v>30.2</v>
      </c>
      <c r="K18" s="10">
        <v>21.3</v>
      </c>
      <c r="L18" s="10">
        <v>27.9</v>
      </c>
      <c r="M18" s="10">
        <v>20</v>
      </c>
      <c r="N18" s="10">
        <v>20.9</v>
      </c>
      <c r="O18" s="10">
        <v>16.5</v>
      </c>
      <c r="P18" s="10">
        <v>12</v>
      </c>
      <c r="Q18" s="10">
        <v>14.1</v>
      </c>
      <c r="R18" s="10">
        <v>9.6999999999999993</v>
      </c>
      <c r="S18" s="10">
        <v>16</v>
      </c>
      <c r="T18" s="10">
        <v>15.8</v>
      </c>
      <c r="U18" s="10">
        <v>18.899999999999999</v>
      </c>
      <c r="V18" s="10">
        <v>15.7</v>
      </c>
      <c r="W18" s="10">
        <v>14.5</v>
      </c>
      <c r="X18" s="10">
        <v>11.2</v>
      </c>
      <c r="Y18" s="10">
        <v>16</v>
      </c>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x14ac:dyDescent="0.35">
      <c r="A19" s="1" t="s">
        <v>418</v>
      </c>
      <c r="B19" s="10">
        <v>23</v>
      </c>
      <c r="C19" s="10">
        <v>26.7</v>
      </c>
      <c r="D19" s="10">
        <v>21.1</v>
      </c>
      <c r="E19" s="10">
        <v>20.100000000000001</v>
      </c>
      <c r="F19" s="10">
        <v>21.3</v>
      </c>
      <c r="G19" s="10">
        <v>16</v>
      </c>
      <c r="H19" s="10">
        <v>26</v>
      </c>
      <c r="I19" s="10">
        <v>23.8</v>
      </c>
      <c r="J19" s="10">
        <v>16.7</v>
      </c>
      <c r="K19" s="10">
        <v>23.8</v>
      </c>
      <c r="L19" s="10">
        <v>32.799999999999997</v>
      </c>
      <c r="M19" s="10">
        <v>25</v>
      </c>
      <c r="N19" s="10">
        <v>20</v>
      </c>
      <c r="O19" s="10">
        <v>15.7</v>
      </c>
      <c r="P19" s="10">
        <v>12.1</v>
      </c>
      <c r="Q19" s="10">
        <v>17.100000000000001</v>
      </c>
      <c r="R19" s="10">
        <v>14.8</v>
      </c>
      <c r="S19" s="10">
        <v>11.9</v>
      </c>
      <c r="T19" s="10">
        <v>17.3</v>
      </c>
      <c r="U19" s="10">
        <v>11.7</v>
      </c>
      <c r="V19" s="10">
        <v>19.600000000000001</v>
      </c>
      <c r="W19" s="10">
        <v>13.8</v>
      </c>
      <c r="X19" s="10">
        <v>12.6</v>
      </c>
      <c r="Y19" s="10">
        <v>17.2</v>
      </c>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x14ac:dyDescent="0.35">
      <c r="A20" s="1" t="s">
        <v>419</v>
      </c>
      <c r="B20" s="10">
        <v>0</v>
      </c>
      <c r="C20" s="10">
        <v>3.7</v>
      </c>
      <c r="D20" s="10">
        <v>0</v>
      </c>
      <c r="E20" s="10">
        <v>1.8</v>
      </c>
      <c r="F20" s="10">
        <v>0</v>
      </c>
      <c r="G20" s="10">
        <v>5.3</v>
      </c>
      <c r="H20" s="10">
        <v>8.8000000000000007</v>
      </c>
      <c r="I20" s="10">
        <v>5.2</v>
      </c>
      <c r="J20" s="10">
        <v>7</v>
      </c>
      <c r="K20" s="10">
        <v>0</v>
      </c>
      <c r="L20" s="10">
        <v>1.7</v>
      </c>
      <c r="M20" s="10">
        <v>1.7</v>
      </c>
      <c r="N20" s="10">
        <v>3.5</v>
      </c>
      <c r="O20" s="10">
        <v>1.7</v>
      </c>
      <c r="P20" s="10">
        <v>0</v>
      </c>
      <c r="Q20" s="10">
        <v>5.0999999999999996</v>
      </c>
      <c r="R20" s="10">
        <v>3.4</v>
      </c>
      <c r="S20" s="10">
        <v>0</v>
      </c>
      <c r="T20" s="10">
        <v>1.7</v>
      </c>
      <c r="U20" s="10">
        <v>1.6</v>
      </c>
      <c r="V20" s="10">
        <v>0</v>
      </c>
      <c r="W20" s="10">
        <v>1.6</v>
      </c>
      <c r="X20" s="10">
        <v>3.1</v>
      </c>
      <c r="Y20" s="10">
        <v>0</v>
      </c>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x14ac:dyDescent="0.35">
      <c r="A21" s="1" t="s">
        <v>420</v>
      </c>
      <c r="B21" s="10">
        <v>0</v>
      </c>
      <c r="C21" s="10">
        <v>1.5</v>
      </c>
      <c r="D21" s="10">
        <v>1.5</v>
      </c>
      <c r="E21" s="10">
        <v>6.1</v>
      </c>
      <c r="F21" s="10">
        <v>7.6</v>
      </c>
      <c r="G21" s="10">
        <v>6</v>
      </c>
      <c r="H21" s="10">
        <v>6</v>
      </c>
      <c r="I21" s="10">
        <v>3</v>
      </c>
      <c r="J21" s="10">
        <v>3</v>
      </c>
      <c r="K21" s="10">
        <v>7.4</v>
      </c>
      <c r="L21" s="10">
        <v>1.5</v>
      </c>
      <c r="M21" s="10">
        <v>2.9</v>
      </c>
      <c r="N21" s="10">
        <v>4.4000000000000004</v>
      </c>
      <c r="O21" s="10">
        <v>5.8</v>
      </c>
      <c r="P21" s="10">
        <v>5.8</v>
      </c>
      <c r="Q21" s="10">
        <v>2.9</v>
      </c>
      <c r="R21" s="10">
        <v>4.3</v>
      </c>
      <c r="S21" s="10">
        <v>2.8</v>
      </c>
      <c r="T21" s="10">
        <v>8.5</v>
      </c>
      <c r="U21" s="10">
        <v>2.8</v>
      </c>
      <c r="V21" s="10">
        <v>7</v>
      </c>
      <c r="W21" s="10">
        <v>0</v>
      </c>
      <c r="X21" s="10">
        <v>4.2</v>
      </c>
      <c r="Y21" s="10">
        <v>1.4</v>
      </c>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x14ac:dyDescent="0.35">
      <c r="A22" s="1" t="s">
        <v>421</v>
      </c>
      <c r="B22" s="10">
        <v>7.7</v>
      </c>
      <c r="C22" s="10">
        <v>1.9</v>
      </c>
      <c r="D22" s="10">
        <v>4.8</v>
      </c>
      <c r="E22" s="10">
        <v>3.8</v>
      </c>
      <c r="F22" s="10">
        <v>0</v>
      </c>
      <c r="G22" s="10">
        <v>0.9</v>
      </c>
      <c r="H22" s="10">
        <v>1.9</v>
      </c>
      <c r="I22" s="10">
        <v>2.8</v>
      </c>
      <c r="J22" s="10">
        <v>3.7</v>
      </c>
      <c r="K22" s="10">
        <v>2.8</v>
      </c>
      <c r="L22" s="10">
        <v>8.1999999999999993</v>
      </c>
      <c r="M22" s="10">
        <v>1.8</v>
      </c>
      <c r="N22" s="10">
        <v>3.7</v>
      </c>
      <c r="O22" s="10">
        <v>5.5</v>
      </c>
      <c r="P22" s="10">
        <v>3.6</v>
      </c>
      <c r="Q22" s="10">
        <v>0.9</v>
      </c>
      <c r="R22" s="10">
        <v>2.7</v>
      </c>
      <c r="S22" s="10">
        <v>2.7</v>
      </c>
      <c r="T22" s="10">
        <v>3.6</v>
      </c>
      <c r="U22" s="10">
        <v>0</v>
      </c>
      <c r="V22" s="10">
        <v>2.7</v>
      </c>
      <c r="W22" s="10">
        <v>1.8</v>
      </c>
      <c r="X22" s="10">
        <v>3.5</v>
      </c>
      <c r="Y22" s="10">
        <v>4.3</v>
      </c>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x14ac:dyDescent="0.35">
      <c r="A23" s="1" t="s">
        <v>422</v>
      </c>
      <c r="B23" s="10">
        <v>0</v>
      </c>
      <c r="C23" s="10">
        <v>0.9</v>
      </c>
      <c r="D23" s="10">
        <v>2.7</v>
      </c>
      <c r="E23" s="10">
        <v>0.9</v>
      </c>
      <c r="F23" s="10">
        <v>1.8</v>
      </c>
      <c r="G23" s="10">
        <v>1.8</v>
      </c>
      <c r="H23" s="10">
        <v>0.9</v>
      </c>
      <c r="I23" s="10">
        <v>1.8</v>
      </c>
      <c r="J23" s="10">
        <v>0.9</v>
      </c>
      <c r="K23" s="10">
        <v>3.6</v>
      </c>
      <c r="L23" s="10">
        <v>0.9</v>
      </c>
      <c r="M23" s="10">
        <v>0.9</v>
      </c>
      <c r="N23" s="10">
        <v>1.8</v>
      </c>
      <c r="O23" s="10">
        <v>2.7</v>
      </c>
      <c r="P23" s="10">
        <v>1.8</v>
      </c>
      <c r="Q23" s="10">
        <v>0</v>
      </c>
      <c r="R23" s="10">
        <v>2.6</v>
      </c>
      <c r="S23" s="10">
        <v>1.7</v>
      </c>
      <c r="T23" s="10">
        <v>0</v>
      </c>
      <c r="U23" s="10">
        <v>0</v>
      </c>
      <c r="V23" s="10">
        <v>0</v>
      </c>
      <c r="W23" s="10">
        <v>1.7</v>
      </c>
      <c r="X23" s="10">
        <v>0.8</v>
      </c>
      <c r="Y23" s="10">
        <v>0.8</v>
      </c>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x14ac:dyDescent="0.35">
      <c r="A24" s="1" t="s">
        <v>423</v>
      </c>
      <c r="B24" s="10">
        <v>4.7</v>
      </c>
      <c r="C24" s="10">
        <v>7.5</v>
      </c>
      <c r="D24" s="10">
        <v>7.5</v>
      </c>
      <c r="E24" s="10">
        <v>1.9</v>
      </c>
      <c r="F24" s="10">
        <v>2.8</v>
      </c>
      <c r="G24" s="10">
        <v>2.8</v>
      </c>
      <c r="H24" s="10">
        <v>1.8</v>
      </c>
      <c r="I24" s="10">
        <v>1.8</v>
      </c>
      <c r="J24" s="10">
        <v>1.9</v>
      </c>
      <c r="K24" s="10">
        <v>4.5999999999999996</v>
      </c>
      <c r="L24" s="10">
        <v>8.4</v>
      </c>
      <c r="M24" s="10">
        <v>7.4</v>
      </c>
      <c r="N24" s="10">
        <v>4.7</v>
      </c>
      <c r="O24" s="10">
        <v>0</v>
      </c>
      <c r="P24" s="10">
        <v>0.9</v>
      </c>
      <c r="Q24" s="10">
        <v>2.8</v>
      </c>
      <c r="R24" s="10">
        <v>3.7</v>
      </c>
      <c r="S24" s="10">
        <v>3.7</v>
      </c>
      <c r="T24" s="10">
        <v>1.8</v>
      </c>
      <c r="U24" s="10">
        <v>0</v>
      </c>
      <c r="V24" s="10">
        <v>1.8</v>
      </c>
      <c r="W24" s="10">
        <v>1.7</v>
      </c>
      <c r="X24" s="10">
        <v>1.7</v>
      </c>
      <c r="Y24" s="10">
        <v>0</v>
      </c>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x14ac:dyDescent="0.35">
      <c r="A25" s="1" t="s">
        <v>140</v>
      </c>
      <c r="B25" s="10">
        <v>10.9</v>
      </c>
      <c r="C25" s="10">
        <v>7.9</v>
      </c>
      <c r="D25" s="10">
        <v>4.3</v>
      </c>
      <c r="E25" s="10">
        <v>4</v>
      </c>
      <c r="F25" s="10">
        <v>19.2</v>
      </c>
      <c r="G25" s="10">
        <v>13.2</v>
      </c>
      <c r="H25" s="10">
        <v>9.6999999999999993</v>
      </c>
      <c r="I25" s="10">
        <v>11</v>
      </c>
      <c r="J25" s="10">
        <v>9.8000000000000007</v>
      </c>
      <c r="K25" s="10">
        <v>13.2</v>
      </c>
      <c r="L25" s="10">
        <v>9</v>
      </c>
      <c r="M25" s="10">
        <v>10.3</v>
      </c>
      <c r="N25" s="10">
        <v>8.8000000000000007</v>
      </c>
      <c r="O25" s="10">
        <v>7.7</v>
      </c>
      <c r="P25" s="10">
        <v>8.6999999999999993</v>
      </c>
      <c r="Q25" s="10">
        <v>7.4</v>
      </c>
      <c r="R25" s="10">
        <v>7.9</v>
      </c>
      <c r="S25" s="10">
        <v>6.2</v>
      </c>
      <c r="T25" s="10">
        <v>8.9</v>
      </c>
      <c r="U25" s="10">
        <v>6.8</v>
      </c>
      <c r="V25" s="10">
        <v>5.8</v>
      </c>
      <c r="W25" s="10">
        <v>5.9</v>
      </c>
      <c r="X25" s="10">
        <v>9.6999999999999993</v>
      </c>
      <c r="Y25" s="10">
        <v>11.2</v>
      </c>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x14ac:dyDescent="0.35">
      <c r="A26" s="1" t="s">
        <v>141</v>
      </c>
      <c r="B26" s="10">
        <v>31.7</v>
      </c>
      <c r="C26" s="10">
        <v>32.5</v>
      </c>
      <c r="D26" s="10">
        <v>26.8</v>
      </c>
      <c r="E26" s="10">
        <v>35.1</v>
      </c>
      <c r="F26" s="10">
        <v>32</v>
      </c>
      <c r="G26" s="10">
        <v>34.700000000000003</v>
      </c>
      <c r="H26" s="10">
        <v>37.200000000000003</v>
      </c>
      <c r="I26" s="10">
        <v>35.799999999999997</v>
      </c>
      <c r="J26" s="10">
        <v>42</v>
      </c>
      <c r="K26" s="10">
        <v>40.200000000000003</v>
      </c>
      <c r="L26" s="10">
        <v>43.7</v>
      </c>
      <c r="M26" s="10">
        <v>35.700000000000003</v>
      </c>
      <c r="N26" s="10">
        <v>32.5</v>
      </c>
      <c r="O26" s="10">
        <v>26.2</v>
      </c>
      <c r="P26" s="10">
        <v>23.3</v>
      </c>
      <c r="Q26" s="10">
        <v>25.3</v>
      </c>
      <c r="R26" s="10">
        <v>22.5</v>
      </c>
      <c r="S26" s="10">
        <v>16.3</v>
      </c>
      <c r="T26" s="10">
        <v>23.8</v>
      </c>
      <c r="U26" s="10">
        <v>19</v>
      </c>
      <c r="V26" s="10">
        <v>20.7</v>
      </c>
      <c r="W26" s="10">
        <v>20.9</v>
      </c>
      <c r="X26" s="10">
        <v>26.5</v>
      </c>
      <c r="Y26" s="10">
        <v>28.5</v>
      </c>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x14ac:dyDescent="0.35">
      <c r="A27" s="1" t="s">
        <v>142</v>
      </c>
      <c r="B27" s="10">
        <v>22</v>
      </c>
      <c r="C27" s="10">
        <v>17.399999999999999</v>
      </c>
      <c r="D27" s="10">
        <v>17.399999999999999</v>
      </c>
      <c r="E27" s="10">
        <v>16.899999999999999</v>
      </c>
      <c r="F27" s="10">
        <v>20.5</v>
      </c>
      <c r="G27" s="10">
        <v>20</v>
      </c>
      <c r="H27" s="10">
        <v>18.600000000000001</v>
      </c>
      <c r="I27" s="10">
        <v>20.7</v>
      </c>
      <c r="J27" s="10">
        <v>16.2</v>
      </c>
      <c r="K27" s="10">
        <v>23.2</v>
      </c>
      <c r="L27" s="10">
        <v>20.399999999999999</v>
      </c>
      <c r="M27" s="10">
        <v>22.1</v>
      </c>
      <c r="N27" s="10">
        <v>18.899999999999999</v>
      </c>
      <c r="O27" s="10">
        <v>23</v>
      </c>
      <c r="P27" s="10">
        <v>23.2</v>
      </c>
      <c r="Q27" s="10">
        <v>17</v>
      </c>
      <c r="R27" s="10">
        <v>15.2</v>
      </c>
      <c r="S27" s="10">
        <v>14.2</v>
      </c>
      <c r="T27" s="10">
        <v>19.8</v>
      </c>
      <c r="U27" s="10">
        <v>15.3</v>
      </c>
      <c r="V27" s="10">
        <v>14.5</v>
      </c>
      <c r="W27" s="10">
        <v>13.1</v>
      </c>
      <c r="X27" s="10">
        <v>16.5</v>
      </c>
      <c r="Y27" s="10">
        <v>15.1</v>
      </c>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x14ac:dyDescent="0.35">
      <c r="A28" s="1" t="s">
        <v>143</v>
      </c>
      <c r="B28" s="10">
        <v>6.8</v>
      </c>
      <c r="C28" s="10">
        <v>9.6999999999999993</v>
      </c>
      <c r="D28" s="10">
        <v>9.6</v>
      </c>
      <c r="E28" s="10">
        <v>7.2</v>
      </c>
      <c r="F28" s="10">
        <v>15.4</v>
      </c>
      <c r="G28" s="10">
        <v>15.4</v>
      </c>
      <c r="H28" s="10">
        <v>20.6</v>
      </c>
      <c r="I28" s="10">
        <v>24.3</v>
      </c>
      <c r="J28" s="10">
        <v>22.4</v>
      </c>
      <c r="K28" s="10">
        <v>19.5</v>
      </c>
      <c r="L28" s="10">
        <v>19.8</v>
      </c>
      <c r="M28" s="10">
        <v>16.5</v>
      </c>
      <c r="N28" s="10">
        <v>10.8</v>
      </c>
      <c r="O28" s="10">
        <v>18.3</v>
      </c>
      <c r="P28" s="10">
        <v>12.1</v>
      </c>
      <c r="Q28" s="10">
        <v>14.3</v>
      </c>
      <c r="R28" s="10">
        <v>11.4</v>
      </c>
      <c r="S28" s="10">
        <v>14.1</v>
      </c>
      <c r="T28" s="10">
        <v>7.2</v>
      </c>
      <c r="U28" s="10">
        <v>13</v>
      </c>
      <c r="V28" s="10">
        <v>5.8</v>
      </c>
      <c r="W28" s="10">
        <v>11</v>
      </c>
      <c r="X28" s="10">
        <v>7.4</v>
      </c>
      <c r="Y28" s="10">
        <v>11</v>
      </c>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x14ac:dyDescent="0.35">
      <c r="A29" s="1" t="s">
        <v>144</v>
      </c>
      <c r="B29" s="10">
        <v>7.4</v>
      </c>
      <c r="C29" s="10">
        <v>5.0999999999999996</v>
      </c>
      <c r="D29" s="10">
        <v>11.5</v>
      </c>
      <c r="E29" s="10">
        <v>10.1</v>
      </c>
      <c r="F29" s="10">
        <v>10</v>
      </c>
      <c r="G29" s="10">
        <v>11.7</v>
      </c>
      <c r="H29" s="10">
        <v>12.1</v>
      </c>
      <c r="I29" s="10">
        <v>15</v>
      </c>
      <c r="J29" s="10">
        <v>12.7</v>
      </c>
      <c r="K29" s="10">
        <v>15.5</v>
      </c>
      <c r="L29" s="10">
        <v>10.199999999999999</v>
      </c>
      <c r="M29" s="10">
        <v>10.1</v>
      </c>
      <c r="N29" s="10">
        <v>12.5</v>
      </c>
      <c r="O29" s="10">
        <v>10.7</v>
      </c>
      <c r="P29" s="10">
        <v>13</v>
      </c>
      <c r="Q29" s="10">
        <v>11.1</v>
      </c>
      <c r="R29" s="10">
        <v>8.1999999999999993</v>
      </c>
      <c r="S29" s="10">
        <v>7.7</v>
      </c>
      <c r="T29" s="10">
        <v>9.9</v>
      </c>
      <c r="U29" s="10">
        <v>5.6</v>
      </c>
      <c r="V29" s="10">
        <v>10</v>
      </c>
      <c r="W29" s="10">
        <v>10</v>
      </c>
      <c r="X29" s="10">
        <v>10.8</v>
      </c>
      <c r="Y29" s="10">
        <v>12.9</v>
      </c>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x14ac:dyDescent="0.35">
      <c r="A30" s="1" t="s">
        <v>145</v>
      </c>
      <c r="B30" s="10">
        <v>4.2</v>
      </c>
      <c r="C30" s="10">
        <v>2.1</v>
      </c>
      <c r="D30" s="10">
        <v>4.3</v>
      </c>
      <c r="E30" s="10">
        <v>3.9</v>
      </c>
      <c r="F30" s="10">
        <v>5.0999999999999996</v>
      </c>
      <c r="G30" s="10">
        <v>3.3</v>
      </c>
      <c r="H30" s="10">
        <v>1.8</v>
      </c>
      <c r="I30" s="10">
        <v>4.4000000000000004</v>
      </c>
      <c r="J30" s="10">
        <v>3.3</v>
      </c>
      <c r="K30" s="10">
        <v>3.7</v>
      </c>
      <c r="L30" s="10">
        <v>2.6</v>
      </c>
      <c r="M30" s="10">
        <v>6.2</v>
      </c>
      <c r="N30" s="10">
        <v>2.2000000000000002</v>
      </c>
      <c r="O30" s="10">
        <v>3.3</v>
      </c>
      <c r="P30" s="10">
        <v>2.2000000000000002</v>
      </c>
      <c r="Q30" s="10">
        <v>2.9</v>
      </c>
      <c r="R30" s="10">
        <v>1.8</v>
      </c>
      <c r="S30" s="10">
        <v>2.2000000000000002</v>
      </c>
      <c r="T30" s="10">
        <v>3.6</v>
      </c>
      <c r="U30" s="10">
        <v>2.2000000000000002</v>
      </c>
      <c r="V30" s="10">
        <v>1.8</v>
      </c>
      <c r="W30" s="10">
        <v>1.4</v>
      </c>
      <c r="X30" s="10">
        <v>1.8</v>
      </c>
      <c r="Y30" s="10">
        <v>2.8</v>
      </c>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x14ac:dyDescent="0.35">
      <c r="A31" s="1" t="s">
        <v>146</v>
      </c>
      <c r="B31" s="10">
        <v>2.2999999999999998</v>
      </c>
      <c r="C31" s="10">
        <v>2.2999999999999998</v>
      </c>
      <c r="D31" s="10">
        <v>1.7</v>
      </c>
      <c r="E31" s="10">
        <v>1.7</v>
      </c>
      <c r="F31" s="10">
        <v>2.9</v>
      </c>
      <c r="G31" s="10">
        <v>0</v>
      </c>
      <c r="H31" s="10">
        <v>2.2999999999999998</v>
      </c>
      <c r="I31" s="10">
        <v>2.2999999999999998</v>
      </c>
      <c r="J31" s="10">
        <v>1.1000000000000001</v>
      </c>
      <c r="K31" s="10">
        <v>2.2999999999999998</v>
      </c>
      <c r="L31" s="10">
        <v>2.9</v>
      </c>
      <c r="M31" s="10">
        <v>2.8</v>
      </c>
      <c r="N31" s="10">
        <v>1.7</v>
      </c>
      <c r="O31" s="10">
        <v>2.8</v>
      </c>
      <c r="P31" s="10">
        <v>1.1000000000000001</v>
      </c>
      <c r="Q31" s="10">
        <v>1.1000000000000001</v>
      </c>
      <c r="R31" s="10">
        <v>1.7</v>
      </c>
      <c r="S31" s="10">
        <v>0.6</v>
      </c>
      <c r="T31" s="10">
        <v>1.1000000000000001</v>
      </c>
      <c r="U31" s="10">
        <v>0</v>
      </c>
      <c r="V31" s="10">
        <v>2.2000000000000002</v>
      </c>
      <c r="W31" s="10">
        <v>2.7</v>
      </c>
      <c r="X31" s="10">
        <v>2.7</v>
      </c>
      <c r="Y31" s="10">
        <v>2.1</v>
      </c>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x14ac:dyDescent="0.35">
      <c r="A32" s="1" t="s">
        <v>147</v>
      </c>
      <c r="B32" s="10">
        <v>7.4</v>
      </c>
      <c r="C32" s="10">
        <v>8.1</v>
      </c>
      <c r="D32" s="10">
        <v>8.8000000000000007</v>
      </c>
      <c r="E32" s="10">
        <v>3.5</v>
      </c>
      <c r="F32" s="10">
        <v>7.5</v>
      </c>
      <c r="G32" s="10">
        <v>6.4</v>
      </c>
      <c r="H32" s="10">
        <v>7.8</v>
      </c>
      <c r="I32" s="10">
        <v>8.5</v>
      </c>
      <c r="J32" s="10">
        <v>5</v>
      </c>
      <c r="K32" s="10">
        <v>3.5</v>
      </c>
      <c r="L32" s="10">
        <v>9.9</v>
      </c>
      <c r="M32" s="10">
        <v>5.3</v>
      </c>
      <c r="N32" s="10">
        <v>5.6</v>
      </c>
      <c r="O32" s="10">
        <v>6.6</v>
      </c>
      <c r="P32" s="10">
        <v>4.9000000000000004</v>
      </c>
      <c r="Q32" s="10">
        <v>4.5</v>
      </c>
      <c r="R32" s="10">
        <v>6.2</v>
      </c>
      <c r="S32" s="10">
        <v>5.8</v>
      </c>
      <c r="T32" s="10">
        <v>1.4</v>
      </c>
      <c r="U32" s="10">
        <v>2.4</v>
      </c>
      <c r="V32" s="10">
        <v>2.4</v>
      </c>
      <c r="W32" s="10">
        <v>2</v>
      </c>
      <c r="X32" s="10">
        <v>4.3</v>
      </c>
      <c r="Y32" s="10">
        <v>4.3</v>
      </c>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x14ac:dyDescent="0.35">
      <c r="A33" s="1" t="s">
        <v>148</v>
      </c>
      <c r="B33" s="10">
        <v>13.1</v>
      </c>
      <c r="C33" s="10">
        <v>7.5</v>
      </c>
      <c r="D33" s="10">
        <v>15</v>
      </c>
      <c r="E33" s="10">
        <v>6.1</v>
      </c>
      <c r="F33" s="10">
        <v>18.3</v>
      </c>
      <c r="G33" s="10">
        <v>8.4</v>
      </c>
      <c r="H33" s="10">
        <v>9.8000000000000007</v>
      </c>
      <c r="I33" s="10">
        <v>13.4</v>
      </c>
      <c r="J33" s="10">
        <v>21.2</v>
      </c>
      <c r="K33" s="10">
        <v>16</v>
      </c>
      <c r="L33" s="10">
        <v>15</v>
      </c>
      <c r="M33" s="10">
        <v>15.4</v>
      </c>
      <c r="N33" s="10">
        <v>9.9</v>
      </c>
      <c r="O33" s="10">
        <v>8.5</v>
      </c>
      <c r="P33" s="10">
        <v>7.2</v>
      </c>
      <c r="Q33" s="10">
        <v>9.3000000000000007</v>
      </c>
      <c r="R33" s="10">
        <v>12.8</v>
      </c>
      <c r="S33" s="10">
        <v>9.1999999999999993</v>
      </c>
      <c r="T33" s="10">
        <v>7.4</v>
      </c>
      <c r="U33" s="10">
        <v>5.2</v>
      </c>
      <c r="V33" s="10">
        <v>12.5</v>
      </c>
      <c r="W33" s="10">
        <v>6.9</v>
      </c>
      <c r="X33" s="10">
        <v>10.199999999999999</v>
      </c>
      <c r="Y33" s="10">
        <v>10.8</v>
      </c>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x14ac:dyDescent="0.35">
      <c r="A34" s="1" t="s">
        <v>149</v>
      </c>
      <c r="B34" s="10">
        <v>14.7</v>
      </c>
      <c r="C34" s="10">
        <v>12.8</v>
      </c>
      <c r="D34" s="10">
        <v>10.3</v>
      </c>
      <c r="E34" s="10">
        <v>13.5</v>
      </c>
      <c r="F34" s="10">
        <v>8.4</v>
      </c>
      <c r="G34" s="10">
        <v>7.4</v>
      </c>
      <c r="H34" s="10">
        <v>13.2</v>
      </c>
      <c r="I34" s="10">
        <v>8.6</v>
      </c>
      <c r="J34" s="10">
        <v>13.9</v>
      </c>
      <c r="K34" s="10">
        <v>10.199999999999999</v>
      </c>
      <c r="L34" s="10">
        <v>11.9</v>
      </c>
      <c r="M34" s="10">
        <v>17.100000000000001</v>
      </c>
      <c r="N34" s="10">
        <v>13.5</v>
      </c>
      <c r="O34" s="10">
        <v>11.2</v>
      </c>
      <c r="P34" s="10">
        <v>9.5</v>
      </c>
      <c r="Q34" s="10">
        <v>10.7</v>
      </c>
      <c r="R34" s="10">
        <v>8.1</v>
      </c>
      <c r="S34" s="10">
        <v>8.1</v>
      </c>
      <c r="T34" s="10">
        <v>4.7</v>
      </c>
      <c r="U34" s="10">
        <v>10.199999999999999</v>
      </c>
      <c r="V34" s="10">
        <v>8.9</v>
      </c>
      <c r="W34" s="10">
        <v>5.9</v>
      </c>
      <c r="X34" s="10">
        <v>9.1999999999999993</v>
      </c>
      <c r="Y34" s="10">
        <v>9.5</v>
      </c>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x14ac:dyDescent="0.35">
      <c r="A35" s="1" t="s">
        <v>150</v>
      </c>
      <c r="B35" s="10">
        <v>0.5</v>
      </c>
      <c r="C35" s="10">
        <v>3.7</v>
      </c>
      <c r="D35" s="10">
        <v>1.6</v>
      </c>
      <c r="E35" s="10">
        <v>0.5</v>
      </c>
      <c r="F35" s="10">
        <v>3.1</v>
      </c>
      <c r="G35" s="10">
        <v>2.1</v>
      </c>
      <c r="H35" s="10">
        <v>4.5999999999999996</v>
      </c>
      <c r="I35" s="10">
        <v>4.5</v>
      </c>
      <c r="J35" s="10">
        <v>6</v>
      </c>
      <c r="K35" s="10">
        <v>6</v>
      </c>
      <c r="L35" s="10">
        <v>3</v>
      </c>
      <c r="M35" s="10">
        <v>4.4000000000000004</v>
      </c>
      <c r="N35" s="10">
        <v>6.8</v>
      </c>
      <c r="O35" s="10">
        <v>4.3</v>
      </c>
      <c r="P35" s="10">
        <v>3.8</v>
      </c>
      <c r="Q35" s="10">
        <v>4.3</v>
      </c>
      <c r="R35" s="10">
        <v>2.4</v>
      </c>
      <c r="S35" s="10">
        <v>3.3</v>
      </c>
      <c r="T35" s="10">
        <v>3.3</v>
      </c>
      <c r="U35" s="10">
        <v>0.9</v>
      </c>
      <c r="V35" s="10">
        <v>1.9</v>
      </c>
      <c r="W35" s="10">
        <v>2.8</v>
      </c>
      <c r="X35" s="10">
        <v>4.2</v>
      </c>
      <c r="Y35" s="10">
        <v>5.0999999999999996</v>
      </c>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x14ac:dyDescent="0.35">
      <c r="A36" s="1" t="s">
        <v>151</v>
      </c>
      <c r="B36" s="10">
        <v>0.4</v>
      </c>
      <c r="C36" s="10">
        <v>0.9</v>
      </c>
      <c r="D36" s="10">
        <v>1.3</v>
      </c>
      <c r="E36" s="10">
        <v>2.2000000000000002</v>
      </c>
      <c r="F36" s="10">
        <v>0.4</v>
      </c>
      <c r="G36" s="10">
        <v>0.4</v>
      </c>
      <c r="H36" s="10">
        <v>5.7</v>
      </c>
      <c r="I36" s="10">
        <v>2.2000000000000002</v>
      </c>
      <c r="J36" s="10">
        <v>3.1</v>
      </c>
      <c r="K36" s="10">
        <v>3.5</v>
      </c>
      <c r="L36" s="10">
        <v>4.4000000000000004</v>
      </c>
      <c r="M36" s="10">
        <v>5.8</v>
      </c>
      <c r="N36" s="10">
        <v>2.7</v>
      </c>
      <c r="O36" s="10">
        <v>4</v>
      </c>
      <c r="P36" s="10">
        <v>0.9</v>
      </c>
      <c r="Q36" s="10">
        <v>1.8</v>
      </c>
      <c r="R36" s="10">
        <v>0.9</v>
      </c>
      <c r="S36" s="10">
        <v>1.3</v>
      </c>
      <c r="T36" s="10">
        <v>2.2000000000000002</v>
      </c>
      <c r="U36" s="10">
        <v>1.8</v>
      </c>
      <c r="V36" s="10">
        <v>1.8</v>
      </c>
      <c r="W36" s="10">
        <v>0.4</v>
      </c>
      <c r="X36" s="10">
        <v>0.4</v>
      </c>
      <c r="Y36" s="10">
        <v>1.7</v>
      </c>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x14ac:dyDescent="0.35">
      <c r="A37" s="1" t="s">
        <v>152</v>
      </c>
      <c r="B37" s="10">
        <v>0</v>
      </c>
      <c r="C37" s="10">
        <v>2.2999999999999998</v>
      </c>
      <c r="D37" s="10">
        <v>2.2999999999999998</v>
      </c>
      <c r="E37" s="10">
        <v>2.2999999999999998</v>
      </c>
      <c r="F37" s="10">
        <v>4.2</v>
      </c>
      <c r="G37" s="10">
        <v>4.2</v>
      </c>
      <c r="H37" s="10">
        <v>3.6</v>
      </c>
      <c r="I37" s="10">
        <v>2.9</v>
      </c>
      <c r="J37" s="10">
        <v>5.0999999999999996</v>
      </c>
      <c r="K37" s="10">
        <v>4.7</v>
      </c>
      <c r="L37" s="10">
        <v>2.8</v>
      </c>
      <c r="M37" s="10">
        <v>2.2000000000000002</v>
      </c>
      <c r="N37" s="10">
        <v>4.4000000000000004</v>
      </c>
      <c r="O37" s="10">
        <v>3.4</v>
      </c>
      <c r="P37" s="10">
        <v>4.4000000000000004</v>
      </c>
      <c r="Q37" s="10">
        <v>4.7</v>
      </c>
      <c r="R37" s="10">
        <v>1.6</v>
      </c>
      <c r="S37" s="10">
        <v>2.5</v>
      </c>
      <c r="T37" s="10">
        <v>3.4</v>
      </c>
      <c r="U37" s="10">
        <v>2.1</v>
      </c>
      <c r="V37" s="10">
        <v>1.2</v>
      </c>
      <c r="W37" s="10">
        <v>0.9</v>
      </c>
      <c r="X37" s="10">
        <v>3.8</v>
      </c>
      <c r="Y37" s="10">
        <v>2.2999999999999998</v>
      </c>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x14ac:dyDescent="0.35">
      <c r="A38" s="1" t="s">
        <v>153</v>
      </c>
      <c r="B38" s="10">
        <v>3.2</v>
      </c>
      <c r="C38" s="10">
        <v>4.0999999999999996</v>
      </c>
      <c r="D38" s="10">
        <v>1.6</v>
      </c>
      <c r="E38" s="10">
        <v>1.3</v>
      </c>
      <c r="F38" s="10">
        <v>3.8</v>
      </c>
      <c r="G38" s="10">
        <v>4.8</v>
      </c>
      <c r="H38" s="10">
        <v>5.0999999999999996</v>
      </c>
      <c r="I38" s="10">
        <v>3.2</v>
      </c>
      <c r="J38" s="10">
        <v>3.1</v>
      </c>
      <c r="K38" s="10">
        <v>5</v>
      </c>
      <c r="L38" s="10">
        <v>3.1</v>
      </c>
      <c r="M38" s="10">
        <v>3.4</v>
      </c>
      <c r="N38" s="10">
        <v>3.4</v>
      </c>
      <c r="O38" s="10">
        <v>1.9</v>
      </c>
      <c r="P38" s="10">
        <v>3.1</v>
      </c>
      <c r="Q38" s="10">
        <v>4.0999999999999996</v>
      </c>
      <c r="R38" s="10">
        <v>1.9</v>
      </c>
      <c r="S38" s="10">
        <v>2.5</v>
      </c>
      <c r="T38" s="10">
        <v>3.1</v>
      </c>
      <c r="U38" s="10">
        <v>2.8</v>
      </c>
      <c r="V38" s="10">
        <v>2.2000000000000002</v>
      </c>
      <c r="W38" s="10">
        <v>1.9</v>
      </c>
      <c r="X38" s="10">
        <v>1.5</v>
      </c>
      <c r="Y38" s="10">
        <v>1.5</v>
      </c>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x14ac:dyDescent="0.35">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x14ac:dyDescent="0.35">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x14ac:dyDescent="0.35">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x14ac:dyDescent="0.3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x14ac:dyDescent="0.35">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x14ac:dyDescent="0.35">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x14ac:dyDescent="0.35">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x14ac:dyDescent="0.35">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x14ac:dyDescent="0.3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x14ac:dyDescent="0.3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2:50" x14ac:dyDescent="0.35">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2:50" x14ac:dyDescent="0.3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2:50" x14ac:dyDescent="0.3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2:50" x14ac:dyDescent="0.3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2:50" x14ac:dyDescent="0.35">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2:50" x14ac:dyDescent="0.35">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2:50" x14ac:dyDescent="0.35">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2:50" x14ac:dyDescent="0.35">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2:50" x14ac:dyDescent="0.3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2:50" x14ac:dyDescent="0.35">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2:50" x14ac:dyDescent="0.35">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2:50" x14ac:dyDescent="0.35">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2:50" x14ac:dyDescent="0.35">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2:50" x14ac:dyDescent="0.3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2:50" x14ac:dyDescent="0.35">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2:50" x14ac:dyDescent="0.35">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2:50" x14ac:dyDescent="0.35">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2:50" x14ac:dyDescent="0.35">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2:50" x14ac:dyDescent="0.3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2:50" x14ac:dyDescent="0.3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2:50" x14ac:dyDescent="0.35">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2:50" x14ac:dyDescent="0.35">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2:50" x14ac:dyDescent="0.35">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2:50" x14ac:dyDescent="0.3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2:50" x14ac:dyDescent="0.35">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2:50" x14ac:dyDescent="0.3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2:50" x14ac:dyDescent="0.3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2:50" x14ac:dyDescent="0.35">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2:50" x14ac:dyDescent="0.35">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2:50" x14ac:dyDescent="0.3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2:50" x14ac:dyDescent="0.3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2:50" x14ac:dyDescent="0.3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2:50" x14ac:dyDescent="0.3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2:50" x14ac:dyDescent="0.3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2:50" x14ac:dyDescent="0.3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2:50" x14ac:dyDescent="0.3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2:50" x14ac:dyDescent="0.3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2:50" x14ac:dyDescent="0.3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2:50" x14ac:dyDescent="0.3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2:50" x14ac:dyDescent="0.3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2:50" x14ac:dyDescent="0.3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2:50" x14ac:dyDescent="0.3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2:50" x14ac:dyDescent="0.3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2:50" x14ac:dyDescent="0.3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2:50" x14ac:dyDescent="0.3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2:50" x14ac:dyDescent="0.3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2:50" x14ac:dyDescent="0.3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2:50" x14ac:dyDescent="0.3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2:50" x14ac:dyDescent="0.3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2:50" x14ac:dyDescent="0.3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2:50" x14ac:dyDescent="0.3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2:50" x14ac:dyDescent="0.3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sheetData>
  <pageMargins left="0.7" right="0.7" top="0.75" bottom="0.75" header="0.3" footer="0.3"/>
  <pageSetup paperSize="9" orientation="portrait" horizontalDpi="300" verticalDpi="300"/>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Y8"/>
  <sheetViews>
    <sheetView workbookViewId="0"/>
  </sheetViews>
  <sheetFormatPr defaultColWidth="11.07421875" defaultRowHeight="15.5" x14ac:dyDescent="0.35"/>
  <cols>
    <col min="1" max="1" width="51.61328125" customWidth="1"/>
    <col min="2" max="2" width="9.921875" customWidth="1"/>
    <col min="3" max="3" width="9.23046875" customWidth="1"/>
    <col min="4" max="4" width="10.07421875" customWidth="1"/>
    <col min="5" max="5" width="10" customWidth="1"/>
    <col min="6" max="6" width="10.3828125" customWidth="1"/>
    <col min="7" max="7" width="10" customWidth="1"/>
    <col min="8" max="8" width="10.07421875" customWidth="1"/>
    <col min="9" max="9" width="10.69140625" customWidth="1"/>
    <col min="10" max="10" width="9.84375" customWidth="1"/>
    <col min="11" max="11" width="9.4609375" customWidth="1"/>
    <col min="12" max="12" width="10.4609375" customWidth="1"/>
    <col min="13" max="13" width="9.765625" customWidth="1"/>
    <col min="14" max="14" width="9.69140625" customWidth="1"/>
    <col min="15" max="15" width="10.3828125" customWidth="1"/>
    <col min="16" max="16" width="9.3046875" customWidth="1"/>
    <col min="17" max="17" width="9.15234375" customWidth="1"/>
    <col min="18" max="18" width="9.84375" customWidth="1"/>
    <col min="19" max="19" width="9.3828125" customWidth="1"/>
    <col min="20" max="20" width="9.07421875" customWidth="1"/>
    <col min="21" max="21" width="9.84375" customWidth="1"/>
    <col min="22" max="22" width="9.3828125" customWidth="1"/>
    <col min="23" max="23" width="10.23046875" customWidth="1"/>
    <col min="24" max="24" width="10.53515625" customWidth="1"/>
    <col min="25" max="25" width="9.84375" customWidth="1"/>
  </cols>
  <sheetData>
    <row r="1" spans="1:25" ht="20" x14ac:dyDescent="0.4">
      <c r="A1" s="18" t="s">
        <v>484</v>
      </c>
    </row>
    <row r="2" spans="1:25" x14ac:dyDescent="0.35">
      <c r="A2" t="s">
        <v>8</v>
      </c>
    </row>
    <row r="3" spans="1:25" x14ac:dyDescent="0.35">
      <c r="A3" s="13" t="s">
        <v>445</v>
      </c>
    </row>
    <row r="4" spans="1:25" ht="33.5" customHeight="1" x14ac:dyDescent="0.35">
      <c r="A4" s="6" t="s">
        <v>424</v>
      </c>
      <c r="B4" s="5" t="s">
        <v>73</v>
      </c>
      <c r="C4" s="5" t="s">
        <v>74</v>
      </c>
      <c r="D4" s="5" t="s">
        <v>75</v>
      </c>
      <c r="E4" s="5" t="s">
        <v>76</v>
      </c>
      <c r="F4" s="5" t="s">
        <v>77</v>
      </c>
      <c r="G4" s="5" t="s">
        <v>78</v>
      </c>
      <c r="H4" s="5" t="s">
        <v>79</v>
      </c>
      <c r="I4" s="5" t="s">
        <v>80</v>
      </c>
      <c r="J4" s="5" t="s">
        <v>81</v>
      </c>
      <c r="K4" s="5" t="s">
        <v>82</v>
      </c>
      <c r="L4" s="5" t="s">
        <v>83</v>
      </c>
      <c r="M4" s="5" t="s">
        <v>84</v>
      </c>
      <c r="N4" s="5" t="s">
        <v>85</v>
      </c>
      <c r="O4" s="5" t="s">
        <v>86</v>
      </c>
      <c r="P4" s="5" t="s">
        <v>87</v>
      </c>
      <c r="Q4" s="5" t="s">
        <v>88</v>
      </c>
      <c r="R4" s="5" t="s">
        <v>89</v>
      </c>
      <c r="S4" s="5" t="s">
        <v>90</v>
      </c>
      <c r="T4" s="5" t="s">
        <v>91</v>
      </c>
      <c r="U4" s="5" t="s">
        <v>92</v>
      </c>
      <c r="V4" s="5" t="s">
        <v>93</v>
      </c>
      <c r="W4" s="5" t="s">
        <v>94</v>
      </c>
      <c r="X4" s="5" t="s">
        <v>95</v>
      </c>
      <c r="Y4" s="5" t="s">
        <v>96</v>
      </c>
    </row>
    <row r="5" spans="1:25" x14ac:dyDescent="0.35">
      <c r="A5" s="1" t="s">
        <v>425</v>
      </c>
      <c r="B5" s="4">
        <v>92</v>
      </c>
      <c r="C5" s="4">
        <v>84</v>
      </c>
      <c r="D5" s="4">
        <v>70</v>
      </c>
      <c r="E5" s="4">
        <v>54</v>
      </c>
      <c r="F5" s="4">
        <v>143</v>
      </c>
      <c r="G5" s="4">
        <v>128</v>
      </c>
      <c r="H5" s="4">
        <v>95</v>
      </c>
      <c r="I5" s="4">
        <v>104</v>
      </c>
      <c r="J5" s="4">
        <v>98</v>
      </c>
      <c r="K5" s="4">
        <v>126</v>
      </c>
      <c r="L5" s="4">
        <v>95</v>
      </c>
      <c r="M5" s="4">
        <v>109</v>
      </c>
      <c r="N5" s="4">
        <v>114</v>
      </c>
      <c r="O5" s="4">
        <v>97</v>
      </c>
      <c r="P5" s="4">
        <v>100</v>
      </c>
      <c r="Q5" s="4">
        <v>92</v>
      </c>
      <c r="R5" s="4">
        <v>74</v>
      </c>
      <c r="S5" s="4">
        <v>67</v>
      </c>
      <c r="T5" s="4">
        <v>93</v>
      </c>
      <c r="U5" s="4">
        <v>71</v>
      </c>
      <c r="V5" s="4">
        <v>68</v>
      </c>
      <c r="W5" s="4">
        <v>80</v>
      </c>
      <c r="X5" s="4">
        <v>101</v>
      </c>
      <c r="Y5" s="4">
        <v>124</v>
      </c>
    </row>
    <row r="6" spans="1:25" x14ac:dyDescent="0.35">
      <c r="A6" s="1" t="s">
        <v>426</v>
      </c>
      <c r="B6" s="4">
        <v>374</v>
      </c>
      <c r="C6" s="4">
        <v>346</v>
      </c>
      <c r="D6" s="4">
        <v>361</v>
      </c>
      <c r="E6" s="4">
        <v>344</v>
      </c>
      <c r="F6" s="4">
        <v>412</v>
      </c>
      <c r="G6" s="4">
        <v>405</v>
      </c>
      <c r="H6" s="4">
        <v>442</v>
      </c>
      <c r="I6" s="4">
        <v>454</v>
      </c>
      <c r="J6" s="4">
        <v>521</v>
      </c>
      <c r="K6" s="4">
        <v>490</v>
      </c>
      <c r="L6" s="4">
        <v>511</v>
      </c>
      <c r="M6" s="4">
        <v>455</v>
      </c>
      <c r="N6" s="4">
        <v>419</v>
      </c>
      <c r="O6" s="4">
        <v>409</v>
      </c>
      <c r="P6" s="4">
        <v>360</v>
      </c>
      <c r="Q6" s="4">
        <v>369</v>
      </c>
      <c r="R6" s="4">
        <v>337</v>
      </c>
      <c r="S6" s="4">
        <v>285</v>
      </c>
      <c r="T6" s="4">
        <v>311</v>
      </c>
      <c r="U6" s="4">
        <v>287</v>
      </c>
      <c r="V6" s="4">
        <v>295</v>
      </c>
      <c r="W6" s="4">
        <v>304</v>
      </c>
      <c r="X6" s="4">
        <v>374</v>
      </c>
      <c r="Y6" s="4">
        <v>414</v>
      </c>
    </row>
    <row r="7" spans="1:25" x14ac:dyDescent="0.35">
      <c r="A7" s="1" t="s">
        <v>427</v>
      </c>
      <c r="B7" s="4">
        <v>166</v>
      </c>
      <c r="C7" s="4">
        <v>204</v>
      </c>
      <c r="D7" s="4">
        <v>140</v>
      </c>
      <c r="E7" s="4">
        <v>166</v>
      </c>
      <c r="F7" s="4">
        <v>184</v>
      </c>
      <c r="G7" s="4">
        <v>162</v>
      </c>
      <c r="H7" s="4">
        <v>182</v>
      </c>
      <c r="I7" s="4">
        <v>167</v>
      </c>
      <c r="J7" s="4">
        <v>180</v>
      </c>
      <c r="K7" s="4">
        <v>190</v>
      </c>
      <c r="L7" s="4">
        <v>211</v>
      </c>
      <c r="M7" s="4">
        <v>194</v>
      </c>
      <c r="N7" s="4">
        <v>175</v>
      </c>
      <c r="O7" s="4">
        <v>130</v>
      </c>
      <c r="P7" s="4">
        <v>102</v>
      </c>
      <c r="Q7" s="4">
        <v>124</v>
      </c>
      <c r="R7" s="4">
        <v>116</v>
      </c>
      <c r="S7" s="4">
        <v>105</v>
      </c>
      <c r="T7" s="4">
        <v>110</v>
      </c>
      <c r="U7" s="4">
        <v>95</v>
      </c>
      <c r="V7" s="4">
        <v>117</v>
      </c>
      <c r="W7" s="4">
        <v>108</v>
      </c>
      <c r="X7" s="4">
        <v>109</v>
      </c>
      <c r="Y7" s="4">
        <v>112</v>
      </c>
    </row>
    <row r="8" spans="1:25" x14ac:dyDescent="0.35">
      <c r="A8" s="1" t="s">
        <v>428</v>
      </c>
      <c r="B8" s="4">
        <v>5</v>
      </c>
      <c r="C8" s="4">
        <v>4</v>
      </c>
      <c r="D8" s="4">
        <v>3</v>
      </c>
      <c r="E8" s="4">
        <v>6</v>
      </c>
      <c r="F8" s="4">
        <v>4</v>
      </c>
      <c r="G8" s="4">
        <v>1</v>
      </c>
      <c r="H8" s="4">
        <v>13</v>
      </c>
      <c r="I8" s="4">
        <v>5</v>
      </c>
      <c r="J8" s="4">
        <v>0</v>
      </c>
      <c r="K8" s="4">
        <v>3</v>
      </c>
      <c r="L8" s="4">
        <v>1</v>
      </c>
      <c r="M8" s="4">
        <v>17</v>
      </c>
      <c r="N8" s="4">
        <v>8</v>
      </c>
      <c r="O8" s="4">
        <v>6</v>
      </c>
      <c r="P8" s="4">
        <v>6</v>
      </c>
      <c r="Q8" s="4">
        <v>5</v>
      </c>
      <c r="R8" s="4">
        <v>2</v>
      </c>
      <c r="S8" s="4">
        <v>9</v>
      </c>
      <c r="T8" s="4">
        <v>7</v>
      </c>
      <c r="U8" s="4">
        <v>2</v>
      </c>
      <c r="V8" s="4">
        <v>4</v>
      </c>
      <c r="W8" s="4">
        <v>2</v>
      </c>
      <c r="X8" s="4">
        <v>2</v>
      </c>
      <c r="Y8" s="4">
        <v>8</v>
      </c>
    </row>
  </sheetData>
  <pageMargins left="0.7" right="0.7" top="0.75" bottom="0.75" header="0.3" footer="0.3"/>
  <pageSetup paperSize="9" orientation="portrait" horizontalDpi="300" verticalDpi="300"/>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X101"/>
  <sheetViews>
    <sheetView workbookViewId="0"/>
  </sheetViews>
  <sheetFormatPr defaultColWidth="11.07421875" defaultRowHeight="15.5" x14ac:dyDescent="0.35"/>
  <cols>
    <col min="1" max="1" width="51.07421875" customWidth="1"/>
    <col min="2" max="2" width="9.3046875" customWidth="1"/>
    <col min="3" max="3" width="9.23046875" customWidth="1"/>
    <col min="4" max="4" width="9.3046875" customWidth="1"/>
    <col min="5" max="5" width="9.765625" customWidth="1"/>
    <col min="6" max="6" width="9.69140625" customWidth="1"/>
    <col min="7" max="7" width="9.3828125" customWidth="1"/>
    <col min="8" max="8" width="9.53515625" customWidth="1"/>
    <col min="9" max="9" width="9.3046875" customWidth="1"/>
    <col min="10" max="10" width="9.69140625" customWidth="1"/>
    <col min="11" max="11" width="9.61328125" customWidth="1"/>
    <col min="12" max="12" width="10.3046875" customWidth="1"/>
    <col min="13" max="13" width="10.69140625" customWidth="1"/>
    <col min="14" max="14" width="9.921875" customWidth="1"/>
    <col min="15" max="15" width="9.765625" customWidth="1"/>
    <col min="16" max="16" width="10.23046875" customWidth="1"/>
    <col min="17" max="17" width="9.84375" customWidth="1"/>
    <col min="18" max="18" width="9.53515625" customWidth="1"/>
    <col min="19" max="19" width="9.3828125" customWidth="1"/>
    <col min="20" max="20" width="9.84375" customWidth="1"/>
    <col min="21" max="21" width="9.3828125" customWidth="1"/>
    <col min="22" max="22" width="10.07421875" customWidth="1"/>
    <col min="23" max="23" width="9.765625" customWidth="1"/>
    <col min="24" max="24" width="10.07421875" customWidth="1"/>
    <col min="25" max="25" width="10.4609375" customWidth="1"/>
  </cols>
  <sheetData>
    <row r="1" spans="1:50" ht="20" x14ac:dyDescent="0.4">
      <c r="A1" s="18" t="s">
        <v>48</v>
      </c>
    </row>
    <row r="2" spans="1:50" x14ac:dyDescent="0.35">
      <c r="A2" t="s">
        <v>8</v>
      </c>
    </row>
    <row r="3" spans="1:50" x14ac:dyDescent="0.35">
      <c r="A3" s="13" t="s">
        <v>445</v>
      </c>
    </row>
    <row r="4" spans="1:50" ht="31" customHeight="1" x14ac:dyDescent="0.35">
      <c r="A4" s="6" t="s">
        <v>424</v>
      </c>
      <c r="B4" s="5" t="s">
        <v>73</v>
      </c>
      <c r="C4" s="5" t="s">
        <v>74</v>
      </c>
      <c r="D4" s="5" t="s">
        <v>75</v>
      </c>
      <c r="E4" s="5" t="s">
        <v>76</v>
      </c>
      <c r="F4" s="5" t="s">
        <v>77</v>
      </c>
      <c r="G4" s="5" t="s">
        <v>78</v>
      </c>
      <c r="H4" s="5" t="s">
        <v>79</v>
      </c>
      <c r="I4" s="5" t="s">
        <v>80</v>
      </c>
      <c r="J4" s="5" t="s">
        <v>81</v>
      </c>
      <c r="K4" s="5" t="s">
        <v>82</v>
      </c>
      <c r="L4" s="5" t="s">
        <v>83</v>
      </c>
      <c r="M4" s="5" t="s">
        <v>84</v>
      </c>
      <c r="N4" s="5" t="s">
        <v>85</v>
      </c>
      <c r="O4" s="5" t="s">
        <v>86</v>
      </c>
      <c r="P4" s="5" t="s">
        <v>87</v>
      </c>
      <c r="Q4" s="5" t="s">
        <v>88</v>
      </c>
      <c r="R4" s="5" t="s">
        <v>89</v>
      </c>
      <c r="S4" s="5" t="s">
        <v>90</v>
      </c>
      <c r="T4" s="5" t="s">
        <v>91</v>
      </c>
      <c r="U4" s="5" t="s">
        <v>92</v>
      </c>
      <c r="V4" s="5" t="s">
        <v>93</v>
      </c>
      <c r="W4" s="5" t="s">
        <v>94</v>
      </c>
      <c r="X4" s="5" t="s">
        <v>95</v>
      </c>
      <c r="Y4" s="5" t="s">
        <v>96</v>
      </c>
    </row>
    <row r="5" spans="1:50" x14ac:dyDescent="0.35">
      <c r="A5" s="1" t="s">
        <v>425</v>
      </c>
      <c r="B5" s="10">
        <v>3.9</v>
      </c>
      <c r="C5" s="10">
        <v>3.6</v>
      </c>
      <c r="D5" s="10">
        <v>3</v>
      </c>
      <c r="E5" s="10">
        <v>2.2999999999999998</v>
      </c>
      <c r="F5" s="10">
        <v>6</v>
      </c>
      <c r="G5" s="10">
        <v>5.4</v>
      </c>
      <c r="H5" s="10">
        <v>4</v>
      </c>
      <c r="I5" s="10">
        <v>4.4000000000000004</v>
      </c>
      <c r="J5" s="10">
        <v>4.0999999999999996</v>
      </c>
      <c r="K5" s="10">
        <v>5.2</v>
      </c>
      <c r="L5" s="10">
        <v>3.9</v>
      </c>
      <c r="M5" s="10">
        <v>4.5</v>
      </c>
      <c r="N5" s="10">
        <v>4.7</v>
      </c>
      <c r="O5" s="10">
        <v>4</v>
      </c>
      <c r="P5" s="10">
        <v>4.0999999999999996</v>
      </c>
      <c r="Q5" s="10">
        <v>3.7</v>
      </c>
      <c r="R5" s="10">
        <v>3</v>
      </c>
      <c r="S5" s="10">
        <v>2.7</v>
      </c>
      <c r="T5" s="10">
        <v>3.7</v>
      </c>
      <c r="U5" s="10">
        <v>2.8</v>
      </c>
      <c r="V5" s="10">
        <v>2.7</v>
      </c>
      <c r="W5" s="10">
        <v>3.1</v>
      </c>
      <c r="X5" s="10">
        <v>4</v>
      </c>
      <c r="Y5" s="10">
        <v>4.9000000000000004</v>
      </c>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x14ac:dyDescent="0.35">
      <c r="A6" s="1" t="s">
        <v>426</v>
      </c>
      <c r="B6" s="10">
        <v>14.7</v>
      </c>
      <c r="C6" s="10">
        <v>13.5</v>
      </c>
      <c r="D6" s="10">
        <v>14</v>
      </c>
      <c r="E6" s="10">
        <v>13.3</v>
      </c>
      <c r="F6" s="10">
        <v>15.9</v>
      </c>
      <c r="G6" s="10">
        <v>15.5</v>
      </c>
      <c r="H6" s="10">
        <v>16.8</v>
      </c>
      <c r="I6" s="10">
        <v>17.100000000000001</v>
      </c>
      <c r="J6" s="10">
        <v>19.5</v>
      </c>
      <c r="K6" s="10">
        <v>18.2</v>
      </c>
      <c r="L6" s="10">
        <v>19</v>
      </c>
      <c r="M6" s="10">
        <v>16.899999999999999</v>
      </c>
      <c r="N6" s="10">
        <v>15.4</v>
      </c>
      <c r="O6" s="10">
        <v>15</v>
      </c>
      <c r="P6" s="10">
        <v>13.1</v>
      </c>
      <c r="Q6" s="10">
        <v>13.3</v>
      </c>
      <c r="R6" s="10">
        <v>12</v>
      </c>
      <c r="S6" s="10">
        <v>10.1</v>
      </c>
      <c r="T6" s="10">
        <v>10.9</v>
      </c>
      <c r="U6" s="10">
        <v>10</v>
      </c>
      <c r="V6" s="10">
        <v>10.3</v>
      </c>
      <c r="W6" s="10">
        <v>10.4</v>
      </c>
      <c r="X6" s="10">
        <v>12.8</v>
      </c>
      <c r="Y6" s="10">
        <v>14.2</v>
      </c>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x14ac:dyDescent="0.35">
      <c r="A7" s="1" t="s">
        <v>427</v>
      </c>
      <c r="B7" s="10">
        <v>10.3</v>
      </c>
      <c r="C7" s="10">
        <v>12.7</v>
      </c>
      <c r="D7" s="10">
        <v>8.6999999999999993</v>
      </c>
      <c r="E7" s="10">
        <v>10.199999999999999</v>
      </c>
      <c r="F7" s="10">
        <v>11.3</v>
      </c>
      <c r="G7" s="10">
        <v>9.9</v>
      </c>
      <c r="H7" s="10">
        <v>11.1</v>
      </c>
      <c r="I7" s="10">
        <v>10.199999999999999</v>
      </c>
      <c r="J7" s="10">
        <v>11</v>
      </c>
      <c r="K7" s="10">
        <v>11.5</v>
      </c>
      <c r="L7" s="10">
        <v>12.8</v>
      </c>
      <c r="M7" s="10">
        <v>11.7</v>
      </c>
      <c r="N7" s="10">
        <v>10.6</v>
      </c>
      <c r="O7" s="10">
        <v>7.8</v>
      </c>
      <c r="P7" s="10">
        <v>6.1</v>
      </c>
      <c r="Q7" s="10">
        <v>7.4</v>
      </c>
      <c r="R7" s="10">
        <v>6.9</v>
      </c>
      <c r="S7" s="10">
        <v>6.2</v>
      </c>
      <c r="T7" s="10">
        <v>6.5</v>
      </c>
      <c r="U7" s="10">
        <v>5.6</v>
      </c>
      <c r="V7" s="10">
        <v>6.8</v>
      </c>
      <c r="W7" s="10">
        <v>6.2</v>
      </c>
      <c r="X7" s="10">
        <v>6.3</v>
      </c>
      <c r="Y7" s="10">
        <v>6.4</v>
      </c>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x14ac:dyDescent="0.35">
      <c r="A8" s="1" t="s">
        <v>428</v>
      </c>
      <c r="B8" s="10">
        <v>0.2</v>
      </c>
      <c r="C8" s="10">
        <v>0.1</v>
      </c>
      <c r="D8" s="10">
        <v>0.1</v>
      </c>
      <c r="E8" s="10">
        <v>0.2</v>
      </c>
      <c r="F8" s="10">
        <v>0.1</v>
      </c>
      <c r="G8" s="10">
        <v>0</v>
      </c>
      <c r="H8" s="10">
        <v>0.5</v>
      </c>
      <c r="I8" s="10">
        <v>0.2</v>
      </c>
      <c r="J8" s="10">
        <v>0</v>
      </c>
      <c r="K8" s="10">
        <v>0.1</v>
      </c>
      <c r="L8" s="10">
        <v>0</v>
      </c>
      <c r="M8" s="10">
        <v>0.6</v>
      </c>
      <c r="N8" s="10">
        <v>0.3</v>
      </c>
      <c r="O8" s="10">
        <v>0.2</v>
      </c>
      <c r="P8" s="10">
        <v>0.2</v>
      </c>
      <c r="Q8" s="10">
        <v>0.2</v>
      </c>
      <c r="R8" s="10">
        <v>0.1</v>
      </c>
      <c r="S8" s="10">
        <v>0.3</v>
      </c>
      <c r="T8" s="10">
        <v>0.2</v>
      </c>
      <c r="U8" s="10">
        <v>0.1</v>
      </c>
      <c r="V8" s="10">
        <v>0.1</v>
      </c>
      <c r="W8" s="10">
        <v>0.1</v>
      </c>
      <c r="X8" s="10">
        <v>0.1</v>
      </c>
      <c r="Y8" s="10">
        <v>0.3</v>
      </c>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x14ac:dyDescent="0.35">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x14ac:dyDescent="0.35">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x14ac:dyDescent="0.35">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x14ac:dyDescent="0.3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x14ac:dyDescent="0.35">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x14ac:dyDescent="0.35">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x14ac:dyDescent="0.35">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x14ac:dyDescent="0.35">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2:50" x14ac:dyDescent="0.3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2:50" x14ac:dyDescent="0.35">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2:50" x14ac:dyDescent="0.35">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2:50" x14ac:dyDescent="0.3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2:50" x14ac:dyDescent="0.35">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2:50" x14ac:dyDescent="0.3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2:50" x14ac:dyDescent="0.35">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2:50" x14ac:dyDescent="0.35">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2:50" x14ac:dyDescent="0.35">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2:50" x14ac:dyDescent="0.35">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2:50" x14ac:dyDescent="0.3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2:50" x14ac:dyDescent="0.35">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2:50" x14ac:dyDescent="0.35">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2:50" x14ac:dyDescent="0.35">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2:50" x14ac:dyDescent="0.35">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2:50" x14ac:dyDescent="0.3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2:50" x14ac:dyDescent="0.35">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2:50" x14ac:dyDescent="0.35">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2:50" x14ac:dyDescent="0.35">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2:50" x14ac:dyDescent="0.3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2:50" x14ac:dyDescent="0.3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2:50" x14ac:dyDescent="0.35">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2:50" x14ac:dyDescent="0.35">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2:50" x14ac:dyDescent="0.35">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2:50" x14ac:dyDescent="0.35">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2:50" x14ac:dyDescent="0.3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2:50" x14ac:dyDescent="0.35">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2:50" x14ac:dyDescent="0.35">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2:50" x14ac:dyDescent="0.35">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2:50" x14ac:dyDescent="0.35">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2:50" x14ac:dyDescent="0.3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2:50" x14ac:dyDescent="0.3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2:50" x14ac:dyDescent="0.35">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2:50" x14ac:dyDescent="0.3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2:50" x14ac:dyDescent="0.3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2:50" x14ac:dyDescent="0.3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2:50" x14ac:dyDescent="0.35">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2:50" x14ac:dyDescent="0.35">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2:50" x14ac:dyDescent="0.35">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2:50" x14ac:dyDescent="0.35">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2:50" x14ac:dyDescent="0.35">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2:50" x14ac:dyDescent="0.35">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2:50" x14ac:dyDescent="0.35">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2:50" x14ac:dyDescent="0.35">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2:50" x14ac:dyDescent="0.35">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2:50" x14ac:dyDescent="0.35">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2:50" x14ac:dyDescent="0.35">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2:50" x14ac:dyDescent="0.35">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2:50" x14ac:dyDescent="0.35">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2:50" x14ac:dyDescent="0.35">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2:50" x14ac:dyDescent="0.3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2:50" x14ac:dyDescent="0.35">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2:50" x14ac:dyDescent="0.35">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2:50" x14ac:dyDescent="0.35">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2:50" x14ac:dyDescent="0.35">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2:50" x14ac:dyDescent="0.35">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2:50" x14ac:dyDescent="0.35">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2:50" x14ac:dyDescent="0.35">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2:50" x14ac:dyDescent="0.35">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2:50" x14ac:dyDescent="0.35">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2:50" x14ac:dyDescent="0.35">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2:50" x14ac:dyDescent="0.35">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2:50" x14ac:dyDescent="0.35">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2:50" x14ac:dyDescent="0.3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2:50" x14ac:dyDescent="0.3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2:50" x14ac:dyDescent="0.3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2:50" x14ac:dyDescent="0.3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2:50" x14ac:dyDescent="0.3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2:50" x14ac:dyDescent="0.3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2:50" x14ac:dyDescent="0.3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2:50" x14ac:dyDescent="0.3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2:50" x14ac:dyDescent="0.3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2:50" x14ac:dyDescent="0.3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2:50" x14ac:dyDescent="0.3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2:50" x14ac:dyDescent="0.3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2:50" x14ac:dyDescent="0.3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2:50" x14ac:dyDescent="0.3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2:50" x14ac:dyDescent="0.3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2:50" x14ac:dyDescent="0.3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2:50" x14ac:dyDescent="0.3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2:50" x14ac:dyDescent="0.3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2:50" x14ac:dyDescent="0.3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2:50" x14ac:dyDescent="0.3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2:50" x14ac:dyDescent="0.3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row r="101" spans="2:50" x14ac:dyDescent="0.3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row>
  </sheetData>
  <pageMargins left="0.7" right="0.7" top="0.75" bottom="0.75" header="0.3" footer="0.3"/>
  <pageSetup paperSize="9" orientation="portrait" horizontalDpi="300" verticalDpi="300"/>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27"/>
  <sheetViews>
    <sheetView workbookViewId="0"/>
  </sheetViews>
  <sheetFormatPr defaultColWidth="11.07421875" defaultRowHeight="15.5" x14ac:dyDescent="0.35"/>
  <cols>
    <col min="1" max="1" width="26.53515625" customWidth="1"/>
    <col min="2" max="2" width="9.53515625" customWidth="1"/>
    <col min="3" max="3" width="10.07421875" customWidth="1"/>
    <col min="4" max="5" width="9.53515625" customWidth="1"/>
    <col min="6" max="6" width="9.3828125" customWidth="1"/>
    <col min="7" max="7" width="9.765625" customWidth="1"/>
    <col min="8" max="8" width="10.53515625" customWidth="1"/>
    <col min="9" max="9" width="10.61328125" customWidth="1"/>
    <col min="10" max="10" width="10.23046875" customWidth="1"/>
    <col min="11" max="11" width="11.765625" customWidth="1"/>
    <col min="12" max="12" width="11.3046875" customWidth="1"/>
    <col min="13" max="13" width="10.765625" customWidth="1"/>
    <col min="14" max="14" width="11.3828125" customWidth="1"/>
    <col min="15" max="15" width="10.3828125" customWidth="1"/>
    <col min="16" max="16" width="9.921875" customWidth="1"/>
    <col min="17" max="17" width="10.23046875" customWidth="1"/>
    <col min="18" max="18" width="10.07421875" customWidth="1"/>
    <col min="19" max="19" width="9.84375" customWidth="1"/>
    <col min="20" max="20" width="10" customWidth="1"/>
    <col min="21" max="21" width="11.23046875" customWidth="1"/>
    <col min="22" max="22" width="10.4609375" customWidth="1"/>
    <col min="23" max="23" width="10.07421875" customWidth="1"/>
    <col min="24" max="24" width="10.15234375" customWidth="1"/>
    <col min="25" max="25" width="10.53515625" customWidth="1"/>
  </cols>
  <sheetData>
    <row r="1" spans="1:25" ht="20" x14ac:dyDescent="0.4">
      <c r="A1" s="18" t="s">
        <v>49</v>
      </c>
    </row>
    <row r="2" spans="1:25" x14ac:dyDescent="0.35">
      <c r="A2" t="s">
        <v>8</v>
      </c>
    </row>
    <row r="3" spans="1:25" ht="27.5" customHeight="1" x14ac:dyDescent="0.35">
      <c r="A3" s="6" t="s">
        <v>129</v>
      </c>
      <c r="B3" s="5" t="s">
        <v>73</v>
      </c>
      <c r="C3" s="5" t="s">
        <v>74</v>
      </c>
      <c r="D3" s="5" t="s">
        <v>75</v>
      </c>
      <c r="E3" s="5" t="s">
        <v>76</v>
      </c>
      <c r="F3" s="5" t="s">
        <v>77</v>
      </c>
      <c r="G3" s="5" t="s">
        <v>78</v>
      </c>
      <c r="H3" s="5" t="s">
        <v>79</v>
      </c>
      <c r="I3" s="5" t="s">
        <v>80</v>
      </c>
      <c r="J3" s="5" t="s">
        <v>81</v>
      </c>
      <c r="K3" s="5" t="s">
        <v>82</v>
      </c>
      <c r="L3" s="5" t="s">
        <v>83</v>
      </c>
      <c r="M3" s="5" t="s">
        <v>84</v>
      </c>
      <c r="N3" s="5" t="s">
        <v>85</v>
      </c>
      <c r="O3" s="5" t="s">
        <v>86</v>
      </c>
      <c r="P3" s="5" t="s">
        <v>87</v>
      </c>
      <c r="Q3" s="5" t="s">
        <v>88</v>
      </c>
      <c r="R3" s="5" t="s">
        <v>89</v>
      </c>
      <c r="S3" s="5" t="s">
        <v>90</v>
      </c>
      <c r="T3" s="5" t="s">
        <v>91</v>
      </c>
      <c r="U3" s="5" t="s">
        <v>92</v>
      </c>
      <c r="V3" s="5" t="s">
        <v>93</v>
      </c>
      <c r="W3" s="5" t="s">
        <v>94</v>
      </c>
      <c r="X3" s="5" t="s">
        <v>95</v>
      </c>
      <c r="Y3" s="5" t="s">
        <v>96</v>
      </c>
    </row>
    <row r="4" spans="1:25" x14ac:dyDescent="0.35">
      <c r="A4" s="1" t="s">
        <v>130</v>
      </c>
      <c r="B4" s="4">
        <v>44</v>
      </c>
      <c r="C4" s="4">
        <v>60</v>
      </c>
      <c r="D4" s="4">
        <v>34</v>
      </c>
      <c r="E4" s="4">
        <v>57</v>
      </c>
      <c r="F4" s="4">
        <v>57</v>
      </c>
      <c r="G4" s="4">
        <v>53</v>
      </c>
      <c r="H4" s="4">
        <v>50</v>
      </c>
      <c r="I4" s="4">
        <v>53</v>
      </c>
      <c r="J4" s="4">
        <v>62</v>
      </c>
      <c r="K4" s="4">
        <v>74</v>
      </c>
      <c r="L4" s="4">
        <v>42</v>
      </c>
      <c r="M4" s="4">
        <v>56</v>
      </c>
      <c r="N4" s="4">
        <v>59</v>
      </c>
      <c r="O4" s="4">
        <v>34</v>
      </c>
      <c r="P4" s="4">
        <v>35</v>
      </c>
      <c r="Q4" s="4">
        <v>37</v>
      </c>
      <c r="R4" s="4">
        <v>32</v>
      </c>
      <c r="S4" s="4">
        <v>18</v>
      </c>
      <c r="T4" s="4">
        <v>37</v>
      </c>
      <c r="U4" s="4">
        <v>30</v>
      </c>
      <c r="V4" s="4">
        <v>31</v>
      </c>
      <c r="W4" s="4">
        <v>18</v>
      </c>
      <c r="X4" s="4">
        <v>24</v>
      </c>
      <c r="Y4" s="4">
        <v>39</v>
      </c>
    </row>
    <row r="5" spans="1:25" x14ac:dyDescent="0.35">
      <c r="A5" s="1" t="s">
        <v>131</v>
      </c>
      <c r="B5" s="4">
        <v>16</v>
      </c>
      <c r="C5" s="4">
        <v>10</v>
      </c>
      <c r="D5" s="4">
        <v>10</v>
      </c>
      <c r="E5" s="4">
        <v>8</v>
      </c>
      <c r="F5" s="4">
        <v>6</v>
      </c>
      <c r="G5" s="4">
        <v>9</v>
      </c>
      <c r="H5" s="4">
        <v>11</v>
      </c>
      <c r="I5" s="4">
        <v>16</v>
      </c>
      <c r="J5" s="4">
        <v>11</v>
      </c>
      <c r="K5" s="4">
        <v>12</v>
      </c>
      <c r="L5" s="4">
        <v>31</v>
      </c>
      <c r="M5" s="4">
        <v>20</v>
      </c>
      <c r="N5" s="4">
        <v>12</v>
      </c>
      <c r="O5" s="4">
        <v>19</v>
      </c>
      <c r="P5" s="4">
        <v>9</v>
      </c>
      <c r="Q5" s="4">
        <v>14</v>
      </c>
      <c r="R5" s="4">
        <v>11</v>
      </c>
      <c r="S5" s="4">
        <v>6</v>
      </c>
      <c r="T5" s="4">
        <v>5</v>
      </c>
      <c r="U5" s="4">
        <v>1</v>
      </c>
      <c r="V5" s="4">
        <v>3</v>
      </c>
      <c r="W5" s="4">
        <v>24</v>
      </c>
      <c r="X5" s="4">
        <v>10</v>
      </c>
      <c r="Y5" s="4">
        <v>1</v>
      </c>
    </row>
    <row r="6" spans="1:25" x14ac:dyDescent="0.35">
      <c r="A6" s="1" t="s">
        <v>132</v>
      </c>
      <c r="B6" s="4">
        <v>67</v>
      </c>
      <c r="C6" s="4">
        <v>59</v>
      </c>
      <c r="D6" s="4">
        <v>53</v>
      </c>
      <c r="E6" s="4">
        <v>45</v>
      </c>
      <c r="F6" s="4">
        <v>68</v>
      </c>
      <c r="G6" s="4">
        <v>72</v>
      </c>
      <c r="H6" s="4">
        <v>62</v>
      </c>
      <c r="I6" s="4">
        <v>63</v>
      </c>
      <c r="J6" s="4">
        <v>75</v>
      </c>
      <c r="K6" s="4">
        <v>66</v>
      </c>
      <c r="L6" s="4">
        <v>61</v>
      </c>
      <c r="M6" s="4">
        <v>47</v>
      </c>
      <c r="N6" s="4">
        <v>58</v>
      </c>
      <c r="O6" s="4">
        <v>56</v>
      </c>
      <c r="P6" s="4">
        <v>43</v>
      </c>
      <c r="Q6" s="4">
        <v>50</v>
      </c>
      <c r="R6" s="4">
        <v>44</v>
      </c>
      <c r="S6" s="4">
        <v>34</v>
      </c>
      <c r="T6" s="4">
        <v>30</v>
      </c>
      <c r="U6" s="4">
        <v>39</v>
      </c>
      <c r="V6" s="4">
        <v>36</v>
      </c>
      <c r="W6" s="4">
        <v>50</v>
      </c>
      <c r="X6" s="4">
        <v>44</v>
      </c>
      <c r="Y6" s="4">
        <v>61</v>
      </c>
    </row>
    <row r="7" spans="1:25" x14ac:dyDescent="0.35">
      <c r="A7" s="1" t="s">
        <v>133</v>
      </c>
      <c r="B7" s="4">
        <v>15</v>
      </c>
      <c r="C7" s="4">
        <v>6</v>
      </c>
      <c r="D7" s="4">
        <v>22</v>
      </c>
      <c r="E7" s="4">
        <v>10</v>
      </c>
      <c r="F7" s="4">
        <v>8</v>
      </c>
      <c r="G7" s="4">
        <v>5</v>
      </c>
      <c r="H7" s="4">
        <v>11</v>
      </c>
      <c r="I7" s="4">
        <v>8</v>
      </c>
      <c r="J7" s="4">
        <v>24</v>
      </c>
      <c r="K7" s="4">
        <v>14</v>
      </c>
      <c r="L7" s="4">
        <v>21</v>
      </c>
      <c r="M7" s="4">
        <v>23</v>
      </c>
      <c r="N7" s="4">
        <v>16</v>
      </c>
      <c r="O7" s="4">
        <v>25</v>
      </c>
      <c r="P7" s="4">
        <v>17</v>
      </c>
      <c r="Q7" s="4">
        <v>11</v>
      </c>
      <c r="R7" s="4">
        <v>19</v>
      </c>
      <c r="S7" s="4">
        <v>13</v>
      </c>
      <c r="T7" s="4">
        <v>18</v>
      </c>
      <c r="U7" s="4">
        <v>13</v>
      </c>
      <c r="V7" s="4">
        <v>9</v>
      </c>
      <c r="W7" s="4">
        <v>11</v>
      </c>
      <c r="X7" s="4">
        <v>15</v>
      </c>
      <c r="Y7" s="4">
        <v>13</v>
      </c>
    </row>
    <row r="8" spans="1:25" x14ac:dyDescent="0.35">
      <c r="A8" s="1" t="s">
        <v>134</v>
      </c>
      <c r="B8" s="4">
        <v>11</v>
      </c>
      <c r="C8" s="4">
        <v>7</v>
      </c>
      <c r="D8" s="4">
        <v>11</v>
      </c>
      <c r="E8" s="4">
        <v>4</v>
      </c>
      <c r="F8" s="4">
        <v>1</v>
      </c>
      <c r="G8" s="4">
        <v>11</v>
      </c>
      <c r="H8" s="4">
        <v>4</v>
      </c>
      <c r="I8" s="4">
        <v>9</v>
      </c>
      <c r="J8" s="4">
        <v>6</v>
      </c>
      <c r="K8" s="4">
        <v>8</v>
      </c>
      <c r="L8" s="4">
        <v>12</v>
      </c>
      <c r="M8" s="4">
        <v>9</v>
      </c>
      <c r="N8" s="4">
        <v>21</v>
      </c>
      <c r="O8" s="4">
        <v>12</v>
      </c>
      <c r="P8" s="4">
        <v>18</v>
      </c>
      <c r="Q8" s="4">
        <v>17</v>
      </c>
      <c r="R8" s="4">
        <v>7</v>
      </c>
      <c r="S8" s="4">
        <v>6</v>
      </c>
      <c r="T8" s="4">
        <v>8</v>
      </c>
      <c r="U8" s="4">
        <v>8</v>
      </c>
      <c r="V8" s="4">
        <v>16</v>
      </c>
      <c r="W8" s="4">
        <v>12</v>
      </c>
      <c r="X8" s="4">
        <v>12</v>
      </c>
      <c r="Y8" s="4">
        <v>14</v>
      </c>
    </row>
    <row r="9" spans="1:25" x14ac:dyDescent="0.35">
      <c r="A9" s="1" t="s">
        <v>135</v>
      </c>
      <c r="B9" s="4">
        <v>3</v>
      </c>
      <c r="C9" s="4">
        <v>6</v>
      </c>
      <c r="D9" s="4">
        <v>5</v>
      </c>
      <c r="E9" s="4">
        <v>7</v>
      </c>
      <c r="F9" s="4">
        <v>14</v>
      </c>
      <c r="G9" s="4">
        <v>16</v>
      </c>
      <c r="H9" s="4">
        <v>10</v>
      </c>
      <c r="I9" s="4">
        <v>5</v>
      </c>
      <c r="J9" s="4">
        <v>8</v>
      </c>
      <c r="K9" s="4">
        <v>10</v>
      </c>
      <c r="L9" s="4">
        <v>8</v>
      </c>
      <c r="M9" s="4">
        <v>8</v>
      </c>
      <c r="N9" s="4">
        <v>11</v>
      </c>
      <c r="O9" s="4">
        <v>12</v>
      </c>
      <c r="P9" s="4">
        <v>11</v>
      </c>
      <c r="Q9" s="4">
        <v>7</v>
      </c>
      <c r="R9" s="4">
        <v>8</v>
      </c>
      <c r="S9" s="4">
        <v>6</v>
      </c>
      <c r="T9" s="4">
        <v>12</v>
      </c>
      <c r="U9" s="4">
        <v>8</v>
      </c>
      <c r="V9" s="4">
        <v>4</v>
      </c>
      <c r="W9" s="4">
        <v>11</v>
      </c>
      <c r="X9" s="4">
        <v>8</v>
      </c>
      <c r="Y9" s="4">
        <v>15</v>
      </c>
    </row>
    <row r="10" spans="1:25" x14ac:dyDescent="0.35">
      <c r="A10" s="1" t="s">
        <v>136</v>
      </c>
      <c r="B10" s="4">
        <v>4</v>
      </c>
      <c r="C10" s="4">
        <v>4</v>
      </c>
      <c r="D10" s="4">
        <v>2</v>
      </c>
      <c r="E10" s="4">
        <v>3</v>
      </c>
      <c r="F10" s="4">
        <v>4</v>
      </c>
      <c r="G10" s="4">
        <v>1</v>
      </c>
      <c r="H10" s="4">
        <v>10</v>
      </c>
      <c r="I10" s="4">
        <v>3</v>
      </c>
      <c r="J10" s="4">
        <v>0</v>
      </c>
      <c r="K10" s="4">
        <v>3</v>
      </c>
      <c r="L10" s="4">
        <v>1</v>
      </c>
      <c r="M10" s="4">
        <v>16</v>
      </c>
      <c r="N10" s="4">
        <v>8</v>
      </c>
      <c r="O10" s="4">
        <v>5</v>
      </c>
      <c r="P10" s="4">
        <v>6</v>
      </c>
      <c r="Q10" s="4">
        <v>5</v>
      </c>
      <c r="R10" s="4">
        <v>2</v>
      </c>
      <c r="S10" s="4">
        <v>9</v>
      </c>
      <c r="T10" s="4">
        <v>6</v>
      </c>
      <c r="U10" s="4">
        <v>2</v>
      </c>
      <c r="V10" s="4">
        <v>2</v>
      </c>
      <c r="W10" s="4">
        <v>2</v>
      </c>
      <c r="X10" s="4">
        <v>2</v>
      </c>
      <c r="Y10" s="4">
        <v>7</v>
      </c>
    </row>
    <row r="11" spans="1:25" x14ac:dyDescent="0.35">
      <c r="A11" s="1" t="s">
        <v>137</v>
      </c>
      <c r="B11" s="4">
        <v>1</v>
      </c>
      <c r="C11" s="4">
        <v>0</v>
      </c>
      <c r="D11" s="4">
        <v>4</v>
      </c>
      <c r="E11" s="4">
        <v>3</v>
      </c>
      <c r="F11" s="4">
        <v>1</v>
      </c>
      <c r="G11" s="4">
        <v>5</v>
      </c>
      <c r="H11" s="4">
        <v>3</v>
      </c>
      <c r="I11" s="4">
        <v>1</v>
      </c>
      <c r="J11" s="4">
        <v>2</v>
      </c>
      <c r="K11" s="4">
        <v>2</v>
      </c>
      <c r="L11" s="4">
        <v>0</v>
      </c>
      <c r="M11" s="4">
        <v>0</v>
      </c>
      <c r="N11" s="4">
        <v>2</v>
      </c>
      <c r="O11" s="4">
        <v>5</v>
      </c>
      <c r="P11" s="4">
        <v>2</v>
      </c>
      <c r="Q11" s="4">
        <v>0</v>
      </c>
      <c r="R11" s="4">
        <v>2</v>
      </c>
      <c r="S11" s="4">
        <v>2</v>
      </c>
      <c r="T11" s="4">
        <v>1</v>
      </c>
      <c r="U11" s="4">
        <v>1</v>
      </c>
      <c r="V11" s="4">
        <v>0</v>
      </c>
      <c r="W11" s="4">
        <v>4</v>
      </c>
      <c r="X11" s="4">
        <v>3</v>
      </c>
      <c r="Y11" s="4">
        <v>4</v>
      </c>
    </row>
    <row r="12" spans="1:25" x14ac:dyDescent="0.35">
      <c r="A12" s="1" t="s">
        <v>138</v>
      </c>
      <c r="B12" s="4">
        <v>2</v>
      </c>
      <c r="C12" s="4">
        <v>6</v>
      </c>
      <c r="D12" s="4">
        <v>8</v>
      </c>
      <c r="E12" s="4">
        <v>3</v>
      </c>
      <c r="F12" s="4">
        <v>3</v>
      </c>
      <c r="G12" s="4">
        <v>8</v>
      </c>
      <c r="H12" s="4">
        <v>0</v>
      </c>
      <c r="I12" s="4">
        <v>4</v>
      </c>
      <c r="J12" s="4">
        <v>4</v>
      </c>
      <c r="K12" s="4">
        <v>3</v>
      </c>
      <c r="L12" s="4">
        <v>5</v>
      </c>
      <c r="M12" s="4">
        <v>2</v>
      </c>
      <c r="N12" s="4">
        <v>5</v>
      </c>
      <c r="O12" s="4">
        <v>3</v>
      </c>
      <c r="P12" s="4">
        <v>2</v>
      </c>
      <c r="Q12" s="4">
        <v>1</v>
      </c>
      <c r="R12" s="4">
        <v>0</v>
      </c>
      <c r="S12" s="4">
        <v>1</v>
      </c>
      <c r="T12" s="4">
        <v>0</v>
      </c>
      <c r="U12" s="4">
        <v>4</v>
      </c>
      <c r="V12" s="4">
        <v>0</v>
      </c>
      <c r="W12" s="4">
        <v>3</v>
      </c>
      <c r="X12" s="4">
        <v>5</v>
      </c>
      <c r="Y12" s="4">
        <v>6</v>
      </c>
    </row>
    <row r="13" spans="1:25" x14ac:dyDescent="0.35">
      <c r="A13" s="1" t="s">
        <v>139</v>
      </c>
      <c r="B13" s="4">
        <v>106</v>
      </c>
      <c r="C13" s="4">
        <v>132</v>
      </c>
      <c r="D13" s="4">
        <v>94</v>
      </c>
      <c r="E13" s="4">
        <v>99</v>
      </c>
      <c r="F13" s="4">
        <v>120</v>
      </c>
      <c r="G13" s="4">
        <v>99</v>
      </c>
      <c r="H13" s="4">
        <v>111</v>
      </c>
      <c r="I13" s="4">
        <v>95</v>
      </c>
      <c r="J13" s="4">
        <v>100</v>
      </c>
      <c r="K13" s="4">
        <v>96</v>
      </c>
      <c r="L13" s="4">
        <v>128</v>
      </c>
      <c r="M13" s="4">
        <v>106</v>
      </c>
      <c r="N13" s="4">
        <v>98</v>
      </c>
      <c r="O13" s="4">
        <v>69</v>
      </c>
      <c r="P13" s="4">
        <v>56</v>
      </c>
      <c r="Q13" s="4">
        <v>69</v>
      </c>
      <c r="R13" s="4">
        <v>71</v>
      </c>
      <c r="S13" s="4">
        <v>78</v>
      </c>
      <c r="T13" s="4">
        <v>64</v>
      </c>
      <c r="U13" s="4">
        <v>60</v>
      </c>
      <c r="V13" s="4">
        <v>81</v>
      </c>
      <c r="W13" s="4">
        <v>65</v>
      </c>
      <c r="X13" s="4">
        <v>74</v>
      </c>
      <c r="Y13" s="4">
        <v>69</v>
      </c>
    </row>
    <row r="14" spans="1:25" x14ac:dyDescent="0.35">
      <c r="A14" s="1" t="s">
        <v>140</v>
      </c>
      <c r="B14" s="4">
        <v>48</v>
      </c>
      <c r="C14" s="4">
        <v>35</v>
      </c>
      <c r="D14" s="4">
        <v>19</v>
      </c>
      <c r="E14" s="4">
        <v>18</v>
      </c>
      <c r="F14" s="4">
        <v>87</v>
      </c>
      <c r="G14" s="4">
        <v>60</v>
      </c>
      <c r="H14" s="4">
        <v>44</v>
      </c>
      <c r="I14" s="4">
        <v>50</v>
      </c>
      <c r="J14" s="4">
        <v>45</v>
      </c>
      <c r="K14" s="4">
        <v>61</v>
      </c>
      <c r="L14" s="4">
        <v>42</v>
      </c>
      <c r="M14" s="4">
        <v>48</v>
      </c>
      <c r="N14" s="4">
        <v>41</v>
      </c>
      <c r="O14" s="4">
        <v>36</v>
      </c>
      <c r="P14" s="4">
        <v>41</v>
      </c>
      <c r="Q14" s="4">
        <v>35</v>
      </c>
      <c r="R14" s="4">
        <v>38</v>
      </c>
      <c r="S14" s="4">
        <v>30</v>
      </c>
      <c r="T14" s="4">
        <v>43</v>
      </c>
      <c r="U14" s="4">
        <v>33</v>
      </c>
      <c r="V14" s="4">
        <v>28</v>
      </c>
      <c r="W14" s="4">
        <v>29</v>
      </c>
      <c r="X14" s="4">
        <v>49</v>
      </c>
      <c r="Y14" s="4">
        <v>57</v>
      </c>
    </row>
    <row r="15" spans="1:25" x14ac:dyDescent="0.35">
      <c r="A15" s="1" t="s">
        <v>141</v>
      </c>
      <c r="B15" s="4">
        <v>134</v>
      </c>
      <c r="C15" s="4">
        <v>139</v>
      </c>
      <c r="D15" s="4">
        <v>117</v>
      </c>
      <c r="E15" s="4">
        <v>156</v>
      </c>
      <c r="F15" s="4">
        <v>146</v>
      </c>
      <c r="G15" s="4">
        <v>161</v>
      </c>
      <c r="H15" s="4">
        <v>175</v>
      </c>
      <c r="I15" s="4">
        <v>171</v>
      </c>
      <c r="J15" s="4">
        <v>203</v>
      </c>
      <c r="K15" s="4">
        <v>198</v>
      </c>
      <c r="L15" s="4">
        <v>220</v>
      </c>
      <c r="M15" s="4">
        <v>181</v>
      </c>
      <c r="N15" s="4">
        <v>166</v>
      </c>
      <c r="O15" s="4">
        <v>135</v>
      </c>
      <c r="P15" s="4">
        <v>122</v>
      </c>
      <c r="Q15" s="4">
        <v>135</v>
      </c>
      <c r="R15" s="4">
        <v>121</v>
      </c>
      <c r="S15" s="4">
        <v>88</v>
      </c>
      <c r="T15" s="4">
        <v>130</v>
      </c>
      <c r="U15" s="4">
        <v>104</v>
      </c>
      <c r="V15" s="4">
        <v>114</v>
      </c>
      <c r="W15" s="4">
        <v>119</v>
      </c>
      <c r="X15" s="4">
        <v>154</v>
      </c>
      <c r="Y15" s="4">
        <v>168</v>
      </c>
    </row>
    <row r="16" spans="1:25" x14ac:dyDescent="0.35">
      <c r="A16" s="1" t="s">
        <v>142</v>
      </c>
      <c r="B16" s="4">
        <v>48</v>
      </c>
      <c r="C16" s="4">
        <v>38</v>
      </c>
      <c r="D16" s="4">
        <v>38</v>
      </c>
      <c r="E16" s="4">
        <v>37</v>
      </c>
      <c r="F16" s="4">
        <v>45</v>
      </c>
      <c r="G16" s="4">
        <v>44</v>
      </c>
      <c r="H16" s="4">
        <v>41</v>
      </c>
      <c r="I16" s="4">
        <v>46</v>
      </c>
      <c r="J16" s="4">
        <v>36</v>
      </c>
      <c r="K16" s="4">
        <v>52</v>
      </c>
      <c r="L16" s="4">
        <v>46</v>
      </c>
      <c r="M16" s="4">
        <v>50</v>
      </c>
      <c r="N16" s="4">
        <v>43</v>
      </c>
      <c r="O16" s="4">
        <v>53</v>
      </c>
      <c r="P16" s="4">
        <v>54</v>
      </c>
      <c r="Q16" s="4">
        <v>40</v>
      </c>
      <c r="R16" s="4">
        <v>36</v>
      </c>
      <c r="S16" s="4">
        <v>34</v>
      </c>
      <c r="T16" s="4">
        <v>48</v>
      </c>
      <c r="U16" s="4">
        <v>37</v>
      </c>
      <c r="V16" s="4">
        <v>35</v>
      </c>
      <c r="W16" s="4">
        <v>32</v>
      </c>
      <c r="X16" s="4">
        <v>41</v>
      </c>
      <c r="Y16" s="4">
        <v>38</v>
      </c>
    </row>
    <row r="17" spans="1:25" x14ac:dyDescent="0.35">
      <c r="A17" s="1" t="s">
        <v>143</v>
      </c>
      <c r="B17" s="4">
        <v>14</v>
      </c>
      <c r="C17" s="4">
        <v>20</v>
      </c>
      <c r="D17" s="4">
        <v>20</v>
      </c>
      <c r="E17" s="4">
        <v>15</v>
      </c>
      <c r="F17" s="4">
        <v>32</v>
      </c>
      <c r="G17" s="4">
        <v>32</v>
      </c>
      <c r="H17" s="4">
        <v>43</v>
      </c>
      <c r="I17" s="4">
        <v>51</v>
      </c>
      <c r="J17" s="4">
        <v>47</v>
      </c>
      <c r="K17" s="4">
        <v>41</v>
      </c>
      <c r="L17" s="4">
        <v>42</v>
      </c>
      <c r="M17" s="4">
        <v>35</v>
      </c>
      <c r="N17" s="4">
        <v>23</v>
      </c>
      <c r="O17" s="4">
        <v>39</v>
      </c>
      <c r="P17" s="4">
        <v>26</v>
      </c>
      <c r="Q17" s="4">
        <v>31</v>
      </c>
      <c r="R17" s="4">
        <v>25</v>
      </c>
      <c r="S17" s="4">
        <v>31</v>
      </c>
      <c r="T17" s="4">
        <v>16</v>
      </c>
      <c r="U17" s="4">
        <v>29</v>
      </c>
      <c r="V17" s="4">
        <v>13</v>
      </c>
      <c r="W17" s="4">
        <v>25</v>
      </c>
      <c r="X17" s="4">
        <v>17</v>
      </c>
      <c r="Y17" s="4">
        <v>26</v>
      </c>
    </row>
    <row r="18" spans="1:25" x14ac:dyDescent="0.35">
      <c r="A18" s="1" t="s">
        <v>144</v>
      </c>
      <c r="B18" s="4">
        <v>16</v>
      </c>
      <c r="C18" s="4">
        <v>11</v>
      </c>
      <c r="D18" s="4">
        <v>25</v>
      </c>
      <c r="E18" s="4">
        <v>22</v>
      </c>
      <c r="F18" s="4">
        <v>22</v>
      </c>
      <c r="G18" s="4">
        <v>26</v>
      </c>
      <c r="H18" s="4">
        <v>27</v>
      </c>
      <c r="I18" s="4">
        <v>34</v>
      </c>
      <c r="J18" s="4">
        <v>29</v>
      </c>
      <c r="K18" s="4">
        <v>36</v>
      </c>
      <c r="L18" s="4">
        <v>24</v>
      </c>
      <c r="M18" s="4">
        <v>24</v>
      </c>
      <c r="N18" s="4">
        <v>30</v>
      </c>
      <c r="O18" s="4">
        <v>26</v>
      </c>
      <c r="P18" s="4">
        <v>32</v>
      </c>
      <c r="Q18" s="4">
        <v>28</v>
      </c>
      <c r="R18" s="4">
        <v>21</v>
      </c>
      <c r="S18" s="4">
        <v>20</v>
      </c>
      <c r="T18" s="4">
        <v>26</v>
      </c>
      <c r="U18" s="4">
        <v>15</v>
      </c>
      <c r="V18" s="4">
        <v>27</v>
      </c>
      <c r="W18" s="4">
        <v>28</v>
      </c>
      <c r="X18" s="4">
        <v>31</v>
      </c>
      <c r="Y18" s="4">
        <v>38</v>
      </c>
    </row>
    <row r="19" spans="1:25" x14ac:dyDescent="0.35">
      <c r="A19" s="1" t="s">
        <v>145</v>
      </c>
      <c r="B19" s="4">
        <v>12</v>
      </c>
      <c r="C19" s="4">
        <v>6</v>
      </c>
      <c r="D19" s="4">
        <v>12</v>
      </c>
      <c r="E19" s="4">
        <v>11</v>
      </c>
      <c r="F19" s="4">
        <v>14</v>
      </c>
      <c r="G19" s="4">
        <v>9</v>
      </c>
      <c r="H19" s="4">
        <v>5</v>
      </c>
      <c r="I19" s="4">
        <v>12</v>
      </c>
      <c r="J19" s="4">
        <v>9</v>
      </c>
      <c r="K19" s="4">
        <v>10</v>
      </c>
      <c r="L19" s="4">
        <v>7</v>
      </c>
      <c r="M19" s="4">
        <v>17</v>
      </c>
      <c r="N19" s="4">
        <v>6</v>
      </c>
      <c r="O19" s="4">
        <v>9</v>
      </c>
      <c r="P19" s="4">
        <v>6</v>
      </c>
      <c r="Q19" s="4">
        <v>8</v>
      </c>
      <c r="R19" s="4">
        <v>5</v>
      </c>
      <c r="S19" s="4">
        <v>6</v>
      </c>
      <c r="T19" s="4">
        <v>10</v>
      </c>
      <c r="U19" s="4">
        <v>6</v>
      </c>
      <c r="V19" s="4">
        <v>5</v>
      </c>
      <c r="W19" s="4">
        <v>4</v>
      </c>
      <c r="X19" s="4">
        <v>5</v>
      </c>
      <c r="Y19" s="4">
        <v>8</v>
      </c>
    </row>
    <row r="20" spans="1:25" x14ac:dyDescent="0.35">
      <c r="A20" s="1" t="s">
        <v>146</v>
      </c>
      <c r="B20" s="4">
        <v>4</v>
      </c>
      <c r="C20" s="4">
        <v>4</v>
      </c>
      <c r="D20" s="4">
        <v>3</v>
      </c>
      <c r="E20" s="4">
        <v>3</v>
      </c>
      <c r="F20" s="4">
        <v>5</v>
      </c>
      <c r="G20" s="4">
        <v>0</v>
      </c>
      <c r="H20" s="4">
        <v>4</v>
      </c>
      <c r="I20" s="4">
        <v>4</v>
      </c>
      <c r="J20" s="4">
        <v>2</v>
      </c>
      <c r="K20" s="4">
        <v>4</v>
      </c>
      <c r="L20" s="4">
        <v>5</v>
      </c>
      <c r="M20" s="4">
        <v>5</v>
      </c>
      <c r="N20" s="4">
        <v>3</v>
      </c>
      <c r="O20" s="4">
        <v>5</v>
      </c>
      <c r="P20" s="4">
        <v>2</v>
      </c>
      <c r="Q20" s="4">
        <v>2</v>
      </c>
      <c r="R20" s="4">
        <v>3</v>
      </c>
      <c r="S20" s="4">
        <v>1</v>
      </c>
      <c r="T20" s="4">
        <v>2</v>
      </c>
      <c r="U20" s="4">
        <v>0</v>
      </c>
      <c r="V20" s="4">
        <v>4</v>
      </c>
      <c r="W20" s="4">
        <v>5</v>
      </c>
      <c r="X20" s="4">
        <v>5</v>
      </c>
      <c r="Y20" s="4">
        <v>4</v>
      </c>
    </row>
    <row r="21" spans="1:25" x14ac:dyDescent="0.35">
      <c r="A21" s="1" t="s">
        <v>147</v>
      </c>
      <c r="B21" s="4">
        <v>21</v>
      </c>
      <c r="C21" s="4">
        <v>23</v>
      </c>
      <c r="D21" s="4">
        <v>25</v>
      </c>
      <c r="E21" s="4">
        <v>10</v>
      </c>
      <c r="F21" s="4">
        <v>21</v>
      </c>
      <c r="G21" s="4">
        <v>18</v>
      </c>
      <c r="H21" s="4">
        <v>22</v>
      </c>
      <c r="I21" s="4">
        <v>24</v>
      </c>
      <c r="J21" s="4">
        <v>14</v>
      </c>
      <c r="K21" s="4">
        <v>10</v>
      </c>
      <c r="L21" s="4">
        <v>28</v>
      </c>
      <c r="M21" s="4">
        <v>15</v>
      </c>
      <c r="N21" s="4">
        <v>16</v>
      </c>
      <c r="O21" s="4">
        <v>19</v>
      </c>
      <c r="P21" s="4">
        <v>14</v>
      </c>
      <c r="Q21" s="4">
        <v>13</v>
      </c>
      <c r="R21" s="4">
        <v>18</v>
      </c>
      <c r="S21" s="4">
        <v>17</v>
      </c>
      <c r="T21" s="4">
        <v>4</v>
      </c>
      <c r="U21" s="4">
        <v>7</v>
      </c>
      <c r="V21" s="4">
        <v>7</v>
      </c>
      <c r="W21" s="4">
        <v>6</v>
      </c>
      <c r="X21" s="4">
        <v>13</v>
      </c>
      <c r="Y21" s="4">
        <v>13</v>
      </c>
    </row>
    <row r="22" spans="1:25" x14ac:dyDescent="0.35">
      <c r="A22" s="1" t="s">
        <v>148</v>
      </c>
      <c r="B22" s="4">
        <v>28</v>
      </c>
      <c r="C22" s="4">
        <v>16</v>
      </c>
      <c r="D22" s="4">
        <v>32</v>
      </c>
      <c r="E22" s="4">
        <v>13</v>
      </c>
      <c r="F22" s="4">
        <v>39</v>
      </c>
      <c r="G22" s="4">
        <v>18</v>
      </c>
      <c r="H22" s="4">
        <v>21</v>
      </c>
      <c r="I22" s="4">
        <v>29</v>
      </c>
      <c r="J22" s="4">
        <v>46</v>
      </c>
      <c r="K22" s="4">
        <v>35</v>
      </c>
      <c r="L22" s="4">
        <v>33</v>
      </c>
      <c r="M22" s="4">
        <v>34</v>
      </c>
      <c r="N22" s="4">
        <v>22</v>
      </c>
      <c r="O22" s="4">
        <v>19</v>
      </c>
      <c r="P22" s="4">
        <v>16</v>
      </c>
      <c r="Q22" s="4">
        <v>21</v>
      </c>
      <c r="R22" s="4">
        <v>29</v>
      </c>
      <c r="S22" s="4">
        <v>21</v>
      </c>
      <c r="T22" s="4">
        <v>17</v>
      </c>
      <c r="U22" s="4">
        <v>12</v>
      </c>
      <c r="V22" s="4">
        <v>29</v>
      </c>
      <c r="W22" s="4">
        <v>16</v>
      </c>
      <c r="X22" s="4">
        <v>24</v>
      </c>
      <c r="Y22" s="4">
        <v>26</v>
      </c>
    </row>
    <row r="23" spans="1:25" x14ac:dyDescent="0.35">
      <c r="A23" s="1" t="s">
        <v>149</v>
      </c>
      <c r="B23" s="4">
        <v>31</v>
      </c>
      <c r="C23" s="4">
        <v>27</v>
      </c>
      <c r="D23" s="4">
        <v>22</v>
      </c>
      <c r="E23" s="4">
        <v>29</v>
      </c>
      <c r="F23" s="4">
        <v>18</v>
      </c>
      <c r="G23" s="4">
        <v>16</v>
      </c>
      <c r="H23" s="4">
        <v>29</v>
      </c>
      <c r="I23" s="4">
        <v>19</v>
      </c>
      <c r="J23" s="4">
        <v>31</v>
      </c>
      <c r="K23" s="4">
        <v>23</v>
      </c>
      <c r="L23" s="4">
        <v>27</v>
      </c>
      <c r="M23" s="4">
        <v>39</v>
      </c>
      <c r="N23" s="4">
        <v>31</v>
      </c>
      <c r="O23" s="4">
        <v>26</v>
      </c>
      <c r="P23" s="4">
        <v>22</v>
      </c>
      <c r="Q23" s="4">
        <v>25</v>
      </c>
      <c r="R23" s="4">
        <v>19</v>
      </c>
      <c r="S23" s="4">
        <v>19</v>
      </c>
      <c r="T23" s="4">
        <v>11</v>
      </c>
      <c r="U23" s="4">
        <v>24</v>
      </c>
      <c r="V23" s="4">
        <v>21</v>
      </c>
      <c r="W23" s="4">
        <v>14</v>
      </c>
      <c r="X23" s="4">
        <v>22</v>
      </c>
      <c r="Y23" s="4">
        <v>23</v>
      </c>
    </row>
    <row r="24" spans="1:25" x14ac:dyDescent="0.35">
      <c r="A24" s="1" t="s">
        <v>150</v>
      </c>
      <c r="B24" s="4">
        <v>1</v>
      </c>
      <c r="C24" s="4">
        <v>7</v>
      </c>
      <c r="D24" s="4">
        <v>3</v>
      </c>
      <c r="E24" s="4">
        <v>1</v>
      </c>
      <c r="F24" s="4">
        <v>6</v>
      </c>
      <c r="G24" s="4">
        <v>4</v>
      </c>
      <c r="H24" s="4">
        <v>9</v>
      </c>
      <c r="I24" s="4">
        <v>9</v>
      </c>
      <c r="J24" s="4">
        <v>12</v>
      </c>
      <c r="K24" s="4">
        <v>12</v>
      </c>
      <c r="L24" s="4">
        <v>6</v>
      </c>
      <c r="M24" s="4">
        <v>9</v>
      </c>
      <c r="N24" s="4">
        <v>14</v>
      </c>
      <c r="O24" s="4">
        <v>9</v>
      </c>
      <c r="P24" s="4">
        <v>8</v>
      </c>
      <c r="Q24" s="4">
        <v>9</v>
      </c>
      <c r="R24" s="4">
        <v>5</v>
      </c>
      <c r="S24" s="4">
        <v>7</v>
      </c>
      <c r="T24" s="4">
        <v>7</v>
      </c>
      <c r="U24" s="4">
        <v>2</v>
      </c>
      <c r="V24" s="4">
        <v>4</v>
      </c>
      <c r="W24" s="4">
        <v>6</v>
      </c>
      <c r="X24" s="4">
        <v>9</v>
      </c>
      <c r="Y24" s="4">
        <v>11</v>
      </c>
    </row>
    <row r="25" spans="1:25" x14ac:dyDescent="0.35">
      <c r="A25" s="1" t="s">
        <v>151</v>
      </c>
      <c r="B25" s="4">
        <v>1</v>
      </c>
      <c r="C25" s="4">
        <v>2</v>
      </c>
      <c r="D25" s="4">
        <v>3</v>
      </c>
      <c r="E25" s="4">
        <v>5</v>
      </c>
      <c r="F25" s="4">
        <v>1</v>
      </c>
      <c r="G25" s="4">
        <v>1</v>
      </c>
      <c r="H25" s="4">
        <v>13</v>
      </c>
      <c r="I25" s="4">
        <v>5</v>
      </c>
      <c r="J25" s="4">
        <v>7</v>
      </c>
      <c r="K25" s="4">
        <v>8</v>
      </c>
      <c r="L25" s="4">
        <v>10</v>
      </c>
      <c r="M25" s="4">
        <v>13</v>
      </c>
      <c r="N25" s="4">
        <v>6</v>
      </c>
      <c r="O25" s="4">
        <v>9</v>
      </c>
      <c r="P25" s="4">
        <v>2</v>
      </c>
      <c r="Q25" s="4">
        <v>4</v>
      </c>
      <c r="R25" s="4">
        <v>2</v>
      </c>
      <c r="S25" s="4">
        <v>3</v>
      </c>
      <c r="T25" s="4">
        <v>5</v>
      </c>
      <c r="U25" s="4">
        <v>4</v>
      </c>
      <c r="V25" s="4">
        <v>4</v>
      </c>
      <c r="W25" s="4">
        <v>1</v>
      </c>
      <c r="X25" s="4">
        <v>1</v>
      </c>
      <c r="Y25" s="4">
        <v>4</v>
      </c>
    </row>
    <row r="26" spans="1:25" x14ac:dyDescent="0.35">
      <c r="A26" s="1" t="s">
        <v>152</v>
      </c>
      <c r="B26" s="4">
        <v>0</v>
      </c>
      <c r="C26" s="4">
        <v>7</v>
      </c>
      <c r="D26" s="4">
        <v>7</v>
      </c>
      <c r="E26" s="4">
        <v>7</v>
      </c>
      <c r="F26" s="4">
        <v>13</v>
      </c>
      <c r="G26" s="4">
        <v>13</v>
      </c>
      <c r="H26" s="4">
        <v>11</v>
      </c>
      <c r="I26" s="4">
        <v>9</v>
      </c>
      <c r="J26" s="4">
        <v>16</v>
      </c>
      <c r="K26" s="4">
        <v>15</v>
      </c>
      <c r="L26" s="4">
        <v>9</v>
      </c>
      <c r="M26" s="4">
        <v>7</v>
      </c>
      <c r="N26" s="4">
        <v>14</v>
      </c>
      <c r="O26" s="4">
        <v>11</v>
      </c>
      <c r="P26" s="4">
        <v>14</v>
      </c>
      <c r="Q26" s="4">
        <v>15</v>
      </c>
      <c r="R26" s="4">
        <v>5</v>
      </c>
      <c r="S26" s="4">
        <v>8</v>
      </c>
      <c r="T26" s="4">
        <v>11</v>
      </c>
      <c r="U26" s="4">
        <v>7</v>
      </c>
      <c r="V26" s="4">
        <v>4</v>
      </c>
      <c r="W26" s="4">
        <v>3</v>
      </c>
      <c r="X26" s="4">
        <v>13</v>
      </c>
      <c r="Y26" s="4">
        <v>8</v>
      </c>
    </row>
    <row r="27" spans="1:25" x14ac:dyDescent="0.35">
      <c r="A27" s="1" t="s">
        <v>153</v>
      </c>
      <c r="B27" s="4">
        <v>10</v>
      </c>
      <c r="C27" s="4">
        <v>13</v>
      </c>
      <c r="D27" s="4">
        <v>5</v>
      </c>
      <c r="E27" s="4">
        <v>4</v>
      </c>
      <c r="F27" s="4">
        <v>12</v>
      </c>
      <c r="G27" s="4">
        <v>15</v>
      </c>
      <c r="H27" s="4">
        <v>16</v>
      </c>
      <c r="I27" s="4">
        <v>10</v>
      </c>
      <c r="J27" s="4">
        <v>10</v>
      </c>
      <c r="K27" s="4">
        <v>16</v>
      </c>
      <c r="L27" s="4">
        <v>10</v>
      </c>
      <c r="M27" s="4">
        <v>11</v>
      </c>
      <c r="N27" s="4">
        <v>11</v>
      </c>
      <c r="O27" s="4">
        <v>6</v>
      </c>
      <c r="P27" s="4">
        <v>10</v>
      </c>
      <c r="Q27" s="4">
        <v>13</v>
      </c>
      <c r="R27" s="4">
        <v>6</v>
      </c>
      <c r="S27" s="4">
        <v>8</v>
      </c>
      <c r="T27" s="4">
        <v>10</v>
      </c>
      <c r="U27" s="4">
        <v>9</v>
      </c>
      <c r="V27" s="4">
        <v>7</v>
      </c>
      <c r="W27" s="4">
        <v>6</v>
      </c>
      <c r="X27" s="4">
        <v>5</v>
      </c>
      <c r="Y27" s="4">
        <v>5</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Cover</vt:lpstr>
      <vt:lpstr>Contents</vt:lpstr>
      <vt:lpstr>Notes</vt:lpstr>
      <vt:lpstr>Supplementary_table_1</vt:lpstr>
      <vt:lpstr>Supplementary_table_2</vt:lpstr>
      <vt:lpstr>Supplementary_table_3</vt:lpstr>
      <vt:lpstr>Supplementary_table_4</vt:lpstr>
      <vt:lpstr>Supplementary_table_5</vt:lpstr>
      <vt:lpstr>Supplementary_table_6</vt:lpstr>
      <vt:lpstr>Supplementary_table_7</vt:lpstr>
      <vt:lpstr>Supplementary_table_8</vt:lpstr>
      <vt:lpstr>Supplementary_table_9</vt:lpstr>
      <vt:lpstr>Supplementary_table_10</vt:lpstr>
      <vt:lpstr>Supplementary_table_11</vt:lpstr>
      <vt:lpstr>Supplementary_table_12</vt:lpstr>
      <vt:lpstr>Supplementary_table_13</vt:lpstr>
      <vt:lpstr>Supplementary_table_14</vt:lpstr>
      <vt:lpstr>Supplementary_table_15</vt:lpstr>
      <vt:lpstr>Supplementary_table_16</vt:lpstr>
      <vt:lpstr>Supplementary_table_17</vt:lpstr>
      <vt:lpstr>Supplementary_table_18</vt:lpstr>
      <vt:lpstr>Supplementary_table_19</vt:lpstr>
      <vt:lpstr>Supplementary_table_20</vt:lpstr>
      <vt:lpstr>Supplementary_table_21</vt:lpstr>
      <vt:lpstr>Supplementary_table_22</vt:lpstr>
      <vt:lpstr>Supplementary_table_23</vt:lpstr>
      <vt:lpstr>Supplementary_table_24</vt:lpstr>
      <vt:lpstr>Supplementary_table_25</vt:lpstr>
      <vt:lpstr>Supplementary_table_26</vt:lpstr>
      <vt:lpstr>Supplementary_table_27</vt:lpstr>
      <vt:lpstr>Supplementary_table_28</vt:lpstr>
      <vt:lpstr>Supplementary_table_29</vt:lpstr>
      <vt:lpstr>Supplementary_table_30</vt:lpstr>
      <vt:lpstr>Supplementary_table_31</vt:lpstr>
      <vt:lpstr>Supplementary_table_32</vt:lpstr>
      <vt:lpstr>Supplementary_table_33</vt:lpstr>
      <vt:lpstr>Supplementary_table_34</vt:lpstr>
      <vt:lpstr>Supplementary_table_35</vt:lpstr>
      <vt:lpstr>Supplementary_table_36</vt:lpstr>
      <vt:lpstr>Supplementary_table_37</vt:lpstr>
      <vt:lpstr>Supplementary_table_38</vt:lpstr>
      <vt:lpstr>Supplementary_table_39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West of England TB report 2024: supplementary data tables</dc:title>
  <dc:creator>UK Health Security Agency</dc:creator>
  <dcterms:created xsi:type="dcterms:W3CDTF">2025-12-19T10:32:49Z</dcterms:created>
  <dcterms:modified xsi:type="dcterms:W3CDTF">2026-03-18T10:11:12Z</dcterms:modified>
</cp:coreProperties>
</file>